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w379\Box\_New_projects\02 Decarbonization opportunities\Manuscript\_Nat En submission\"/>
    </mc:Choice>
  </mc:AlternateContent>
  <xr:revisionPtr revIDLastSave="0" documentId="13_ncr:1_{2611C106-299C-4F95-8F99-B5E1A6B4B5C1}" xr6:coauthVersionLast="45" xr6:coauthVersionMax="45" xr10:uidLastSave="{00000000-0000-0000-0000-000000000000}"/>
  <bookViews>
    <workbookView xWindow="-103" yWindow="-103" windowWidth="22149" windowHeight="11949" tabRatio="917" xr2:uid="{00000000-000D-0000-FFFF-FFFF00000000}"/>
  </bookViews>
  <sheets>
    <sheet name="0 info" sheetId="65" r:id="rId1"/>
    <sheet name="1 veh chars" sheetId="76" r:id="rId2"/>
    <sheet name="2 ass en" sheetId="64" r:id="rId3"/>
    <sheet name="3 mat com" sheetId="78" r:id="rId4"/>
    <sheet name="4 mat co2" sheetId="81" r:id="rId5"/>
    <sheet name="5 en co2" sheetId="6" r:id="rId6"/>
    <sheet name="6 reu en" sheetId="63" r:id="rId7"/>
    <sheet name="7 rec" sheetId="55" r:id="rId8"/>
    <sheet name="8 reu" sheetId="21" r:id="rId9"/>
    <sheet name="9 ctax" sheetId="74" r:id="rId10"/>
    <sheet name="10 feebate" sheetId="89" r:id="rId11"/>
    <sheet name="11 lw" sheetId="77" r:id="rId12"/>
    <sheet name="12 mpg" sheetId="82" r:id="rId13"/>
    <sheet name="13 prices" sheetId="94" r:id="rId14"/>
    <sheet name="14 vmt" sheetId="90" r:id="rId15"/>
    <sheet name="15 mat" sheetId="93" r:id="rId16"/>
    <sheet name="16 co2" sheetId="88" r:id="rId17"/>
    <sheet name="17 sust" sheetId="91" r:id="rId18"/>
    <sheet name="18 elec" sheetId="92" r:id="rId19"/>
    <sheet name="19 sales" sheetId="87" r:id="rId20"/>
    <sheet name="20 CO2km" sheetId="95" r:id="rId21"/>
    <sheet name="21 engy" sheetId="96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73" i="88" l="1"/>
  <c r="U73" i="88"/>
  <c r="Q73" i="88"/>
  <c r="M72" i="88"/>
  <c r="N72" i="88"/>
  <c r="O72" i="88"/>
  <c r="P72" i="88"/>
  <c r="Q72" i="88"/>
  <c r="R72" i="88"/>
  <c r="S72" i="88"/>
  <c r="T72" i="88"/>
  <c r="L72" i="88"/>
  <c r="L71" i="88"/>
  <c r="M71" i="88"/>
  <c r="N71" i="88"/>
  <c r="O71" i="88"/>
  <c r="P71" i="88"/>
  <c r="Q71" i="88"/>
  <c r="R71" i="88"/>
  <c r="S71" i="88"/>
  <c r="T71" i="88"/>
  <c r="L61" i="88" l="1"/>
  <c r="BB61" i="88" s="1"/>
  <c r="M61" i="88"/>
  <c r="N61" i="88"/>
  <c r="O61" i="88"/>
  <c r="P61" i="88"/>
  <c r="Q61" i="88"/>
  <c r="R61" i="88"/>
  <c r="S61" i="88"/>
  <c r="T61" i="88"/>
  <c r="U61" i="88"/>
  <c r="V61" i="88"/>
  <c r="W61" i="88"/>
  <c r="X61" i="88"/>
  <c r="Y61" i="88"/>
  <c r="Z61" i="88"/>
  <c r="AA61" i="88"/>
  <c r="AB61" i="88"/>
  <c r="AC61" i="88"/>
  <c r="AD61" i="88"/>
  <c r="AE61" i="88"/>
  <c r="AF61" i="88"/>
  <c r="AG61" i="88"/>
  <c r="AH61" i="88"/>
  <c r="AI61" i="88"/>
  <c r="AJ61" i="88"/>
  <c r="AK61" i="88"/>
  <c r="AL61" i="88"/>
  <c r="AM61" i="88"/>
  <c r="AN61" i="88"/>
  <c r="AO61" i="88"/>
  <c r="AP61" i="88"/>
  <c r="AQ61" i="88"/>
  <c r="AR61" i="88"/>
  <c r="AS61" i="88"/>
  <c r="AT61" i="88"/>
  <c r="AU61" i="88"/>
  <c r="AV61" i="88"/>
  <c r="AW61" i="88"/>
  <c r="AX61" i="88"/>
  <c r="AY61" i="88"/>
  <c r="AZ61" i="88"/>
  <c r="BB28" i="88"/>
  <c r="BB41" i="88"/>
  <c r="Y48" i="88"/>
  <c r="Z48" i="88"/>
  <c r="AA48" i="88"/>
  <c r="AB48" i="88"/>
  <c r="AC48" i="88"/>
  <c r="AD48" i="88"/>
  <c r="AE48" i="88"/>
  <c r="AF48" i="88"/>
  <c r="AG48" i="88"/>
  <c r="AH48" i="88"/>
  <c r="AI48" i="88"/>
  <c r="AJ48" i="88"/>
  <c r="AK48" i="88"/>
  <c r="AL48" i="88"/>
  <c r="AM48" i="88"/>
  <c r="AN48" i="88"/>
  <c r="AO48" i="88"/>
  <c r="AP48" i="88"/>
  <c r="AQ48" i="88"/>
  <c r="AR48" i="88"/>
  <c r="AS48" i="88"/>
  <c r="AT48" i="88"/>
  <c r="AU48" i="88"/>
  <c r="AV48" i="88"/>
  <c r="AW48" i="88"/>
  <c r="AX48" i="88"/>
  <c r="AY48" i="88"/>
  <c r="AZ48" i="88"/>
  <c r="L48" i="88"/>
  <c r="BB48" i="88" s="1"/>
  <c r="BB49" i="88" s="1"/>
  <c r="M48" i="88"/>
  <c r="N48" i="88"/>
  <c r="O48" i="88"/>
  <c r="P48" i="88"/>
  <c r="Q48" i="88"/>
  <c r="R48" i="88"/>
  <c r="S48" i="88"/>
  <c r="T48" i="88"/>
  <c r="U48" i="88"/>
  <c r="V48" i="88"/>
  <c r="W48" i="88"/>
  <c r="X48" i="88"/>
  <c r="X35" i="88"/>
  <c r="BB35" i="88" s="1"/>
  <c r="Y35" i="88"/>
  <c r="Z35" i="88"/>
  <c r="AA35" i="88"/>
  <c r="AB35" i="88"/>
  <c r="AC35" i="88"/>
  <c r="AD35" i="88"/>
  <c r="AE35" i="88"/>
  <c r="AF35" i="88"/>
  <c r="AG35" i="88"/>
  <c r="AH35" i="88"/>
  <c r="AI35" i="88"/>
  <c r="AJ35" i="88"/>
  <c r="AK35" i="88"/>
  <c r="AL35" i="88"/>
  <c r="AM35" i="88"/>
  <c r="AN35" i="88"/>
  <c r="AO35" i="88"/>
  <c r="AP35" i="88"/>
  <c r="AQ35" i="88"/>
  <c r="AR35" i="88"/>
  <c r="AS35" i="88"/>
  <c r="AT35" i="88"/>
  <c r="AU35" i="88"/>
  <c r="AV35" i="88"/>
  <c r="AW35" i="88"/>
  <c r="AX35" i="88"/>
  <c r="AY35" i="88"/>
  <c r="AZ35" i="88"/>
  <c r="L22" i="88"/>
  <c r="M22" i="88"/>
  <c r="BB22" i="88" s="1"/>
  <c r="N22" i="88"/>
  <c r="O22" i="88"/>
  <c r="P22" i="88"/>
  <c r="Q22" i="88"/>
  <c r="R22" i="88"/>
  <c r="S22" i="88"/>
  <c r="T22" i="88"/>
  <c r="U22" i="88"/>
  <c r="V22" i="88"/>
  <c r="W22" i="88"/>
  <c r="X22" i="88"/>
  <c r="Y22" i="88"/>
  <c r="Z22" i="88"/>
  <c r="AA22" i="88"/>
  <c r="AB22" i="88"/>
  <c r="AC22" i="88"/>
  <c r="AD22" i="88"/>
  <c r="AE22" i="88"/>
  <c r="AF22" i="88"/>
  <c r="AG22" i="88"/>
  <c r="AH22" i="88"/>
  <c r="AI22" i="88"/>
  <c r="AJ22" i="88"/>
  <c r="AK22" i="88"/>
  <c r="AL22" i="88"/>
  <c r="AM22" i="88"/>
  <c r="AN22" i="88"/>
  <c r="AO22" i="88"/>
  <c r="AP22" i="88"/>
  <c r="AQ22" i="88"/>
  <c r="AR22" i="88"/>
  <c r="AS22" i="88"/>
  <c r="AT22" i="88"/>
  <c r="AU22" i="88"/>
  <c r="AV22" i="88"/>
  <c r="AW22" i="88"/>
  <c r="AX22" i="88"/>
  <c r="AY22" i="88"/>
  <c r="AZ22" i="88"/>
  <c r="BB15" i="88"/>
  <c r="AX45" i="96"/>
  <c r="AX35" i="96"/>
  <c r="AX25" i="96"/>
  <c r="AX15" i="96"/>
  <c r="AV51" i="96"/>
  <c r="AV41" i="96"/>
  <c r="AV31" i="96"/>
  <c r="AV21" i="96"/>
  <c r="AV45" i="96"/>
  <c r="AV35" i="96"/>
  <c r="AV25" i="96"/>
  <c r="AV15" i="96"/>
  <c r="AT46" i="96"/>
  <c r="AT47" i="96"/>
  <c r="AT48" i="96"/>
  <c r="AT49" i="96"/>
  <c r="AT50" i="96"/>
  <c r="AT51" i="96"/>
  <c r="AT52" i="96"/>
  <c r="AT45" i="96"/>
  <c r="AT36" i="96"/>
  <c r="AT37" i="96"/>
  <c r="AT38" i="96"/>
  <c r="AT39" i="96"/>
  <c r="AT40" i="96"/>
  <c r="AT41" i="96"/>
  <c r="AT42" i="96"/>
  <c r="AT35" i="96"/>
  <c r="AT26" i="96"/>
  <c r="AT27" i="96"/>
  <c r="AT28" i="96"/>
  <c r="AT29" i="96"/>
  <c r="AT30" i="96"/>
  <c r="AT31" i="96"/>
  <c r="AT32" i="96"/>
  <c r="AT25" i="96"/>
  <c r="AT16" i="96"/>
  <c r="AT17" i="96"/>
  <c r="AT18" i="96"/>
  <c r="AT19" i="96"/>
  <c r="AT20" i="96"/>
  <c r="AT21" i="96"/>
  <c r="AT22" i="96"/>
  <c r="AT15" i="96"/>
  <c r="AT6" i="96"/>
  <c r="AT7" i="96"/>
  <c r="AT8" i="96"/>
  <c r="AT9" i="96"/>
  <c r="AT10" i="96"/>
  <c r="AT11" i="96"/>
  <c r="AT12" i="96"/>
  <c r="AT5" i="96"/>
  <c r="AR52" i="96"/>
  <c r="AR51" i="96"/>
  <c r="AR50" i="96"/>
  <c r="AR49" i="96"/>
  <c r="AR48" i="96"/>
  <c r="AR47" i="96"/>
  <c r="AR46" i="96"/>
  <c r="AR45" i="96"/>
  <c r="AR42" i="96"/>
  <c r="AR41" i="96"/>
  <c r="AR40" i="96"/>
  <c r="AR39" i="96"/>
  <c r="AR38" i="96"/>
  <c r="AR37" i="96"/>
  <c r="AR36" i="96"/>
  <c r="AR35" i="96"/>
  <c r="AR32" i="96"/>
  <c r="AR31" i="96"/>
  <c r="AR30" i="96"/>
  <c r="AR29" i="96"/>
  <c r="AR28" i="96"/>
  <c r="AR27" i="96"/>
  <c r="AR26" i="96"/>
  <c r="AR25" i="96"/>
  <c r="AR22" i="96"/>
  <c r="AR21" i="96"/>
  <c r="AR20" i="96"/>
  <c r="AR19" i="96"/>
  <c r="AR18" i="96"/>
  <c r="AR17" i="96"/>
  <c r="AR16" i="96"/>
  <c r="AR15" i="96"/>
  <c r="AR6" i="96"/>
  <c r="AR7" i="96"/>
  <c r="AR8" i="96"/>
  <c r="AR9" i="96"/>
  <c r="AR10" i="96"/>
  <c r="AR11" i="96"/>
  <c r="AR12" i="96"/>
  <c r="AR5" i="96"/>
  <c r="C165" i="95" l="1"/>
  <c r="D165" i="95"/>
  <c r="E165" i="95"/>
  <c r="F165" i="95"/>
  <c r="G165" i="95"/>
  <c r="H165" i="95"/>
  <c r="I165" i="95"/>
  <c r="J165" i="95"/>
  <c r="K165" i="95"/>
  <c r="L165" i="95"/>
  <c r="M165" i="95"/>
  <c r="N165" i="95"/>
  <c r="O165" i="95"/>
  <c r="P165" i="95"/>
  <c r="Q165" i="95"/>
  <c r="R165" i="95"/>
  <c r="S165" i="95"/>
  <c r="T165" i="95"/>
  <c r="U165" i="95"/>
  <c r="V165" i="95"/>
  <c r="W165" i="95"/>
  <c r="X165" i="95"/>
  <c r="Y165" i="95"/>
  <c r="Z165" i="95"/>
  <c r="AA165" i="95"/>
  <c r="AB165" i="95"/>
  <c r="AC165" i="95"/>
  <c r="AD165" i="95"/>
  <c r="AE165" i="95"/>
  <c r="AF165" i="95"/>
  <c r="AG165" i="95"/>
  <c r="AH165" i="95"/>
  <c r="AI165" i="95"/>
  <c r="AJ165" i="95"/>
  <c r="AK165" i="95"/>
  <c r="AL165" i="95"/>
  <c r="AM165" i="95"/>
  <c r="AN165" i="95"/>
  <c r="AO165" i="95"/>
  <c r="AP165" i="95"/>
  <c r="C166" i="95"/>
  <c r="D166" i="95"/>
  <c r="E166" i="95"/>
  <c r="F166" i="95"/>
  <c r="G166" i="95"/>
  <c r="H166" i="95"/>
  <c r="I166" i="95"/>
  <c r="J166" i="95"/>
  <c r="K166" i="95"/>
  <c r="L166" i="95"/>
  <c r="M166" i="95"/>
  <c r="N166" i="95"/>
  <c r="O166" i="95"/>
  <c r="P166" i="95"/>
  <c r="Q166" i="95"/>
  <c r="R166" i="95"/>
  <c r="S166" i="95"/>
  <c r="T166" i="95"/>
  <c r="U166" i="95"/>
  <c r="V166" i="95"/>
  <c r="W166" i="95"/>
  <c r="X166" i="95"/>
  <c r="Y166" i="95"/>
  <c r="Z166" i="95"/>
  <c r="AA166" i="95"/>
  <c r="AB166" i="95"/>
  <c r="AC166" i="95"/>
  <c r="AD166" i="95"/>
  <c r="AE166" i="95"/>
  <c r="AF166" i="95"/>
  <c r="AG166" i="95"/>
  <c r="AH166" i="95"/>
  <c r="AI166" i="95"/>
  <c r="AJ166" i="95"/>
  <c r="AK166" i="95"/>
  <c r="AL166" i="95"/>
  <c r="AM166" i="95"/>
  <c r="AN166" i="95"/>
  <c r="AO166" i="95"/>
  <c r="AP166" i="95"/>
  <c r="C167" i="95"/>
  <c r="D167" i="95"/>
  <c r="E167" i="95"/>
  <c r="F167" i="95"/>
  <c r="G167" i="95"/>
  <c r="H167" i="95"/>
  <c r="I167" i="95"/>
  <c r="J167" i="95"/>
  <c r="K167" i="95"/>
  <c r="L167" i="95"/>
  <c r="M167" i="95"/>
  <c r="N167" i="95"/>
  <c r="O167" i="95"/>
  <c r="P167" i="95"/>
  <c r="Q167" i="95"/>
  <c r="R167" i="95"/>
  <c r="S167" i="95"/>
  <c r="T167" i="95"/>
  <c r="U167" i="95"/>
  <c r="V167" i="95"/>
  <c r="W167" i="95"/>
  <c r="X167" i="95"/>
  <c r="Y167" i="95"/>
  <c r="Z167" i="95"/>
  <c r="AA167" i="95"/>
  <c r="AB167" i="95"/>
  <c r="AC167" i="95"/>
  <c r="AD167" i="95"/>
  <c r="AE167" i="95"/>
  <c r="AF167" i="95"/>
  <c r="AG167" i="95"/>
  <c r="AH167" i="95"/>
  <c r="AI167" i="95"/>
  <c r="AJ167" i="95"/>
  <c r="AK167" i="95"/>
  <c r="AL167" i="95"/>
  <c r="AM167" i="95"/>
  <c r="AN167" i="95"/>
  <c r="AO167" i="95"/>
  <c r="AP167" i="95"/>
  <c r="C168" i="95"/>
  <c r="D168" i="95"/>
  <c r="E168" i="95"/>
  <c r="F168" i="95"/>
  <c r="G168" i="95"/>
  <c r="H168" i="95"/>
  <c r="I168" i="95"/>
  <c r="J168" i="95"/>
  <c r="K168" i="95"/>
  <c r="L168" i="95"/>
  <c r="M168" i="95"/>
  <c r="N168" i="95"/>
  <c r="O168" i="95"/>
  <c r="P168" i="95"/>
  <c r="Q168" i="95"/>
  <c r="R168" i="95"/>
  <c r="S168" i="95"/>
  <c r="T168" i="95"/>
  <c r="U168" i="95"/>
  <c r="V168" i="95"/>
  <c r="W168" i="95"/>
  <c r="X168" i="95"/>
  <c r="Y168" i="95"/>
  <c r="Z168" i="95"/>
  <c r="AA168" i="95"/>
  <c r="AB168" i="95"/>
  <c r="AC168" i="95"/>
  <c r="AD168" i="95"/>
  <c r="AE168" i="95"/>
  <c r="AF168" i="95"/>
  <c r="AG168" i="95"/>
  <c r="AH168" i="95"/>
  <c r="AI168" i="95"/>
  <c r="AJ168" i="95"/>
  <c r="AK168" i="95"/>
  <c r="AL168" i="95"/>
  <c r="AM168" i="95"/>
  <c r="AN168" i="95"/>
  <c r="AO168" i="95"/>
  <c r="AP168" i="95"/>
  <c r="C169" i="95"/>
  <c r="D169" i="95"/>
  <c r="E169" i="95"/>
  <c r="F169" i="95"/>
  <c r="G169" i="95"/>
  <c r="H169" i="95"/>
  <c r="I169" i="95"/>
  <c r="J169" i="95"/>
  <c r="K169" i="95"/>
  <c r="L169" i="95"/>
  <c r="M169" i="95"/>
  <c r="N169" i="95"/>
  <c r="O169" i="95"/>
  <c r="P169" i="95"/>
  <c r="Q169" i="95"/>
  <c r="R169" i="95"/>
  <c r="S169" i="95"/>
  <c r="T169" i="95"/>
  <c r="U169" i="95"/>
  <c r="V169" i="95"/>
  <c r="W169" i="95"/>
  <c r="X169" i="95"/>
  <c r="Y169" i="95"/>
  <c r="Z169" i="95"/>
  <c r="AA169" i="95"/>
  <c r="AB169" i="95"/>
  <c r="AC169" i="95"/>
  <c r="AD169" i="95"/>
  <c r="AE169" i="95"/>
  <c r="AF169" i="95"/>
  <c r="AG169" i="95"/>
  <c r="AH169" i="95"/>
  <c r="AI169" i="95"/>
  <c r="AJ169" i="95"/>
  <c r="AK169" i="95"/>
  <c r="AL169" i="95"/>
  <c r="AM169" i="95"/>
  <c r="AN169" i="95"/>
  <c r="AO169" i="95"/>
  <c r="AP169" i="95"/>
  <c r="C170" i="95"/>
  <c r="D170" i="95"/>
  <c r="E170" i="95"/>
  <c r="F170" i="95"/>
  <c r="G170" i="95"/>
  <c r="H170" i="95"/>
  <c r="I170" i="95"/>
  <c r="J170" i="95"/>
  <c r="K170" i="95"/>
  <c r="L170" i="95"/>
  <c r="M170" i="95"/>
  <c r="N170" i="95"/>
  <c r="O170" i="95"/>
  <c r="P170" i="95"/>
  <c r="Q170" i="95"/>
  <c r="R170" i="95"/>
  <c r="S170" i="95"/>
  <c r="T170" i="95"/>
  <c r="U170" i="95"/>
  <c r="V170" i="95"/>
  <c r="W170" i="95"/>
  <c r="X170" i="95"/>
  <c r="Y170" i="95"/>
  <c r="Z170" i="95"/>
  <c r="AA170" i="95"/>
  <c r="AB170" i="95"/>
  <c r="AC170" i="95"/>
  <c r="AD170" i="95"/>
  <c r="AE170" i="95"/>
  <c r="AF170" i="95"/>
  <c r="AG170" i="95"/>
  <c r="AH170" i="95"/>
  <c r="AI170" i="95"/>
  <c r="AJ170" i="95"/>
  <c r="AK170" i="95"/>
  <c r="AL170" i="95"/>
  <c r="AM170" i="95"/>
  <c r="AN170" i="95"/>
  <c r="AO170" i="95"/>
  <c r="AP170" i="95"/>
  <c r="C171" i="95"/>
  <c r="D171" i="95"/>
  <c r="E171" i="95"/>
  <c r="F171" i="95"/>
  <c r="G171" i="95"/>
  <c r="H171" i="95"/>
  <c r="I171" i="95"/>
  <c r="J171" i="95"/>
  <c r="K171" i="95"/>
  <c r="L171" i="95"/>
  <c r="M171" i="95"/>
  <c r="N171" i="95"/>
  <c r="O171" i="95"/>
  <c r="P171" i="95"/>
  <c r="Q171" i="95"/>
  <c r="R171" i="95"/>
  <c r="S171" i="95"/>
  <c r="T171" i="95"/>
  <c r="U171" i="95"/>
  <c r="V171" i="95"/>
  <c r="W171" i="95"/>
  <c r="X171" i="95"/>
  <c r="Y171" i="95"/>
  <c r="Z171" i="95"/>
  <c r="AA171" i="95"/>
  <c r="AB171" i="95"/>
  <c r="AC171" i="95"/>
  <c r="AD171" i="95"/>
  <c r="AE171" i="95"/>
  <c r="AF171" i="95"/>
  <c r="AG171" i="95"/>
  <c r="AH171" i="95"/>
  <c r="AI171" i="95"/>
  <c r="AJ171" i="95"/>
  <c r="AK171" i="95"/>
  <c r="AL171" i="95"/>
  <c r="AM171" i="95"/>
  <c r="AN171" i="95"/>
  <c r="AO171" i="95"/>
  <c r="AP171" i="95"/>
  <c r="C172" i="95"/>
  <c r="D172" i="95"/>
  <c r="E172" i="95"/>
  <c r="F172" i="95"/>
  <c r="G172" i="95"/>
  <c r="H172" i="95"/>
  <c r="I172" i="95"/>
  <c r="J172" i="95"/>
  <c r="K172" i="95"/>
  <c r="L172" i="95"/>
  <c r="M172" i="95"/>
  <c r="N172" i="95"/>
  <c r="O172" i="95"/>
  <c r="P172" i="95"/>
  <c r="Q172" i="95"/>
  <c r="R172" i="95"/>
  <c r="S172" i="95"/>
  <c r="T172" i="95"/>
  <c r="U172" i="95"/>
  <c r="V172" i="95"/>
  <c r="W172" i="95"/>
  <c r="X172" i="95"/>
  <c r="Y172" i="95"/>
  <c r="Z172" i="95"/>
  <c r="AA172" i="95"/>
  <c r="AB172" i="95"/>
  <c r="AC172" i="95"/>
  <c r="AD172" i="95"/>
  <c r="AE172" i="95"/>
  <c r="AF172" i="95"/>
  <c r="AG172" i="95"/>
  <c r="AH172" i="95"/>
  <c r="AI172" i="95"/>
  <c r="AJ172" i="95"/>
  <c r="AK172" i="95"/>
  <c r="AL172" i="95"/>
  <c r="AM172" i="95"/>
  <c r="AN172" i="95"/>
  <c r="AO172" i="95"/>
  <c r="AP172" i="95"/>
  <c r="C173" i="95"/>
  <c r="D173" i="95"/>
  <c r="E173" i="95"/>
  <c r="F173" i="95"/>
  <c r="G173" i="95"/>
  <c r="H173" i="95"/>
  <c r="I173" i="95"/>
  <c r="J173" i="95"/>
  <c r="K173" i="95"/>
  <c r="L173" i="95"/>
  <c r="M173" i="95"/>
  <c r="N173" i="95"/>
  <c r="O173" i="95"/>
  <c r="P173" i="95"/>
  <c r="Q173" i="95"/>
  <c r="R173" i="95"/>
  <c r="S173" i="95"/>
  <c r="T173" i="95"/>
  <c r="U173" i="95"/>
  <c r="V173" i="95"/>
  <c r="W173" i="95"/>
  <c r="X173" i="95"/>
  <c r="Y173" i="95"/>
  <c r="Z173" i="95"/>
  <c r="AA173" i="95"/>
  <c r="AB173" i="95"/>
  <c r="AC173" i="95"/>
  <c r="AD173" i="95"/>
  <c r="AE173" i="95"/>
  <c r="AF173" i="95"/>
  <c r="AG173" i="95"/>
  <c r="AH173" i="95"/>
  <c r="AI173" i="95"/>
  <c r="AJ173" i="95"/>
  <c r="AK173" i="95"/>
  <c r="AL173" i="95"/>
  <c r="AM173" i="95"/>
  <c r="AN173" i="95"/>
  <c r="AO173" i="95"/>
  <c r="AP173" i="95"/>
  <c r="C174" i="95"/>
  <c r="D174" i="95"/>
  <c r="E174" i="95"/>
  <c r="F174" i="95"/>
  <c r="G174" i="95"/>
  <c r="H174" i="95"/>
  <c r="I174" i="95"/>
  <c r="J174" i="95"/>
  <c r="K174" i="95"/>
  <c r="L174" i="95"/>
  <c r="M174" i="95"/>
  <c r="N174" i="95"/>
  <c r="O174" i="95"/>
  <c r="P174" i="95"/>
  <c r="Q174" i="95"/>
  <c r="R174" i="95"/>
  <c r="S174" i="95"/>
  <c r="T174" i="95"/>
  <c r="U174" i="95"/>
  <c r="V174" i="95"/>
  <c r="W174" i="95"/>
  <c r="X174" i="95"/>
  <c r="Y174" i="95"/>
  <c r="Z174" i="95"/>
  <c r="AA174" i="95"/>
  <c r="AB174" i="95"/>
  <c r="AC174" i="95"/>
  <c r="AD174" i="95"/>
  <c r="AE174" i="95"/>
  <c r="AF174" i="95"/>
  <c r="AG174" i="95"/>
  <c r="AH174" i="95"/>
  <c r="AI174" i="95"/>
  <c r="AJ174" i="95"/>
  <c r="AK174" i="95"/>
  <c r="AL174" i="95"/>
  <c r="AM174" i="95"/>
  <c r="AN174" i="95"/>
  <c r="AO174" i="95"/>
  <c r="AP174" i="95"/>
  <c r="C175" i="95"/>
  <c r="D175" i="95"/>
  <c r="E175" i="95"/>
  <c r="F175" i="95"/>
  <c r="G175" i="95"/>
  <c r="H175" i="95"/>
  <c r="I175" i="95"/>
  <c r="J175" i="95"/>
  <c r="K175" i="95"/>
  <c r="L175" i="95"/>
  <c r="M175" i="95"/>
  <c r="N175" i="95"/>
  <c r="O175" i="95"/>
  <c r="P175" i="95"/>
  <c r="Q175" i="95"/>
  <c r="R175" i="95"/>
  <c r="S175" i="95"/>
  <c r="T175" i="95"/>
  <c r="U175" i="95"/>
  <c r="V175" i="95"/>
  <c r="W175" i="95"/>
  <c r="X175" i="95"/>
  <c r="Y175" i="95"/>
  <c r="Z175" i="95"/>
  <c r="AA175" i="95"/>
  <c r="AB175" i="95"/>
  <c r="AC175" i="95"/>
  <c r="AD175" i="95"/>
  <c r="AE175" i="95"/>
  <c r="AF175" i="95"/>
  <c r="AG175" i="95"/>
  <c r="AH175" i="95"/>
  <c r="AI175" i="95"/>
  <c r="AJ175" i="95"/>
  <c r="AK175" i="95"/>
  <c r="AL175" i="95"/>
  <c r="AM175" i="95"/>
  <c r="AN175" i="95"/>
  <c r="AO175" i="95"/>
  <c r="AP175" i="95"/>
  <c r="C176" i="95"/>
  <c r="D176" i="95"/>
  <c r="E176" i="95"/>
  <c r="F176" i="95"/>
  <c r="G176" i="95"/>
  <c r="H176" i="95"/>
  <c r="I176" i="95"/>
  <c r="J176" i="95"/>
  <c r="K176" i="95"/>
  <c r="L176" i="95"/>
  <c r="M176" i="95"/>
  <c r="N176" i="95"/>
  <c r="O176" i="95"/>
  <c r="P176" i="95"/>
  <c r="Q176" i="95"/>
  <c r="R176" i="95"/>
  <c r="S176" i="95"/>
  <c r="T176" i="95"/>
  <c r="U176" i="95"/>
  <c r="V176" i="95"/>
  <c r="W176" i="95"/>
  <c r="X176" i="95"/>
  <c r="Y176" i="95"/>
  <c r="Z176" i="95"/>
  <c r="AA176" i="95"/>
  <c r="AB176" i="95"/>
  <c r="AC176" i="95"/>
  <c r="AD176" i="95"/>
  <c r="AE176" i="95"/>
  <c r="AF176" i="95"/>
  <c r="AG176" i="95"/>
  <c r="AH176" i="95"/>
  <c r="AI176" i="95"/>
  <c r="AJ176" i="95"/>
  <c r="AK176" i="95"/>
  <c r="AL176" i="95"/>
  <c r="AM176" i="95"/>
  <c r="AN176" i="95"/>
  <c r="AO176" i="95"/>
  <c r="AP176" i="95"/>
  <c r="C177" i="95"/>
  <c r="D177" i="95"/>
  <c r="E177" i="95"/>
  <c r="F177" i="95"/>
  <c r="G177" i="95"/>
  <c r="H177" i="95"/>
  <c r="I177" i="95"/>
  <c r="J177" i="95"/>
  <c r="K177" i="95"/>
  <c r="L177" i="95"/>
  <c r="M177" i="95"/>
  <c r="N177" i="95"/>
  <c r="O177" i="95"/>
  <c r="P177" i="95"/>
  <c r="Q177" i="95"/>
  <c r="R177" i="95"/>
  <c r="S177" i="95"/>
  <c r="T177" i="95"/>
  <c r="U177" i="95"/>
  <c r="V177" i="95"/>
  <c r="W177" i="95"/>
  <c r="X177" i="95"/>
  <c r="Y177" i="95"/>
  <c r="Z177" i="95"/>
  <c r="AA177" i="95"/>
  <c r="AB177" i="95"/>
  <c r="AC177" i="95"/>
  <c r="AD177" i="95"/>
  <c r="AE177" i="95"/>
  <c r="AF177" i="95"/>
  <c r="AG177" i="95"/>
  <c r="AH177" i="95"/>
  <c r="AI177" i="95"/>
  <c r="AJ177" i="95"/>
  <c r="AK177" i="95"/>
  <c r="AL177" i="95"/>
  <c r="AM177" i="95"/>
  <c r="AN177" i="95"/>
  <c r="AO177" i="95"/>
  <c r="AP177" i="95"/>
  <c r="C178" i="95"/>
  <c r="D178" i="95"/>
  <c r="E178" i="95"/>
  <c r="F178" i="95"/>
  <c r="G178" i="95"/>
  <c r="H178" i="95"/>
  <c r="I178" i="95"/>
  <c r="J178" i="95"/>
  <c r="K178" i="95"/>
  <c r="L178" i="95"/>
  <c r="M178" i="95"/>
  <c r="N178" i="95"/>
  <c r="O178" i="95"/>
  <c r="P178" i="95"/>
  <c r="Q178" i="95"/>
  <c r="R178" i="95"/>
  <c r="S178" i="95"/>
  <c r="T178" i="95"/>
  <c r="U178" i="95"/>
  <c r="V178" i="95"/>
  <c r="W178" i="95"/>
  <c r="X178" i="95"/>
  <c r="Y178" i="95"/>
  <c r="Z178" i="95"/>
  <c r="AA178" i="95"/>
  <c r="AB178" i="95"/>
  <c r="AC178" i="95"/>
  <c r="AD178" i="95"/>
  <c r="AE178" i="95"/>
  <c r="AF178" i="95"/>
  <c r="AG178" i="95"/>
  <c r="AH178" i="95"/>
  <c r="AI178" i="95"/>
  <c r="AJ178" i="95"/>
  <c r="AK178" i="95"/>
  <c r="AL178" i="95"/>
  <c r="AM178" i="95"/>
  <c r="AN178" i="95"/>
  <c r="AO178" i="95"/>
  <c r="AP178" i="95"/>
  <c r="B166" i="95"/>
  <c r="B167" i="95"/>
  <c r="B168" i="95"/>
  <c r="B169" i="95"/>
  <c r="B170" i="95"/>
  <c r="B171" i="95"/>
  <c r="B172" i="95"/>
  <c r="B173" i="95"/>
  <c r="B174" i="95"/>
  <c r="B175" i="95"/>
  <c r="B176" i="95"/>
  <c r="B177" i="95"/>
  <c r="B178" i="95"/>
  <c r="B165" i="95"/>
  <c r="L99" i="95" l="1"/>
  <c r="AP98" i="95"/>
  <c r="AO98" i="95"/>
  <c r="AN98" i="95"/>
  <c r="AM98" i="95"/>
  <c r="AL98" i="95"/>
  <c r="AK98" i="95"/>
  <c r="AJ98" i="95"/>
  <c r="AI98" i="95"/>
  <c r="AH98" i="95"/>
  <c r="AG98" i="95"/>
  <c r="AF98" i="95"/>
  <c r="AE98" i="95"/>
  <c r="AD98" i="95"/>
  <c r="AC98" i="95"/>
  <c r="AB98" i="95"/>
  <c r="AA98" i="95"/>
  <c r="Z98" i="95"/>
  <c r="Y98" i="95"/>
  <c r="X98" i="95"/>
  <c r="W98" i="95"/>
  <c r="V98" i="95"/>
  <c r="U98" i="95"/>
  <c r="T98" i="95"/>
  <c r="S98" i="95"/>
  <c r="R98" i="95"/>
  <c r="Q98" i="95"/>
  <c r="P98" i="95"/>
  <c r="O98" i="95"/>
  <c r="N98" i="95"/>
  <c r="M98" i="95"/>
  <c r="L98" i="95"/>
  <c r="K98" i="95"/>
  <c r="J98" i="95"/>
  <c r="I98" i="95"/>
  <c r="H98" i="95"/>
  <c r="G98" i="95"/>
  <c r="F98" i="95"/>
  <c r="E98" i="95"/>
  <c r="D98" i="95"/>
  <c r="C98" i="95"/>
  <c r="B98" i="95"/>
  <c r="AP97" i="95"/>
  <c r="AO97" i="95"/>
  <c r="AN97" i="95"/>
  <c r="AM97" i="95"/>
  <c r="AL97" i="95"/>
  <c r="AK97" i="95"/>
  <c r="AJ97" i="95"/>
  <c r="AI97" i="95"/>
  <c r="AH97" i="95"/>
  <c r="AG97" i="95"/>
  <c r="AF97" i="95"/>
  <c r="AE97" i="95"/>
  <c r="AD97" i="95"/>
  <c r="AC97" i="95"/>
  <c r="AB97" i="95"/>
  <c r="AA97" i="95"/>
  <c r="Z97" i="95"/>
  <c r="Y97" i="95"/>
  <c r="X97" i="95"/>
  <c r="W97" i="95"/>
  <c r="V97" i="95"/>
  <c r="U97" i="95"/>
  <c r="T97" i="95"/>
  <c r="S97" i="95"/>
  <c r="R97" i="95"/>
  <c r="Q97" i="95"/>
  <c r="P97" i="95"/>
  <c r="O97" i="95"/>
  <c r="N97" i="95"/>
  <c r="M97" i="95"/>
  <c r="L97" i="95"/>
  <c r="K97" i="95"/>
  <c r="J97" i="95"/>
  <c r="I97" i="95"/>
  <c r="H97" i="95"/>
  <c r="G97" i="95"/>
  <c r="F97" i="95"/>
  <c r="E97" i="95"/>
  <c r="D97" i="95"/>
  <c r="C97" i="95"/>
  <c r="B97" i="95"/>
  <c r="AP96" i="95"/>
  <c r="AO96" i="95"/>
  <c r="AN96" i="95"/>
  <c r="AM96" i="95"/>
  <c r="AL96" i="95"/>
  <c r="AK96" i="95"/>
  <c r="AJ96" i="95"/>
  <c r="AI96" i="95"/>
  <c r="AH96" i="95"/>
  <c r="AG96" i="95"/>
  <c r="AF96" i="95"/>
  <c r="AE96" i="95"/>
  <c r="AD96" i="95"/>
  <c r="AC96" i="95"/>
  <c r="AB96" i="95"/>
  <c r="AA96" i="95"/>
  <c r="Z96" i="95"/>
  <c r="Y96" i="95"/>
  <c r="X96" i="95"/>
  <c r="W96" i="95"/>
  <c r="V96" i="95"/>
  <c r="U96" i="95"/>
  <c r="T96" i="95"/>
  <c r="S96" i="95"/>
  <c r="R96" i="95"/>
  <c r="Q96" i="95"/>
  <c r="P96" i="95"/>
  <c r="O96" i="95"/>
  <c r="N96" i="95"/>
  <c r="M96" i="95"/>
  <c r="L96" i="95"/>
  <c r="K96" i="95"/>
  <c r="J96" i="95"/>
  <c r="I96" i="95"/>
  <c r="H96" i="95"/>
  <c r="G96" i="95"/>
  <c r="F96" i="95"/>
  <c r="E96" i="95"/>
  <c r="D96" i="95"/>
  <c r="C96" i="95"/>
  <c r="B96" i="95"/>
  <c r="AP95" i="95"/>
  <c r="AO95" i="95"/>
  <c r="AN95" i="95"/>
  <c r="AM95" i="95"/>
  <c r="AL95" i="95"/>
  <c r="AK95" i="95"/>
  <c r="AJ95" i="95"/>
  <c r="AI95" i="95"/>
  <c r="AH95" i="95"/>
  <c r="AG95" i="95"/>
  <c r="AF95" i="95"/>
  <c r="AE95" i="95"/>
  <c r="AD95" i="95"/>
  <c r="AC95" i="95"/>
  <c r="AB95" i="95"/>
  <c r="AA95" i="95"/>
  <c r="Z95" i="95"/>
  <c r="Y95" i="95"/>
  <c r="X95" i="95"/>
  <c r="W95" i="95"/>
  <c r="V95" i="95"/>
  <c r="U95" i="95"/>
  <c r="T95" i="95"/>
  <c r="S95" i="95"/>
  <c r="R95" i="95"/>
  <c r="Q95" i="95"/>
  <c r="P95" i="95"/>
  <c r="O95" i="95"/>
  <c r="N95" i="95"/>
  <c r="M95" i="95"/>
  <c r="L95" i="95"/>
  <c r="K95" i="95"/>
  <c r="J95" i="95"/>
  <c r="I95" i="95"/>
  <c r="H95" i="95"/>
  <c r="G95" i="95"/>
  <c r="F95" i="95"/>
  <c r="E95" i="95"/>
  <c r="D95" i="95"/>
  <c r="C95" i="95"/>
  <c r="B95" i="95"/>
  <c r="AP94" i="95"/>
  <c r="AO94" i="95"/>
  <c r="AN94" i="95"/>
  <c r="AM94" i="95"/>
  <c r="AL94" i="95"/>
  <c r="AK94" i="95"/>
  <c r="AJ94" i="95"/>
  <c r="AI94" i="95"/>
  <c r="AH94" i="95"/>
  <c r="AG94" i="95"/>
  <c r="AF94" i="95"/>
  <c r="AE94" i="95"/>
  <c r="AD94" i="95"/>
  <c r="AC94" i="95"/>
  <c r="AB94" i="95"/>
  <c r="AA94" i="95"/>
  <c r="Z94" i="95"/>
  <c r="Y94" i="95"/>
  <c r="X94" i="95"/>
  <c r="W94" i="95"/>
  <c r="V94" i="95"/>
  <c r="U94" i="95"/>
  <c r="T94" i="95"/>
  <c r="S94" i="95"/>
  <c r="R94" i="95"/>
  <c r="Q94" i="95"/>
  <c r="P94" i="95"/>
  <c r="O94" i="95"/>
  <c r="N94" i="95"/>
  <c r="M94" i="95"/>
  <c r="L94" i="95"/>
  <c r="K94" i="95"/>
  <c r="J94" i="95"/>
  <c r="I94" i="95"/>
  <c r="H94" i="95"/>
  <c r="G94" i="95"/>
  <c r="F94" i="95"/>
  <c r="E94" i="95"/>
  <c r="D94" i="95"/>
  <c r="C94" i="95"/>
  <c r="B94" i="95"/>
  <c r="AP93" i="95"/>
  <c r="AO93" i="95"/>
  <c r="AN93" i="95"/>
  <c r="AM93" i="95"/>
  <c r="AL93" i="95"/>
  <c r="AK93" i="95"/>
  <c r="AJ93" i="95"/>
  <c r="AI93" i="95"/>
  <c r="AH93" i="95"/>
  <c r="AG93" i="95"/>
  <c r="AF93" i="95"/>
  <c r="AE93" i="95"/>
  <c r="AD93" i="95"/>
  <c r="AC93" i="95"/>
  <c r="AB93" i="95"/>
  <c r="AA93" i="95"/>
  <c r="Z93" i="95"/>
  <c r="Y93" i="95"/>
  <c r="X93" i="95"/>
  <c r="W93" i="95"/>
  <c r="V93" i="95"/>
  <c r="U93" i="95"/>
  <c r="T93" i="95"/>
  <c r="S93" i="95"/>
  <c r="R93" i="95"/>
  <c r="Q93" i="95"/>
  <c r="P93" i="95"/>
  <c r="O93" i="95"/>
  <c r="N93" i="95"/>
  <c r="M93" i="95"/>
  <c r="L93" i="95"/>
  <c r="K93" i="95"/>
  <c r="J93" i="95"/>
  <c r="I93" i="95"/>
  <c r="H93" i="95"/>
  <c r="G93" i="95"/>
  <c r="F93" i="95"/>
  <c r="E93" i="95"/>
  <c r="D93" i="95"/>
  <c r="C93" i="95"/>
  <c r="B93" i="95"/>
  <c r="AP92" i="95"/>
  <c r="AO92" i="95"/>
  <c r="AN92" i="95"/>
  <c r="AM92" i="95"/>
  <c r="AL92" i="95"/>
  <c r="AK92" i="95"/>
  <c r="AJ92" i="95"/>
  <c r="AI92" i="95"/>
  <c r="AH92" i="95"/>
  <c r="AG92" i="95"/>
  <c r="AF92" i="95"/>
  <c r="AE92" i="95"/>
  <c r="AD92" i="95"/>
  <c r="AC92" i="95"/>
  <c r="AB92" i="95"/>
  <c r="AA92" i="95"/>
  <c r="Z92" i="95"/>
  <c r="Y92" i="95"/>
  <c r="X92" i="95"/>
  <c r="W92" i="95"/>
  <c r="V92" i="95"/>
  <c r="U92" i="95"/>
  <c r="T92" i="95"/>
  <c r="S92" i="95"/>
  <c r="R92" i="95"/>
  <c r="Q92" i="95"/>
  <c r="P92" i="95"/>
  <c r="O92" i="95"/>
  <c r="N92" i="95"/>
  <c r="M92" i="95"/>
  <c r="L92" i="95"/>
  <c r="K92" i="95"/>
  <c r="J92" i="95"/>
  <c r="I92" i="95"/>
  <c r="H92" i="95"/>
  <c r="G92" i="95"/>
  <c r="F92" i="95"/>
  <c r="E92" i="95"/>
  <c r="D92" i="95"/>
  <c r="C92" i="95"/>
  <c r="B92" i="95"/>
  <c r="AP91" i="95"/>
  <c r="AO91" i="95"/>
  <c r="AN91" i="95"/>
  <c r="AM91" i="95"/>
  <c r="AL91" i="95"/>
  <c r="AK91" i="95"/>
  <c r="AJ91" i="95"/>
  <c r="AI91" i="95"/>
  <c r="AH91" i="95"/>
  <c r="AG91" i="95"/>
  <c r="AF91" i="95"/>
  <c r="AE91" i="95"/>
  <c r="AD91" i="95"/>
  <c r="AC91" i="95"/>
  <c r="AB91" i="95"/>
  <c r="AA91" i="95"/>
  <c r="Z91" i="95"/>
  <c r="Y91" i="95"/>
  <c r="X91" i="95"/>
  <c r="W91" i="95"/>
  <c r="V91" i="95"/>
  <c r="U91" i="95"/>
  <c r="T91" i="95"/>
  <c r="S91" i="95"/>
  <c r="R91" i="95"/>
  <c r="Q91" i="95"/>
  <c r="P91" i="95"/>
  <c r="O91" i="95"/>
  <c r="N91" i="95"/>
  <c r="M91" i="95"/>
  <c r="L91" i="95"/>
  <c r="K91" i="95"/>
  <c r="J91" i="95"/>
  <c r="I91" i="95"/>
  <c r="H91" i="95"/>
  <c r="G91" i="95"/>
  <c r="F91" i="95"/>
  <c r="E91" i="95"/>
  <c r="D91" i="95"/>
  <c r="C91" i="95"/>
  <c r="B91" i="95"/>
  <c r="AP90" i="95"/>
  <c r="AO90" i="95"/>
  <c r="AN90" i="95"/>
  <c r="AM90" i="95"/>
  <c r="AL90" i="95"/>
  <c r="AK90" i="95"/>
  <c r="AJ90" i="95"/>
  <c r="AI90" i="95"/>
  <c r="AH90" i="95"/>
  <c r="AG90" i="95"/>
  <c r="AF90" i="95"/>
  <c r="AE90" i="95"/>
  <c r="AD90" i="95"/>
  <c r="AC90" i="95"/>
  <c r="AB90" i="95"/>
  <c r="AA90" i="95"/>
  <c r="Z90" i="95"/>
  <c r="Y90" i="95"/>
  <c r="X90" i="95"/>
  <c r="W90" i="95"/>
  <c r="V90" i="95"/>
  <c r="U90" i="95"/>
  <c r="T90" i="95"/>
  <c r="S90" i="95"/>
  <c r="R90" i="95"/>
  <c r="Q90" i="95"/>
  <c r="P90" i="95"/>
  <c r="O90" i="95"/>
  <c r="N90" i="95"/>
  <c r="M90" i="95"/>
  <c r="L90" i="95"/>
  <c r="K90" i="95"/>
  <c r="J90" i="95"/>
  <c r="I90" i="95"/>
  <c r="H90" i="95"/>
  <c r="G90" i="95"/>
  <c r="F90" i="95"/>
  <c r="E90" i="95"/>
  <c r="D90" i="95"/>
  <c r="C90" i="95"/>
  <c r="B90" i="95"/>
  <c r="AP89" i="95"/>
  <c r="AO89" i="95"/>
  <c r="AN89" i="95"/>
  <c r="AM89" i="95"/>
  <c r="AL89" i="95"/>
  <c r="AK89" i="95"/>
  <c r="AJ89" i="95"/>
  <c r="AI89" i="95"/>
  <c r="AH89" i="95"/>
  <c r="AG89" i="95"/>
  <c r="AF89" i="95"/>
  <c r="AE89" i="95"/>
  <c r="AD89" i="95"/>
  <c r="AC89" i="95"/>
  <c r="AB89" i="95"/>
  <c r="AA89" i="95"/>
  <c r="Z89" i="95"/>
  <c r="Y89" i="95"/>
  <c r="X89" i="95"/>
  <c r="W89" i="95"/>
  <c r="V89" i="95"/>
  <c r="U89" i="95"/>
  <c r="T89" i="95"/>
  <c r="S89" i="95"/>
  <c r="R89" i="95"/>
  <c r="Q89" i="95"/>
  <c r="P89" i="95"/>
  <c r="O89" i="95"/>
  <c r="N89" i="95"/>
  <c r="M89" i="95"/>
  <c r="L89" i="95"/>
  <c r="K89" i="95"/>
  <c r="J89" i="95"/>
  <c r="I89" i="95"/>
  <c r="H89" i="95"/>
  <c r="G89" i="95"/>
  <c r="F89" i="95"/>
  <c r="E89" i="95"/>
  <c r="D89" i="95"/>
  <c r="C89" i="95"/>
  <c r="B89" i="95"/>
  <c r="AP88" i="95"/>
  <c r="AO88" i="95"/>
  <c r="AN88" i="95"/>
  <c r="AM88" i="95"/>
  <c r="AL88" i="95"/>
  <c r="AK88" i="95"/>
  <c r="AJ88" i="95"/>
  <c r="AI88" i="95"/>
  <c r="AH88" i="95"/>
  <c r="AG88" i="95"/>
  <c r="AF88" i="95"/>
  <c r="AE88" i="95"/>
  <c r="AD88" i="95"/>
  <c r="AC88" i="95"/>
  <c r="AB88" i="95"/>
  <c r="AA88" i="95"/>
  <c r="Z88" i="95"/>
  <c r="Y88" i="95"/>
  <c r="X88" i="95"/>
  <c r="W88" i="95"/>
  <c r="V88" i="95"/>
  <c r="U88" i="95"/>
  <c r="T88" i="95"/>
  <c r="S88" i="95"/>
  <c r="R88" i="95"/>
  <c r="Q88" i="95"/>
  <c r="P88" i="95"/>
  <c r="O88" i="95"/>
  <c r="N88" i="95"/>
  <c r="M88" i="95"/>
  <c r="L88" i="95"/>
  <c r="K88" i="95"/>
  <c r="J88" i="95"/>
  <c r="I88" i="95"/>
  <c r="H88" i="95"/>
  <c r="G88" i="95"/>
  <c r="F88" i="95"/>
  <c r="E88" i="95"/>
  <c r="D88" i="95"/>
  <c r="C88" i="95"/>
  <c r="B88" i="95"/>
  <c r="AP87" i="95"/>
  <c r="AO87" i="95"/>
  <c r="AN87" i="95"/>
  <c r="AM87" i="95"/>
  <c r="AL87" i="95"/>
  <c r="AK87" i="95"/>
  <c r="AJ87" i="95"/>
  <c r="AI87" i="95"/>
  <c r="AH87" i="95"/>
  <c r="AG87" i="95"/>
  <c r="AF87" i="95"/>
  <c r="AE87" i="95"/>
  <c r="AD87" i="95"/>
  <c r="AC87" i="95"/>
  <c r="AB87" i="95"/>
  <c r="AA87" i="95"/>
  <c r="Z87" i="95"/>
  <c r="Y87" i="95"/>
  <c r="X87" i="95"/>
  <c r="W87" i="95"/>
  <c r="V87" i="95"/>
  <c r="U87" i="95"/>
  <c r="T87" i="95"/>
  <c r="S87" i="95"/>
  <c r="R87" i="95"/>
  <c r="Q87" i="95"/>
  <c r="P87" i="95"/>
  <c r="O87" i="95"/>
  <c r="N87" i="95"/>
  <c r="M87" i="95"/>
  <c r="L87" i="95"/>
  <c r="K87" i="95"/>
  <c r="J87" i="95"/>
  <c r="I87" i="95"/>
  <c r="H87" i="95"/>
  <c r="G87" i="95"/>
  <c r="F87" i="95"/>
  <c r="E87" i="95"/>
  <c r="D87" i="95"/>
  <c r="C87" i="95"/>
  <c r="B87" i="95"/>
  <c r="AP86" i="95"/>
  <c r="AO86" i="95"/>
  <c r="AN86" i="95"/>
  <c r="AM86" i="95"/>
  <c r="AL86" i="95"/>
  <c r="AK86" i="95"/>
  <c r="AJ86" i="95"/>
  <c r="AI86" i="95"/>
  <c r="AH86" i="95"/>
  <c r="AG86" i="95"/>
  <c r="AF86" i="95"/>
  <c r="AE86" i="95"/>
  <c r="AD86" i="95"/>
  <c r="AC86" i="95"/>
  <c r="AB86" i="95"/>
  <c r="AA86" i="95"/>
  <c r="Z86" i="95"/>
  <c r="Y86" i="95"/>
  <c r="X86" i="95"/>
  <c r="W86" i="95"/>
  <c r="V86" i="95"/>
  <c r="U86" i="95"/>
  <c r="T86" i="95"/>
  <c r="S86" i="95"/>
  <c r="R86" i="95"/>
  <c r="Q86" i="95"/>
  <c r="P86" i="95"/>
  <c r="O86" i="95"/>
  <c r="N86" i="95"/>
  <c r="M86" i="95"/>
  <c r="L86" i="95"/>
  <c r="K86" i="95"/>
  <c r="J86" i="95"/>
  <c r="I86" i="95"/>
  <c r="H86" i="95"/>
  <c r="G86" i="95"/>
  <c r="F86" i="95"/>
  <c r="E86" i="95"/>
  <c r="D86" i="95"/>
  <c r="C86" i="95"/>
  <c r="B86" i="95"/>
  <c r="AP85" i="95"/>
  <c r="AO85" i="95"/>
  <c r="AN85" i="95"/>
  <c r="AM85" i="95"/>
  <c r="AL85" i="95"/>
  <c r="AK85" i="95"/>
  <c r="AJ85" i="95"/>
  <c r="AI85" i="95"/>
  <c r="AH85" i="95"/>
  <c r="AG85" i="95"/>
  <c r="AF85" i="95"/>
  <c r="AE85" i="95"/>
  <c r="AD85" i="95"/>
  <c r="AC85" i="95"/>
  <c r="AB85" i="95"/>
  <c r="AA85" i="95"/>
  <c r="Z85" i="95"/>
  <c r="Y85" i="95"/>
  <c r="X85" i="95"/>
  <c r="W85" i="95"/>
  <c r="V85" i="95"/>
  <c r="U85" i="95"/>
  <c r="T85" i="95"/>
  <c r="S85" i="95"/>
  <c r="R85" i="95"/>
  <c r="Q85" i="95"/>
  <c r="P85" i="95"/>
  <c r="O85" i="95"/>
  <c r="N85" i="95"/>
  <c r="M85" i="95"/>
  <c r="L85" i="95"/>
  <c r="K85" i="95"/>
  <c r="J85" i="95"/>
  <c r="I85" i="95"/>
  <c r="H85" i="95"/>
  <c r="G85" i="95"/>
  <c r="F85" i="95"/>
  <c r="E85" i="95"/>
  <c r="D85" i="95"/>
  <c r="C85" i="95"/>
  <c r="B85" i="95"/>
  <c r="L83" i="95"/>
  <c r="C15" i="55" l="1"/>
  <c r="D15" i="55"/>
  <c r="E15" i="55"/>
  <c r="F15" i="55"/>
  <c r="G15" i="55"/>
  <c r="H15" i="55"/>
  <c r="I15" i="55"/>
  <c r="J15" i="55"/>
  <c r="K15" i="55"/>
  <c r="L15" i="55"/>
  <c r="M15" i="55"/>
  <c r="N15" i="55"/>
  <c r="O15" i="55"/>
  <c r="P15" i="55"/>
  <c r="Q15" i="55"/>
  <c r="R15" i="55"/>
  <c r="S15" i="55"/>
  <c r="T15" i="55"/>
  <c r="U15" i="55"/>
  <c r="V15" i="55"/>
  <c r="W15" i="55"/>
  <c r="X15" i="55"/>
  <c r="Y15" i="55"/>
  <c r="Z15" i="55"/>
  <c r="AA15" i="55"/>
  <c r="AB15" i="55"/>
  <c r="AC15" i="55"/>
  <c r="AD15" i="55"/>
  <c r="AE15" i="55"/>
  <c r="AF15" i="55"/>
  <c r="AG15" i="55"/>
  <c r="AH15" i="55"/>
  <c r="AI15" i="55"/>
  <c r="AJ15" i="55"/>
  <c r="AK15" i="55"/>
  <c r="AL15" i="55"/>
  <c r="AM15" i="55"/>
  <c r="AN15" i="55"/>
  <c r="AO15" i="55"/>
  <c r="AP15" i="55"/>
  <c r="B15" i="55"/>
  <c r="BF51" i="88" l="1"/>
  <c r="BF38" i="88"/>
  <c r="BF25" i="88"/>
  <c r="BF12" i="88"/>
  <c r="BF5" i="88"/>
  <c r="L42" i="88"/>
  <c r="L29" i="88"/>
  <c r="L16" i="88"/>
  <c r="BB8" i="88"/>
  <c r="L9" i="88"/>
  <c r="BB54" i="88"/>
  <c r="L55" i="88"/>
  <c r="BD51" i="88" l="1"/>
  <c r="BD38" i="88"/>
  <c r="BD25" i="88"/>
  <c r="BD12" i="88"/>
  <c r="BD5" i="88"/>
  <c r="BB53" i="88" l="1"/>
  <c r="BB52" i="88"/>
  <c r="BB51" i="88"/>
  <c r="BB40" i="88"/>
  <c r="BB39" i="88"/>
  <c r="BB38" i="88"/>
  <c r="BB27" i="88"/>
  <c r="BB26" i="88"/>
  <c r="BB29" i="88" s="1"/>
  <c r="BB25" i="88"/>
  <c r="BB14" i="88"/>
  <c r="BB13" i="88"/>
  <c r="BB12" i="88"/>
  <c r="BB6" i="88"/>
  <c r="BB7" i="88"/>
  <c r="BB5" i="88"/>
  <c r="BB16" i="88" l="1"/>
  <c r="BB55" i="88"/>
  <c r="BB9" i="88"/>
  <c r="BB42" i="88"/>
  <c r="AV23" i="93"/>
  <c r="AV43" i="93"/>
  <c r="AV63" i="93"/>
  <c r="AV83" i="93"/>
  <c r="AR83" i="93"/>
  <c r="AR63" i="93"/>
  <c r="AR43" i="93"/>
  <c r="AR23" i="93"/>
  <c r="AU76" i="93" l="1"/>
  <c r="AR13" i="93"/>
  <c r="AR60" i="93"/>
  <c r="AR20" i="93"/>
  <c r="AR5" i="93"/>
  <c r="AR6" i="93"/>
  <c r="AR7" i="93"/>
  <c r="AR8" i="93"/>
  <c r="AR9" i="93"/>
  <c r="AR11" i="93"/>
  <c r="AR12" i="93"/>
  <c r="AR10" i="93"/>
  <c r="AV20" i="93" s="1"/>
  <c r="AU60" i="93"/>
  <c r="AU55" i="93"/>
  <c r="AU56" i="93"/>
  <c r="AU57" i="93"/>
  <c r="AU58" i="93"/>
  <c r="AU59" i="93"/>
  <c r="AU61" i="93"/>
  <c r="AU62" i="93"/>
  <c r="AR56" i="93"/>
  <c r="AR59" i="93"/>
  <c r="AU35" i="93"/>
  <c r="AU36" i="93"/>
  <c r="AU37" i="93"/>
  <c r="AU38" i="93"/>
  <c r="AU39" i="93"/>
  <c r="AU40" i="93"/>
  <c r="AU41" i="93"/>
  <c r="AU42" i="93"/>
  <c r="AR39" i="93"/>
  <c r="AR40" i="93"/>
  <c r="AV40" i="93" s="1"/>
  <c r="AU75" i="93"/>
  <c r="AU77" i="93"/>
  <c r="AU78" i="93"/>
  <c r="AU79" i="93"/>
  <c r="AU80" i="93"/>
  <c r="AU81" i="93"/>
  <c r="AU82" i="93"/>
  <c r="AR77" i="93"/>
  <c r="AV77" i="93" s="1"/>
  <c r="AR80" i="93"/>
  <c r="AU20" i="93"/>
  <c r="AR15" i="93"/>
  <c r="AU15" i="93"/>
  <c r="AU16" i="93"/>
  <c r="AU17" i="93"/>
  <c r="AU18" i="93"/>
  <c r="AU19" i="93"/>
  <c r="AU21" i="93"/>
  <c r="AU22" i="93"/>
  <c r="AV56" i="93" l="1"/>
  <c r="AV60" i="93"/>
  <c r="AV80" i="93"/>
  <c r="AV15" i="93"/>
  <c r="AV39" i="93"/>
  <c r="AV59" i="93"/>
  <c r="AR55" i="93"/>
  <c r="AV55" i="93" s="1"/>
  <c r="AR19" i="93"/>
  <c r="AV19" i="93" s="1"/>
  <c r="AR42" i="93"/>
  <c r="AV42" i="93" s="1"/>
  <c r="AR57" i="93"/>
  <c r="AV57" i="93" s="1"/>
  <c r="AR79" i="93"/>
  <c r="AV79" i="93" s="1"/>
  <c r="AR41" i="93"/>
  <c r="AV41" i="93" s="1"/>
  <c r="AR75" i="93"/>
  <c r="AV75" i="93" s="1"/>
  <c r="AR35" i="93"/>
  <c r="AV35" i="93" s="1"/>
  <c r="AR36" i="93"/>
  <c r="AV36" i="93" s="1"/>
  <c r="AR37" i="93"/>
  <c r="AV37" i="93" s="1"/>
  <c r="AR17" i="93"/>
  <c r="AV17" i="93" s="1"/>
  <c r="AR78" i="93"/>
  <c r="AV78" i="93" s="1"/>
  <c r="AU83" i="93"/>
  <c r="AR58" i="93"/>
  <c r="AV58" i="93" s="1"/>
  <c r="AR38" i="93"/>
  <c r="AV38" i="93" s="1"/>
  <c r="AR18" i="93"/>
  <c r="AV18" i="93" s="1"/>
  <c r="AU23" i="93"/>
  <c r="AR76" i="93"/>
  <c r="AV76" i="93" s="1"/>
  <c r="AU63" i="93"/>
  <c r="AU43" i="93"/>
  <c r="AR16" i="93"/>
  <c r="AV16" i="93" s="1"/>
  <c r="AR22" i="93"/>
  <c r="AV22" i="93" s="1"/>
  <c r="AR21" i="93"/>
  <c r="AV21" i="93" s="1"/>
  <c r="AR82" i="93"/>
  <c r="AV82" i="93" s="1"/>
  <c r="AR81" i="93"/>
  <c r="AV81" i="93" s="1"/>
  <c r="AR62" i="93"/>
  <c r="AV62" i="93" s="1"/>
  <c r="AR61" i="93"/>
  <c r="AV61" i="93" s="1"/>
  <c r="L34" i="88" l="1"/>
  <c r="N55" i="88"/>
  <c r="O55" i="88"/>
  <c r="P55" i="88"/>
  <c r="Q55" i="88"/>
  <c r="R55" i="88"/>
  <c r="S55" i="88"/>
  <c r="T55" i="88"/>
  <c r="U55" i="88"/>
  <c r="V55" i="88"/>
  <c r="W55" i="88"/>
  <c r="X55" i="88"/>
  <c r="Y55" i="88"/>
  <c r="Z55" i="88"/>
  <c r="AA55" i="88"/>
  <c r="AB55" i="88"/>
  <c r="AC55" i="88"/>
  <c r="AD55" i="88"/>
  <c r="AE55" i="88"/>
  <c r="AF55" i="88"/>
  <c r="AG55" i="88"/>
  <c r="AH55" i="88"/>
  <c r="AI55" i="88"/>
  <c r="AJ55" i="88"/>
  <c r="AK55" i="88"/>
  <c r="AL55" i="88"/>
  <c r="AM55" i="88"/>
  <c r="AN55" i="88"/>
  <c r="AO55" i="88"/>
  <c r="AP55" i="88"/>
  <c r="AQ55" i="88"/>
  <c r="AR55" i="88"/>
  <c r="AS55" i="88"/>
  <c r="AT55" i="88"/>
  <c r="AU55" i="88"/>
  <c r="AV55" i="88"/>
  <c r="AW55" i="88"/>
  <c r="AX55" i="88"/>
  <c r="AY55" i="88"/>
  <c r="AZ55" i="88"/>
  <c r="M55" i="88"/>
  <c r="N29" i="88"/>
  <c r="O29" i="88"/>
  <c r="P29" i="88"/>
  <c r="Q29" i="88"/>
  <c r="R29" i="88"/>
  <c r="S29" i="88"/>
  <c r="T29" i="88"/>
  <c r="U29" i="88"/>
  <c r="V29" i="88"/>
  <c r="W29" i="88"/>
  <c r="X29" i="88"/>
  <c r="Y29" i="88"/>
  <c r="Z29" i="88"/>
  <c r="AA29" i="88"/>
  <c r="AB29" i="88"/>
  <c r="AC29" i="88"/>
  <c r="AD29" i="88"/>
  <c r="AE29" i="88"/>
  <c r="AF29" i="88"/>
  <c r="AG29" i="88"/>
  <c r="AH29" i="88"/>
  <c r="AI29" i="88"/>
  <c r="AJ29" i="88"/>
  <c r="AK29" i="88"/>
  <c r="AL29" i="88"/>
  <c r="AM29" i="88"/>
  <c r="AN29" i="88"/>
  <c r="AO29" i="88"/>
  <c r="AP29" i="88"/>
  <c r="AQ29" i="88"/>
  <c r="AR29" i="88"/>
  <c r="AS29" i="88"/>
  <c r="AT29" i="88"/>
  <c r="AU29" i="88"/>
  <c r="AV29" i="88"/>
  <c r="AW29" i="88"/>
  <c r="AX29" i="88"/>
  <c r="AY29" i="88"/>
  <c r="AZ29" i="88"/>
  <c r="M29" i="88"/>
  <c r="L32" i="88" l="1"/>
  <c r="BB58" i="88"/>
  <c r="N32" i="88" l="1"/>
  <c r="O32" i="88"/>
  <c r="P32" i="88"/>
  <c r="Q32" i="88"/>
  <c r="R32" i="88"/>
  <c r="S32" i="88"/>
  <c r="T32" i="88"/>
  <c r="U32" i="88"/>
  <c r="V32" i="88"/>
  <c r="W32" i="88"/>
  <c r="X32" i="88"/>
  <c r="Y32" i="88"/>
  <c r="Z32" i="88"/>
  <c r="AA32" i="88"/>
  <c r="AB32" i="88"/>
  <c r="AC32" i="88"/>
  <c r="AD32" i="88"/>
  <c r="AE32" i="88"/>
  <c r="AF32" i="88"/>
  <c r="AG32" i="88"/>
  <c r="AH32" i="88"/>
  <c r="AI32" i="88"/>
  <c r="AJ32" i="88"/>
  <c r="AK32" i="88"/>
  <c r="AL32" i="88"/>
  <c r="AM32" i="88"/>
  <c r="AN32" i="88"/>
  <c r="AO32" i="88"/>
  <c r="AP32" i="88"/>
  <c r="AQ32" i="88"/>
  <c r="AR32" i="88"/>
  <c r="AS32" i="88"/>
  <c r="AT32" i="88"/>
  <c r="AU32" i="88"/>
  <c r="AV32" i="88"/>
  <c r="AW32" i="88"/>
  <c r="AX32" i="88"/>
  <c r="AY32" i="88"/>
  <c r="M32" i="88"/>
  <c r="AM19" i="88" l="1"/>
  <c r="AE19" i="88"/>
  <c r="AA19" i="88"/>
  <c r="W19" i="88"/>
  <c r="S19" i="88"/>
  <c r="O19" i="88"/>
  <c r="AY19" i="88"/>
  <c r="AU19" i="88"/>
  <c r="AQ19" i="88"/>
  <c r="AI19" i="88"/>
  <c r="M34" i="88"/>
  <c r="AS34" i="88"/>
  <c r="AK34" i="88"/>
  <c r="Y34" i="88"/>
  <c r="Q34" i="88"/>
  <c r="AZ34" i="88"/>
  <c r="AV34" i="88"/>
  <c r="AR34" i="88"/>
  <c r="AN34" i="88"/>
  <c r="AJ34" i="88"/>
  <c r="AF34" i="88"/>
  <c r="AB34" i="88"/>
  <c r="X34" i="88"/>
  <c r="T34" i="88"/>
  <c r="P34" i="88"/>
  <c r="AX19" i="88"/>
  <c r="AT19" i="88"/>
  <c r="AP19" i="88"/>
  <c r="AL19" i="88"/>
  <c r="AH19" i="88"/>
  <c r="AD19" i="88"/>
  <c r="Z19" i="88"/>
  <c r="V19" i="88"/>
  <c r="R19" i="88"/>
  <c r="N19" i="88"/>
  <c r="AW34" i="88"/>
  <c r="AC34" i="88"/>
  <c r="AY34" i="88"/>
  <c r="AU34" i="88"/>
  <c r="AQ34" i="88"/>
  <c r="AM34" i="88"/>
  <c r="AI34" i="88"/>
  <c r="AE34" i="88"/>
  <c r="AA34" i="88"/>
  <c r="W34" i="88"/>
  <c r="S34" i="88"/>
  <c r="O34" i="88"/>
  <c r="AW19" i="88"/>
  <c r="AS19" i="88"/>
  <c r="AO19" i="88"/>
  <c r="AK19" i="88"/>
  <c r="AG19" i="88"/>
  <c r="AC19" i="88"/>
  <c r="Y19" i="88"/>
  <c r="U19" i="88"/>
  <c r="Q19" i="88"/>
  <c r="AO34" i="88"/>
  <c r="AG34" i="88"/>
  <c r="U34" i="88"/>
  <c r="AZ32" i="88"/>
  <c r="BB32" i="88" s="1"/>
  <c r="AX34" i="88"/>
  <c r="AT34" i="88"/>
  <c r="AP34" i="88"/>
  <c r="AL34" i="88"/>
  <c r="AH34" i="88"/>
  <c r="AD34" i="88"/>
  <c r="Z34" i="88"/>
  <c r="V34" i="88"/>
  <c r="R34" i="88"/>
  <c r="N34" i="88"/>
  <c r="M19" i="88"/>
  <c r="AV19" i="88"/>
  <c r="AR19" i="88"/>
  <c r="AN19" i="88"/>
  <c r="AJ19" i="88"/>
  <c r="AF19" i="88"/>
  <c r="AB19" i="88"/>
  <c r="X19" i="88"/>
  <c r="T19" i="88"/>
  <c r="P19" i="88"/>
  <c r="AV21" i="88"/>
  <c r="AN21" i="88"/>
  <c r="AF21" i="88"/>
  <c r="X21" i="88"/>
  <c r="AY21" i="88"/>
  <c r="AM21" i="88"/>
  <c r="AA21" i="88"/>
  <c r="S21" i="88"/>
  <c r="AX21" i="88"/>
  <c r="AT21" i="88"/>
  <c r="AP21" i="88"/>
  <c r="AL21" i="88"/>
  <c r="AH21" i="88"/>
  <c r="AD21" i="88"/>
  <c r="Z21" i="88"/>
  <c r="V21" i="88"/>
  <c r="R21" i="88"/>
  <c r="N21" i="88"/>
  <c r="AZ21" i="88"/>
  <c r="AR21" i="88"/>
  <c r="AJ21" i="88"/>
  <c r="AB21" i="88"/>
  <c r="T21" i="88"/>
  <c r="P21" i="88"/>
  <c r="AU21" i="88"/>
  <c r="AQ21" i="88"/>
  <c r="AI21" i="88"/>
  <c r="AE21" i="88"/>
  <c r="W21" i="88"/>
  <c r="O21" i="88"/>
  <c r="M21" i="88"/>
  <c r="AW21" i="88"/>
  <c r="AS21" i="88"/>
  <c r="AO21" i="88"/>
  <c r="AK21" i="88"/>
  <c r="AG21" i="88"/>
  <c r="AC21" i="88"/>
  <c r="Y21" i="88"/>
  <c r="U21" i="88"/>
  <c r="Q21" i="88"/>
  <c r="BB34" i="88" l="1"/>
  <c r="BB60" i="88"/>
  <c r="BB21" i="88"/>
  <c r="M6" i="55" l="1"/>
  <c r="N6" i="55" s="1"/>
  <c r="O6" i="55" s="1"/>
  <c r="P6" i="55" s="1"/>
  <c r="Q6" i="55" s="1"/>
  <c r="R6" i="55" s="1"/>
  <c r="S6" i="55" s="1"/>
  <c r="T6" i="55" s="1"/>
  <c r="U6" i="55" s="1"/>
  <c r="M7" i="55"/>
  <c r="N7" i="55" s="1"/>
  <c r="O7" i="55" s="1"/>
  <c r="P7" i="55" s="1"/>
  <c r="Q7" i="55" s="1"/>
  <c r="R7" i="55" s="1"/>
  <c r="S7" i="55" s="1"/>
  <c r="T7" i="55" s="1"/>
  <c r="U7" i="55" s="1"/>
  <c r="M8" i="55"/>
  <c r="N8" i="55" s="1"/>
  <c r="O8" i="55" s="1"/>
  <c r="P8" i="55" s="1"/>
  <c r="Q8" i="55" s="1"/>
  <c r="R8" i="55" s="1"/>
  <c r="S8" i="55" s="1"/>
  <c r="T8" i="55" s="1"/>
  <c r="U8" i="55" s="1"/>
  <c r="M10" i="55"/>
  <c r="N10" i="55" s="1"/>
  <c r="O10" i="55" s="1"/>
  <c r="P10" i="55" s="1"/>
  <c r="Q10" i="55" s="1"/>
  <c r="R10" i="55" s="1"/>
  <c r="S10" i="55" s="1"/>
  <c r="T10" i="55" s="1"/>
  <c r="U10" i="55" s="1"/>
  <c r="M11" i="55"/>
  <c r="N11" i="55" s="1"/>
  <c r="O11" i="55" s="1"/>
  <c r="P11" i="55" s="1"/>
  <c r="Q11" i="55" s="1"/>
  <c r="R11" i="55" s="1"/>
  <c r="S11" i="55" s="1"/>
  <c r="T11" i="55" s="1"/>
  <c r="U11" i="55" s="1"/>
  <c r="M12" i="55"/>
  <c r="N12" i="55" s="1"/>
  <c r="O12" i="55" s="1"/>
  <c r="P12" i="55" s="1"/>
  <c r="Q12" i="55" s="1"/>
  <c r="R12" i="55" s="1"/>
  <c r="S12" i="55" s="1"/>
  <c r="T12" i="55" s="1"/>
  <c r="U12" i="55" s="1"/>
  <c r="L5" i="55"/>
  <c r="M5" i="55" s="1"/>
  <c r="N5" i="55" s="1"/>
  <c r="O5" i="55" s="1"/>
  <c r="P5" i="55" s="1"/>
  <c r="Q5" i="55" s="1"/>
  <c r="R5" i="55" s="1"/>
  <c r="S5" i="55" s="1"/>
  <c r="T5" i="55" s="1"/>
  <c r="U5" i="55" s="1"/>
  <c r="V9" i="55"/>
  <c r="M9" i="55" s="1"/>
  <c r="N9" i="55" s="1"/>
  <c r="O9" i="55" s="1"/>
  <c r="P9" i="55" s="1"/>
  <c r="Q9" i="55" s="1"/>
  <c r="R9" i="55" s="1"/>
  <c r="S9" i="55" s="1"/>
  <c r="T9" i="55" s="1"/>
  <c r="U9" i="55" s="1"/>
  <c r="C5" i="55" l="1"/>
  <c r="D5" i="55"/>
  <c r="E5" i="55"/>
  <c r="F5" i="55"/>
  <c r="G5" i="55"/>
  <c r="H5" i="55"/>
  <c r="I5" i="55"/>
  <c r="J5" i="55"/>
  <c r="K5" i="55"/>
  <c r="W5" i="55"/>
  <c r="X5" i="55" s="1"/>
  <c r="Y5" i="55" s="1"/>
  <c r="Z5" i="55" s="1"/>
  <c r="AA5" i="55" s="1"/>
  <c r="AB5" i="55" s="1"/>
  <c r="AC5" i="55" s="1"/>
  <c r="AD5" i="55" s="1"/>
  <c r="AE5" i="55" s="1"/>
  <c r="AF5" i="55" s="1"/>
  <c r="AG5" i="55" s="1"/>
  <c r="AH5" i="55" s="1"/>
  <c r="AI5" i="55" s="1"/>
  <c r="AJ5" i="55" s="1"/>
  <c r="AK5" i="55" s="1"/>
  <c r="AL5" i="55" s="1"/>
  <c r="AM5" i="55" s="1"/>
  <c r="AN5" i="55" s="1"/>
  <c r="AO5" i="55" s="1"/>
  <c r="AP5" i="55" s="1"/>
  <c r="B5" i="55"/>
  <c r="W6" i="55"/>
  <c r="X6" i="55" s="1"/>
  <c r="Y6" i="55" s="1"/>
  <c r="Z6" i="55" s="1"/>
  <c r="AA6" i="55" s="1"/>
  <c r="AB6" i="55" s="1"/>
  <c r="AC6" i="55" s="1"/>
  <c r="AD6" i="55" s="1"/>
  <c r="AE6" i="55" s="1"/>
  <c r="AF6" i="55" s="1"/>
  <c r="AG6" i="55" s="1"/>
  <c r="AH6" i="55" s="1"/>
  <c r="AI6" i="55" s="1"/>
  <c r="AJ6" i="55" s="1"/>
  <c r="AK6" i="55" s="1"/>
  <c r="AL6" i="55" s="1"/>
  <c r="AM6" i="55" s="1"/>
  <c r="AN6" i="55" s="1"/>
  <c r="AO6" i="55" s="1"/>
  <c r="AP6" i="55" s="1"/>
  <c r="W7" i="55"/>
  <c r="X7" i="55" s="1"/>
  <c r="Y7" i="55" s="1"/>
  <c r="Z7" i="55" s="1"/>
  <c r="AA7" i="55" s="1"/>
  <c r="AB7" i="55" s="1"/>
  <c r="AC7" i="55" s="1"/>
  <c r="AD7" i="55" s="1"/>
  <c r="AE7" i="55" s="1"/>
  <c r="AF7" i="55" s="1"/>
  <c r="AG7" i="55" s="1"/>
  <c r="AH7" i="55" s="1"/>
  <c r="AI7" i="55" s="1"/>
  <c r="AJ7" i="55" s="1"/>
  <c r="AK7" i="55" s="1"/>
  <c r="AL7" i="55" s="1"/>
  <c r="AM7" i="55" s="1"/>
  <c r="AN7" i="55" s="1"/>
  <c r="AO7" i="55" s="1"/>
  <c r="AP7" i="55" s="1"/>
  <c r="W8" i="55"/>
  <c r="X8" i="55" s="1"/>
  <c r="Y8" i="55" s="1"/>
  <c r="Z8" i="55" s="1"/>
  <c r="AA8" i="55" s="1"/>
  <c r="AB8" i="55" s="1"/>
  <c r="AC8" i="55" s="1"/>
  <c r="AD8" i="55" s="1"/>
  <c r="AE8" i="55" s="1"/>
  <c r="AF8" i="55" s="1"/>
  <c r="AG8" i="55" s="1"/>
  <c r="AH8" i="55" s="1"/>
  <c r="AI8" i="55" s="1"/>
  <c r="AJ8" i="55" s="1"/>
  <c r="AK8" i="55" s="1"/>
  <c r="AL8" i="55" s="1"/>
  <c r="AM8" i="55" s="1"/>
  <c r="AN8" i="55" s="1"/>
  <c r="AO8" i="55" s="1"/>
  <c r="AP8" i="55" s="1"/>
  <c r="W9" i="55"/>
  <c r="X9" i="55" s="1"/>
  <c r="Y9" i="55" s="1"/>
  <c r="Z9" i="55" s="1"/>
  <c r="AA9" i="55" s="1"/>
  <c r="AB9" i="55" s="1"/>
  <c r="AC9" i="55" s="1"/>
  <c r="AD9" i="55" s="1"/>
  <c r="AE9" i="55" s="1"/>
  <c r="AF9" i="55" s="1"/>
  <c r="AG9" i="55" s="1"/>
  <c r="AH9" i="55" s="1"/>
  <c r="AI9" i="55" s="1"/>
  <c r="AJ9" i="55" s="1"/>
  <c r="AK9" i="55" s="1"/>
  <c r="AL9" i="55" s="1"/>
  <c r="AM9" i="55" s="1"/>
  <c r="AN9" i="55" s="1"/>
  <c r="AO9" i="55" s="1"/>
  <c r="AP9" i="55" s="1"/>
  <c r="W10" i="55"/>
  <c r="X10" i="55" s="1"/>
  <c r="Y10" i="55" s="1"/>
  <c r="Z10" i="55" s="1"/>
  <c r="AA10" i="55" s="1"/>
  <c r="AB10" i="55" s="1"/>
  <c r="AC10" i="55" s="1"/>
  <c r="AD10" i="55" s="1"/>
  <c r="AE10" i="55" s="1"/>
  <c r="AF10" i="55" s="1"/>
  <c r="AG10" i="55" s="1"/>
  <c r="AH10" i="55" s="1"/>
  <c r="AI10" i="55" s="1"/>
  <c r="AJ10" i="55" s="1"/>
  <c r="AK10" i="55" s="1"/>
  <c r="AL10" i="55" s="1"/>
  <c r="AM10" i="55" s="1"/>
  <c r="AN10" i="55" s="1"/>
  <c r="AO10" i="55" s="1"/>
  <c r="AP10" i="55" s="1"/>
  <c r="W11" i="55"/>
  <c r="X11" i="55" s="1"/>
  <c r="Y11" i="55" s="1"/>
  <c r="Z11" i="55" s="1"/>
  <c r="AA11" i="55" s="1"/>
  <c r="AB11" i="55" s="1"/>
  <c r="AC11" i="55" s="1"/>
  <c r="AD11" i="55" s="1"/>
  <c r="AE11" i="55" s="1"/>
  <c r="AF11" i="55" s="1"/>
  <c r="AG11" i="55" s="1"/>
  <c r="AH11" i="55" s="1"/>
  <c r="AI11" i="55" s="1"/>
  <c r="AJ11" i="55" s="1"/>
  <c r="AK11" i="55" s="1"/>
  <c r="AL11" i="55" s="1"/>
  <c r="AM11" i="55" s="1"/>
  <c r="AN11" i="55" s="1"/>
  <c r="AO11" i="55" s="1"/>
  <c r="AP11" i="55" s="1"/>
  <c r="AZ9" i="88" l="1"/>
  <c r="AV9" i="88"/>
  <c r="AR9" i="88"/>
  <c r="AJ9" i="88"/>
  <c r="AF9" i="88"/>
  <c r="AB9" i="88"/>
  <c r="X9" i="88"/>
  <c r="T9" i="88"/>
  <c r="P9" i="88"/>
  <c r="AN9" i="88"/>
  <c r="AR33" i="88" l="1"/>
  <c r="AJ33" i="88"/>
  <c r="AN33" i="88"/>
  <c r="AB33" i="88"/>
  <c r="AV33" i="88"/>
  <c r="T33" i="88"/>
  <c r="X33" i="88"/>
  <c r="P33" i="88"/>
  <c r="AF33" i="88"/>
  <c r="AZ33" i="88"/>
  <c r="AA9" i="88"/>
  <c r="U9" i="88"/>
  <c r="V9" i="88"/>
  <c r="AE9" i="88"/>
  <c r="AK9" i="88"/>
  <c r="Y9" i="88"/>
  <c r="AO9" i="88"/>
  <c r="O9" i="88"/>
  <c r="AU9" i="88"/>
  <c r="AH9" i="88"/>
  <c r="N9" i="88"/>
  <c r="W9" i="88"/>
  <c r="AM9" i="88"/>
  <c r="Z9" i="88"/>
  <c r="AL9" i="88"/>
  <c r="AD9" i="88"/>
  <c r="AT9" i="88"/>
  <c r="S9" i="88"/>
  <c r="AI9" i="88"/>
  <c r="AQ9" i="88"/>
  <c r="AY9" i="88"/>
  <c r="R9" i="88"/>
  <c r="AP9" i="88"/>
  <c r="AX9" i="88"/>
  <c r="M9" i="88"/>
  <c r="AC9" i="88"/>
  <c r="AS9" i="88"/>
  <c r="Q9" i="88"/>
  <c r="AG9" i="88"/>
  <c r="AW9" i="88"/>
  <c r="AW33" i="88" l="1"/>
  <c r="R33" i="88"/>
  <c r="AH33" i="88"/>
  <c r="U33" i="88"/>
  <c r="AG33" i="88"/>
  <c r="M33" i="88"/>
  <c r="AY33" i="88"/>
  <c r="AT33" i="88"/>
  <c r="AM33" i="88"/>
  <c r="AU33" i="88"/>
  <c r="AK33" i="88"/>
  <c r="AA33" i="88"/>
  <c r="AC33" i="88"/>
  <c r="Z33" i="88"/>
  <c r="Y33" i="88"/>
  <c r="Q33" i="88"/>
  <c r="AX33" i="88"/>
  <c r="AQ33" i="88"/>
  <c r="AD33" i="88"/>
  <c r="W33" i="88"/>
  <c r="O33" i="88"/>
  <c r="AE33" i="88"/>
  <c r="S33" i="88"/>
  <c r="AS33" i="88"/>
  <c r="AP33" i="88"/>
  <c r="AI33" i="88"/>
  <c r="AL33" i="88"/>
  <c r="N33" i="88"/>
  <c r="AO33" i="88"/>
  <c r="V33" i="88"/>
  <c r="AF42" i="88" l="1"/>
  <c r="AH42" i="88"/>
  <c r="AL42" i="88"/>
  <c r="V42" i="88"/>
  <c r="AE42" i="88"/>
  <c r="AO42" i="88"/>
  <c r="AZ42" i="88"/>
  <c r="AB42" i="88"/>
  <c r="Q42" i="88"/>
  <c r="AR42" i="88"/>
  <c r="M42" i="88"/>
  <c r="AK42" i="88"/>
  <c r="AT42" i="88"/>
  <c r="AM42" i="88"/>
  <c r="X42" i="88"/>
  <c r="Z42" i="88"/>
  <c r="AX42" i="88"/>
  <c r="O42" i="88"/>
  <c r="P42" i="88"/>
  <c r="AI42" i="88"/>
  <c r="U42" i="88"/>
  <c r="AQ42" i="88"/>
  <c r="AN42" i="88"/>
  <c r="N42" i="88"/>
  <c r="AA42" i="88"/>
  <c r="AP42" i="88"/>
  <c r="AV42" i="88"/>
  <c r="AY42" i="88"/>
  <c r="S42" i="88"/>
  <c r="AU42" i="88"/>
  <c r="AC42" i="88"/>
  <c r="AD42" i="88"/>
  <c r="AJ42" i="88"/>
  <c r="AS42" i="88"/>
  <c r="AW42" i="88" l="1"/>
  <c r="Y42" i="88"/>
  <c r="T42" i="88"/>
  <c r="W42" i="88"/>
  <c r="AG42" i="88"/>
  <c r="R42" i="88"/>
  <c r="L33" i="88"/>
  <c r="BB33" i="88" s="1"/>
  <c r="BB36" i="88" s="1"/>
  <c r="BB59" i="88" l="1"/>
  <c r="BB62" i="88" s="1"/>
  <c r="AZ19" i="88"/>
  <c r="BB19" i="88" s="1"/>
  <c r="AU20" i="88" l="1"/>
  <c r="AU16" i="88"/>
  <c r="AY20" i="88"/>
  <c r="AY16" i="88"/>
  <c r="AX20" i="88"/>
  <c r="AX16" i="88"/>
  <c r="AZ20" i="88"/>
  <c r="AZ16" i="88"/>
  <c r="AV20" i="88"/>
  <c r="AV16" i="88"/>
  <c r="AR20" i="88"/>
  <c r="AR16" i="88"/>
  <c r="AS20" i="88"/>
  <c r="AS16" i="88"/>
  <c r="AW20" i="88"/>
  <c r="AW16" i="88"/>
  <c r="AT20" i="88"/>
  <c r="AT16" i="88"/>
  <c r="V20" i="88" l="1"/>
  <c r="V16" i="88"/>
  <c r="AL20" i="88"/>
  <c r="AL16" i="88"/>
  <c r="Q20" i="88"/>
  <c r="Q16" i="88"/>
  <c r="Y20" i="88"/>
  <c r="Y16" i="88"/>
  <c r="Z20" i="88"/>
  <c r="Z16" i="88"/>
  <c r="U20" i="88"/>
  <c r="U16" i="88"/>
  <c r="X20" i="88"/>
  <c r="X16" i="88"/>
  <c r="AN20" i="88"/>
  <c r="AN16" i="88"/>
  <c r="AI20" i="88"/>
  <c r="AI16" i="88"/>
  <c r="N20" i="88"/>
  <c r="N16" i="88"/>
  <c r="AC20" i="88"/>
  <c r="AC16" i="88"/>
  <c r="AD20" i="88"/>
  <c r="AD16" i="88"/>
  <c r="AF20" i="88"/>
  <c r="AF16" i="88"/>
  <c r="AK20" i="88"/>
  <c r="AK16" i="88"/>
  <c r="AJ20" i="88"/>
  <c r="AJ16" i="88"/>
  <c r="AE20" i="88"/>
  <c r="AE16" i="88"/>
  <c r="M20" i="88"/>
  <c r="M16" i="88"/>
  <c r="P20" i="88"/>
  <c r="P16" i="88"/>
  <c r="AP20" i="88"/>
  <c r="AP16" i="88"/>
  <c r="S20" i="88"/>
  <c r="S16" i="88"/>
  <c r="T20" i="88"/>
  <c r="T16" i="88"/>
  <c r="R20" i="88"/>
  <c r="R16" i="88"/>
  <c r="AM20" i="88"/>
  <c r="AM16" i="88"/>
  <c r="AA20" i="88"/>
  <c r="AA16" i="88"/>
  <c r="AQ20" i="88"/>
  <c r="AQ16" i="88"/>
  <c r="AG20" i="88"/>
  <c r="AG16" i="88"/>
  <c r="AB20" i="88"/>
  <c r="AB16" i="88"/>
  <c r="AO20" i="88"/>
  <c r="AO16" i="88"/>
  <c r="AH20" i="88"/>
  <c r="AH16" i="88"/>
  <c r="O20" i="88"/>
  <c r="O16" i="88"/>
  <c r="W20" i="88"/>
  <c r="W16" i="88"/>
  <c r="BB20" i="88"/>
  <c r="BB23" i="88" s="1"/>
</calcChain>
</file>

<file path=xl/sharedStrings.xml><?xml version="1.0" encoding="utf-8"?>
<sst xmlns="http://schemas.openxmlformats.org/spreadsheetml/2006/main" count="1219" uniqueCount="241">
  <si>
    <t>Electricity</t>
  </si>
  <si>
    <t>automotive steel</t>
  </si>
  <si>
    <t>stainless steel</t>
  </si>
  <si>
    <t>cast iron</t>
  </si>
  <si>
    <t>wrought Al</t>
  </si>
  <si>
    <t>cast Al</t>
  </si>
  <si>
    <t>copper electric grade</t>
  </si>
  <si>
    <t>plastics</t>
  </si>
  <si>
    <t>production of automotive steel, primary</t>
  </si>
  <si>
    <t>production of wrought Al, primary</t>
  </si>
  <si>
    <t>production of copper electric grade, primary</t>
  </si>
  <si>
    <t>production of plastics, primary</t>
  </si>
  <si>
    <t>production of cast Al, primary</t>
  </si>
  <si>
    <t>production of cast iron, primary</t>
  </si>
  <si>
    <t>production of stainless steel, primary</t>
  </si>
  <si>
    <t>Unit</t>
  </si>
  <si>
    <t>Gasoline</t>
  </si>
  <si>
    <t>Diesel</t>
  </si>
  <si>
    <t>kWh/kg vehicle</t>
  </si>
  <si>
    <t>Vehicle assembly energy factors, kWh/kg vehicle</t>
  </si>
  <si>
    <t xml:space="preserve">Hydrogen </t>
  </si>
  <si>
    <t>Fossil fuel mix</t>
  </si>
  <si>
    <t>HEV</t>
  </si>
  <si>
    <t>PHEV-40</t>
  </si>
  <si>
    <t>BEV</t>
  </si>
  <si>
    <t>PHEV</t>
  </si>
  <si>
    <t>Natural gas</t>
  </si>
  <si>
    <t>Reuse energy factors, kWh/kg vehicle</t>
  </si>
  <si>
    <t>Recycled content</t>
  </si>
  <si>
    <t>Assumed remanufacturing rates</t>
  </si>
  <si>
    <t>PC</t>
  </si>
  <si>
    <t>LT</t>
  </si>
  <si>
    <t>ICEV</t>
  </si>
  <si>
    <t>other</t>
  </si>
  <si>
    <t>HFCEV</t>
  </si>
  <si>
    <t>copper</t>
  </si>
  <si>
    <t>placeholder for other</t>
  </si>
  <si>
    <t>ICEV PC</t>
  </si>
  <si>
    <t>ICEV LT</t>
  </si>
  <si>
    <t>HEV PC</t>
  </si>
  <si>
    <t>HEV LT</t>
  </si>
  <si>
    <t>PHEV-10 PC</t>
  </si>
  <si>
    <t>PHEV-40 PC</t>
  </si>
  <si>
    <t>BEV-100 PC</t>
  </si>
  <si>
    <t>PHEV-10 LT</t>
  </si>
  <si>
    <t>PHEV-40 LT</t>
  </si>
  <si>
    <t>BEV-100 LT</t>
  </si>
  <si>
    <t>HFCEV PC</t>
  </si>
  <si>
    <t>HFCEV LT</t>
  </si>
  <si>
    <t>PHEV-10</t>
  </si>
  <si>
    <t>BEV-100</t>
  </si>
  <si>
    <t>BEV-300</t>
  </si>
  <si>
    <t>BEV-200</t>
  </si>
  <si>
    <t>Battery capacity, kWh</t>
  </si>
  <si>
    <t>Battery weight, kg</t>
  </si>
  <si>
    <t>Weight credit, kg</t>
  </si>
  <si>
    <t>iron</t>
  </si>
  <si>
    <t>BEV-200 PC</t>
  </si>
  <si>
    <t>BEV-200 LT</t>
  </si>
  <si>
    <t>Energy carrier emission factors, g CO2e/kWh</t>
  </si>
  <si>
    <t>Coal</t>
  </si>
  <si>
    <t>Battery assembly energy, kWh</t>
  </si>
  <si>
    <t>Battery assembly energy use, kwh/kg</t>
  </si>
  <si>
    <t>Share of battery weight as a fraction of total weight</t>
  </si>
  <si>
    <t>Vehicle without battery, kwh/kg vehicle</t>
  </si>
  <si>
    <t>Weighted battery energy use kwh battery energy use/kg vehicle weight</t>
  </si>
  <si>
    <t xml:space="preserve">PHEV-10 PC </t>
  </si>
  <si>
    <t xml:space="preserve">PHEV-40 PC </t>
  </si>
  <si>
    <t xml:space="preserve">PHEV-40 LT </t>
  </si>
  <si>
    <t>Sales shares (thousand units)</t>
  </si>
  <si>
    <t>Other PCs</t>
  </si>
  <si>
    <t>Other LTs</t>
  </si>
  <si>
    <t>Energy used</t>
  </si>
  <si>
    <t>Gasoline used</t>
  </si>
  <si>
    <t>Diesel used</t>
  </si>
  <si>
    <t>Electricity used</t>
  </si>
  <si>
    <t>Hydrogen used</t>
  </si>
  <si>
    <t>Materials used</t>
  </si>
  <si>
    <t>Aluminum used</t>
  </si>
  <si>
    <t>Steel+iron used</t>
  </si>
  <si>
    <t>Copper used</t>
  </si>
  <si>
    <t>Plastics used</t>
  </si>
  <si>
    <t>Vehicle prices</t>
  </si>
  <si>
    <t>Energy prices</t>
  </si>
  <si>
    <t>Petroleum</t>
  </si>
  <si>
    <t>Natural Gas</t>
  </si>
  <si>
    <t>Nuclear</t>
  </si>
  <si>
    <t>Renewable</t>
  </si>
  <si>
    <t>Other</t>
  </si>
  <si>
    <t>Sum</t>
  </si>
  <si>
    <t xml:space="preserve">  Coal</t>
  </si>
  <si>
    <t xml:space="preserve">  Petroleum</t>
  </si>
  <si>
    <t xml:space="preserve">  Natural Gas</t>
  </si>
  <si>
    <t xml:space="preserve">  Nuclear Power</t>
  </si>
  <si>
    <t xml:space="preserve">  Renewable Sources</t>
  </si>
  <si>
    <t xml:space="preserve">    Coal</t>
  </si>
  <si>
    <t xml:space="preserve">    Combined Cycle</t>
  </si>
  <si>
    <t xml:space="preserve">    Combustion Turbine/Diesel</t>
  </si>
  <si>
    <t xml:space="preserve">    Nuclear Power</t>
  </si>
  <si>
    <t xml:space="preserve">    Pumped Storage</t>
  </si>
  <si>
    <t>Vehicle production</t>
  </si>
  <si>
    <t>Total</t>
  </si>
  <si>
    <t>Gas $/gal</t>
  </si>
  <si>
    <t>Elec ct/kWh</t>
  </si>
  <si>
    <t>Purchase prices of midsized cars</t>
  </si>
  <si>
    <t>C$</t>
  </si>
  <si>
    <t>LCC$</t>
  </si>
  <si>
    <t>LCC$ &amp; low-c H2</t>
  </si>
  <si>
    <t>WTWC$</t>
  </si>
  <si>
    <t>WTWC$ &amp; low-c H2 &amp; low-$ FCV</t>
  </si>
  <si>
    <t>Diff LCC$-C$</t>
  </si>
  <si>
    <t>Diff WTWC$-C$</t>
  </si>
  <si>
    <t>Diff WTWC$ &amp; low-c H2 &amp; low-$ FCV-C$</t>
  </si>
  <si>
    <t>Diff LCC$ &amp; low-c H2-C$</t>
  </si>
  <si>
    <t>Direct CO2 emitted</t>
  </si>
  <si>
    <t>Upstream CO2 emitted</t>
  </si>
  <si>
    <t>LCC$ H2</t>
  </si>
  <si>
    <t>WTWC$ H2 FCV</t>
  </si>
  <si>
    <t>stainl. steel</t>
  </si>
  <si>
    <t>Mt total</t>
  </si>
  <si>
    <r>
      <t xml:space="preserve">P. Wolfram, S. Weber, K. Gillingham, E. Hertwich (2020). Whole-supply-chain perspective accelerates low-carbon transition of US light vehicle sector. </t>
    </r>
    <r>
      <rPr>
        <i/>
        <sz val="14"/>
        <color rgb="FF000000"/>
        <rFont val="Arial"/>
        <family val="2"/>
      </rPr>
      <t xml:space="preserve">Nature Energy. </t>
    </r>
  </si>
  <si>
    <t>Baseline vehicle weights, kg</t>
  </si>
  <si>
    <t>DOD (depth of discharge)</t>
  </si>
  <si>
    <t>Vehicle weights and battery characteristics</t>
  </si>
  <si>
    <t>WTWC$ &amp; H2 &amp; FCV</t>
  </si>
  <si>
    <t>LCC$ &amp; H2</t>
  </si>
  <si>
    <t>Material composition as a linear function of degree of lightweighting</t>
  </si>
  <si>
    <t>variable</t>
  </si>
  <si>
    <t>fixed</t>
  </si>
  <si>
    <t>Trillion vehicle miles travelled</t>
  </si>
  <si>
    <t>Electricity mix</t>
  </si>
  <si>
    <t>Heat, natural gas</t>
  </si>
  <si>
    <t>Heat, coal</t>
  </si>
  <si>
    <t>Vehicle assembly mix</t>
  </si>
  <si>
    <t>Gasoline (E-15 blend) combustion</t>
  </si>
  <si>
    <t>Gasoline (E-15 blend) upstream</t>
  </si>
  <si>
    <t>Hydrogen</t>
  </si>
  <si>
    <t>Hydrogen (low-carbon)</t>
  </si>
  <si>
    <t>2016 USD/t CO2</t>
  </si>
  <si>
    <t>1987 USD/kg C</t>
  </si>
  <si>
    <t>Assumed carbon tax</t>
  </si>
  <si>
    <t>Co-benefits and trade-offs in 2050</t>
  </si>
  <si>
    <t>Non-BEVs sold</t>
  </si>
  <si>
    <t>BEVs sold</t>
  </si>
  <si>
    <t>Difference LCC - C$</t>
  </si>
  <si>
    <t>Difference WTWC$ - C$</t>
  </si>
  <si>
    <t>Difference LCC$ H2 - C$</t>
  </si>
  <si>
    <t>Difference WTWC$ H2 FCV - C$</t>
  </si>
  <si>
    <t>autom. steel</t>
  </si>
  <si>
    <t>Gt total</t>
  </si>
  <si>
    <t>Increase over C$</t>
  </si>
  <si>
    <t>2050 (rel.)</t>
  </si>
  <si>
    <t>Cumulative (abs.)</t>
  </si>
  <si>
    <t xml:space="preserve">Vehicle assembly </t>
  </si>
  <si>
    <t>Content</t>
  </si>
  <si>
    <t>Supplementary Table</t>
  </si>
  <si>
    <t>Section</t>
  </si>
  <si>
    <t>Input data</t>
  </si>
  <si>
    <t>Average vehicle purchase prices</t>
  </si>
  <si>
    <t>Consumer prices</t>
  </si>
  <si>
    <t>Vehicle assembly energy use</t>
  </si>
  <si>
    <t>Vehicle material composition</t>
  </si>
  <si>
    <t>Material CO2 emission factors</t>
  </si>
  <si>
    <t>Energy CO2 emission factors</t>
  </si>
  <si>
    <t>Reuse energy factors</t>
  </si>
  <si>
    <t>Assumed rates of components reuse</t>
  </si>
  <si>
    <t>Assumed content of recycled materials</t>
  </si>
  <si>
    <t>Assumed feebates</t>
  </si>
  <si>
    <t>Results</t>
  </si>
  <si>
    <t>Material emission factors as a linear function of electricity decarbonization, kg CO2/kg</t>
  </si>
  <si>
    <t>https://doi.org/10.1111/jiec.13067</t>
  </si>
  <si>
    <t>Energy carrier production</t>
  </si>
  <si>
    <t>Energy carrier production (low-carbon H2 side case)</t>
  </si>
  <si>
    <t>Fleet average fuel economy (EPA-reated, on-road)</t>
  </si>
  <si>
    <t>Total vehicle fleet material use, Mt</t>
  </si>
  <si>
    <t>Fleet fuel economy</t>
  </si>
  <si>
    <t>Degree of deployed lightweighting</t>
  </si>
  <si>
    <t>Vehicle purchase prices and energy prices</t>
  </si>
  <si>
    <t>Vehicle miles travelled</t>
  </si>
  <si>
    <t>Total fleet material use</t>
  </si>
  <si>
    <t>Direct and indirect CO2 emissions</t>
  </si>
  <si>
    <t>Co-benefits and trade-offs</t>
  </si>
  <si>
    <t>This electronic supplementary material provides the most important input data and all results presented in Wolfram et al. (2020) "Whole-supply-chain perspective accelerates low-carbon transition of US light vehicle sector", Nature Energy.</t>
  </si>
  <si>
    <t>For more information on theis data has been derived please see:</t>
  </si>
  <si>
    <t>Electricity supply</t>
  </si>
  <si>
    <t>Electricity generation shares, billion kWh</t>
  </si>
  <si>
    <t>Electricity generation emissions, Mt CO2</t>
  </si>
  <si>
    <t>Electricity emissions intensity, g CO2/kWh</t>
  </si>
  <si>
    <t>Power plant capacity additions, GW</t>
  </si>
  <si>
    <t>Power plant capacity retirements, GW</t>
  </si>
  <si>
    <t xml:space="preserve">  Other incl. Pumped Storage</t>
  </si>
  <si>
    <t xml:space="preserve">    Oil and Natural Gas Steam</t>
  </si>
  <si>
    <t xml:space="preserve">    Renewable Sources</t>
  </si>
  <si>
    <t>Vehicle sales</t>
  </si>
  <si>
    <t>Total, million units</t>
  </si>
  <si>
    <t>Fuel consumption, kWh/100km</t>
  </si>
  <si>
    <t>Electricity consumption, kWh/100km</t>
  </si>
  <si>
    <t>Fuel upstream</t>
  </si>
  <si>
    <t>Fuel combustion</t>
  </si>
  <si>
    <t>Upstream emissions share</t>
  </si>
  <si>
    <t>Direct and indirect emissions of the vehicle fleet (Mt CO2)</t>
  </si>
  <si>
    <t>Sum 2000-2050</t>
  </si>
  <si>
    <t>Sum 2010-50</t>
  </si>
  <si>
    <t>Rel. reduction since 2005</t>
  </si>
  <si>
    <t>Increasing rates</t>
  </si>
  <si>
    <t>Constant rates</t>
  </si>
  <si>
    <t>Vintage</t>
  </si>
  <si>
    <t>25+</t>
  </si>
  <si>
    <t>Life cycle emissions, g CO2/km</t>
  </si>
  <si>
    <t>Material production (incl. reuse and recycling)</t>
  </si>
  <si>
    <t>Material production (excl. reuse and recycling)</t>
  </si>
  <si>
    <t>Vehicle assembly (incl. reuse)</t>
  </si>
  <si>
    <t>Vehicle assembly (excl. reuse)</t>
  </si>
  <si>
    <t>Vehicle production (incl. reuse and recycling)</t>
  </si>
  <si>
    <t>Vehicle production (excl. reuse and recycling)</t>
  </si>
  <si>
    <t>Electricity charging</t>
  </si>
  <si>
    <t>Fuel production (excl. low-carbon H2)</t>
  </si>
  <si>
    <t>Fuel production (incl. low-carbon H2)</t>
  </si>
  <si>
    <t>Tailpipe emissions</t>
  </si>
  <si>
    <t>Annual survival-weighted vehicle kilometers travelled (VKT)</t>
  </si>
  <si>
    <t>Specific life-cycle emissions by phase</t>
  </si>
  <si>
    <t>Vehicle characteristics: vehicle weights, battery capacities, fuel economies, VKT</t>
  </si>
  <si>
    <t>Average amount of lightweighting deployed</t>
  </si>
  <si>
    <t>Total (excl. reuse, recycling, low-carbon H2)</t>
  </si>
  <si>
    <t>Energy use, trillion Btu</t>
  </si>
  <si>
    <t>Fleet energy use</t>
  </si>
  <si>
    <t>Motor Gasoline</t>
  </si>
  <si>
    <t>M85</t>
  </si>
  <si>
    <t>E85</t>
  </si>
  <si>
    <t>Propane</t>
  </si>
  <si>
    <t>Sum 2011-50</t>
  </si>
  <si>
    <t>Diff to C$</t>
  </si>
  <si>
    <t>PWh</t>
  </si>
  <si>
    <t>Diff. in alt. units</t>
  </si>
  <si>
    <t>trillion gal</t>
  </si>
  <si>
    <t>trillion liters</t>
  </si>
  <si>
    <t>Total US emissions</t>
  </si>
  <si>
    <t>US EPA</t>
  </si>
  <si>
    <t>EDGAR</t>
  </si>
  <si>
    <t xml:space="preserve">   - energy</t>
  </si>
  <si>
    <t xml:space="preserve">   -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</si>
</sst>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0.000"/>
    <numFmt numFmtId="168" formatCode="#,##0.0"/>
    <numFmt numFmtId="169" formatCode="_(* #,##0.0_);_(* \(#,##0.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4"/>
      <color rgb="FF000000"/>
      <name val="Arial"/>
      <family val="2"/>
    </font>
    <font>
      <i/>
      <sz val="14"/>
      <color rgb="FF000000"/>
      <name val="Arial"/>
      <family val="2"/>
    </font>
    <font>
      <sz val="11"/>
      <color rgb="FF00000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9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6"/>
      <color rgb="FF20212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ashed">
        <color rgb="FFBFBFBF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20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10" applyNumberFormat="0" applyFont="0" applyProtection="0">
      <alignment wrapText="1"/>
    </xf>
  </cellStyleXfs>
  <cellXfs count="60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1" applyNumberFormat="1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applyFill="1"/>
    <xf numFmtId="0" fontId="4" fillId="0" borderId="0" xfId="3" applyFill="1"/>
    <xf numFmtId="1" fontId="0" fillId="0" borderId="0" xfId="0" applyNumberFormat="1" applyFill="1"/>
    <xf numFmtId="9" fontId="0" fillId="0" borderId="0" xfId="2" applyFont="1"/>
    <xf numFmtId="2" fontId="0" fillId="0" borderId="0" xfId="2" applyNumberFormat="1" applyFont="1"/>
    <xf numFmtId="2" fontId="0" fillId="0" borderId="0" xfId="1" applyNumberFormat="1" applyFont="1" applyFill="1"/>
    <xf numFmtId="0" fontId="0" fillId="0" borderId="0" xfId="0" applyFont="1"/>
    <xf numFmtId="1" fontId="0" fillId="0" borderId="0" xfId="0" applyNumberFormat="1" applyFont="1"/>
    <xf numFmtId="0" fontId="5" fillId="0" borderId="0" xfId="0" applyFont="1"/>
    <xf numFmtId="0" fontId="0" fillId="0" borderId="0" xfId="0"/>
    <xf numFmtId="0" fontId="19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vertical="top" wrapText="1"/>
    </xf>
    <xf numFmtId="167" fontId="0" fillId="0" borderId="0" xfId="0" applyNumberFormat="1"/>
    <xf numFmtId="166" fontId="0" fillId="0" borderId="0" xfId="2" applyNumberFormat="1" applyFont="1"/>
    <xf numFmtId="167" fontId="0" fillId="0" borderId="0" xfId="2" applyNumberFormat="1" applyFont="1"/>
    <xf numFmtId="0" fontId="27" fillId="0" borderId="0" xfId="0" applyFont="1"/>
    <xf numFmtId="10" fontId="0" fillId="0" borderId="0" xfId="2" applyNumberFormat="1" applyFont="1"/>
    <xf numFmtId="0" fontId="28" fillId="0" borderId="0" xfId="0" applyFont="1"/>
    <xf numFmtId="3" fontId="0" fillId="0" borderId="0" xfId="0" applyNumberFormat="1"/>
    <xf numFmtId="1" fontId="0" fillId="0" borderId="0" xfId="1" applyNumberFormat="1" applyFont="1"/>
    <xf numFmtId="168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65" fontId="0" fillId="0" borderId="0" xfId="1" applyNumberFormat="1" applyFont="1"/>
    <xf numFmtId="0" fontId="30" fillId="0" borderId="0" xfId="0" applyFont="1" applyAlignment="1">
      <alignment textRotation="45"/>
    </xf>
    <xf numFmtId="2" fontId="2" fillId="0" borderId="0" xfId="0" applyNumberFormat="1" applyFont="1" applyAlignment="1"/>
    <xf numFmtId="0" fontId="29" fillId="0" borderId="0" xfId="0" applyFont="1" applyAlignment="1">
      <alignment horizontal="left"/>
    </xf>
    <xf numFmtId="0" fontId="0" fillId="0" borderId="0" xfId="0" applyAlignment="1"/>
    <xf numFmtId="0" fontId="0" fillId="0" borderId="0" xfId="0" applyFont="1" applyAlignment="1"/>
    <xf numFmtId="0" fontId="2" fillId="0" borderId="0" xfId="0" applyFont="1" applyAlignment="1"/>
    <xf numFmtId="166" fontId="0" fillId="0" borderId="0" xfId="2" applyNumberFormat="1" applyFont="1" applyAlignment="1"/>
    <xf numFmtId="165" fontId="0" fillId="0" borderId="0" xfId="0" applyNumberFormat="1" applyAlignment="1"/>
    <xf numFmtId="166" fontId="2" fillId="0" borderId="0" xfId="2" applyNumberFormat="1" applyFont="1" applyAlignment="1"/>
    <xf numFmtId="165" fontId="2" fillId="0" borderId="0" xfId="0" applyNumberFormat="1" applyFont="1" applyAlignment="1"/>
    <xf numFmtId="0" fontId="2" fillId="0" borderId="0" xfId="0" applyFont="1" applyAlignment="1">
      <alignment textRotation="45"/>
    </xf>
    <xf numFmtId="9" fontId="18" fillId="0" borderId="0" xfId="2" applyFont="1"/>
    <xf numFmtId="9" fontId="18" fillId="0" borderId="0" xfId="0" applyNumberFormat="1" applyFont="1"/>
    <xf numFmtId="2" fontId="0" fillId="0" borderId="0" xfId="0" applyNumberFormat="1" applyFont="1"/>
    <xf numFmtId="0" fontId="31" fillId="0" borderId="0" xfId="0" applyFont="1" applyAlignment="1">
      <alignment vertical="top" wrapText="1"/>
    </xf>
    <xf numFmtId="0" fontId="0" fillId="33" borderId="0" xfId="0" applyFill="1"/>
    <xf numFmtId="0" fontId="0" fillId="34" borderId="0" xfId="0" applyFill="1"/>
    <xf numFmtId="0" fontId="4" fillId="0" borderId="0" xfId="3"/>
    <xf numFmtId="169" fontId="0" fillId="0" borderId="0" xfId="0" applyNumberFormat="1"/>
    <xf numFmtId="164" fontId="2" fillId="0" borderId="0" xfId="1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2" fillId="0" borderId="0" xfId="0" applyFont="1"/>
    <xf numFmtId="0" fontId="2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</cellXfs>
  <cellStyles count="66">
    <cellStyle name="20% - Accent1" xfId="21" builtinId="30" customBuiltin="1"/>
    <cellStyle name="20% - Accent2" xfId="24" builtinId="34" customBuiltin="1"/>
    <cellStyle name="20% - Accent3" xfId="27" builtinId="38" customBuiltin="1"/>
    <cellStyle name="20% - Accent4" xfId="30" builtinId="42" customBuiltin="1"/>
    <cellStyle name="20% - Accent5" xfId="33" builtinId="46" customBuiltin="1"/>
    <cellStyle name="20% - Accent6" xfId="36" builtinId="50" customBuiltin="1"/>
    <cellStyle name="40% - Accent1" xfId="22" builtinId="31" customBuiltin="1"/>
    <cellStyle name="40% - Accent2" xfId="25" builtinId="35" customBuiltin="1"/>
    <cellStyle name="40% - Accent3" xfId="28" builtinId="39" customBuiltin="1"/>
    <cellStyle name="40% - Accent4" xfId="31" builtinId="43" customBuiltin="1"/>
    <cellStyle name="40% - Accent5" xfId="34" builtinId="47" customBuiltin="1"/>
    <cellStyle name="40% - Accent6" xfId="37" builtinId="51" customBuiltin="1"/>
    <cellStyle name="60% - Accent1 2" xfId="40" xr:uid="{C0EB74D5-DF7A-427F-A024-0AE6E83F91CE}"/>
    <cellStyle name="60% - Accent2 2" xfId="41" xr:uid="{30BF60E5-3ADD-4882-A23C-0EDE0AFA7D43}"/>
    <cellStyle name="60% - Accent3 2" xfId="42" xr:uid="{E8D195F8-8073-461D-B438-3485AFC53D22}"/>
    <cellStyle name="60% - Accent4 2" xfId="43" xr:uid="{B6F76DA4-50B7-47AF-BD15-43FFFD0DF878}"/>
    <cellStyle name="60% - Accent5 2" xfId="44" xr:uid="{C972CFDF-128C-4480-9F64-6CB1FA885443}"/>
    <cellStyle name="60% - Accent6 2" xfId="45" xr:uid="{CD4F94C1-7594-446B-9E8F-5233C41843DC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0" builtinId="27" customBuiltin="1"/>
    <cellStyle name="Body: normal cell" xfId="65" xr:uid="{C5102675-BA30-44B3-9BEA-05F614C51CA3}"/>
    <cellStyle name="Calculation" xfId="13" builtinId="22" customBuiltin="1"/>
    <cellStyle name="Check Cell" xfId="15" builtinId="23" customBuiltin="1"/>
    <cellStyle name="Comma" xfId="1" builtinId="3"/>
    <cellStyle name="Comma 2" xfId="49" xr:uid="{3A7C5AD3-105A-4D03-B87C-A6CF0E34AB8D}"/>
    <cellStyle name="Comma 3" xfId="47" xr:uid="{3E538ABA-C293-4607-B62C-3812021E84F2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3" builtinId="8"/>
    <cellStyle name="Input" xfId="11" builtinId="20" customBuiltin="1"/>
    <cellStyle name="Linked Cell" xfId="14" builtinId="24" customBuiltin="1"/>
    <cellStyle name="Neutral 2" xfId="39" xr:uid="{1CB1B188-A4F5-40D7-AF2E-0E79FD8D3196}"/>
    <cellStyle name="Normal" xfId="0" builtinId="0"/>
    <cellStyle name="Normal 12" xfId="50" xr:uid="{01DE5C7A-6000-4DE3-8FD0-DDE03FB1A8A8}"/>
    <cellStyle name="Normal 13" xfId="51" xr:uid="{ED3E417C-589F-49BF-AA41-A9FF6DDE0912}"/>
    <cellStyle name="Normal 14" xfId="52" xr:uid="{D16BD1A0-9116-428A-86E5-B0232C54553E}"/>
    <cellStyle name="Normal 15" xfId="53" xr:uid="{A471D5C0-1CF7-4FBA-9E79-8E47299AA197}"/>
    <cellStyle name="Normal 16" xfId="54" xr:uid="{604E7465-9A1F-47B5-A2D0-B2C11571DF3A}"/>
    <cellStyle name="Normal 17" xfId="55" xr:uid="{8A06E9A4-7062-44EE-A909-098DE9547D6A}"/>
    <cellStyle name="Normal 18" xfId="56" xr:uid="{79E54DB5-15A8-48B2-966C-1E14446441A6}"/>
    <cellStyle name="Normal 19" xfId="57" xr:uid="{E4CA533B-1F76-45AC-9466-4F238091DA7E}"/>
    <cellStyle name="Normal 2" xfId="38" xr:uid="{2F087C9A-EFDB-4955-BC48-12D2AB0776EB}"/>
    <cellStyle name="Normal 2 2" xfId="58" xr:uid="{BC007B23-D7E6-4027-81A7-9E80F883CF1D}"/>
    <cellStyle name="Normal 20" xfId="59" xr:uid="{36266F96-8A3F-48A8-86A6-0EA6B099EEC3}"/>
    <cellStyle name="Normal 22" xfId="60" xr:uid="{A5E5A665-6D60-4679-A08A-AB6B1E54B27D}"/>
    <cellStyle name="Normal 24" xfId="61" xr:uid="{40821AF3-D69F-41ED-ADB0-99F1CB5CEBE7}"/>
    <cellStyle name="Normal 3" xfId="62" xr:uid="{1ABFB37C-001E-4F3A-8032-3DC1288931BF}"/>
    <cellStyle name="Normal 4" xfId="46" xr:uid="{7936C7B7-16B4-4719-9420-9C7BA6915B37}"/>
    <cellStyle name="Normal 5" xfId="63" xr:uid="{2E16FE46-D135-49E1-BB33-7087403263CB}"/>
    <cellStyle name="Normal 6" xfId="64" xr:uid="{624AFA33-4E43-44F0-BA06-31AE72834535}"/>
    <cellStyle name="Note" xfId="17" builtinId="10" customBuiltin="1"/>
    <cellStyle name="Output" xfId="12" builtinId="21" customBuiltin="1"/>
    <cellStyle name="Percent" xfId="2" builtinId="5"/>
    <cellStyle name="Percent 2" xfId="48" xr:uid="{EF005CBF-20B5-40E7-9688-FEA91F3AA9A5}"/>
    <cellStyle name="Title" xfId="4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3B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i.org/10.1111/jiec.13067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doi.org/10.1111/jiec.13067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doi.org/10.1111/jiec.13067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doi.org/10.1111/jiec.1306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doi.org/10.1111/jiec.13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4BF91-46A6-461E-905F-BD1C06F4AB54}">
  <dimension ref="A1:I35"/>
  <sheetViews>
    <sheetView tabSelected="1" zoomScale="70" zoomScaleNormal="70" workbookViewId="0">
      <selection activeCell="C30" sqref="C30"/>
    </sheetView>
  </sheetViews>
  <sheetFormatPr defaultRowHeight="14.6" x14ac:dyDescent="0.4"/>
  <cols>
    <col min="1" max="1" width="9.69140625" customWidth="1"/>
    <col min="2" max="2" width="20.3828125" bestFit="1" customWidth="1"/>
    <col min="3" max="3" width="3.61328125" bestFit="1" customWidth="1"/>
    <col min="4" max="4" width="20.3828125" bestFit="1" customWidth="1"/>
    <col min="5" max="6" width="4.53515625" customWidth="1"/>
  </cols>
  <sheetData>
    <row r="1" spans="1:9" ht="17.600000000000001" x14ac:dyDescent="0.4">
      <c r="A1" s="19"/>
      <c r="B1" s="18"/>
      <c r="C1" s="18"/>
      <c r="D1" s="18"/>
      <c r="E1" s="18"/>
      <c r="F1" s="18"/>
      <c r="G1" s="18"/>
      <c r="H1" s="18"/>
      <c r="I1" s="18"/>
    </row>
    <row r="2" spans="1:9" ht="17.600000000000001" customHeight="1" x14ac:dyDescent="0.4">
      <c r="A2" s="57" t="s">
        <v>120</v>
      </c>
      <c r="B2" s="57"/>
      <c r="C2" s="57"/>
      <c r="D2" s="57"/>
      <c r="E2" s="57"/>
      <c r="F2" s="57"/>
      <c r="G2" s="57"/>
      <c r="H2" s="57"/>
      <c r="I2" s="20"/>
    </row>
    <row r="3" spans="1:9" ht="37.299999999999997" customHeight="1" x14ac:dyDescent="0.4">
      <c r="A3" s="57"/>
      <c r="B3" s="57"/>
      <c r="C3" s="57"/>
      <c r="D3" s="57"/>
      <c r="E3" s="57"/>
      <c r="F3" s="57"/>
      <c r="G3" s="57"/>
      <c r="H3" s="57"/>
      <c r="I3" s="17"/>
    </row>
    <row r="4" spans="1:9" x14ac:dyDescent="0.4">
      <c r="A4" s="18"/>
      <c r="B4" s="18"/>
      <c r="C4" s="18"/>
      <c r="D4" s="18"/>
      <c r="E4" s="18"/>
      <c r="F4" s="18"/>
      <c r="G4" s="18"/>
      <c r="H4" s="18"/>
      <c r="I4" s="18"/>
    </row>
    <row r="5" spans="1:9" ht="14.6" customHeight="1" x14ac:dyDescent="0.4">
      <c r="A5" s="58" t="s">
        <v>182</v>
      </c>
      <c r="B5" s="58"/>
      <c r="C5" s="58"/>
      <c r="D5" s="58"/>
      <c r="E5" s="58"/>
      <c r="F5" s="58"/>
      <c r="G5" s="58"/>
      <c r="H5" s="58"/>
      <c r="I5" s="21"/>
    </row>
    <row r="6" spans="1:9" ht="32.15" customHeight="1" x14ac:dyDescent="0.4">
      <c r="A6" s="58"/>
      <c r="B6" s="58"/>
      <c r="C6" s="58"/>
      <c r="D6" s="58"/>
      <c r="E6" s="58"/>
      <c r="F6" s="58"/>
      <c r="G6" s="58"/>
      <c r="H6" s="58"/>
      <c r="I6" s="21"/>
    </row>
    <row r="7" spans="1:9" x14ac:dyDescent="0.4">
      <c r="A7" s="21"/>
      <c r="B7" s="21"/>
      <c r="C7" s="21"/>
      <c r="D7" s="21"/>
      <c r="E7" s="21"/>
      <c r="F7" s="21"/>
      <c r="G7" s="21"/>
      <c r="H7" s="21"/>
      <c r="I7" s="21"/>
    </row>
    <row r="8" spans="1:9" x14ac:dyDescent="0.4">
      <c r="B8" s="4" t="s">
        <v>156</v>
      </c>
      <c r="D8" s="48" t="s">
        <v>154</v>
      </c>
      <c r="E8" s="21"/>
      <c r="F8" s="21"/>
      <c r="G8" s="21"/>
      <c r="H8" s="21"/>
      <c r="I8" s="21"/>
    </row>
    <row r="10" spans="1:9" x14ac:dyDescent="0.4">
      <c r="B10" s="49" t="s">
        <v>157</v>
      </c>
      <c r="D10" t="s">
        <v>155</v>
      </c>
      <c r="E10">
        <v>1</v>
      </c>
      <c r="G10" t="s">
        <v>221</v>
      </c>
    </row>
    <row r="11" spans="1:9" x14ac:dyDescent="0.4">
      <c r="B11" s="49" t="s">
        <v>157</v>
      </c>
      <c r="D11" s="17" t="s">
        <v>155</v>
      </c>
      <c r="E11" s="17">
        <v>2</v>
      </c>
      <c r="G11" t="s">
        <v>160</v>
      </c>
    </row>
    <row r="12" spans="1:9" x14ac:dyDescent="0.4">
      <c r="B12" s="49" t="s">
        <v>157</v>
      </c>
      <c r="D12" s="17" t="s">
        <v>155</v>
      </c>
      <c r="E12" s="17">
        <v>3</v>
      </c>
      <c r="G12" t="s">
        <v>161</v>
      </c>
    </row>
    <row r="13" spans="1:9" x14ac:dyDescent="0.4">
      <c r="B13" s="49" t="s">
        <v>157</v>
      </c>
      <c r="D13" s="17" t="s">
        <v>155</v>
      </c>
      <c r="E13" s="17">
        <v>4</v>
      </c>
      <c r="G13" t="s">
        <v>162</v>
      </c>
    </row>
    <row r="14" spans="1:9" x14ac:dyDescent="0.4">
      <c r="B14" s="49" t="s">
        <v>157</v>
      </c>
      <c r="D14" s="17" t="s">
        <v>155</v>
      </c>
      <c r="E14" s="17">
        <v>5</v>
      </c>
      <c r="G14" t="s">
        <v>163</v>
      </c>
    </row>
    <row r="15" spans="1:9" x14ac:dyDescent="0.4">
      <c r="B15" s="49" t="s">
        <v>157</v>
      </c>
      <c r="D15" s="17" t="s">
        <v>155</v>
      </c>
      <c r="E15" s="17">
        <v>6</v>
      </c>
      <c r="G15" t="s">
        <v>164</v>
      </c>
    </row>
    <row r="16" spans="1:9" x14ac:dyDescent="0.4">
      <c r="B16" s="49" t="s">
        <v>157</v>
      </c>
      <c r="D16" s="17" t="s">
        <v>155</v>
      </c>
      <c r="E16" s="17">
        <v>7</v>
      </c>
      <c r="G16" t="s">
        <v>165</v>
      </c>
    </row>
    <row r="17" spans="2:7" x14ac:dyDescent="0.4">
      <c r="B17" s="49" t="s">
        <v>157</v>
      </c>
      <c r="D17" s="17" t="s">
        <v>155</v>
      </c>
      <c r="E17" s="17">
        <v>8</v>
      </c>
      <c r="G17" t="s">
        <v>166</v>
      </c>
    </row>
    <row r="18" spans="2:7" x14ac:dyDescent="0.4">
      <c r="B18" s="49" t="s">
        <v>157</v>
      </c>
      <c r="D18" s="17" t="s">
        <v>155</v>
      </c>
      <c r="E18" s="17">
        <v>9</v>
      </c>
      <c r="G18" t="s">
        <v>140</v>
      </c>
    </row>
    <row r="19" spans="2:7" x14ac:dyDescent="0.4">
      <c r="B19" s="49" t="s">
        <v>157</v>
      </c>
      <c r="D19" s="17" t="s">
        <v>155</v>
      </c>
      <c r="E19" s="17">
        <v>10</v>
      </c>
      <c r="G19" t="s">
        <v>167</v>
      </c>
    </row>
    <row r="20" spans="2:7" x14ac:dyDescent="0.4">
      <c r="B20" s="50" t="s">
        <v>168</v>
      </c>
      <c r="D20" s="17" t="s">
        <v>155</v>
      </c>
      <c r="E20" s="17">
        <v>11</v>
      </c>
      <c r="G20" t="s">
        <v>176</v>
      </c>
    </row>
    <row r="21" spans="2:7" x14ac:dyDescent="0.4">
      <c r="B21" s="50" t="s">
        <v>168</v>
      </c>
      <c r="D21" s="17" t="s">
        <v>155</v>
      </c>
      <c r="E21" s="17">
        <v>12</v>
      </c>
      <c r="G21" t="s">
        <v>175</v>
      </c>
    </row>
    <row r="22" spans="2:7" x14ac:dyDescent="0.4">
      <c r="B22" s="50" t="s">
        <v>168</v>
      </c>
      <c r="D22" s="17" t="s">
        <v>155</v>
      </c>
      <c r="E22" s="17">
        <v>13</v>
      </c>
      <c r="G22" t="s">
        <v>177</v>
      </c>
    </row>
    <row r="23" spans="2:7" x14ac:dyDescent="0.4">
      <c r="B23" s="50" t="s">
        <v>168</v>
      </c>
      <c r="D23" s="17" t="s">
        <v>155</v>
      </c>
      <c r="E23" s="17">
        <v>14</v>
      </c>
      <c r="G23" t="s">
        <v>178</v>
      </c>
    </row>
    <row r="24" spans="2:7" x14ac:dyDescent="0.4">
      <c r="B24" s="50" t="s">
        <v>168</v>
      </c>
      <c r="D24" s="17" t="s">
        <v>155</v>
      </c>
      <c r="E24" s="17">
        <v>15</v>
      </c>
      <c r="G24" t="s">
        <v>179</v>
      </c>
    </row>
    <row r="25" spans="2:7" x14ac:dyDescent="0.4">
      <c r="B25" s="50" t="s">
        <v>168</v>
      </c>
      <c r="D25" s="17" t="s">
        <v>155</v>
      </c>
      <c r="E25" s="17">
        <v>16</v>
      </c>
      <c r="G25" t="s">
        <v>180</v>
      </c>
    </row>
    <row r="26" spans="2:7" x14ac:dyDescent="0.4">
      <c r="B26" s="50" t="s">
        <v>168</v>
      </c>
      <c r="D26" s="17" t="s">
        <v>155</v>
      </c>
      <c r="E26" s="17">
        <v>17</v>
      </c>
      <c r="G26" t="s">
        <v>181</v>
      </c>
    </row>
    <row r="27" spans="2:7" x14ac:dyDescent="0.4">
      <c r="B27" s="50" t="s">
        <v>168</v>
      </c>
      <c r="D27" s="17" t="s">
        <v>155</v>
      </c>
      <c r="E27" s="17">
        <v>18</v>
      </c>
      <c r="G27" t="s">
        <v>184</v>
      </c>
    </row>
    <row r="28" spans="2:7" x14ac:dyDescent="0.4">
      <c r="B28" s="50" t="s">
        <v>168</v>
      </c>
      <c r="C28" s="17"/>
      <c r="D28" s="17" t="s">
        <v>155</v>
      </c>
      <c r="E28" s="17">
        <v>19</v>
      </c>
      <c r="F28" s="17"/>
      <c r="G28" s="17" t="s">
        <v>193</v>
      </c>
    </row>
    <row r="29" spans="2:7" x14ac:dyDescent="0.4">
      <c r="B29" s="50" t="s">
        <v>168</v>
      </c>
      <c r="C29" s="17"/>
      <c r="D29" s="17" t="s">
        <v>155</v>
      </c>
      <c r="E29" s="17">
        <v>20</v>
      </c>
      <c r="F29" s="17"/>
      <c r="G29" s="17" t="s">
        <v>220</v>
      </c>
    </row>
    <row r="30" spans="2:7" x14ac:dyDescent="0.4">
      <c r="B30" s="50" t="s">
        <v>168</v>
      </c>
      <c r="C30" s="17"/>
      <c r="D30" s="17" t="s">
        <v>155</v>
      </c>
      <c r="E30">
        <v>21</v>
      </c>
      <c r="G30" t="s">
        <v>225</v>
      </c>
    </row>
    <row r="31" spans="2:7" x14ac:dyDescent="0.4">
      <c r="D31" s="17"/>
    </row>
    <row r="32" spans="2:7" x14ac:dyDescent="0.4">
      <c r="D32" s="17"/>
    </row>
    <row r="33" spans="4:4" x14ac:dyDescent="0.4">
      <c r="D33" s="17"/>
    </row>
    <row r="34" spans="4:4" x14ac:dyDescent="0.4">
      <c r="D34" s="17"/>
    </row>
    <row r="35" spans="4:4" x14ac:dyDescent="0.4">
      <c r="D35" s="17"/>
    </row>
  </sheetData>
  <mergeCells count="2">
    <mergeCell ref="A2:H3"/>
    <mergeCell ref="A5:H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8850-2102-4992-A0E0-BE6B5BE95724}">
  <sheetPr>
    <tabColor theme="7"/>
  </sheetPr>
  <dimension ref="A1:BO5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6" x14ac:dyDescent="0.4"/>
  <cols>
    <col min="1" max="1" width="15.3046875" customWidth="1"/>
    <col min="2" max="2" width="11.61328125" bestFit="1" customWidth="1"/>
    <col min="3" max="3" width="10.4609375" bestFit="1" customWidth="1"/>
    <col min="13" max="14" width="9.3046875" bestFit="1" customWidth="1"/>
    <col min="15" max="42" width="9.3828125" bestFit="1" customWidth="1"/>
  </cols>
  <sheetData>
    <row r="1" spans="1:67" s="17" customFormat="1" x14ac:dyDescent="0.4">
      <c r="A1" s="4" t="s">
        <v>140</v>
      </c>
    </row>
    <row r="2" spans="1:67" s="17" customFormat="1" x14ac:dyDescent="0.4"/>
    <row r="3" spans="1:67" x14ac:dyDescent="0.4">
      <c r="B3">
        <v>2010</v>
      </c>
      <c r="C3">
        <v>2011</v>
      </c>
      <c r="D3" s="17">
        <v>2012</v>
      </c>
      <c r="E3" s="17">
        <v>2013</v>
      </c>
      <c r="F3" s="17">
        <v>2014</v>
      </c>
      <c r="G3" s="17">
        <v>2015</v>
      </c>
      <c r="H3" s="17">
        <v>2016</v>
      </c>
      <c r="I3" s="17">
        <v>2017</v>
      </c>
      <c r="J3" s="17">
        <v>2018</v>
      </c>
      <c r="K3" s="17">
        <v>2019</v>
      </c>
      <c r="L3" s="17">
        <v>2020</v>
      </c>
      <c r="M3" s="17">
        <v>2021</v>
      </c>
      <c r="N3" s="17">
        <v>2022</v>
      </c>
      <c r="O3" s="17">
        <v>2023</v>
      </c>
      <c r="P3" s="17">
        <v>2024</v>
      </c>
      <c r="Q3" s="17">
        <v>2025</v>
      </c>
      <c r="R3" s="17">
        <v>2026</v>
      </c>
      <c r="S3" s="17">
        <v>2027</v>
      </c>
      <c r="T3" s="17">
        <v>2028</v>
      </c>
      <c r="U3" s="17">
        <v>2029</v>
      </c>
      <c r="V3" s="17">
        <v>2030</v>
      </c>
      <c r="W3" s="17">
        <v>2031</v>
      </c>
      <c r="X3" s="17">
        <v>2032</v>
      </c>
      <c r="Y3" s="17">
        <v>2033</v>
      </c>
      <c r="Z3" s="17">
        <v>2034</v>
      </c>
      <c r="AA3" s="17">
        <v>2035</v>
      </c>
      <c r="AB3" s="17">
        <v>2036</v>
      </c>
      <c r="AC3" s="17">
        <v>2037</v>
      </c>
      <c r="AD3" s="17">
        <v>2038</v>
      </c>
      <c r="AE3" s="17">
        <v>2039</v>
      </c>
      <c r="AF3" s="17">
        <v>2040</v>
      </c>
      <c r="AG3" s="17">
        <v>2041</v>
      </c>
      <c r="AH3" s="17">
        <v>2042</v>
      </c>
      <c r="AI3" s="17">
        <v>2043</v>
      </c>
      <c r="AJ3" s="17">
        <v>2044</v>
      </c>
      <c r="AK3" s="17">
        <v>2045</v>
      </c>
      <c r="AL3" s="17">
        <v>2046</v>
      </c>
      <c r="AM3" s="17">
        <v>2047</v>
      </c>
      <c r="AN3" s="17">
        <v>2048</v>
      </c>
      <c r="AO3" s="17">
        <v>2049</v>
      </c>
      <c r="AP3" s="17">
        <v>2050</v>
      </c>
    </row>
    <row r="4" spans="1:67" x14ac:dyDescent="0.4">
      <c r="A4" t="s">
        <v>138</v>
      </c>
      <c r="B4" s="33">
        <v>0</v>
      </c>
      <c r="C4" s="33">
        <v>0</v>
      </c>
      <c r="D4" s="33">
        <v>0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  <c r="M4" s="33">
        <v>4.6036363636363626</v>
      </c>
      <c r="N4" s="33">
        <v>9.2072727272727253</v>
      </c>
      <c r="O4" s="33">
        <v>13.810909090909091</v>
      </c>
      <c r="P4" s="33">
        <v>18.414545454545451</v>
      </c>
      <c r="Q4" s="33">
        <v>22.442727272727272</v>
      </c>
      <c r="R4" s="33">
        <v>27.046363636363637</v>
      </c>
      <c r="S4" s="33">
        <v>31.65</v>
      </c>
      <c r="T4" s="33">
        <v>36.253636363636367</v>
      </c>
      <c r="U4" s="33">
        <v>40.857272727272722</v>
      </c>
      <c r="V4" s="33">
        <v>57.545454545454547</v>
      </c>
      <c r="W4" s="33">
        <v>62.149090909090916</v>
      </c>
      <c r="X4" s="33">
        <v>66.75272727272727</v>
      </c>
      <c r="Y4" s="33">
        <v>71.356363636363653</v>
      </c>
      <c r="Z4" s="33">
        <v>75.960000000000008</v>
      </c>
      <c r="AA4" s="33">
        <v>80.563636363636391</v>
      </c>
      <c r="AB4" s="33">
        <v>85.16727272727276</v>
      </c>
      <c r="AC4" s="33">
        <v>89.770909090909115</v>
      </c>
      <c r="AD4" s="33">
        <v>94.374545454545483</v>
      </c>
      <c r="AE4" s="33">
        <v>98.978181818181852</v>
      </c>
      <c r="AF4" s="33">
        <v>103.58181818181822</v>
      </c>
      <c r="AG4" s="33">
        <v>108.18545454545459</v>
      </c>
      <c r="AH4" s="33">
        <v>112.78909090909094</v>
      </c>
      <c r="AI4" s="33">
        <v>117.3927272727273</v>
      </c>
      <c r="AJ4" s="33">
        <v>121.9963636363637</v>
      </c>
      <c r="AK4" s="33">
        <v>126.60000000000005</v>
      </c>
      <c r="AL4" s="33">
        <v>131.20363636363643</v>
      </c>
      <c r="AM4" s="33">
        <v>135.80727272727276</v>
      </c>
      <c r="AN4" s="33">
        <v>140.41090909090917</v>
      </c>
      <c r="AO4" s="33">
        <v>145.01454545454553</v>
      </c>
      <c r="AP4" s="33">
        <v>149.61818181818185</v>
      </c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</row>
    <row r="5" spans="1:67" x14ac:dyDescent="0.4">
      <c r="A5" s="17" t="s">
        <v>139</v>
      </c>
      <c r="B5" s="22">
        <v>0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8.0000000000000002E-3</v>
      </c>
      <c r="N5" s="22">
        <v>1.6E-2</v>
      </c>
      <c r="O5" s="22">
        <v>2.4E-2</v>
      </c>
      <c r="P5" s="22">
        <v>3.2000000000000001E-2</v>
      </c>
      <c r="Q5" s="22">
        <v>3.9E-2</v>
      </c>
      <c r="R5" s="22">
        <v>4.7E-2</v>
      </c>
      <c r="S5" s="22">
        <v>5.5E-2</v>
      </c>
      <c r="T5" s="22">
        <v>6.3E-2</v>
      </c>
      <c r="U5" s="22">
        <v>7.0999999999999994E-2</v>
      </c>
      <c r="V5" s="22">
        <v>0.1</v>
      </c>
      <c r="W5" s="22">
        <v>0.10800000000000001</v>
      </c>
      <c r="X5" s="22">
        <v>0.11600000000000002</v>
      </c>
      <c r="Y5" s="22">
        <v>0.12400000000000003</v>
      </c>
      <c r="Z5" s="22">
        <v>0.13200000000000003</v>
      </c>
      <c r="AA5" s="22">
        <v>0.14000000000000004</v>
      </c>
      <c r="AB5" s="22">
        <v>0.14800000000000005</v>
      </c>
      <c r="AC5" s="22">
        <v>0.15600000000000006</v>
      </c>
      <c r="AD5" s="22">
        <v>0.16400000000000006</v>
      </c>
      <c r="AE5" s="22">
        <v>0.17200000000000007</v>
      </c>
      <c r="AF5" s="22">
        <v>0.18000000000000008</v>
      </c>
      <c r="AG5" s="22">
        <v>0.18800000000000008</v>
      </c>
      <c r="AH5" s="22">
        <v>0.19600000000000009</v>
      </c>
      <c r="AI5" s="22">
        <v>0.2040000000000001</v>
      </c>
      <c r="AJ5" s="22">
        <v>0.21200000000000011</v>
      </c>
      <c r="AK5" s="22">
        <v>0.22000000000000011</v>
      </c>
      <c r="AL5" s="22">
        <v>0.22800000000000012</v>
      </c>
      <c r="AM5" s="22">
        <v>0.23600000000000013</v>
      </c>
      <c r="AN5" s="22">
        <v>0.24400000000000013</v>
      </c>
      <c r="AO5" s="22">
        <v>0.25200000000000011</v>
      </c>
      <c r="AP5" s="22">
        <v>0.26000000000000012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658DF-27A4-4339-86C9-E4A4319D7013}">
  <sheetPr>
    <tabColor theme="7"/>
  </sheetPr>
  <dimension ref="A1:AP74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6" x14ac:dyDescent="0.4"/>
  <cols>
    <col min="1" max="1" width="26.69140625" customWidth="1"/>
  </cols>
  <sheetData>
    <row r="1" spans="1:42" s="17" customFormat="1" ht="18.45" x14ac:dyDescent="0.5">
      <c r="A1" s="5" t="s">
        <v>167</v>
      </c>
    </row>
    <row r="2" spans="1:42" s="17" customFormat="1" x14ac:dyDescent="0.4"/>
    <row r="3" spans="1:42" x14ac:dyDescent="0.4">
      <c r="B3" s="17">
        <v>2021</v>
      </c>
      <c r="C3" s="17">
        <v>2030</v>
      </c>
      <c r="D3" s="17">
        <v>2050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x14ac:dyDescent="0.4">
      <c r="A4" s="4" t="s">
        <v>100</v>
      </c>
    </row>
    <row r="5" spans="1:42" x14ac:dyDescent="0.4">
      <c r="A5" s="17" t="s">
        <v>32</v>
      </c>
      <c r="B5" s="2">
        <v>0</v>
      </c>
      <c r="C5" s="2">
        <v>0</v>
      </c>
      <c r="D5" s="2">
        <v>0</v>
      </c>
    </row>
    <row r="6" spans="1:42" x14ac:dyDescent="0.4">
      <c r="A6" s="17" t="s">
        <v>22</v>
      </c>
      <c r="B6" s="2">
        <v>0.19975801816310401</v>
      </c>
      <c r="C6" s="2">
        <v>6.3766847375672748</v>
      </c>
      <c r="D6" s="2">
        <v>10.975523984247886</v>
      </c>
    </row>
    <row r="7" spans="1:42" x14ac:dyDescent="0.4">
      <c r="A7" s="17" t="s">
        <v>49</v>
      </c>
      <c r="B7" s="2">
        <v>0.6899018149784395</v>
      </c>
      <c r="C7" s="2">
        <v>5.1272339735789103</v>
      </c>
      <c r="D7" s="2">
        <v>9.0316447433571501</v>
      </c>
    </row>
    <row r="8" spans="1:42" x14ac:dyDescent="0.4">
      <c r="A8" s="17" t="s">
        <v>23</v>
      </c>
      <c r="B8" s="2">
        <v>2.3361680576666952</v>
      </c>
      <c r="C8" s="2">
        <v>6.8331049870613754</v>
      </c>
      <c r="D8" s="2">
        <v>16.96081264236755</v>
      </c>
    </row>
    <row r="9" spans="1:42" x14ac:dyDescent="0.4">
      <c r="A9" s="17" t="s">
        <v>50</v>
      </c>
      <c r="B9" s="2">
        <v>8.7242975269918244</v>
      </c>
      <c r="C9" s="2">
        <v>55.987770557782902</v>
      </c>
      <c r="D9" s="2">
        <v>121.311114853818</v>
      </c>
    </row>
    <row r="10" spans="1:42" x14ac:dyDescent="0.4">
      <c r="A10" s="17" t="s">
        <v>52</v>
      </c>
      <c r="B10" s="2">
        <v>14.5262618962826</v>
      </c>
      <c r="C10" s="2">
        <v>100.39719232646411</v>
      </c>
      <c r="D10" s="2">
        <v>210.72540804592649</v>
      </c>
    </row>
    <row r="11" spans="1:42" x14ac:dyDescent="0.4">
      <c r="A11" s="17" t="s">
        <v>34</v>
      </c>
      <c r="B11" s="2">
        <v>0.93528950661833099</v>
      </c>
      <c r="C11" s="2">
        <v>19.58920021950685</v>
      </c>
      <c r="D11" s="2">
        <v>32.916689695179599</v>
      </c>
    </row>
    <row r="13" spans="1:42" x14ac:dyDescent="0.4">
      <c r="A13" s="4" t="s">
        <v>171</v>
      </c>
    </row>
    <row r="14" spans="1:42" x14ac:dyDescent="0.4">
      <c r="A14" s="17" t="s">
        <v>32</v>
      </c>
      <c r="B14" s="2">
        <v>0</v>
      </c>
      <c r="C14" s="2">
        <v>0</v>
      </c>
      <c r="D14" s="2">
        <v>0</v>
      </c>
    </row>
    <row r="15" spans="1:42" x14ac:dyDescent="0.4">
      <c r="A15" s="17" t="s">
        <v>22</v>
      </c>
      <c r="B15" s="2">
        <v>-293.15069665321585</v>
      </c>
      <c r="C15" s="2">
        <v>-455.33520263505557</v>
      </c>
      <c r="D15" s="2">
        <v>-865.16448666218139</v>
      </c>
    </row>
    <row r="16" spans="1:42" x14ac:dyDescent="0.4">
      <c r="A16" s="17" t="s">
        <v>49</v>
      </c>
      <c r="B16" s="2">
        <v>-609.46727818345289</v>
      </c>
      <c r="C16" s="2">
        <v>-983.58961202374576</v>
      </c>
      <c r="D16" s="2">
        <v>-2004.1214880846164</v>
      </c>
    </row>
    <row r="17" spans="1:4" x14ac:dyDescent="0.4">
      <c r="A17" s="17" t="s">
        <v>23</v>
      </c>
      <c r="B17" s="2">
        <v>-633.51286561085033</v>
      </c>
      <c r="C17" s="2">
        <v>-1066.7351754388117</v>
      </c>
      <c r="D17" s="2">
        <v>-2329.7847796666024</v>
      </c>
    </row>
    <row r="18" spans="1:4" x14ac:dyDescent="0.4">
      <c r="A18" s="17" t="s">
        <v>50</v>
      </c>
      <c r="B18" s="2">
        <v>-397.62949051873579</v>
      </c>
      <c r="C18" s="2">
        <v>-877.27103570629561</v>
      </c>
      <c r="D18" s="2">
        <v>-2617.5735763031835</v>
      </c>
    </row>
    <row r="19" spans="1:4" x14ac:dyDescent="0.4">
      <c r="A19" s="17" t="s">
        <v>52</v>
      </c>
      <c r="B19" s="2">
        <v>-406.93391431188434</v>
      </c>
      <c r="C19" s="2">
        <v>-887.30612977553278</v>
      </c>
      <c r="D19" s="2">
        <v>-2620.4684745036211</v>
      </c>
    </row>
    <row r="20" spans="1:4" x14ac:dyDescent="0.4">
      <c r="A20" s="17" t="s">
        <v>34</v>
      </c>
      <c r="B20" s="2">
        <v>3356.5280931396264</v>
      </c>
      <c r="C20" s="2">
        <v>5168.7346563704377</v>
      </c>
      <c r="D20" s="2">
        <v>9694.4272158935019</v>
      </c>
    </row>
    <row r="22" spans="1:4" x14ac:dyDescent="0.4">
      <c r="A22" s="4" t="s">
        <v>101</v>
      </c>
    </row>
    <row r="23" spans="1:4" x14ac:dyDescent="0.4">
      <c r="A23" s="17" t="s">
        <v>32</v>
      </c>
      <c r="B23" s="2">
        <v>0</v>
      </c>
      <c r="C23" s="2">
        <v>0</v>
      </c>
      <c r="D23" s="2">
        <v>0</v>
      </c>
    </row>
    <row r="24" spans="1:4" x14ac:dyDescent="0.4">
      <c r="A24" s="17" t="s">
        <v>22</v>
      </c>
      <c r="B24" s="2">
        <v>-292.95093863505275</v>
      </c>
      <c r="C24" s="2">
        <v>-448.95851789748826</v>
      </c>
      <c r="D24" s="2">
        <v>-854.18896267793355</v>
      </c>
    </row>
    <row r="25" spans="1:4" x14ac:dyDescent="0.4">
      <c r="A25" s="17" t="s">
        <v>49</v>
      </c>
      <c r="B25" s="2">
        <v>-608.77737636847451</v>
      </c>
      <c r="C25" s="2">
        <v>-978.46237805016688</v>
      </c>
      <c r="D25" s="2">
        <v>-1995.0898433412592</v>
      </c>
    </row>
    <row r="26" spans="1:4" x14ac:dyDescent="0.4">
      <c r="A26" s="17" t="s">
        <v>23</v>
      </c>
      <c r="B26" s="2">
        <v>-631.17669755318366</v>
      </c>
      <c r="C26" s="2">
        <v>-1059.9020704517502</v>
      </c>
      <c r="D26" s="2">
        <v>-2312.8239670242347</v>
      </c>
    </row>
    <row r="27" spans="1:4" x14ac:dyDescent="0.4">
      <c r="A27" s="17" t="s">
        <v>50</v>
      </c>
      <c r="B27" s="2">
        <v>-388.90519299174395</v>
      </c>
      <c r="C27" s="2">
        <v>-821.28326514851267</v>
      </c>
      <c r="D27" s="2">
        <v>-2496.2624614493657</v>
      </c>
    </row>
    <row r="28" spans="1:4" x14ac:dyDescent="0.4">
      <c r="A28" s="17" t="s">
        <v>52</v>
      </c>
      <c r="B28" s="2">
        <v>-392.40765241560172</v>
      </c>
      <c r="C28" s="2">
        <v>-786.90893744906862</v>
      </c>
      <c r="D28" s="2">
        <v>-2409.7430664576946</v>
      </c>
    </row>
    <row r="29" spans="1:4" x14ac:dyDescent="0.4">
      <c r="A29" s="17" t="s">
        <v>34</v>
      </c>
      <c r="B29" s="2">
        <v>3357.4633826462446</v>
      </c>
      <c r="C29" s="2">
        <v>5188.3238565899446</v>
      </c>
      <c r="D29" s="2">
        <v>9727.3439055886811</v>
      </c>
    </row>
    <row r="31" spans="1:4" x14ac:dyDescent="0.4">
      <c r="A31" s="4" t="s">
        <v>172</v>
      </c>
    </row>
    <row r="32" spans="1:4" x14ac:dyDescent="0.4">
      <c r="A32" s="17" t="s">
        <v>32</v>
      </c>
      <c r="B32" s="2">
        <v>0</v>
      </c>
      <c r="C32" s="2">
        <v>0</v>
      </c>
      <c r="D32" s="2">
        <v>0</v>
      </c>
    </row>
    <row r="33" spans="1:42" x14ac:dyDescent="0.4">
      <c r="A33" s="17" t="s">
        <v>22</v>
      </c>
      <c r="B33" s="2">
        <v>-293.15069665321585</v>
      </c>
      <c r="C33" s="2">
        <v>-455.33520263505557</v>
      </c>
      <c r="D33" s="2">
        <v>-865.16448666218139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 x14ac:dyDescent="0.4">
      <c r="A34" s="17" t="s">
        <v>49</v>
      </c>
      <c r="B34" s="2">
        <v>-609.46727818345289</v>
      </c>
      <c r="C34" s="2">
        <v>-983.58961202374576</v>
      </c>
      <c r="D34" s="2">
        <v>-2004.1214880846164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 x14ac:dyDescent="0.4">
      <c r="A35" s="17" t="s">
        <v>23</v>
      </c>
      <c r="B35" s="2">
        <v>-633.51286561085033</v>
      </c>
      <c r="C35" s="2">
        <v>-1066.7351754388117</v>
      </c>
      <c r="D35" s="2">
        <v>-2329.7847796666024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 x14ac:dyDescent="0.4">
      <c r="A36" s="17" t="s">
        <v>50</v>
      </c>
      <c r="B36" s="2">
        <v>-397.62949051873579</v>
      </c>
      <c r="C36" s="2">
        <v>-877.27103570629561</v>
      </c>
      <c r="D36" s="2">
        <v>-2617.5735763031835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 x14ac:dyDescent="0.4">
      <c r="A37" s="17" t="s">
        <v>52</v>
      </c>
      <c r="B37" s="2">
        <v>-406.93391431188434</v>
      </c>
      <c r="C37" s="2">
        <v>-887.30612977553278</v>
      </c>
      <c r="D37" s="2">
        <v>-2620.4684745036211</v>
      </c>
    </row>
    <row r="38" spans="1:42" x14ac:dyDescent="0.4">
      <c r="A38" s="17" t="s">
        <v>34</v>
      </c>
      <c r="B38" s="2">
        <v>128.98770869336045</v>
      </c>
      <c r="C38" s="2">
        <v>-806.32638811542881</v>
      </c>
      <c r="D38" s="2">
        <v>-2787.7522348003595</v>
      </c>
    </row>
    <row r="39" spans="1:42" s="17" customFormat="1" x14ac:dyDescent="0.4">
      <c r="A39" s="4"/>
    </row>
    <row r="40" spans="1:42" s="17" customFormat="1" x14ac:dyDescent="0.4">
      <c r="A40" s="25"/>
      <c r="B40"/>
      <c r="C40"/>
      <c r="D40"/>
      <c r="E40"/>
    </row>
    <row r="41" spans="1:42" x14ac:dyDescent="0.4">
      <c r="A41" s="17"/>
      <c r="B41" s="22"/>
      <c r="C41" s="22"/>
      <c r="D41" s="22"/>
      <c r="E41" s="22"/>
    </row>
    <row r="42" spans="1:42" x14ac:dyDescent="0.4">
      <c r="A42" s="17"/>
      <c r="B42" s="22"/>
      <c r="C42" s="22"/>
      <c r="D42" s="22"/>
      <c r="E42" s="22"/>
    </row>
    <row r="43" spans="1:42" x14ac:dyDescent="0.4">
      <c r="A43" s="17"/>
      <c r="B43" s="22"/>
      <c r="C43" s="22"/>
      <c r="D43" s="22"/>
      <c r="E43" s="22"/>
    </row>
    <row r="44" spans="1:42" x14ac:dyDescent="0.4">
      <c r="A44" s="17"/>
      <c r="B44" s="22"/>
      <c r="C44" s="22"/>
      <c r="D44" s="22"/>
      <c r="E44" s="22"/>
    </row>
    <row r="45" spans="1:42" s="17" customFormat="1" x14ac:dyDescent="0.4">
      <c r="B45" s="22"/>
      <c r="C45" s="22"/>
      <c r="D45" s="22"/>
      <c r="E45" s="22"/>
    </row>
    <row r="46" spans="1:42" x14ac:dyDescent="0.4">
      <c r="A46" s="25"/>
      <c r="B46" s="17"/>
      <c r="C46" s="17"/>
      <c r="D46" s="17"/>
      <c r="E46" s="17"/>
    </row>
    <row r="47" spans="1:42" x14ac:dyDescent="0.4">
      <c r="A47" s="17"/>
      <c r="B47" s="22"/>
      <c r="C47" s="22"/>
      <c r="D47" s="22"/>
      <c r="E47" s="22"/>
    </row>
    <row r="48" spans="1:42" x14ac:dyDescent="0.4">
      <c r="A48" s="17"/>
      <c r="B48" s="22"/>
      <c r="C48" s="22"/>
      <c r="D48" s="22"/>
      <c r="E48" s="22"/>
    </row>
    <row r="49" spans="1:5" x14ac:dyDescent="0.4">
      <c r="A49" s="17"/>
      <c r="B49" s="22"/>
      <c r="C49" s="22"/>
      <c r="D49" s="22"/>
      <c r="E49" s="22"/>
    </row>
    <row r="50" spans="1:5" x14ac:dyDescent="0.4">
      <c r="A50" s="17"/>
      <c r="B50" s="22"/>
      <c r="C50" s="22"/>
      <c r="D50" s="22"/>
      <c r="E50" s="22"/>
    </row>
    <row r="51" spans="1:5" s="17" customFormat="1" x14ac:dyDescent="0.4">
      <c r="B51" s="22"/>
      <c r="C51" s="22"/>
      <c r="D51" s="22"/>
      <c r="E51" s="22"/>
    </row>
    <row r="52" spans="1:5" x14ac:dyDescent="0.4">
      <c r="A52" s="25"/>
      <c r="B52" s="17"/>
      <c r="C52" s="17"/>
      <c r="D52" s="17"/>
      <c r="E52" s="17"/>
    </row>
    <row r="53" spans="1:5" x14ac:dyDescent="0.4">
      <c r="A53" s="17"/>
      <c r="B53" s="22"/>
      <c r="C53" s="22"/>
      <c r="D53" s="22"/>
      <c r="E53" s="22"/>
    </row>
    <row r="54" spans="1:5" x14ac:dyDescent="0.4">
      <c r="A54" s="17"/>
      <c r="B54" s="22"/>
      <c r="C54" s="22"/>
      <c r="D54" s="22"/>
      <c r="E54" s="22"/>
    </row>
    <row r="55" spans="1:5" x14ac:dyDescent="0.4">
      <c r="A55" s="17"/>
      <c r="B55" s="22"/>
      <c r="C55" s="22"/>
      <c r="D55" s="22"/>
      <c r="E55" s="22"/>
    </row>
    <row r="56" spans="1:5" x14ac:dyDescent="0.4">
      <c r="A56" s="17"/>
      <c r="B56" s="22"/>
      <c r="C56" s="22"/>
      <c r="D56" s="22"/>
      <c r="E56" s="22"/>
    </row>
    <row r="57" spans="1:5" s="17" customFormat="1" x14ac:dyDescent="0.4">
      <c r="B57" s="22"/>
      <c r="C57" s="22"/>
      <c r="D57" s="22"/>
      <c r="E57" s="22"/>
    </row>
    <row r="58" spans="1:5" x14ac:dyDescent="0.4">
      <c r="A58" s="25"/>
      <c r="B58" s="17"/>
      <c r="C58" s="17"/>
      <c r="D58" s="17"/>
      <c r="E58" s="17"/>
    </row>
    <row r="59" spans="1:5" x14ac:dyDescent="0.4">
      <c r="A59" s="17"/>
      <c r="B59" s="22"/>
      <c r="C59" s="22"/>
      <c r="D59" s="22"/>
      <c r="E59" s="22"/>
    </row>
    <row r="60" spans="1:5" x14ac:dyDescent="0.4">
      <c r="A60" s="17"/>
      <c r="B60" s="22"/>
      <c r="C60" s="22"/>
      <c r="D60" s="22"/>
      <c r="E60" s="22"/>
    </row>
    <row r="61" spans="1:5" x14ac:dyDescent="0.4">
      <c r="A61" s="17"/>
      <c r="B61" s="22"/>
      <c r="C61" s="22"/>
      <c r="D61" s="22"/>
      <c r="E61" s="22"/>
    </row>
    <row r="62" spans="1:5" x14ac:dyDescent="0.4">
      <c r="A62" s="17"/>
      <c r="B62" s="22"/>
      <c r="C62" s="22"/>
      <c r="D62" s="22"/>
      <c r="E62" s="22"/>
    </row>
    <row r="63" spans="1:5" s="17" customFormat="1" x14ac:dyDescent="0.4">
      <c r="B63" s="22"/>
      <c r="C63" s="22"/>
      <c r="D63" s="22"/>
      <c r="E63" s="22"/>
    </row>
    <row r="64" spans="1:5" x14ac:dyDescent="0.4">
      <c r="A64" s="25"/>
      <c r="B64" s="17"/>
      <c r="C64" s="17"/>
      <c r="D64" s="17"/>
      <c r="E64" s="17"/>
    </row>
    <row r="65" spans="1:5" x14ac:dyDescent="0.4">
      <c r="A65" s="17"/>
      <c r="B65" s="22"/>
      <c r="C65" s="22"/>
      <c r="D65" s="22"/>
      <c r="E65" s="22"/>
    </row>
    <row r="66" spans="1:5" x14ac:dyDescent="0.4">
      <c r="A66" s="17"/>
      <c r="B66" s="22"/>
      <c r="C66" s="22"/>
      <c r="D66" s="22"/>
      <c r="E66" s="22"/>
    </row>
    <row r="67" spans="1:5" x14ac:dyDescent="0.4">
      <c r="A67" s="17"/>
      <c r="B67" s="22"/>
      <c r="C67" s="22"/>
      <c r="D67" s="22"/>
      <c r="E67" s="22"/>
    </row>
    <row r="68" spans="1:5" x14ac:dyDescent="0.4">
      <c r="A68" s="17"/>
      <c r="B68" s="22"/>
      <c r="C68" s="22"/>
      <c r="D68" s="22"/>
      <c r="E68" s="22"/>
    </row>
    <row r="69" spans="1:5" x14ac:dyDescent="0.4">
      <c r="D69" s="22"/>
    </row>
    <row r="70" spans="1:5" x14ac:dyDescent="0.4">
      <c r="D70" s="22"/>
    </row>
    <row r="71" spans="1:5" x14ac:dyDescent="0.4">
      <c r="D71" s="22"/>
    </row>
    <row r="72" spans="1:5" x14ac:dyDescent="0.4">
      <c r="D72" s="22"/>
    </row>
    <row r="73" spans="1:5" x14ac:dyDescent="0.4">
      <c r="D73" s="22"/>
    </row>
    <row r="74" spans="1:5" x14ac:dyDescent="0.4">
      <c r="D74" s="2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6CCC1-E6A7-42CD-BD4C-5F8E7B4BECA5}">
  <sheetPr>
    <tabColor theme="7"/>
  </sheetPr>
  <dimension ref="A1:AQ8"/>
  <sheetViews>
    <sheetView zoomScale="70" zoomScaleNormal="70" workbookViewId="0">
      <pane xSplit="1" ySplit="3" topLeftCell="B4" activePane="bottomRight" state="frozen"/>
      <selection pane="topRight"/>
      <selection pane="bottomLeft"/>
      <selection pane="bottomRight" activeCell="B8" sqref="B8:AP8"/>
    </sheetView>
  </sheetViews>
  <sheetFormatPr defaultRowHeight="14.6" x14ac:dyDescent="0.4"/>
  <cols>
    <col min="1" max="1" width="16.53515625" style="17" customWidth="1"/>
    <col min="2" max="16384" width="9.23046875" style="17"/>
  </cols>
  <sheetData>
    <row r="1" spans="1:43" ht="15.9" x14ac:dyDescent="0.45">
      <c r="A1" s="27" t="s">
        <v>222</v>
      </c>
      <c r="F1" s="26"/>
    </row>
    <row r="3" spans="1:43" x14ac:dyDescent="0.4">
      <c r="B3" s="17">
        <v>2010</v>
      </c>
      <c r="C3" s="17">
        <v>2011</v>
      </c>
      <c r="D3" s="17">
        <v>2012</v>
      </c>
      <c r="E3" s="17">
        <v>2013</v>
      </c>
      <c r="F3" s="17">
        <v>2014</v>
      </c>
      <c r="G3" s="17">
        <v>2015</v>
      </c>
      <c r="H3" s="17">
        <v>2016</v>
      </c>
      <c r="I3" s="17">
        <v>2017</v>
      </c>
      <c r="J3" s="17">
        <v>2018</v>
      </c>
      <c r="K3" s="17">
        <v>2019</v>
      </c>
      <c r="L3" s="17">
        <v>2020</v>
      </c>
      <c r="M3" s="17">
        <v>2021</v>
      </c>
      <c r="N3" s="17">
        <v>2022</v>
      </c>
      <c r="O3" s="17">
        <v>2023</v>
      </c>
      <c r="P3" s="17">
        <v>2024</v>
      </c>
      <c r="Q3" s="17">
        <v>2025</v>
      </c>
      <c r="R3" s="17">
        <v>2026</v>
      </c>
      <c r="S3" s="17">
        <v>2027</v>
      </c>
      <c r="T3" s="17">
        <v>2028</v>
      </c>
      <c r="U3" s="17">
        <v>2029</v>
      </c>
      <c r="V3" s="17">
        <v>2030</v>
      </c>
      <c r="W3" s="17">
        <v>2031</v>
      </c>
      <c r="X3" s="17">
        <v>2032</v>
      </c>
      <c r="Y3" s="17">
        <v>2033</v>
      </c>
      <c r="Z3" s="17">
        <v>2034</v>
      </c>
      <c r="AA3" s="17">
        <v>2035</v>
      </c>
      <c r="AB3" s="17">
        <v>2036</v>
      </c>
      <c r="AC3" s="17">
        <v>2037</v>
      </c>
      <c r="AD3" s="17">
        <v>2038</v>
      </c>
      <c r="AE3" s="17">
        <v>2039</v>
      </c>
      <c r="AF3" s="17">
        <v>2040</v>
      </c>
      <c r="AG3" s="17">
        <v>2041</v>
      </c>
      <c r="AH3" s="17">
        <v>2042</v>
      </c>
      <c r="AI3" s="17">
        <v>2043</v>
      </c>
      <c r="AJ3" s="17">
        <v>2044</v>
      </c>
      <c r="AK3" s="17">
        <v>2045</v>
      </c>
      <c r="AL3" s="17">
        <v>2046</v>
      </c>
      <c r="AM3" s="17">
        <v>2047</v>
      </c>
      <c r="AN3" s="17">
        <v>2048</v>
      </c>
      <c r="AO3" s="17">
        <v>2049</v>
      </c>
      <c r="AP3" s="17">
        <v>2050</v>
      </c>
    </row>
    <row r="4" spans="1:43" x14ac:dyDescent="0.4">
      <c r="A4" s="17" t="s">
        <v>105</v>
      </c>
      <c r="B4" s="24">
        <v>0</v>
      </c>
      <c r="C4" s="24">
        <v>0</v>
      </c>
      <c r="D4" s="24">
        <v>0</v>
      </c>
      <c r="E4" s="24">
        <v>0</v>
      </c>
      <c r="F4" s="24">
        <v>0</v>
      </c>
      <c r="G4" s="24">
        <v>1.2382559078162015E-2</v>
      </c>
      <c r="H4" s="24">
        <v>1.9388733668820476E-2</v>
      </c>
      <c r="I4" s="24">
        <v>2.4238229678933285E-2</v>
      </c>
      <c r="J4" s="24">
        <v>2.9105601382288824E-2</v>
      </c>
      <c r="K4" s="24">
        <v>3.8830504487173088E-2</v>
      </c>
      <c r="L4" s="24">
        <v>5.1850674704249311E-2</v>
      </c>
      <c r="M4" s="24">
        <v>6.6117766002132636E-2</v>
      </c>
      <c r="N4" s="24">
        <v>8.0685145395548219E-2</v>
      </c>
      <c r="O4" s="24">
        <v>9.8906741484574817E-2</v>
      </c>
      <c r="P4" s="24">
        <v>0.10847379290165936</v>
      </c>
      <c r="Q4" s="24">
        <v>0.12348084657319242</v>
      </c>
      <c r="R4" s="24">
        <v>0.12431604496117106</v>
      </c>
      <c r="S4" s="24">
        <v>0.12471098238032391</v>
      </c>
      <c r="T4" s="24">
        <v>0.12471661513241752</v>
      </c>
      <c r="U4" s="24">
        <v>0.1247999501088168</v>
      </c>
      <c r="V4" s="24">
        <v>0.12500653762464911</v>
      </c>
      <c r="W4" s="24">
        <v>0.12518216206664745</v>
      </c>
      <c r="X4" s="24">
        <v>0.12555925808915006</v>
      </c>
      <c r="Y4" s="24">
        <v>0.12598470729470154</v>
      </c>
      <c r="Z4" s="24">
        <v>0.12653246420798331</v>
      </c>
      <c r="AA4" s="24">
        <v>0.12718100421690284</v>
      </c>
      <c r="AB4" s="24">
        <v>0.12771549012476505</v>
      </c>
      <c r="AC4" s="24">
        <v>0.1282011421553817</v>
      </c>
      <c r="AD4" s="24">
        <v>0.12829318480213284</v>
      </c>
      <c r="AE4" s="24">
        <v>0.12873554316318853</v>
      </c>
      <c r="AF4" s="24">
        <v>0.12897556054760706</v>
      </c>
      <c r="AG4" s="24">
        <v>0.12939425941282695</v>
      </c>
      <c r="AH4" s="24">
        <v>0.12975673332767371</v>
      </c>
      <c r="AI4" s="24">
        <v>0.1300979384714345</v>
      </c>
      <c r="AJ4" s="24">
        <v>0.13024552892468028</v>
      </c>
      <c r="AK4" s="24">
        <v>0.13054108462341155</v>
      </c>
      <c r="AL4" s="24">
        <v>0.1307994973139662</v>
      </c>
      <c r="AM4" s="24">
        <v>0.13096765565820909</v>
      </c>
      <c r="AN4" s="24">
        <v>0.13119713610160916</v>
      </c>
      <c r="AO4" s="24">
        <v>0.1314346496276747</v>
      </c>
      <c r="AP4" s="22">
        <v>0.13175261827961271</v>
      </c>
    </row>
    <row r="5" spans="1:43" x14ac:dyDescent="0.4">
      <c r="A5" s="17" t="s">
        <v>106</v>
      </c>
      <c r="B5" s="24">
        <v>0</v>
      </c>
      <c r="C5" s="24">
        <v>0</v>
      </c>
      <c r="D5" s="24">
        <v>0</v>
      </c>
      <c r="E5" s="24">
        <v>0</v>
      </c>
      <c r="F5" s="24">
        <v>0</v>
      </c>
      <c r="G5" s="24">
        <v>1.2382559078162015E-2</v>
      </c>
      <c r="H5" s="24">
        <v>1.9388733668820476E-2</v>
      </c>
      <c r="I5" s="24">
        <v>2.4238229678933285E-2</v>
      </c>
      <c r="J5" s="24">
        <v>2.9105601382288824E-2</v>
      </c>
      <c r="K5" s="24">
        <v>3.8830504487173088E-2</v>
      </c>
      <c r="L5" s="24">
        <v>5.1850674922765974E-2</v>
      </c>
      <c r="M5" s="24">
        <v>6.5988053012976472E-2</v>
      </c>
      <c r="N5" s="24">
        <v>8.0134856078100322E-2</v>
      </c>
      <c r="O5" s="24">
        <v>9.8864732599849278E-2</v>
      </c>
      <c r="P5" s="24">
        <v>0.10843416789140443</v>
      </c>
      <c r="Q5" s="24">
        <v>0.12306652257963861</v>
      </c>
      <c r="R5" s="24">
        <v>0.12389637618443357</v>
      </c>
      <c r="S5" s="24">
        <v>0.12427699270123364</v>
      </c>
      <c r="T5" s="24">
        <v>0.12427639212150642</v>
      </c>
      <c r="U5" s="24">
        <v>0.1243402339674558</v>
      </c>
      <c r="V5" s="24">
        <v>0.12453230292591901</v>
      </c>
      <c r="W5" s="24">
        <v>0.12469732689891939</v>
      </c>
      <c r="X5" s="24">
        <v>0.12474793484373872</v>
      </c>
      <c r="Y5" s="24">
        <v>0.12521923696636711</v>
      </c>
      <c r="Z5" s="24">
        <v>0.12580296972262822</v>
      </c>
      <c r="AA5" s="24">
        <v>0.12648307455969846</v>
      </c>
      <c r="AB5" s="24">
        <v>0.12703996865801875</v>
      </c>
      <c r="AC5" s="24">
        <v>0.12754886370946672</v>
      </c>
      <c r="AD5" s="24">
        <v>0.12766071131280257</v>
      </c>
      <c r="AE5" s="24">
        <v>0.12812003623930587</v>
      </c>
      <c r="AF5" s="24">
        <v>0.12837482033567055</v>
      </c>
      <c r="AG5" s="24">
        <v>0.1288091462641052</v>
      </c>
      <c r="AH5" s="24">
        <v>0.12916692514439138</v>
      </c>
      <c r="AI5" s="24">
        <v>0.12953169235170617</v>
      </c>
      <c r="AJ5" s="24">
        <v>0.12969541132876133</v>
      </c>
      <c r="AK5" s="24">
        <v>0.13000616386472738</v>
      </c>
      <c r="AL5" s="24">
        <v>0.13027696930467594</v>
      </c>
      <c r="AM5" s="24">
        <v>0.13045498754744844</v>
      </c>
      <c r="AN5" s="24">
        <v>0.13069502011939749</v>
      </c>
      <c r="AO5" s="24">
        <v>0.13094155087443965</v>
      </c>
      <c r="AP5" s="24">
        <v>0.13126700843411704</v>
      </c>
      <c r="AQ5" s="1"/>
    </row>
    <row r="6" spans="1:43" x14ac:dyDescent="0.4">
      <c r="A6" s="8" t="s">
        <v>116</v>
      </c>
      <c r="B6" s="24">
        <v>0</v>
      </c>
      <c r="C6" s="24">
        <v>0</v>
      </c>
      <c r="D6" s="24">
        <v>0</v>
      </c>
      <c r="E6" s="24">
        <v>0</v>
      </c>
      <c r="F6" s="24">
        <v>0</v>
      </c>
      <c r="G6" s="24">
        <v>1.2382559078162015E-2</v>
      </c>
      <c r="H6" s="24">
        <v>1.9388733668820476E-2</v>
      </c>
      <c r="I6" s="24">
        <v>2.4238229678933285E-2</v>
      </c>
      <c r="J6" s="24">
        <v>2.9105601382288824E-2</v>
      </c>
      <c r="K6" s="24">
        <v>3.8830504487173088E-2</v>
      </c>
      <c r="L6" s="24">
        <v>5.1850674922765974E-2</v>
      </c>
      <c r="M6" s="24">
        <v>6.5988052384301096E-2</v>
      </c>
      <c r="N6" s="24">
        <v>8.0134937413830154E-2</v>
      </c>
      <c r="O6" s="24">
        <v>9.8864952784842045E-2</v>
      </c>
      <c r="P6" s="24">
        <v>0.10843433524002392</v>
      </c>
      <c r="Q6" s="24">
        <v>0.12306698702873133</v>
      </c>
      <c r="R6" s="24">
        <v>0.12389669837175997</v>
      </c>
      <c r="S6" s="24">
        <v>0.12427733808221145</v>
      </c>
      <c r="T6" s="24">
        <v>0.12427682640513238</v>
      </c>
      <c r="U6" s="24">
        <v>0.12434002660120218</v>
      </c>
      <c r="V6" s="24">
        <v>0.12453289731338466</v>
      </c>
      <c r="W6" s="24">
        <v>0.12469944416731124</v>
      </c>
      <c r="X6" s="24">
        <v>0.12489639472996331</v>
      </c>
      <c r="Y6" s="24">
        <v>0.12533478353652067</v>
      </c>
      <c r="Z6" s="24">
        <v>0.12589438864032323</v>
      </c>
      <c r="AA6" s="24">
        <v>0.12655674158840213</v>
      </c>
      <c r="AB6" s="24">
        <v>0.12710220787229937</v>
      </c>
      <c r="AC6" s="24">
        <v>0.12760310148536028</v>
      </c>
      <c r="AD6" s="24">
        <v>0.12770987442651516</v>
      </c>
      <c r="AE6" s="24">
        <v>0.12816835891764058</v>
      </c>
      <c r="AF6" s="24">
        <v>0.12842482989100457</v>
      </c>
      <c r="AG6" s="24">
        <v>0.12886194310005308</v>
      </c>
      <c r="AH6" s="24">
        <v>0.12921648411146874</v>
      </c>
      <c r="AI6" s="24">
        <v>0.12957829098958804</v>
      </c>
      <c r="AJ6" s="24">
        <v>0.12974087523148095</v>
      </c>
      <c r="AK6" s="24">
        <v>0.13005027650881962</v>
      </c>
      <c r="AL6" s="24">
        <v>0.13032007391976155</v>
      </c>
      <c r="AM6" s="24">
        <v>0.13049751801725981</v>
      </c>
      <c r="AN6" s="24">
        <v>0.13073665557531183</v>
      </c>
      <c r="AO6" s="24">
        <v>0.13098259857156086</v>
      </c>
      <c r="AP6" s="24">
        <v>0.13130716458325023</v>
      </c>
      <c r="AQ6" s="1"/>
    </row>
    <row r="7" spans="1:43" x14ac:dyDescent="0.4">
      <c r="A7" s="8" t="s">
        <v>108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1.238255901066399E-2</v>
      </c>
      <c r="H7" s="24">
        <v>1.9388734067121119E-2</v>
      </c>
      <c r="I7" s="24">
        <v>2.4238230523291292E-2</v>
      </c>
      <c r="J7" s="24">
        <v>2.9105602231756067E-2</v>
      </c>
      <c r="K7" s="24">
        <v>3.8719981239293662E-2</v>
      </c>
      <c r="L7" s="24">
        <v>5.1406434513750113E-2</v>
      </c>
      <c r="M7" s="24">
        <v>6.7385989277680095E-2</v>
      </c>
      <c r="N7" s="24">
        <v>8.1943786114075504E-2</v>
      </c>
      <c r="O7" s="24">
        <v>9.681768601989954E-2</v>
      </c>
      <c r="P7" s="24">
        <v>0.11585247435086071</v>
      </c>
      <c r="Q7" s="24">
        <v>0.13124030578996623</v>
      </c>
      <c r="R7" s="24">
        <v>0.1321478129952296</v>
      </c>
      <c r="S7" s="24">
        <v>0.13254769406864417</v>
      </c>
      <c r="T7" s="24">
        <v>0.13253892458414607</v>
      </c>
      <c r="U7" s="24">
        <v>0.13256521643820476</v>
      </c>
      <c r="V7" s="24">
        <v>0.13272731647136951</v>
      </c>
      <c r="W7" s="24">
        <v>0.13282204325862071</v>
      </c>
      <c r="X7" s="24">
        <v>0.13294671587012985</v>
      </c>
      <c r="Y7" s="24">
        <v>0.13318410333924521</v>
      </c>
      <c r="Z7" s="24">
        <v>0.13343121290464072</v>
      </c>
      <c r="AA7" s="24">
        <v>0.13365268641569916</v>
      </c>
      <c r="AB7" s="24">
        <v>0.1338821084376848</v>
      </c>
      <c r="AC7" s="24">
        <v>0.13403138414113264</v>
      </c>
      <c r="AD7" s="24">
        <v>0.13413785455215493</v>
      </c>
      <c r="AE7" s="24">
        <v>0.13431638406636737</v>
      </c>
      <c r="AF7" s="24">
        <v>0.13439302033593412</v>
      </c>
      <c r="AG7" s="24">
        <v>0.13454418875773252</v>
      </c>
      <c r="AH7" s="24">
        <v>0.13465257373490058</v>
      </c>
      <c r="AI7" s="24">
        <v>0.13475149716987342</v>
      </c>
      <c r="AJ7" s="24">
        <v>0.13476726925021398</v>
      </c>
      <c r="AK7" s="24">
        <v>0.13482465614786684</v>
      </c>
      <c r="AL7" s="24">
        <v>0.13488355631857382</v>
      </c>
      <c r="AM7" s="24">
        <v>0.13490799359840558</v>
      </c>
      <c r="AN7" s="24">
        <v>0.13492750761148936</v>
      </c>
      <c r="AO7" s="24">
        <v>0.13496095256325169</v>
      </c>
      <c r="AP7" s="24">
        <v>0.13507201548300443</v>
      </c>
      <c r="AQ7" s="1"/>
    </row>
    <row r="8" spans="1:43" x14ac:dyDescent="0.4">
      <c r="A8" s="8" t="s">
        <v>117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1.2382559078162015E-2</v>
      </c>
      <c r="H8" s="24">
        <v>1.9388733668820476E-2</v>
      </c>
      <c r="I8" s="24">
        <v>2.4238229854067157E-2</v>
      </c>
      <c r="J8" s="24">
        <v>2.9105601545867527E-2</v>
      </c>
      <c r="K8" s="24">
        <v>3.883050521759137E-2</v>
      </c>
      <c r="L8" s="24">
        <v>5.1850676585622785E-2</v>
      </c>
      <c r="M8" s="24">
        <v>6.609548695940097E-2</v>
      </c>
      <c r="N8" s="24">
        <v>8.0858162211396772E-2</v>
      </c>
      <c r="O8" s="24">
        <v>9.8895349103601371E-2</v>
      </c>
      <c r="P8" s="24">
        <v>0.10808023517617947</v>
      </c>
      <c r="Q8" s="24">
        <v>0.1264970242139882</v>
      </c>
      <c r="R8" s="24">
        <v>0.12731749503946305</v>
      </c>
      <c r="S8" s="24">
        <v>0.12768095280451586</v>
      </c>
      <c r="T8" s="24">
        <v>0.12767455960723223</v>
      </c>
      <c r="U8" s="24">
        <v>0.1277129906187785</v>
      </c>
      <c r="V8" s="24">
        <v>0.12785690072064501</v>
      </c>
      <c r="W8" s="24">
        <v>0.12797377580904437</v>
      </c>
      <c r="X8" s="24">
        <v>0.12813602352628467</v>
      </c>
      <c r="Y8" s="24">
        <v>0.12837068195627171</v>
      </c>
      <c r="Z8" s="24">
        <v>0.12861294211795019</v>
      </c>
      <c r="AA8" s="24">
        <v>0.12884509328759031</v>
      </c>
      <c r="AB8" s="24">
        <v>0.12912721039718161</v>
      </c>
      <c r="AC8" s="24">
        <v>0.12930078884609389</v>
      </c>
      <c r="AD8" s="24">
        <v>0.12942960228215436</v>
      </c>
      <c r="AE8" s="24">
        <v>0.12963024488579067</v>
      </c>
      <c r="AF8" s="24">
        <v>0.12971535532903192</v>
      </c>
      <c r="AG8" s="24">
        <v>0.12988742426345695</v>
      </c>
      <c r="AH8" s="24">
        <v>0.1300127310444523</v>
      </c>
      <c r="AI8" s="24">
        <v>0.13013047536733383</v>
      </c>
      <c r="AJ8" s="24">
        <v>0.13014892131797126</v>
      </c>
      <c r="AK8" s="24">
        <v>0.13021428415949146</v>
      </c>
      <c r="AL8" s="24">
        <v>0.13027908529797422</v>
      </c>
      <c r="AM8" s="24">
        <v>0.13030000562331404</v>
      </c>
      <c r="AN8" s="24">
        <v>0.1303235141669602</v>
      </c>
      <c r="AO8" s="24">
        <v>0.13036073782054533</v>
      </c>
      <c r="AP8" s="24">
        <v>0.13045771410096654</v>
      </c>
      <c r="AQ8" s="1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AD84-2C7A-4B0F-A8FA-C1143EF6FF6A}">
  <sheetPr>
    <tabColor theme="9"/>
  </sheetPr>
  <dimension ref="A1:AQ9"/>
  <sheetViews>
    <sheetView zoomScale="70" zoomScaleNormal="70" workbookViewId="0">
      <pane xSplit="2" ySplit="3" topLeftCell="C4" activePane="bottomRight" state="frozen"/>
      <selection activeCell="E17" sqref="E17"/>
      <selection pane="topRight" activeCell="E17" sqref="E17"/>
      <selection pane="bottomLeft" activeCell="E17" sqref="E17"/>
      <selection pane="bottomRight" activeCell="A5" sqref="A5:XFD5"/>
    </sheetView>
  </sheetViews>
  <sheetFormatPr defaultRowHeight="14.6" x14ac:dyDescent="0.4"/>
  <cols>
    <col min="2" max="2" width="19.07421875" bestFit="1" customWidth="1"/>
    <col min="3" max="3" width="6.3828125" bestFit="1" customWidth="1"/>
  </cols>
  <sheetData>
    <row r="1" spans="1:43" ht="18.45" x14ac:dyDescent="0.5">
      <c r="A1" s="5" t="s">
        <v>173</v>
      </c>
    </row>
    <row r="3" spans="1:43" x14ac:dyDescent="0.4">
      <c r="C3" s="17">
        <v>2010</v>
      </c>
      <c r="D3" s="17">
        <v>2011</v>
      </c>
      <c r="E3" s="17">
        <v>2012</v>
      </c>
      <c r="F3" s="17">
        <v>2013</v>
      </c>
      <c r="G3" s="17">
        <v>2014</v>
      </c>
      <c r="H3" s="17">
        <v>2015</v>
      </c>
      <c r="I3" s="17">
        <v>2016</v>
      </c>
      <c r="J3" s="17">
        <v>2017</v>
      </c>
      <c r="K3" s="17">
        <v>2018</v>
      </c>
      <c r="L3" s="17">
        <v>2019</v>
      </c>
      <c r="M3" s="17">
        <v>2020</v>
      </c>
      <c r="N3" s="17">
        <v>2021</v>
      </c>
      <c r="O3" s="17">
        <v>2022</v>
      </c>
      <c r="P3" s="17">
        <v>2023</v>
      </c>
      <c r="Q3" s="17">
        <v>2024</v>
      </c>
      <c r="R3" s="17">
        <v>2025</v>
      </c>
      <c r="S3" s="17">
        <v>2026</v>
      </c>
      <c r="T3" s="17">
        <v>2027</v>
      </c>
      <c r="U3" s="17">
        <v>2028</v>
      </c>
      <c r="V3" s="17">
        <v>2029</v>
      </c>
      <c r="W3" s="17">
        <v>2030</v>
      </c>
      <c r="X3" s="17">
        <v>2031</v>
      </c>
      <c r="Y3" s="17">
        <v>2032</v>
      </c>
      <c r="Z3" s="17">
        <v>2033</v>
      </c>
      <c r="AA3" s="17">
        <v>2034</v>
      </c>
      <c r="AB3" s="17">
        <v>2035</v>
      </c>
      <c r="AC3" s="17">
        <v>2036</v>
      </c>
      <c r="AD3" s="17">
        <v>2037</v>
      </c>
      <c r="AE3" s="17">
        <v>2038</v>
      </c>
      <c r="AF3" s="17">
        <v>2039</v>
      </c>
      <c r="AG3" s="17">
        <v>2040</v>
      </c>
      <c r="AH3" s="17">
        <v>2041</v>
      </c>
      <c r="AI3" s="17">
        <v>2042</v>
      </c>
      <c r="AJ3" s="17">
        <v>2043</v>
      </c>
      <c r="AK3" s="17">
        <v>2044</v>
      </c>
      <c r="AL3" s="17">
        <v>2045</v>
      </c>
      <c r="AM3" s="17">
        <v>2046</v>
      </c>
      <c r="AN3" s="17">
        <v>2047</v>
      </c>
      <c r="AO3" s="17">
        <v>2048</v>
      </c>
      <c r="AP3" s="17">
        <v>2049</v>
      </c>
      <c r="AQ3" s="17">
        <v>2050</v>
      </c>
    </row>
    <row r="4" spans="1:43" x14ac:dyDescent="0.4">
      <c r="B4" s="17"/>
    </row>
    <row r="5" spans="1:43" x14ac:dyDescent="0.4">
      <c r="B5" t="s">
        <v>106</v>
      </c>
      <c r="C5" s="1">
        <v>23.534203999999999</v>
      </c>
      <c r="D5" s="1">
        <v>23.850328000000001</v>
      </c>
      <c r="E5" s="1">
        <v>25.663768999999998</v>
      </c>
      <c r="F5" s="1">
        <v>26.406029</v>
      </c>
      <c r="G5" s="1">
        <v>25.711824</v>
      </c>
      <c r="H5" s="1">
        <v>24.927734000000001</v>
      </c>
      <c r="I5" s="1">
        <v>24.943207000000001</v>
      </c>
      <c r="J5" s="1">
        <v>25.463709000000001</v>
      </c>
      <c r="K5" s="1">
        <v>25.922836</v>
      </c>
      <c r="L5" s="1">
        <v>26.954146999999999</v>
      </c>
      <c r="M5" s="1">
        <v>28.158358</v>
      </c>
      <c r="N5" s="1">
        <v>29.641435999999999</v>
      </c>
      <c r="O5" s="1">
        <v>31.055181999999999</v>
      </c>
      <c r="P5" s="1">
        <v>32.890326999999999</v>
      </c>
      <c r="Q5" s="1">
        <v>34.490841000000003</v>
      </c>
      <c r="R5" s="1">
        <v>36.221451000000002</v>
      </c>
      <c r="S5" s="1">
        <v>36.966816000000001</v>
      </c>
      <c r="T5" s="1">
        <v>37.875808999999997</v>
      </c>
      <c r="U5" s="1">
        <v>39.108631000000003</v>
      </c>
      <c r="V5" s="1">
        <v>40.922333000000002</v>
      </c>
      <c r="W5" s="1">
        <v>43.685661000000003</v>
      </c>
      <c r="X5" s="1">
        <v>48.196914999999997</v>
      </c>
      <c r="Y5" s="1">
        <v>49.728023999999998</v>
      </c>
      <c r="Z5" s="1">
        <v>51.420318999999999</v>
      </c>
      <c r="AA5" s="1">
        <v>53.265419000000001</v>
      </c>
      <c r="AB5" s="1">
        <v>55.046272000000002</v>
      </c>
      <c r="AC5" s="1">
        <v>56.967360999999997</v>
      </c>
      <c r="AD5" s="1">
        <v>58.620837999999999</v>
      </c>
      <c r="AE5" s="1">
        <v>60.279063999999998</v>
      </c>
      <c r="AF5" s="1">
        <v>62.011443999999997</v>
      </c>
      <c r="AG5" s="1">
        <v>63.593314999999997</v>
      </c>
      <c r="AH5" s="1">
        <v>65.089928</v>
      </c>
      <c r="AI5" s="1">
        <v>66.427161999999996</v>
      </c>
      <c r="AJ5" s="1">
        <v>67.660308999999998</v>
      </c>
      <c r="AK5" s="1">
        <v>68.742278999999996</v>
      </c>
      <c r="AL5" s="1">
        <v>69.701949999999997</v>
      </c>
      <c r="AM5" s="1">
        <v>70.547195000000002</v>
      </c>
      <c r="AN5" s="1">
        <v>71.285904000000002</v>
      </c>
      <c r="AO5" s="1">
        <v>71.900481999999997</v>
      </c>
      <c r="AP5" s="1">
        <v>72.433907000000005</v>
      </c>
      <c r="AQ5" s="1">
        <v>72.961487000000005</v>
      </c>
    </row>
    <row r="6" spans="1:43" x14ac:dyDescent="0.4">
      <c r="B6" t="s">
        <v>105</v>
      </c>
      <c r="C6" s="1">
        <v>23.534203999999999</v>
      </c>
      <c r="D6" s="1">
        <v>23.850328000000001</v>
      </c>
      <c r="E6" s="1">
        <v>25.663768999999998</v>
      </c>
      <c r="F6" s="1">
        <v>26.406029</v>
      </c>
      <c r="G6" s="1">
        <v>25.711824</v>
      </c>
      <c r="H6" s="1">
        <v>24.927734000000001</v>
      </c>
      <c r="I6" s="1">
        <v>24.943207000000001</v>
      </c>
      <c r="J6" s="1">
        <v>25.463709000000001</v>
      </c>
      <c r="K6" s="1">
        <v>25.922836</v>
      </c>
      <c r="L6" s="1">
        <v>26.954146999999999</v>
      </c>
      <c r="M6" s="1">
        <v>28.158358</v>
      </c>
      <c r="N6" s="1">
        <v>29.642523000000001</v>
      </c>
      <c r="O6" s="1">
        <v>31.064205000000001</v>
      </c>
      <c r="P6" s="1">
        <v>32.828471999999998</v>
      </c>
      <c r="Q6" s="1">
        <v>34.396801000000004</v>
      </c>
      <c r="R6" s="1">
        <v>36.104263000000003</v>
      </c>
      <c r="S6" s="1">
        <v>36.75938</v>
      </c>
      <c r="T6" s="1">
        <v>37.565345999999998</v>
      </c>
      <c r="U6" s="1">
        <v>38.590606999999999</v>
      </c>
      <c r="V6" s="1">
        <v>40.193840000000002</v>
      </c>
      <c r="W6" s="1">
        <v>42.678069999999998</v>
      </c>
      <c r="X6" s="1">
        <v>43.776508</v>
      </c>
      <c r="Y6" s="1">
        <v>45.029499000000001</v>
      </c>
      <c r="Z6" s="1">
        <v>46.201500000000003</v>
      </c>
      <c r="AA6" s="1">
        <v>47.541229000000001</v>
      </c>
      <c r="AB6" s="1">
        <v>48.878857000000004</v>
      </c>
      <c r="AC6" s="1">
        <v>50.405006</v>
      </c>
      <c r="AD6" s="1">
        <v>51.809497999999998</v>
      </c>
      <c r="AE6" s="1">
        <v>53.182602000000003</v>
      </c>
      <c r="AF6" s="1">
        <v>54.701641000000002</v>
      </c>
      <c r="AG6" s="1">
        <v>56.122002000000002</v>
      </c>
      <c r="AH6" s="1">
        <v>57.612194000000002</v>
      </c>
      <c r="AI6" s="1">
        <v>59.023707999999999</v>
      </c>
      <c r="AJ6" s="1">
        <v>60.369472999999999</v>
      </c>
      <c r="AK6" s="1">
        <v>61.625461999999999</v>
      </c>
      <c r="AL6" s="1">
        <v>62.804378999999997</v>
      </c>
      <c r="AM6" s="1">
        <v>63.908501000000001</v>
      </c>
      <c r="AN6" s="1">
        <v>64.938309000000004</v>
      </c>
      <c r="AO6" s="1">
        <v>65.849074999999999</v>
      </c>
      <c r="AP6" s="1">
        <v>66.695128999999994</v>
      </c>
      <c r="AQ6" s="1">
        <v>67.572188999999995</v>
      </c>
    </row>
    <row r="7" spans="1:43" x14ac:dyDescent="0.4">
      <c r="B7" t="s">
        <v>108</v>
      </c>
      <c r="C7" s="1">
        <v>23.534203999999999</v>
      </c>
      <c r="D7" s="1">
        <v>23.850328000000001</v>
      </c>
      <c r="E7" s="1">
        <v>25.663768999999998</v>
      </c>
      <c r="F7" s="1">
        <v>26.406029</v>
      </c>
      <c r="G7" s="1">
        <v>25.711824</v>
      </c>
      <c r="H7" s="1">
        <v>24.927734000000001</v>
      </c>
      <c r="I7" s="1">
        <v>24.943207000000001</v>
      </c>
      <c r="J7" s="1">
        <v>25.463709000000001</v>
      </c>
      <c r="K7" s="1">
        <v>25.922836</v>
      </c>
      <c r="L7" s="1">
        <v>26.954146999999999</v>
      </c>
      <c r="M7" s="1">
        <v>28.158358</v>
      </c>
      <c r="N7" s="1">
        <v>29.640799999999999</v>
      </c>
      <c r="O7" s="1">
        <v>31.054286999999999</v>
      </c>
      <c r="P7" s="1">
        <v>32.88879</v>
      </c>
      <c r="Q7" s="1">
        <v>34.488303999999999</v>
      </c>
      <c r="R7" s="1">
        <v>36.21949</v>
      </c>
      <c r="S7" s="1">
        <v>36.964469999999999</v>
      </c>
      <c r="T7" s="1">
        <v>37.872962999999999</v>
      </c>
      <c r="U7" s="1">
        <v>39.109558</v>
      </c>
      <c r="V7" s="1">
        <v>40.919364999999999</v>
      </c>
      <c r="W7" s="1">
        <v>43.673203000000001</v>
      </c>
      <c r="X7" s="1">
        <v>46.675251000000003</v>
      </c>
      <c r="Y7" s="1">
        <v>48.286602000000002</v>
      </c>
      <c r="Z7" s="1">
        <v>49.930008000000001</v>
      </c>
      <c r="AA7" s="1">
        <v>51.733680999999997</v>
      </c>
      <c r="AB7" s="1">
        <v>53.481257999999997</v>
      </c>
      <c r="AC7" s="1">
        <v>55.362389</v>
      </c>
      <c r="AD7" s="1">
        <v>57.001469</v>
      </c>
      <c r="AE7" s="1">
        <v>58.575446999999997</v>
      </c>
      <c r="AF7" s="1">
        <v>60.182949000000001</v>
      </c>
      <c r="AG7" s="1">
        <v>61.586975000000002</v>
      </c>
      <c r="AH7" s="1">
        <v>63.022647999999997</v>
      </c>
      <c r="AI7" s="1">
        <v>64.290237000000005</v>
      </c>
      <c r="AJ7" s="1">
        <v>65.450394000000003</v>
      </c>
      <c r="AK7" s="1">
        <v>66.461121000000006</v>
      </c>
      <c r="AL7" s="1">
        <v>67.34787</v>
      </c>
      <c r="AM7" s="1">
        <v>68.122062999999997</v>
      </c>
      <c r="AN7" s="1">
        <v>68.795174000000003</v>
      </c>
      <c r="AO7" s="1">
        <v>69.348288999999994</v>
      </c>
      <c r="AP7" s="1">
        <v>69.827217000000005</v>
      </c>
      <c r="AQ7" s="1">
        <v>70.303505000000001</v>
      </c>
    </row>
    <row r="8" spans="1:43" x14ac:dyDescent="0.4">
      <c r="B8" t="s">
        <v>125</v>
      </c>
      <c r="C8" s="1">
        <v>23.534203999999999</v>
      </c>
      <c r="D8" s="1">
        <v>23.850328000000001</v>
      </c>
      <c r="E8" s="1">
        <v>25.663768999999998</v>
      </c>
      <c r="F8" s="1">
        <v>26.406029</v>
      </c>
      <c r="G8" s="1">
        <v>25.711822999999999</v>
      </c>
      <c r="H8" s="1">
        <v>24.927735999999999</v>
      </c>
      <c r="I8" s="1">
        <v>24.943207000000001</v>
      </c>
      <c r="J8" s="1">
        <v>25.463711</v>
      </c>
      <c r="K8" s="1">
        <v>25.922836</v>
      </c>
      <c r="L8" s="1">
        <v>26.954143999999999</v>
      </c>
      <c r="M8" s="1">
        <v>28.158356000000001</v>
      </c>
      <c r="N8" s="1">
        <v>29.641390000000001</v>
      </c>
      <c r="O8" s="1">
        <v>31.055719</v>
      </c>
      <c r="P8" s="1">
        <v>32.893836999999998</v>
      </c>
      <c r="Q8" s="1">
        <v>34.498252999999998</v>
      </c>
      <c r="R8" s="1">
        <v>35.708888999999999</v>
      </c>
      <c r="S8" s="1">
        <v>36.459023000000002</v>
      </c>
      <c r="T8" s="1">
        <v>37.368155999999999</v>
      </c>
      <c r="U8" s="1">
        <v>38.591675000000002</v>
      </c>
      <c r="V8" s="1">
        <v>40.428555000000003</v>
      </c>
      <c r="W8" s="1">
        <v>43.219603999999997</v>
      </c>
      <c r="X8" s="1">
        <v>46.256577</v>
      </c>
      <c r="Y8" s="1">
        <v>47.919314999999997</v>
      </c>
      <c r="Z8" s="1">
        <v>49.618999000000002</v>
      </c>
      <c r="AA8" s="1">
        <v>51.495094000000002</v>
      </c>
      <c r="AB8" s="1">
        <v>53.332417</v>
      </c>
      <c r="AC8" s="1">
        <v>55.327689999999997</v>
      </c>
      <c r="AD8" s="1">
        <v>57.107761000000004</v>
      </c>
      <c r="AE8" s="1">
        <v>58.857802999999997</v>
      </c>
      <c r="AF8" s="1">
        <v>60.692841000000001</v>
      </c>
      <c r="AG8" s="1">
        <v>62.375137000000002</v>
      </c>
      <c r="AH8" s="1">
        <v>63.971668000000001</v>
      </c>
      <c r="AI8" s="1">
        <v>65.403289999999998</v>
      </c>
      <c r="AJ8" s="1">
        <v>66.723281999999998</v>
      </c>
      <c r="AK8" s="1">
        <v>67.881698999999998</v>
      </c>
      <c r="AL8" s="1">
        <v>68.906409999999994</v>
      </c>
      <c r="AM8" s="1">
        <v>69.806090999999995</v>
      </c>
      <c r="AN8" s="1">
        <v>70.589316999999994</v>
      </c>
      <c r="AO8" s="1">
        <v>71.240134999999995</v>
      </c>
      <c r="AP8" s="1">
        <v>71.804130999999998</v>
      </c>
      <c r="AQ8" s="1">
        <v>72.355598000000001</v>
      </c>
    </row>
    <row r="9" spans="1:43" x14ac:dyDescent="0.4">
      <c r="B9" t="s">
        <v>124</v>
      </c>
      <c r="C9" s="1">
        <v>23.534203999999999</v>
      </c>
      <c r="D9" s="1">
        <v>23.850328000000001</v>
      </c>
      <c r="E9" s="1">
        <v>25.663768999999998</v>
      </c>
      <c r="F9" s="1">
        <v>26.406029</v>
      </c>
      <c r="G9" s="1">
        <v>25.711824</v>
      </c>
      <c r="H9" s="1">
        <v>24.927734000000001</v>
      </c>
      <c r="I9" s="1">
        <v>24.943211000000002</v>
      </c>
      <c r="J9" s="1">
        <v>25.463711</v>
      </c>
      <c r="K9" s="1">
        <v>25.922836</v>
      </c>
      <c r="L9" s="1">
        <v>26.954132000000001</v>
      </c>
      <c r="M9" s="1">
        <v>28.157793000000002</v>
      </c>
      <c r="N9" s="1">
        <v>29.640744999999999</v>
      </c>
      <c r="O9" s="1">
        <v>31.054445000000001</v>
      </c>
      <c r="P9" s="1">
        <v>32.891177999999996</v>
      </c>
      <c r="Q9" s="1">
        <v>34.493816000000002</v>
      </c>
      <c r="R9" s="1">
        <v>35.705528000000001</v>
      </c>
      <c r="S9" s="1">
        <v>36.454723000000001</v>
      </c>
      <c r="T9" s="1">
        <v>37.362670999999999</v>
      </c>
      <c r="U9" s="1">
        <v>38.595607999999999</v>
      </c>
      <c r="V9" s="1">
        <v>40.423355000000001</v>
      </c>
      <c r="W9" s="1">
        <v>43.186675999999999</v>
      </c>
      <c r="X9" s="1">
        <v>46.164597000000001</v>
      </c>
      <c r="Y9" s="1">
        <v>47.744453</v>
      </c>
      <c r="Z9" s="1">
        <v>49.302906</v>
      </c>
      <c r="AA9" s="1">
        <v>50.936233999999999</v>
      </c>
      <c r="AB9" s="1">
        <v>51.854202000000001</v>
      </c>
      <c r="AC9" s="1">
        <v>53.500262999999997</v>
      </c>
      <c r="AD9" s="1">
        <v>54.860165000000002</v>
      </c>
      <c r="AE9" s="1">
        <v>56.158656999999998</v>
      </c>
      <c r="AF9" s="1">
        <v>57.481845999999997</v>
      </c>
      <c r="AG9" s="1">
        <v>58.651339999999998</v>
      </c>
      <c r="AH9" s="1">
        <v>59.736885000000001</v>
      </c>
      <c r="AI9" s="1">
        <v>60.706187999999997</v>
      </c>
      <c r="AJ9" s="1">
        <v>61.580151000000001</v>
      </c>
      <c r="AK9" s="1">
        <v>62.333168000000001</v>
      </c>
      <c r="AL9" s="1">
        <v>62.986862000000002</v>
      </c>
      <c r="AM9" s="1">
        <v>63.556305000000002</v>
      </c>
      <c r="AN9" s="1">
        <v>64.053130999999993</v>
      </c>
      <c r="AO9" s="1">
        <v>64.462447999999995</v>
      </c>
      <c r="AP9" s="1">
        <v>64.825546000000003</v>
      </c>
      <c r="AQ9" s="1">
        <v>65.200751999999994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B7E89-4599-45AF-BF50-E8221E3CE7FF}">
  <sheetPr>
    <tabColor theme="9"/>
  </sheetPr>
  <dimension ref="A1:AQ56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9" sqref="B19"/>
    </sheetView>
  </sheetViews>
  <sheetFormatPr defaultRowHeight="14.6" x14ac:dyDescent="0.4"/>
  <cols>
    <col min="1" max="1" width="26.69140625" style="17" customWidth="1"/>
    <col min="2" max="16384" width="9.23046875" style="17"/>
  </cols>
  <sheetData>
    <row r="1" spans="1:43" ht="18.45" x14ac:dyDescent="0.5">
      <c r="A1" s="5" t="s">
        <v>159</v>
      </c>
    </row>
    <row r="3" spans="1:43" x14ac:dyDescent="0.4">
      <c r="B3" s="17">
        <v>2010</v>
      </c>
      <c r="C3" s="17">
        <v>2011</v>
      </c>
      <c r="D3" s="17">
        <v>2012</v>
      </c>
      <c r="E3" s="17">
        <v>2013</v>
      </c>
      <c r="F3" s="17">
        <v>2014</v>
      </c>
      <c r="G3" s="17">
        <v>2015</v>
      </c>
      <c r="H3" s="17">
        <v>2016</v>
      </c>
      <c r="I3" s="17">
        <v>2017</v>
      </c>
      <c r="J3" s="17">
        <v>2018</v>
      </c>
      <c r="K3" s="17">
        <v>2019</v>
      </c>
      <c r="L3" s="17">
        <v>2020</v>
      </c>
      <c r="M3" s="17">
        <v>2021</v>
      </c>
      <c r="N3" s="17">
        <v>2022</v>
      </c>
      <c r="O3" s="17">
        <v>2023</v>
      </c>
      <c r="P3" s="17">
        <v>2024</v>
      </c>
      <c r="Q3" s="17">
        <v>2025</v>
      </c>
      <c r="R3" s="17">
        <v>2026</v>
      </c>
      <c r="S3" s="17">
        <v>2027</v>
      </c>
      <c r="T3" s="17">
        <v>2028</v>
      </c>
      <c r="U3" s="17">
        <v>2029</v>
      </c>
      <c r="V3" s="17">
        <v>2030</v>
      </c>
      <c r="W3" s="17">
        <v>2031</v>
      </c>
      <c r="X3" s="17">
        <v>2032</v>
      </c>
      <c r="Y3" s="17">
        <v>2033</v>
      </c>
      <c r="Z3" s="17">
        <v>2034</v>
      </c>
      <c r="AA3" s="17">
        <v>2035</v>
      </c>
      <c r="AB3" s="17">
        <v>2036</v>
      </c>
      <c r="AC3" s="17">
        <v>2037</v>
      </c>
      <c r="AD3" s="17">
        <v>2038</v>
      </c>
      <c r="AE3" s="17">
        <v>2039</v>
      </c>
      <c r="AF3" s="17">
        <v>2040</v>
      </c>
      <c r="AG3" s="17">
        <v>2041</v>
      </c>
      <c r="AH3" s="17">
        <v>2042</v>
      </c>
      <c r="AI3" s="17">
        <v>2043</v>
      </c>
      <c r="AJ3" s="17">
        <v>2044</v>
      </c>
      <c r="AK3" s="17">
        <v>2045</v>
      </c>
      <c r="AL3" s="17">
        <v>2046</v>
      </c>
      <c r="AM3" s="17">
        <v>2047</v>
      </c>
      <c r="AN3" s="17">
        <v>2048</v>
      </c>
      <c r="AO3" s="17">
        <v>2049</v>
      </c>
      <c r="AP3" s="17">
        <v>2050</v>
      </c>
    </row>
    <row r="5" spans="1:43" x14ac:dyDescent="0.4">
      <c r="A5" s="4" t="s">
        <v>158</v>
      </c>
    </row>
    <row r="6" spans="1:43" x14ac:dyDescent="0.4">
      <c r="A6" s="17" t="s">
        <v>106</v>
      </c>
      <c r="B6" s="7">
        <v>29.4</v>
      </c>
      <c r="C6" s="7">
        <v>31.7</v>
      </c>
      <c r="D6" s="7">
        <v>30.6</v>
      </c>
      <c r="E6" s="7">
        <v>31.3</v>
      </c>
      <c r="F6" s="7">
        <v>30.3</v>
      </c>
      <c r="G6" s="7">
        <v>31.2</v>
      </c>
      <c r="H6" s="7">
        <v>31.7</v>
      </c>
      <c r="I6" s="7">
        <v>31.9</v>
      </c>
      <c r="J6" s="7">
        <v>32.4</v>
      </c>
      <c r="K6" s="7">
        <v>32.6</v>
      </c>
      <c r="L6" s="7">
        <v>32.799999999999997</v>
      </c>
      <c r="M6" s="7">
        <v>32.799999999999997</v>
      </c>
      <c r="N6" s="7">
        <v>33</v>
      </c>
      <c r="O6" s="7">
        <v>33.4</v>
      </c>
      <c r="P6" s="7">
        <v>33.700000000000003</v>
      </c>
      <c r="Q6" s="7">
        <v>34</v>
      </c>
      <c r="R6" s="7">
        <v>34.1</v>
      </c>
      <c r="S6" s="7">
        <v>34.200000000000003</v>
      </c>
      <c r="T6" s="7">
        <v>34.299999999999997</v>
      </c>
      <c r="U6" s="7">
        <v>34.5</v>
      </c>
      <c r="V6" s="7">
        <v>34.5</v>
      </c>
      <c r="W6" s="7">
        <v>34.200000000000003</v>
      </c>
      <c r="X6" s="7">
        <v>34.299999999999997</v>
      </c>
      <c r="Y6" s="7">
        <v>34.299999999999997</v>
      </c>
      <c r="Z6" s="7">
        <v>34.299999999999997</v>
      </c>
      <c r="AA6" s="7">
        <v>34.200000000000003</v>
      </c>
      <c r="AB6" s="7">
        <v>34.200000000000003</v>
      </c>
      <c r="AC6" s="7">
        <v>34.200000000000003</v>
      </c>
      <c r="AD6" s="7">
        <v>34.200000000000003</v>
      </c>
      <c r="AE6" s="7">
        <v>34.1</v>
      </c>
      <c r="AF6" s="7">
        <v>34.1</v>
      </c>
      <c r="AG6" s="7">
        <v>34.1</v>
      </c>
      <c r="AH6" s="7">
        <v>34.1</v>
      </c>
      <c r="AI6" s="7">
        <v>34</v>
      </c>
      <c r="AJ6" s="7">
        <v>34</v>
      </c>
      <c r="AK6" s="7">
        <v>33.9</v>
      </c>
      <c r="AL6" s="7">
        <v>33.799999999999997</v>
      </c>
      <c r="AM6" s="7">
        <v>33.799999999999997</v>
      </c>
      <c r="AN6" s="7">
        <v>33.700000000000003</v>
      </c>
      <c r="AO6" s="7">
        <v>33.6</v>
      </c>
      <c r="AP6" s="7">
        <v>33.5</v>
      </c>
    </row>
    <row r="7" spans="1:43" x14ac:dyDescent="0.4">
      <c r="A7" s="17" t="s">
        <v>105</v>
      </c>
      <c r="B7" s="7">
        <v>29.411860000000001</v>
      </c>
      <c r="C7" s="7">
        <v>31.704998</v>
      </c>
      <c r="D7" s="7">
        <v>30.645534999999999</v>
      </c>
      <c r="E7" s="7">
        <v>31.253381999999998</v>
      </c>
      <c r="F7" s="7">
        <v>30.330772</v>
      </c>
      <c r="G7" s="7">
        <v>31.150742999999999</v>
      </c>
      <c r="H7" s="7">
        <v>31.723724000000001</v>
      </c>
      <c r="I7" s="7">
        <v>31.931963</v>
      </c>
      <c r="J7" s="7">
        <v>32.356918</v>
      </c>
      <c r="K7" s="7">
        <v>32.6464</v>
      </c>
      <c r="L7" s="7">
        <v>32.762737000000001</v>
      </c>
      <c r="M7" s="7">
        <v>32.838673</v>
      </c>
      <c r="N7" s="7">
        <v>33.054459000000001</v>
      </c>
      <c r="O7" s="7">
        <v>33.404625000000003</v>
      </c>
      <c r="P7" s="7">
        <v>33.741131000000003</v>
      </c>
      <c r="Q7" s="7">
        <v>34.060284000000003</v>
      </c>
      <c r="R7" s="7">
        <v>34.180168000000002</v>
      </c>
      <c r="S7" s="7">
        <v>34.293838999999998</v>
      </c>
      <c r="T7" s="7">
        <v>34.456420999999999</v>
      </c>
      <c r="U7" s="7">
        <v>34.655045000000001</v>
      </c>
      <c r="V7" s="7">
        <v>34.809578000000002</v>
      </c>
      <c r="W7" s="7">
        <v>35.000335999999997</v>
      </c>
      <c r="X7" s="7">
        <v>35.13147</v>
      </c>
      <c r="Y7" s="7">
        <v>35.301495000000003</v>
      </c>
      <c r="Z7" s="7">
        <v>35.465546000000003</v>
      </c>
      <c r="AA7" s="7">
        <v>35.631400999999997</v>
      </c>
      <c r="AB7" s="7">
        <v>35.768954999999998</v>
      </c>
      <c r="AC7" s="7">
        <v>35.966740000000001</v>
      </c>
      <c r="AD7" s="7">
        <v>36.159720999999998</v>
      </c>
      <c r="AE7" s="7">
        <v>36.361404</v>
      </c>
      <c r="AF7" s="7">
        <v>36.554039000000003</v>
      </c>
      <c r="AG7" s="7">
        <v>36.787106000000001</v>
      </c>
      <c r="AH7" s="7">
        <v>36.937407999999998</v>
      </c>
      <c r="AI7" s="7">
        <v>37.103054</v>
      </c>
      <c r="AJ7" s="7">
        <v>37.247875000000001</v>
      </c>
      <c r="AK7" s="7">
        <v>37.366931999999998</v>
      </c>
      <c r="AL7" s="7">
        <v>37.478167999999997</v>
      </c>
      <c r="AM7" s="7">
        <v>37.581242000000003</v>
      </c>
      <c r="AN7" s="7">
        <v>37.674255000000002</v>
      </c>
      <c r="AO7" s="7">
        <v>37.759135999999998</v>
      </c>
      <c r="AP7" s="7">
        <v>37.819527000000001</v>
      </c>
    </row>
    <row r="8" spans="1:43" x14ac:dyDescent="0.4">
      <c r="A8" s="17" t="s">
        <v>108</v>
      </c>
      <c r="B8" s="7">
        <v>29.411860000000001</v>
      </c>
      <c r="C8" s="7">
        <v>31.704998</v>
      </c>
      <c r="D8" s="7">
        <v>30.645534999999999</v>
      </c>
      <c r="E8" s="7">
        <v>31.253381999999998</v>
      </c>
      <c r="F8" s="7">
        <v>30.330772</v>
      </c>
      <c r="G8" s="7">
        <v>31.150742999999999</v>
      </c>
      <c r="H8" s="7">
        <v>31.723724000000001</v>
      </c>
      <c r="I8" s="7">
        <v>31.931963</v>
      </c>
      <c r="J8" s="7">
        <v>32.356918</v>
      </c>
      <c r="K8" s="7">
        <v>32.6464</v>
      </c>
      <c r="L8" s="7">
        <v>32.762737000000001</v>
      </c>
      <c r="M8" s="7">
        <v>32.815894999999998</v>
      </c>
      <c r="N8" s="7">
        <v>33.013221999999999</v>
      </c>
      <c r="O8" s="7">
        <v>33.362000000000002</v>
      </c>
      <c r="P8" s="7">
        <v>33.670932999999998</v>
      </c>
      <c r="Q8" s="7">
        <v>33.958027000000001</v>
      </c>
      <c r="R8" s="7">
        <v>34.074238000000001</v>
      </c>
      <c r="S8" s="7">
        <v>34.173634</v>
      </c>
      <c r="T8" s="7">
        <v>34.323264999999999</v>
      </c>
      <c r="U8" s="7">
        <v>34.483459000000003</v>
      </c>
      <c r="V8" s="7">
        <v>34.569915999999999</v>
      </c>
      <c r="W8" s="7">
        <v>34.464374999999997</v>
      </c>
      <c r="X8" s="7">
        <v>34.549064999999999</v>
      </c>
      <c r="Y8" s="7">
        <v>34.590946000000002</v>
      </c>
      <c r="Z8" s="7">
        <v>34.615012999999998</v>
      </c>
      <c r="AA8" s="7">
        <v>34.639705999999997</v>
      </c>
      <c r="AB8" s="7">
        <v>34.627395999999997</v>
      </c>
      <c r="AC8" s="7">
        <v>34.632880999999998</v>
      </c>
      <c r="AD8" s="7">
        <v>34.644539000000002</v>
      </c>
      <c r="AE8" s="7">
        <v>34.642238999999996</v>
      </c>
      <c r="AF8" s="7">
        <v>34.624400999999999</v>
      </c>
      <c r="AG8" s="7">
        <v>34.594634999999997</v>
      </c>
      <c r="AH8" s="7">
        <v>34.553866999999997</v>
      </c>
      <c r="AI8" s="7">
        <v>34.507339000000002</v>
      </c>
      <c r="AJ8" s="7">
        <v>34.444408000000003</v>
      </c>
      <c r="AK8" s="7">
        <v>34.368423</v>
      </c>
      <c r="AL8" s="7">
        <v>34.283389999999997</v>
      </c>
      <c r="AM8" s="7">
        <v>34.187545999999998</v>
      </c>
      <c r="AN8" s="7">
        <v>34.094791000000001</v>
      </c>
      <c r="AO8" s="7">
        <v>33.998550000000002</v>
      </c>
      <c r="AP8" s="7">
        <v>33.872661999999998</v>
      </c>
    </row>
    <row r="9" spans="1:43" x14ac:dyDescent="0.4">
      <c r="A9" s="17" t="s">
        <v>125</v>
      </c>
      <c r="B9" s="7">
        <v>29.411860000000001</v>
      </c>
      <c r="C9" s="7">
        <v>31.704998</v>
      </c>
      <c r="D9" s="7">
        <v>30.645534999999999</v>
      </c>
      <c r="E9" s="7">
        <v>31.253381999999998</v>
      </c>
      <c r="F9" s="7">
        <v>30.330772</v>
      </c>
      <c r="G9" s="7">
        <v>31.150742999999999</v>
      </c>
      <c r="H9" s="7">
        <v>31.723724000000001</v>
      </c>
      <c r="I9" s="7">
        <v>31.931958999999999</v>
      </c>
      <c r="J9" s="7">
        <v>32.356921999999997</v>
      </c>
      <c r="K9" s="7">
        <v>32.646397</v>
      </c>
      <c r="L9" s="7">
        <v>32.762748999999999</v>
      </c>
      <c r="M9" s="7">
        <v>32.81485</v>
      </c>
      <c r="N9" s="7">
        <v>33.011443999999997</v>
      </c>
      <c r="O9" s="7">
        <v>33.359122999999997</v>
      </c>
      <c r="P9" s="7">
        <v>33.666896999999999</v>
      </c>
      <c r="Q9" s="7">
        <v>33.836575000000003</v>
      </c>
      <c r="R9" s="7">
        <v>33.942833</v>
      </c>
      <c r="S9" s="7">
        <v>34.047286999999997</v>
      </c>
      <c r="T9" s="7">
        <v>34.199814000000003</v>
      </c>
      <c r="U9" s="7">
        <v>34.364089999999997</v>
      </c>
      <c r="V9" s="7">
        <v>34.452728</v>
      </c>
      <c r="W9" s="7">
        <v>34.345981999999999</v>
      </c>
      <c r="X9" s="7">
        <v>34.426417999999998</v>
      </c>
      <c r="Y9" s="7">
        <v>34.461205</v>
      </c>
      <c r="Z9" s="7">
        <v>34.475853000000001</v>
      </c>
      <c r="AA9" s="7">
        <v>34.489280999999998</v>
      </c>
      <c r="AB9" s="7">
        <v>34.463818000000003</v>
      </c>
      <c r="AC9" s="7">
        <v>34.456927999999998</v>
      </c>
      <c r="AD9" s="7">
        <v>34.456851999999998</v>
      </c>
      <c r="AE9" s="7">
        <v>34.444674999999997</v>
      </c>
      <c r="AF9" s="7">
        <v>34.421402</v>
      </c>
      <c r="AG9" s="7">
        <v>34.388827999999997</v>
      </c>
      <c r="AH9" s="7">
        <v>34.341647999999999</v>
      </c>
      <c r="AI9" s="7">
        <v>34.289192</v>
      </c>
      <c r="AJ9" s="7">
        <v>34.220829000000002</v>
      </c>
      <c r="AK9" s="7">
        <v>34.139336</v>
      </c>
      <c r="AL9" s="7">
        <v>34.048996000000002</v>
      </c>
      <c r="AM9" s="7">
        <v>33.947814999999999</v>
      </c>
      <c r="AN9" s="7">
        <v>33.849654999999998</v>
      </c>
      <c r="AO9" s="7">
        <v>33.748477999999999</v>
      </c>
      <c r="AP9" s="7">
        <v>33.618015</v>
      </c>
    </row>
    <row r="10" spans="1:43" x14ac:dyDescent="0.4">
      <c r="A10" s="17" t="s">
        <v>124</v>
      </c>
      <c r="B10" s="7">
        <v>29.411860000000001</v>
      </c>
      <c r="C10" s="7">
        <v>31.704998</v>
      </c>
      <c r="D10" s="7">
        <v>30.645534999999999</v>
      </c>
      <c r="E10" s="7">
        <v>31.253381999999998</v>
      </c>
      <c r="F10" s="7">
        <v>30.330772</v>
      </c>
      <c r="G10" s="7">
        <v>31.150742999999999</v>
      </c>
      <c r="H10" s="7">
        <v>31.723724000000001</v>
      </c>
      <c r="I10" s="7">
        <v>31.931967</v>
      </c>
      <c r="J10" s="7">
        <v>32.356921999999997</v>
      </c>
      <c r="K10" s="7">
        <v>32.646411999999998</v>
      </c>
      <c r="L10" s="7">
        <v>32.762507999999997</v>
      </c>
      <c r="M10" s="7">
        <v>32.815918000000003</v>
      </c>
      <c r="N10" s="7">
        <v>33.013607</v>
      </c>
      <c r="O10" s="7">
        <v>33.363810999999998</v>
      </c>
      <c r="P10" s="7">
        <v>33.674075999999999</v>
      </c>
      <c r="Q10" s="7">
        <v>33.848529999999997</v>
      </c>
      <c r="R10" s="7">
        <v>33.960613000000002</v>
      </c>
      <c r="S10" s="7">
        <v>34.072414000000002</v>
      </c>
      <c r="T10" s="7">
        <v>34.237831</v>
      </c>
      <c r="U10" s="7">
        <v>34.416252</v>
      </c>
      <c r="V10" s="7">
        <v>34.519565999999998</v>
      </c>
      <c r="W10" s="7">
        <v>34.435867000000002</v>
      </c>
      <c r="X10" s="7">
        <v>34.530650999999999</v>
      </c>
      <c r="Y10" s="7">
        <v>34.572788000000003</v>
      </c>
      <c r="Z10" s="7">
        <v>34.579647000000001</v>
      </c>
      <c r="AA10" s="7">
        <v>34.435577000000002</v>
      </c>
      <c r="AB10" s="7">
        <v>34.352932000000003</v>
      </c>
      <c r="AC10" s="7">
        <v>34.319588000000003</v>
      </c>
      <c r="AD10" s="7">
        <v>34.290215000000003</v>
      </c>
      <c r="AE10" s="7">
        <v>34.244616999999998</v>
      </c>
      <c r="AF10" s="7">
        <v>34.186599999999999</v>
      </c>
      <c r="AG10" s="7">
        <v>34.117046000000002</v>
      </c>
      <c r="AH10" s="7">
        <v>34.044083000000001</v>
      </c>
      <c r="AI10" s="7">
        <v>33.968291999999998</v>
      </c>
      <c r="AJ10" s="7">
        <v>33.879173000000002</v>
      </c>
      <c r="AK10" s="7">
        <v>33.779612999999998</v>
      </c>
      <c r="AL10" s="7">
        <v>33.673405000000002</v>
      </c>
      <c r="AM10" s="7">
        <v>33.558598000000003</v>
      </c>
      <c r="AN10" s="7">
        <v>33.449038999999999</v>
      </c>
      <c r="AO10" s="7">
        <v>33.338248999999998</v>
      </c>
      <c r="AP10" s="7">
        <v>33.199798999999999</v>
      </c>
      <c r="AQ10" s="7"/>
    </row>
    <row r="11" spans="1:43" x14ac:dyDescent="0.4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x14ac:dyDescent="0.4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4" spans="1:43" x14ac:dyDescent="0.4">
      <c r="A14" s="4" t="s">
        <v>83</v>
      </c>
    </row>
    <row r="15" spans="1:43" x14ac:dyDescent="0.4">
      <c r="A15" s="17" t="s">
        <v>102</v>
      </c>
      <c r="B15" s="1">
        <v>3.0779969999999999</v>
      </c>
      <c r="C15" s="1">
        <v>3.9283510000000001</v>
      </c>
      <c r="D15" s="1">
        <v>3.8627750000000001</v>
      </c>
      <c r="E15" s="1">
        <v>3.6847029999999998</v>
      </c>
      <c r="F15" s="1">
        <v>3.4744670000000002</v>
      </c>
      <c r="G15" s="1">
        <v>2.5477409999999998</v>
      </c>
      <c r="H15" s="1">
        <v>2.2083729999999999</v>
      </c>
      <c r="I15" s="1">
        <v>2.3015240000000001</v>
      </c>
      <c r="J15" s="1">
        <v>2.2622279999999999</v>
      </c>
      <c r="K15" s="1">
        <v>2.4751690000000002</v>
      </c>
      <c r="L15" s="1">
        <v>2.5997059999999999</v>
      </c>
      <c r="M15" s="1">
        <v>2.7461609999999999</v>
      </c>
      <c r="N15" s="1">
        <v>2.8971070000000001</v>
      </c>
      <c r="O15" s="1">
        <v>2.9601700000000002</v>
      </c>
      <c r="P15" s="1">
        <v>3.0172949999999998</v>
      </c>
      <c r="Q15" s="1">
        <v>3.0895619999999999</v>
      </c>
      <c r="R15" s="1">
        <v>3.16892</v>
      </c>
      <c r="S15" s="1">
        <v>3.2052390000000002</v>
      </c>
      <c r="T15" s="1">
        <v>3.2306940000000002</v>
      </c>
      <c r="U15" s="1">
        <v>3.2840280000000002</v>
      </c>
      <c r="V15" s="1">
        <v>3.450949</v>
      </c>
      <c r="W15" s="1">
        <v>3.531269</v>
      </c>
      <c r="X15" s="1">
        <v>3.6095549999999998</v>
      </c>
      <c r="Y15" s="1">
        <v>3.636981</v>
      </c>
      <c r="Z15" s="1">
        <v>3.7032949999999998</v>
      </c>
      <c r="AA15" s="1">
        <v>3.75406</v>
      </c>
      <c r="AB15" s="1">
        <v>3.849961</v>
      </c>
      <c r="AC15" s="1">
        <v>3.8934129999999998</v>
      </c>
      <c r="AD15" s="1">
        <v>3.941786</v>
      </c>
      <c r="AE15" s="1">
        <v>4.0164939999999998</v>
      </c>
      <c r="AF15" s="1">
        <v>4.0731570000000001</v>
      </c>
      <c r="AG15" s="1">
        <v>4.1254929999999996</v>
      </c>
      <c r="AH15" s="1">
        <v>4.1638599999999997</v>
      </c>
      <c r="AI15" s="1">
        <v>4.2048690000000004</v>
      </c>
      <c r="AJ15" s="1">
        <v>4.2493150000000002</v>
      </c>
      <c r="AK15" s="1">
        <v>4.2950410000000003</v>
      </c>
      <c r="AL15" s="1">
        <v>4.340973</v>
      </c>
      <c r="AM15" s="1">
        <v>4.3908639999999997</v>
      </c>
      <c r="AN15" s="1">
        <v>4.4202079999999997</v>
      </c>
      <c r="AO15" s="1">
        <v>4.4486549999999996</v>
      </c>
      <c r="AP15" s="1">
        <v>4.5250529999999998</v>
      </c>
    </row>
    <row r="16" spans="1:43" x14ac:dyDescent="0.4">
      <c r="A16" s="17" t="s">
        <v>103</v>
      </c>
      <c r="B16" s="1">
        <v>10.823727999999999</v>
      </c>
      <c r="C16" s="1">
        <v>10.685293</v>
      </c>
      <c r="D16" s="1">
        <v>10.423715</v>
      </c>
      <c r="E16" s="1">
        <v>10.506053999999999</v>
      </c>
      <c r="F16" s="1">
        <v>10.702533000000001</v>
      </c>
      <c r="G16" s="1">
        <v>10.558382999999999</v>
      </c>
      <c r="H16" s="1">
        <v>10.309083999999999</v>
      </c>
      <c r="I16" s="1">
        <v>10.374394000000001</v>
      </c>
      <c r="J16" s="1">
        <v>10.143139</v>
      </c>
      <c r="K16" s="1">
        <v>10.278791999999999</v>
      </c>
      <c r="L16" s="1">
        <v>10.438347</v>
      </c>
      <c r="M16" s="1">
        <v>10.485792</v>
      </c>
      <c r="N16" s="1">
        <v>10.493062999999999</v>
      </c>
      <c r="O16" s="1">
        <v>10.503261999999999</v>
      </c>
      <c r="P16" s="1">
        <v>10.481259</v>
      </c>
      <c r="Q16" s="1">
        <v>10.8047</v>
      </c>
      <c r="R16" s="1">
        <v>10.930263</v>
      </c>
      <c r="S16" s="1">
        <v>10.927752999999999</v>
      </c>
      <c r="T16" s="1">
        <v>10.952928</v>
      </c>
      <c r="U16" s="1">
        <v>10.990907999999999</v>
      </c>
      <c r="V16" s="1">
        <v>11.044084999999999</v>
      </c>
      <c r="W16" s="1">
        <v>11.134971</v>
      </c>
      <c r="X16" s="1">
        <v>11.221622</v>
      </c>
      <c r="Y16" s="1">
        <v>11.271367</v>
      </c>
      <c r="Z16" s="1">
        <v>11.318957999999999</v>
      </c>
      <c r="AA16" s="1">
        <v>11.337860000000001</v>
      </c>
      <c r="AB16" s="1">
        <v>11.3361</v>
      </c>
      <c r="AC16" s="1">
        <v>11.352255</v>
      </c>
      <c r="AD16" s="1">
        <v>11.355031</v>
      </c>
      <c r="AE16" s="1">
        <v>11.355306000000001</v>
      </c>
      <c r="AF16" s="1">
        <v>11.348091</v>
      </c>
      <c r="AG16" s="1">
        <v>11.34178</v>
      </c>
      <c r="AH16" s="1">
        <v>11.349349999999999</v>
      </c>
      <c r="AI16" s="1">
        <v>11.363113</v>
      </c>
      <c r="AJ16" s="1">
        <v>11.389480000000001</v>
      </c>
      <c r="AK16" s="1">
        <v>11.397575</v>
      </c>
      <c r="AL16" s="1">
        <v>11.416454</v>
      </c>
      <c r="AM16" s="1">
        <v>11.448505000000001</v>
      </c>
      <c r="AN16" s="1">
        <v>11.491025</v>
      </c>
      <c r="AO16" s="1">
        <v>11.768853</v>
      </c>
      <c r="AP16" s="1">
        <v>12.552377</v>
      </c>
    </row>
    <row r="17" spans="1:42" x14ac:dyDescent="0.4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x14ac:dyDescent="0.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20" spans="1:42" x14ac:dyDescent="0.4">
      <c r="A20" s="4" t="s">
        <v>104</v>
      </c>
    </row>
    <row r="21" spans="1:42" x14ac:dyDescent="0.4">
      <c r="A21" s="4"/>
    </row>
    <row r="22" spans="1:42" x14ac:dyDescent="0.4">
      <c r="A22" s="25" t="s">
        <v>105</v>
      </c>
      <c r="B22" s="17">
        <v>2020</v>
      </c>
      <c r="C22" s="17">
        <v>2030</v>
      </c>
      <c r="D22" s="17">
        <v>2040</v>
      </c>
      <c r="E22" s="17">
        <v>2050</v>
      </c>
    </row>
    <row r="23" spans="1:42" x14ac:dyDescent="0.4">
      <c r="A23" s="17" t="s">
        <v>32</v>
      </c>
      <c r="B23" s="22">
        <v>25.129299</v>
      </c>
      <c r="C23" s="22">
        <v>26.176587999999999</v>
      </c>
      <c r="D23" s="22">
        <v>26.337729</v>
      </c>
      <c r="E23" s="22">
        <v>26.490437</v>
      </c>
    </row>
    <row r="24" spans="1:42" x14ac:dyDescent="0.4">
      <c r="A24" s="17" t="s">
        <v>50</v>
      </c>
      <c r="B24" s="22">
        <v>44.198718999999997</v>
      </c>
      <c r="C24" s="22">
        <v>27.630269999999999</v>
      </c>
      <c r="D24" s="22">
        <v>27.905674000000001</v>
      </c>
      <c r="E24" s="22">
        <v>28.209969000000001</v>
      </c>
    </row>
    <row r="25" spans="1:42" x14ac:dyDescent="0.4">
      <c r="A25" s="17" t="s">
        <v>52</v>
      </c>
      <c r="B25" s="22">
        <v>51.026271999999999</v>
      </c>
      <c r="C25" s="22">
        <v>30.032951000000001</v>
      </c>
      <c r="D25" s="22">
        <v>30.316113999999999</v>
      </c>
      <c r="E25" s="22">
        <v>30.618517000000001</v>
      </c>
    </row>
    <row r="26" spans="1:42" x14ac:dyDescent="0.4">
      <c r="A26" s="17" t="s">
        <v>34</v>
      </c>
      <c r="B26" s="22">
        <v>47.918464999999998</v>
      </c>
      <c r="C26" s="22">
        <v>37.164501000000001</v>
      </c>
      <c r="D26" s="22">
        <v>32.672198999999999</v>
      </c>
      <c r="E26" s="22">
        <v>32.740250000000003</v>
      </c>
    </row>
    <row r="27" spans="1:42" x14ac:dyDescent="0.4">
      <c r="B27" s="22"/>
      <c r="C27" s="22"/>
      <c r="D27" s="22"/>
      <c r="E27" s="22"/>
    </row>
    <row r="28" spans="1:42" x14ac:dyDescent="0.4">
      <c r="A28" s="25" t="s">
        <v>106</v>
      </c>
      <c r="B28" s="17">
        <v>2020</v>
      </c>
      <c r="C28" s="17">
        <v>2030</v>
      </c>
      <c r="D28" s="17">
        <v>2040</v>
      </c>
      <c r="E28" s="17">
        <v>2050</v>
      </c>
    </row>
    <row r="29" spans="1:42" x14ac:dyDescent="0.4">
      <c r="A29" s="17" t="s">
        <v>32</v>
      </c>
      <c r="B29" s="22">
        <v>25.129299</v>
      </c>
      <c r="C29" s="22">
        <v>26.166568999999999</v>
      </c>
      <c r="D29" s="22">
        <v>26.327407999999998</v>
      </c>
      <c r="E29" s="22">
        <v>26.479866000000001</v>
      </c>
    </row>
    <row r="30" spans="1:42" x14ac:dyDescent="0.4">
      <c r="A30" s="17" t="s">
        <v>50</v>
      </c>
      <c r="B30" s="22">
        <v>44.198718999999997</v>
      </c>
      <c r="C30" s="22">
        <v>27.004200000000001</v>
      </c>
      <c r="D30" s="22">
        <v>24.650755</v>
      </c>
      <c r="E30" s="22">
        <v>23.766977000000001</v>
      </c>
    </row>
    <row r="31" spans="1:42" x14ac:dyDescent="0.4">
      <c r="A31" s="17" t="s">
        <v>52</v>
      </c>
      <c r="B31" s="22">
        <v>51.026271999999999</v>
      </c>
      <c r="C31" s="22">
        <v>29.468572999999999</v>
      </c>
      <c r="D31" s="22">
        <v>27.173147</v>
      </c>
      <c r="E31" s="22">
        <v>26.333970999999998</v>
      </c>
    </row>
    <row r="32" spans="1:42" x14ac:dyDescent="0.4">
      <c r="A32" s="17" t="s">
        <v>34</v>
      </c>
      <c r="B32" s="22">
        <v>47.918464999999998</v>
      </c>
      <c r="C32" s="22">
        <v>41.921332999999997</v>
      </c>
      <c r="D32" s="22">
        <v>37.429030999999995</v>
      </c>
      <c r="E32" s="22">
        <v>37.497081999999999</v>
      </c>
    </row>
    <row r="33" spans="1:5" x14ac:dyDescent="0.4">
      <c r="B33" s="22"/>
      <c r="C33" s="22"/>
      <c r="D33" s="22"/>
      <c r="E33" s="22"/>
    </row>
    <row r="34" spans="1:5" x14ac:dyDescent="0.4">
      <c r="A34" s="25" t="s">
        <v>107</v>
      </c>
      <c r="B34" s="17">
        <v>2020</v>
      </c>
      <c r="C34" s="17">
        <v>2030</v>
      </c>
      <c r="D34" s="17">
        <v>2040</v>
      </c>
      <c r="E34" s="17">
        <v>2050</v>
      </c>
    </row>
    <row r="35" spans="1:5" x14ac:dyDescent="0.4">
      <c r="A35" s="17" t="s">
        <v>32</v>
      </c>
      <c r="B35" s="22">
        <v>25.129299</v>
      </c>
      <c r="C35" s="22">
        <v>26.166568999999999</v>
      </c>
      <c r="D35" s="22">
        <v>26.327404000000001</v>
      </c>
      <c r="E35" s="22">
        <v>26.479876000000001</v>
      </c>
    </row>
    <row r="36" spans="1:5" x14ac:dyDescent="0.4">
      <c r="A36" s="17" t="s">
        <v>50</v>
      </c>
      <c r="B36" s="22">
        <v>44.198718999999997</v>
      </c>
      <c r="C36" s="22">
        <v>27.004200000000001</v>
      </c>
      <c r="D36" s="22">
        <v>25.138439000000002</v>
      </c>
      <c r="E36" s="22">
        <v>24.046022000000001</v>
      </c>
    </row>
    <row r="37" spans="1:5" x14ac:dyDescent="0.4">
      <c r="A37" s="17" t="s">
        <v>52</v>
      </c>
      <c r="B37" s="22">
        <v>51.026271999999999</v>
      </c>
      <c r="C37" s="22">
        <v>29.468572999999999</v>
      </c>
      <c r="D37" s="22">
        <v>27.652514</v>
      </c>
      <c r="E37" s="22">
        <v>26.602741000000002</v>
      </c>
    </row>
    <row r="38" spans="1:5" x14ac:dyDescent="0.4">
      <c r="A38" s="17" t="s">
        <v>34</v>
      </c>
      <c r="B38" s="22">
        <v>47.918464999999998</v>
      </c>
      <c r="C38" s="22">
        <v>35.835365000000003</v>
      </c>
      <c r="D38" s="22">
        <v>29.673742000000001</v>
      </c>
      <c r="E38" s="22">
        <v>28.088757999999999</v>
      </c>
    </row>
    <row r="39" spans="1:5" x14ac:dyDescent="0.4">
      <c r="B39" s="22"/>
      <c r="C39" s="22"/>
      <c r="D39" s="22"/>
      <c r="E39" s="22"/>
    </row>
    <row r="40" spans="1:5" x14ac:dyDescent="0.4">
      <c r="A40" s="25" t="s">
        <v>108</v>
      </c>
      <c r="B40" s="17">
        <v>2020</v>
      </c>
      <c r="C40" s="17">
        <v>2030</v>
      </c>
      <c r="D40" s="17">
        <v>2040</v>
      </c>
      <c r="E40" s="17">
        <v>2050</v>
      </c>
    </row>
    <row r="41" spans="1:5" x14ac:dyDescent="0.4">
      <c r="A41" s="17" t="s">
        <v>32</v>
      </c>
      <c r="B41" s="22">
        <v>25.129299</v>
      </c>
      <c r="C41" s="22">
        <v>25.84844</v>
      </c>
      <c r="D41" s="22">
        <v>26.023167000000001</v>
      </c>
      <c r="E41" s="22">
        <v>26.185410999999998</v>
      </c>
    </row>
    <row r="42" spans="1:5" x14ac:dyDescent="0.4">
      <c r="A42" s="17" t="s">
        <v>50</v>
      </c>
      <c r="B42" s="22">
        <v>44.198718999999997</v>
      </c>
      <c r="C42" s="22">
        <v>26.968921999999999</v>
      </c>
      <c r="D42" s="22">
        <v>25.05574</v>
      </c>
      <c r="E42" s="22">
        <v>23.907662999999999</v>
      </c>
    </row>
    <row r="43" spans="1:5" x14ac:dyDescent="0.4">
      <c r="A43" s="17" t="s">
        <v>52</v>
      </c>
      <c r="B43" s="22">
        <v>51.026271999999999</v>
      </c>
      <c r="C43" s="22">
        <v>29.423957999999999</v>
      </c>
      <c r="D43" s="22">
        <v>27.521177000000002</v>
      </c>
      <c r="E43" s="22">
        <v>26.377012000000001</v>
      </c>
    </row>
    <row r="44" spans="1:5" x14ac:dyDescent="0.4">
      <c r="A44" s="17" t="s">
        <v>34</v>
      </c>
      <c r="B44" s="22">
        <v>47.918464999999998</v>
      </c>
      <c r="C44" s="22">
        <v>42.150410000000001</v>
      </c>
      <c r="D44" s="22">
        <v>37.429030999999995</v>
      </c>
      <c r="E44" s="22">
        <v>37.497081999999999</v>
      </c>
    </row>
    <row r="45" spans="1:5" x14ac:dyDescent="0.4">
      <c r="B45" s="22"/>
      <c r="C45" s="22"/>
      <c r="D45" s="22"/>
      <c r="E45" s="22"/>
    </row>
    <row r="46" spans="1:5" x14ac:dyDescent="0.4">
      <c r="A46" s="25" t="s">
        <v>109</v>
      </c>
      <c r="B46" s="17">
        <v>2020</v>
      </c>
      <c r="C46" s="17">
        <v>2030</v>
      </c>
      <c r="D46" s="17">
        <v>2040</v>
      </c>
      <c r="E46" s="17">
        <v>2050</v>
      </c>
    </row>
    <row r="47" spans="1:5" x14ac:dyDescent="0.4">
      <c r="A47" s="17" t="s">
        <v>32</v>
      </c>
      <c r="B47" s="22">
        <v>25.129299</v>
      </c>
      <c r="C47" s="22">
        <v>25.84844</v>
      </c>
      <c r="D47" s="22">
        <v>26.02319</v>
      </c>
      <c r="E47" s="22">
        <v>26.185438000000001</v>
      </c>
    </row>
    <row r="48" spans="1:5" x14ac:dyDescent="0.4">
      <c r="A48" s="17" t="s">
        <v>50</v>
      </c>
      <c r="B48" s="22">
        <v>44.198718999999997</v>
      </c>
      <c r="C48" s="22">
        <v>26.968921999999999</v>
      </c>
      <c r="D48" s="22">
        <v>25.055792</v>
      </c>
      <c r="E48" s="22">
        <v>23.907761000000001</v>
      </c>
    </row>
    <row r="49" spans="1:5" x14ac:dyDescent="0.4">
      <c r="A49" s="17" t="s">
        <v>52</v>
      </c>
      <c r="B49" s="22">
        <v>51.026271999999999</v>
      </c>
      <c r="C49" s="22">
        <v>29.423957999999999</v>
      </c>
      <c r="D49" s="22">
        <v>27.521229000000002</v>
      </c>
      <c r="E49" s="22">
        <v>26.377109999999998</v>
      </c>
    </row>
    <row r="50" spans="1:5" x14ac:dyDescent="0.4">
      <c r="A50" s="17" t="s">
        <v>34</v>
      </c>
      <c r="B50" s="22">
        <v>47.526370999999997</v>
      </c>
      <c r="C50" s="22">
        <v>32.457436000000001</v>
      </c>
      <c r="D50" s="22">
        <v>24.533463999999999</v>
      </c>
      <c r="E50" s="22">
        <v>23.219290000000001</v>
      </c>
    </row>
    <row r="51" spans="1:5" x14ac:dyDescent="0.4">
      <c r="D51" s="22"/>
    </row>
    <row r="52" spans="1:5" x14ac:dyDescent="0.4">
      <c r="D52" s="22"/>
    </row>
    <row r="53" spans="1:5" x14ac:dyDescent="0.4">
      <c r="D53" s="22"/>
    </row>
    <row r="54" spans="1:5" x14ac:dyDescent="0.4">
      <c r="D54" s="22"/>
    </row>
    <row r="55" spans="1:5" x14ac:dyDescent="0.4">
      <c r="D55" s="22"/>
    </row>
    <row r="56" spans="1:5" x14ac:dyDescent="0.4">
      <c r="D56" s="22"/>
    </row>
  </sheetData>
  <conditionalFormatting sqref="AQ10:AQ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9174A-2DDB-4146-98D2-054C90FF41A7}">
  <sheetPr>
    <tabColor theme="9"/>
  </sheetPr>
  <dimension ref="A1:AP8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4" sqref="C4"/>
    </sheetView>
  </sheetViews>
  <sheetFormatPr defaultRowHeight="14.6" x14ac:dyDescent="0.4"/>
  <cols>
    <col min="1" max="1" width="18.3046875" customWidth="1"/>
  </cols>
  <sheetData>
    <row r="1" spans="1:42" s="17" customFormat="1" ht="18.45" x14ac:dyDescent="0.5">
      <c r="A1" s="5" t="s">
        <v>129</v>
      </c>
    </row>
    <row r="2" spans="1:42" s="17" customFormat="1" x14ac:dyDescent="0.4"/>
    <row r="3" spans="1:42" x14ac:dyDescent="0.4">
      <c r="B3">
        <v>2010</v>
      </c>
      <c r="C3">
        <v>2011</v>
      </c>
      <c r="D3">
        <v>2012</v>
      </c>
      <c r="E3">
        <v>2013</v>
      </c>
      <c r="F3">
        <v>2014</v>
      </c>
      <c r="G3">
        <v>2015</v>
      </c>
      <c r="H3">
        <v>2016</v>
      </c>
      <c r="I3">
        <v>2017</v>
      </c>
      <c r="J3">
        <v>2018</v>
      </c>
      <c r="K3">
        <v>2019</v>
      </c>
      <c r="L3">
        <v>2020</v>
      </c>
      <c r="M3">
        <v>2021</v>
      </c>
      <c r="N3">
        <v>2022</v>
      </c>
      <c r="O3">
        <v>2023</v>
      </c>
      <c r="P3">
        <v>2024</v>
      </c>
      <c r="Q3">
        <v>2025</v>
      </c>
      <c r="R3">
        <v>2026</v>
      </c>
      <c r="S3">
        <v>2027</v>
      </c>
      <c r="T3">
        <v>2028</v>
      </c>
      <c r="U3">
        <v>2029</v>
      </c>
      <c r="V3">
        <v>2030</v>
      </c>
      <c r="W3">
        <v>2031</v>
      </c>
      <c r="X3">
        <v>2032</v>
      </c>
      <c r="Y3">
        <v>2033</v>
      </c>
      <c r="Z3">
        <v>2034</v>
      </c>
      <c r="AA3">
        <v>2035</v>
      </c>
      <c r="AB3">
        <v>2036</v>
      </c>
      <c r="AC3">
        <v>2037</v>
      </c>
      <c r="AD3">
        <v>2038</v>
      </c>
      <c r="AE3">
        <v>2039</v>
      </c>
      <c r="AF3">
        <v>2040</v>
      </c>
      <c r="AG3">
        <v>2041</v>
      </c>
      <c r="AH3">
        <v>2042</v>
      </c>
      <c r="AI3">
        <v>2043</v>
      </c>
      <c r="AJ3">
        <v>2044</v>
      </c>
      <c r="AK3">
        <v>2045</v>
      </c>
      <c r="AL3">
        <v>2046</v>
      </c>
      <c r="AM3">
        <v>2047</v>
      </c>
      <c r="AN3">
        <v>2048</v>
      </c>
      <c r="AO3">
        <v>2049</v>
      </c>
      <c r="AP3">
        <v>2050</v>
      </c>
    </row>
    <row r="4" spans="1:42" x14ac:dyDescent="0.4">
      <c r="A4" s="17" t="s">
        <v>106</v>
      </c>
      <c r="B4" s="30"/>
      <c r="C4" s="30">
        <v>2.42</v>
      </c>
      <c r="D4" s="30">
        <v>2.4249999999999998</v>
      </c>
      <c r="E4" s="30">
        <v>2.492</v>
      </c>
      <c r="F4" s="30">
        <v>2.5470000000000002</v>
      </c>
      <c r="G4" s="30">
        <v>2.6640000000000001</v>
      </c>
      <c r="H4" s="30">
        <v>2.722</v>
      </c>
      <c r="I4" s="30">
        <v>2.7669999999999999</v>
      </c>
      <c r="J4" s="30">
        <v>2.8069999999999999</v>
      </c>
      <c r="K4" s="30">
        <v>2.831</v>
      </c>
      <c r="L4" s="30">
        <v>2.8530000000000002</v>
      </c>
      <c r="M4" s="30">
        <v>2.8719999999999999</v>
      </c>
      <c r="N4" s="30">
        <v>2.8860000000000001</v>
      </c>
      <c r="O4" s="30">
        <v>2.8940000000000001</v>
      </c>
      <c r="P4" s="30">
        <v>2.9</v>
      </c>
      <c r="Q4" s="30">
        <v>2.9049999999999998</v>
      </c>
      <c r="R4" s="30">
        <v>2.9180000000000001</v>
      </c>
      <c r="S4" s="30">
        <v>2.9369999999999998</v>
      </c>
      <c r="T4" s="30">
        <v>2.9609999999999999</v>
      </c>
      <c r="U4" s="30">
        <v>2.9849999999999999</v>
      </c>
      <c r="V4" s="30">
        <v>3.0049999999999999</v>
      </c>
      <c r="W4" s="30">
        <v>3.0259999999999998</v>
      </c>
      <c r="X4" s="30">
        <v>3.05</v>
      </c>
      <c r="Y4" s="30">
        <v>3.0779999999999998</v>
      </c>
      <c r="Z4" s="30">
        <v>3.109</v>
      </c>
      <c r="AA4" s="30">
        <v>3.14</v>
      </c>
      <c r="AB4" s="30">
        <v>3.1749999999999998</v>
      </c>
      <c r="AC4" s="30">
        <v>3.2109999999999999</v>
      </c>
      <c r="AD4" s="30">
        <v>3.2480000000000002</v>
      </c>
      <c r="AE4" s="30">
        <v>3.2829999999999999</v>
      </c>
      <c r="AF4" s="30">
        <v>3.3170000000000002</v>
      </c>
      <c r="AG4" s="30">
        <v>3.351</v>
      </c>
      <c r="AH4" s="30">
        <v>3.3879999999999999</v>
      </c>
      <c r="AI4" s="30">
        <v>3.4239999999999999</v>
      </c>
      <c r="AJ4" s="30">
        <v>3.4609999999999999</v>
      </c>
      <c r="AK4" s="30">
        <v>3.4969999999999999</v>
      </c>
      <c r="AL4" s="30">
        <v>3.5350000000000001</v>
      </c>
      <c r="AM4" s="30">
        <v>3.5720000000000001</v>
      </c>
      <c r="AN4" s="30">
        <v>3.61</v>
      </c>
      <c r="AO4" s="30">
        <v>3.6509999999999998</v>
      </c>
      <c r="AP4" s="30">
        <v>3.6920000000000002</v>
      </c>
    </row>
    <row r="5" spans="1:42" x14ac:dyDescent="0.4">
      <c r="A5" s="17" t="s">
        <v>105</v>
      </c>
      <c r="B5" s="30"/>
      <c r="C5" s="30">
        <v>2.4200939939999997</v>
      </c>
      <c r="D5" s="30">
        <v>2.4251853030000001</v>
      </c>
      <c r="E5" s="30">
        <v>2.4918840329999998</v>
      </c>
      <c r="F5" s="30">
        <v>2.5472702640000002</v>
      </c>
      <c r="G5" s="30">
        <v>2.664222412</v>
      </c>
      <c r="H5" s="30">
        <v>2.721950928</v>
      </c>
      <c r="I5" s="30">
        <v>2.7670920409999997</v>
      </c>
      <c r="J5" s="30">
        <v>2.8074851069999998</v>
      </c>
      <c r="K5" s="30">
        <v>2.8310402829999997</v>
      </c>
      <c r="L5" s="30">
        <v>2.8533881839999999</v>
      </c>
      <c r="M5" s="30">
        <v>2.8715446780000002</v>
      </c>
      <c r="N5" s="30">
        <v>2.8859289549999998</v>
      </c>
      <c r="O5" s="30">
        <v>2.8940209960000001</v>
      </c>
      <c r="P5" s="30">
        <v>2.8995522460000003</v>
      </c>
      <c r="Q5" s="30">
        <v>2.9046459960000002</v>
      </c>
      <c r="R5" s="30">
        <v>2.9182507320000002</v>
      </c>
      <c r="S5" s="30">
        <v>2.9367106930000002</v>
      </c>
      <c r="T5" s="30">
        <v>2.9600939939999997</v>
      </c>
      <c r="U5" s="30">
        <v>2.9841342769999999</v>
      </c>
      <c r="V5" s="30">
        <v>3.0039089359999998</v>
      </c>
      <c r="W5" s="30">
        <v>3.0237761230000002</v>
      </c>
      <c r="X5" s="30">
        <v>3.0458764649999996</v>
      </c>
      <c r="Y5" s="30">
        <v>3.071976807</v>
      </c>
      <c r="Z5" s="30">
        <v>3.1000756840000001</v>
      </c>
      <c r="AA5" s="30">
        <v>3.1281396479999999</v>
      </c>
      <c r="AB5" s="30">
        <v>3.1603996579999998</v>
      </c>
      <c r="AC5" s="30">
        <v>3.193052979</v>
      </c>
      <c r="AD5" s="30">
        <v>3.2273974609999998</v>
      </c>
      <c r="AE5" s="30">
        <v>3.2590781249999998</v>
      </c>
      <c r="AF5" s="30">
        <v>3.2893110350000003</v>
      </c>
      <c r="AG5" s="30">
        <v>3.3201970209999998</v>
      </c>
      <c r="AH5" s="30">
        <v>3.3532954100000003</v>
      </c>
      <c r="AI5" s="30">
        <v>3.3869240719999998</v>
      </c>
      <c r="AJ5" s="30">
        <v>3.4204987789999999</v>
      </c>
      <c r="AK5" s="30">
        <v>3.4544250490000001</v>
      </c>
      <c r="AL5" s="30">
        <v>3.4895236820000002</v>
      </c>
      <c r="AM5" s="30">
        <v>3.5244467770000001</v>
      </c>
      <c r="AN5" s="30">
        <v>3.560678711</v>
      </c>
      <c r="AO5" s="30">
        <v>3.6004443359999998</v>
      </c>
      <c r="AP5" s="30">
        <v>3.640098633</v>
      </c>
    </row>
    <row r="6" spans="1:42" x14ac:dyDescent="0.4">
      <c r="A6" s="17" t="s">
        <v>108</v>
      </c>
      <c r="C6" s="7">
        <v>2.4200939939999997</v>
      </c>
      <c r="D6" s="7">
        <v>2.4251853030000001</v>
      </c>
      <c r="E6" s="7">
        <v>2.4918840329999998</v>
      </c>
      <c r="F6" s="7">
        <v>2.5472702640000002</v>
      </c>
      <c r="G6" s="7">
        <v>2.664222412</v>
      </c>
      <c r="H6" s="7">
        <v>2.7219511720000003</v>
      </c>
      <c r="I6" s="7">
        <v>2.767091797</v>
      </c>
      <c r="J6" s="7">
        <v>2.807484863</v>
      </c>
      <c r="K6" s="7">
        <v>2.8310405270000003</v>
      </c>
      <c r="L6" s="7">
        <v>2.8533874510000001</v>
      </c>
      <c r="M6" s="7">
        <v>2.871544434</v>
      </c>
      <c r="N6" s="7">
        <v>2.8859262700000001</v>
      </c>
      <c r="O6" s="7">
        <v>2.8940336910000002</v>
      </c>
      <c r="P6" s="7">
        <v>2.899599609</v>
      </c>
      <c r="Q6" s="7">
        <v>2.904624756</v>
      </c>
      <c r="R6" s="7">
        <v>2.9181157230000001</v>
      </c>
      <c r="S6" s="7">
        <v>2.9364545899999999</v>
      </c>
      <c r="T6" s="7">
        <v>2.9597558589999999</v>
      </c>
      <c r="U6" s="7">
        <v>2.9837939449999999</v>
      </c>
      <c r="V6" s="7">
        <v>3.0036823730000002</v>
      </c>
      <c r="W6" s="7">
        <v>3.0241096189999999</v>
      </c>
      <c r="X6" s="7">
        <v>3.0471513670000001</v>
      </c>
      <c r="Y6" s="7">
        <v>3.074556641</v>
      </c>
      <c r="Z6" s="7">
        <v>3.104305176</v>
      </c>
      <c r="AA6" s="7">
        <v>3.134324463</v>
      </c>
      <c r="AB6" s="7">
        <v>3.1688066410000002</v>
      </c>
      <c r="AC6" s="7">
        <v>3.2038947750000002</v>
      </c>
      <c r="AD6" s="7">
        <v>3.2408708499999999</v>
      </c>
      <c r="AE6" s="7">
        <v>3.2753061520000002</v>
      </c>
      <c r="AF6" s="7">
        <v>3.3083759770000003</v>
      </c>
      <c r="AG6" s="7">
        <v>3.3421333010000001</v>
      </c>
      <c r="AH6" s="7">
        <v>3.3780910640000004</v>
      </c>
      <c r="AI6" s="7">
        <v>3.4145065920000004</v>
      </c>
      <c r="AJ6" s="7">
        <v>3.4507490229999997</v>
      </c>
      <c r="AK6" s="7">
        <v>3.4871774900000001</v>
      </c>
      <c r="AL6" s="7">
        <v>3.5245800780000001</v>
      </c>
      <c r="AM6" s="7">
        <v>3.5615573730000003</v>
      </c>
      <c r="AN6" s="7">
        <v>3.59959082</v>
      </c>
      <c r="AO6" s="7">
        <v>3.6409135740000003</v>
      </c>
      <c r="AP6" s="7">
        <v>3.6818146969999996</v>
      </c>
    </row>
    <row r="7" spans="1:42" x14ac:dyDescent="0.4">
      <c r="A7" s="17" t="s">
        <v>125</v>
      </c>
      <c r="C7" s="7">
        <v>2.4200939939999997</v>
      </c>
      <c r="D7" s="7">
        <v>2.4251853030000001</v>
      </c>
      <c r="E7" s="7">
        <v>2.4918840329999998</v>
      </c>
      <c r="F7" s="7">
        <v>2.5472702640000002</v>
      </c>
      <c r="G7" s="7">
        <v>2.664222412</v>
      </c>
      <c r="H7" s="7">
        <v>2.721950928</v>
      </c>
      <c r="I7" s="7">
        <v>2.7670925290000001</v>
      </c>
      <c r="J7" s="7">
        <v>2.8074846189999998</v>
      </c>
      <c r="K7" s="7">
        <v>2.8310402829999997</v>
      </c>
      <c r="L7" s="7">
        <v>2.8533876949999999</v>
      </c>
      <c r="M7" s="7">
        <v>2.871544434</v>
      </c>
      <c r="N7" s="7">
        <v>2.8859240719999999</v>
      </c>
      <c r="O7" s="7">
        <v>2.8940305180000001</v>
      </c>
      <c r="P7" s="7">
        <v>2.899594971</v>
      </c>
      <c r="Q7" s="7">
        <v>2.9046184079999997</v>
      </c>
      <c r="R7" s="7">
        <v>2.9181059570000003</v>
      </c>
      <c r="S7" s="7">
        <v>2.9364404300000002</v>
      </c>
      <c r="T7" s="7">
        <v>2.9597409670000001</v>
      </c>
      <c r="U7" s="7">
        <v>2.9837792969999999</v>
      </c>
      <c r="V7" s="7">
        <v>3.0036589359999999</v>
      </c>
      <c r="W7" s="7">
        <v>3.024065674</v>
      </c>
      <c r="X7" s="7">
        <v>3.047063477</v>
      </c>
      <c r="Y7" s="7">
        <v>3.0743830569999999</v>
      </c>
      <c r="Z7" s="7">
        <v>3.1039750979999998</v>
      </c>
      <c r="AA7" s="7">
        <v>3.133641602</v>
      </c>
      <c r="AB7" s="7">
        <v>3.1675690920000004</v>
      </c>
      <c r="AC7" s="7">
        <v>3.2018977049999999</v>
      </c>
      <c r="AD7" s="7">
        <v>3.2378911130000003</v>
      </c>
      <c r="AE7" s="7">
        <v>3.2711276859999998</v>
      </c>
      <c r="AF7" s="7">
        <v>3.3027822270000002</v>
      </c>
      <c r="AG7" s="7">
        <v>3.3348999020000001</v>
      </c>
      <c r="AH7" s="7">
        <v>3.368999268</v>
      </c>
      <c r="AI7" s="7">
        <v>3.4033461910000002</v>
      </c>
      <c r="AJ7" s="7">
        <v>3.4373212889999998</v>
      </c>
      <c r="AK7" s="7">
        <v>3.471305176</v>
      </c>
      <c r="AL7" s="7">
        <v>3.5060976560000001</v>
      </c>
      <c r="AM7" s="7">
        <v>3.5403457029999998</v>
      </c>
      <c r="AN7" s="7">
        <v>3.5755427249999996</v>
      </c>
      <c r="AO7" s="7">
        <v>3.6139348140000003</v>
      </c>
      <c r="AP7" s="7">
        <v>3.6518647460000002</v>
      </c>
    </row>
    <row r="8" spans="1:42" x14ac:dyDescent="0.4">
      <c r="A8" s="17" t="s">
        <v>124</v>
      </c>
      <c r="C8" s="7">
        <v>2.4200939939999997</v>
      </c>
      <c r="D8" s="7">
        <v>2.4251853030000001</v>
      </c>
      <c r="E8" s="7">
        <v>2.4918840329999998</v>
      </c>
      <c r="F8" s="7">
        <v>2.5472702640000002</v>
      </c>
      <c r="G8" s="7">
        <v>2.664222412</v>
      </c>
      <c r="H8" s="7">
        <v>2.721950928</v>
      </c>
      <c r="I8" s="7">
        <v>2.7670920409999997</v>
      </c>
      <c r="J8" s="7">
        <v>2.8074851069999998</v>
      </c>
      <c r="K8" s="7">
        <v>2.8310402829999997</v>
      </c>
      <c r="L8" s="7">
        <v>2.8533881839999999</v>
      </c>
      <c r="M8" s="7">
        <v>2.871544434</v>
      </c>
      <c r="N8" s="7">
        <v>2.8859245609999999</v>
      </c>
      <c r="O8" s="7">
        <v>2.8940300290000001</v>
      </c>
      <c r="P8" s="7">
        <v>2.899593506</v>
      </c>
      <c r="Q8" s="7">
        <v>2.9047363279999998</v>
      </c>
      <c r="R8" s="7">
        <v>2.9184255370000001</v>
      </c>
      <c r="S8" s="7">
        <v>2.9370170899999999</v>
      </c>
      <c r="T8" s="7">
        <v>2.9606135250000003</v>
      </c>
      <c r="U8" s="7">
        <v>2.9849621579999996</v>
      </c>
      <c r="V8" s="7">
        <v>3.0051501460000001</v>
      </c>
      <c r="W8" s="7">
        <v>3.0258549800000001</v>
      </c>
      <c r="X8" s="7">
        <v>3.0491477049999998</v>
      </c>
      <c r="Y8" s="7">
        <v>3.0767700200000001</v>
      </c>
      <c r="Z8" s="7">
        <v>3.1066977539999998</v>
      </c>
      <c r="AA8" s="7">
        <v>3.1368513180000002</v>
      </c>
      <c r="AB8" s="7">
        <v>3.1714169920000002</v>
      </c>
      <c r="AC8" s="7">
        <v>3.206525391</v>
      </c>
      <c r="AD8" s="7">
        <v>3.243445801</v>
      </c>
      <c r="AE8" s="7">
        <v>3.2777309570000002</v>
      </c>
      <c r="AF8" s="7">
        <v>3.3105419920000001</v>
      </c>
      <c r="AG8" s="7">
        <v>3.3439377439999998</v>
      </c>
      <c r="AH8" s="7">
        <v>3.3794384770000003</v>
      </c>
      <c r="AI8" s="7">
        <v>3.415302246</v>
      </c>
      <c r="AJ8" s="7">
        <v>3.4509045409999999</v>
      </c>
      <c r="AK8" s="7">
        <v>3.4866145020000001</v>
      </c>
      <c r="AL8" s="7">
        <v>3.5232253420000004</v>
      </c>
      <c r="AM8" s="7">
        <v>3.5593474120000002</v>
      </c>
      <c r="AN8" s="7">
        <v>3.596475098</v>
      </c>
      <c r="AO8" s="7">
        <v>3.6368437500000002</v>
      </c>
      <c r="AP8" s="7">
        <v>3.6767561039999999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5FFB6-A30D-43EC-9180-C02086CE18CA}">
  <sheetPr>
    <tabColor theme="9"/>
  </sheetPr>
  <dimension ref="A1:BL92"/>
  <sheetViews>
    <sheetView zoomScale="70" zoomScaleNormal="70" workbookViewId="0">
      <pane xSplit="1" ySplit="3" topLeftCell="AC64" activePane="bottomRight" state="frozen"/>
      <selection pane="topRight" activeCell="B1" sqref="B1"/>
      <selection pane="bottomLeft" activeCell="A2" sqref="A2"/>
      <selection pane="bottomRight" activeCell="AV97" sqref="AV97"/>
    </sheetView>
  </sheetViews>
  <sheetFormatPr defaultRowHeight="14.6" x14ac:dyDescent="0.4"/>
  <cols>
    <col min="1" max="1" width="26.921875" customWidth="1"/>
    <col min="43" max="46" width="9.23046875" style="17"/>
    <col min="47" max="48" width="17.15234375" style="37" customWidth="1"/>
  </cols>
  <sheetData>
    <row r="1" spans="1:64" s="17" customFormat="1" ht="18.45" x14ac:dyDescent="0.5">
      <c r="A1" s="5" t="s">
        <v>174</v>
      </c>
      <c r="AU1" s="37"/>
      <c r="AV1" s="37"/>
    </row>
    <row r="2" spans="1:64" s="17" customFormat="1" x14ac:dyDescent="0.4">
      <c r="AU2" s="59" t="s">
        <v>150</v>
      </c>
      <c r="AV2" s="59"/>
    </row>
    <row r="3" spans="1:64" x14ac:dyDescent="0.4">
      <c r="B3">
        <v>2010</v>
      </c>
      <c r="C3">
        <v>2011</v>
      </c>
      <c r="D3" s="17">
        <v>2012</v>
      </c>
      <c r="E3" s="17">
        <v>2013</v>
      </c>
      <c r="F3" s="17">
        <v>2014</v>
      </c>
      <c r="G3" s="17">
        <v>2015</v>
      </c>
      <c r="H3" s="17">
        <v>2016</v>
      </c>
      <c r="I3" s="17">
        <v>2017</v>
      </c>
      <c r="J3" s="17">
        <v>2018</v>
      </c>
      <c r="K3" s="17">
        <v>2019</v>
      </c>
      <c r="L3" s="17">
        <v>2020</v>
      </c>
      <c r="M3" s="17">
        <v>2021</v>
      </c>
      <c r="N3" s="17">
        <v>2022</v>
      </c>
      <c r="O3" s="17">
        <v>2023</v>
      </c>
      <c r="P3" s="17">
        <v>2024</v>
      </c>
      <c r="Q3" s="17">
        <v>2025</v>
      </c>
      <c r="R3" s="17">
        <v>2026</v>
      </c>
      <c r="S3" s="17">
        <v>2027</v>
      </c>
      <c r="T3" s="17">
        <v>2028</v>
      </c>
      <c r="U3" s="17">
        <v>2029</v>
      </c>
      <c r="V3" s="17">
        <v>2030</v>
      </c>
      <c r="W3" s="17">
        <v>2031</v>
      </c>
      <c r="X3" s="17">
        <v>2032</v>
      </c>
      <c r="Y3" s="17">
        <v>2033</v>
      </c>
      <c r="Z3" s="17">
        <v>2034</v>
      </c>
      <c r="AA3" s="17">
        <v>2035</v>
      </c>
      <c r="AB3" s="17">
        <v>2036</v>
      </c>
      <c r="AC3" s="17">
        <v>2037</v>
      </c>
      <c r="AD3" s="17">
        <v>2038</v>
      </c>
      <c r="AE3" s="17">
        <v>2039</v>
      </c>
      <c r="AF3" s="17">
        <v>2040</v>
      </c>
      <c r="AG3" s="17">
        <v>2041</v>
      </c>
      <c r="AH3" s="17">
        <v>2042</v>
      </c>
      <c r="AI3" s="17">
        <v>2043</v>
      </c>
      <c r="AJ3" s="17">
        <v>2044</v>
      </c>
      <c r="AK3" s="17">
        <v>2045</v>
      </c>
      <c r="AL3" s="17">
        <v>2046</v>
      </c>
      <c r="AM3" s="17">
        <v>2047</v>
      </c>
      <c r="AN3" s="17">
        <v>2048</v>
      </c>
      <c r="AO3" s="17">
        <v>2049</v>
      </c>
      <c r="AP3" s="17">
        <v>2050</v>
      </c>
      <c r="AR3" s="32" t="s">
        <v>89</v>
      </c>
      <c r="AU3" s="38" t="s">
        <v>151</v>
      </c>
      <c r="AV3" s="38" t="s">
        <v>152</v>
      </c>
      <c r="AW3" s="36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</row>
    <row r="4" spans="1:64" x14ac:dyDescent="0.4">
      <c r="A4" s="25" t="s">
        <v>105</v>
      </c>
    </row>
    <row r="5" spans="1:64" x14ac:dyDescent="0.4">
      <c r="A5" t="s">
        <v>118</v>
      </c>
      <c r="B5" s="1">
        <v>11.8113675382618</v>
      </c>
      <c r="C5" s="1">
        <v>13.5192644751806</v>
      </c>
      <c r="D5" s="1">
        <v>14.9227243835732</v>
      </c>
      <c r="E5" s="1">
        <v>15.6931099333469</v>
      </c>
      <c r="F5" s="1">
        <v>16.997371636516299</v>
      </c>
      <c r="G5" s="1">
        <v>17.5422858478554</v>
      </c>
      <c r="H5" s="1">
        <v>17.194955116229</v>
      </c>
      <c r="I5" s="1">
        <v>17.2575578464944</v>
      </c>
      <c r="J5" s="1">
        <v>16.781348622594201</v>
      </c>
      <c r="K5" s="1">
        <v>15.2587693187892</v>
      </c>
      <c r="L5" s="1">
        <v>14.329834734980301</v>
      </c>
      <c r="M5" s="1">
        <v>13.6819577801074</v>
      </c>
      <c r="N5" s="1">
        <v>12.326225499582099</v>
      </c>
      <c r="O5" s="1">
        <v>10.751557800286401</v>
      </c>
      <c r="P5" s="1">
        <v>10.814678456007099</v>
      </c>
      <c r="Q5" s="1">
        <v>9.6290929587520502</v>
      </c>
      <c r="R5" s="1">
        <v>9.47171162595005</v>
      </c>
      <c r="S5" s="1">
        <v>9.6880819842591102</v>
      </c>
      <c r="T5" s="1">
        <v>10.0650678313283</v>
      </c>
      <c r="U5" s="1">
        <v>10.3961001330211</v>
      </c>
      <c r="V5" s="1">
        <v>10.862902326968699</v>
      </c>
      <c r="W5" s="1">
        <v>11.099536114026799</v>
      </c>
      <c r="X5" s="1">
        <v>11.327432786151</v>
      </c>
      <c r="Y5" s="1">
        <v>11.5874841495285</v>
      </c>
      <c r="Z5" s="1">
        <v>11.961560116731899</v>
      </c>
      <c r="AA5" s="1">
        <v>12.2027597111641</v>
      </c>
      <c r="AB5" s="1">
        <v>12.477588226757801</v>
      </c>
      <c r="AC5" s="1">
        <v>12.7485228798965</v>
      </c>
      <c r="AD5" s="1">
        <v>13.0814652332151</v>
      </c>
      <c r="AE5" s="1">
        <v>13.1118815701464</v>
      </c>
      <c r="AF5" s="1">
        <v>13.271634280452201</v>
      </c>
      <c r="AG5" s="1">
        <v>13.569917639894999</v>
      </c>
      <c r="AH5" s="1">
        <v>13.692239739979801</v>
      </c>
      <c r="AI5" s="1">
        <v>13.8603604434687</v>
      </c>
      <c r="AJ5" s="1">
        <v>14.138797168694399</v>
      </c>
      <c r="AK5" s="1">
        <v>14.385298236945101</v>
      </c>
      <c r="AL5" s="1">
        <v>14.5754981106352</v>
      </c>
      <c r="AM5" s="1">
        <v>14.6055839357669</v>
      </c>
      <c r="AN5" s="1">
        <v>14.792062690679399</v>
      </c>
      <c r="AO5" s="1">
        <v>15.0372297122678</v>
      </c>
      <c r="AP5" s="1">
        <v>15.1337407882178</v>
      </c>
      <c r="AQ5" s="22"/>
      <c r="AR5" s="2">
        <f t="shared" ref="AR5:AR12" si="0">SUM(B5:AP5)</f>
        <v>545.65655938470411</v>
      </c>
      <c r="AS5" s="17" t="s">
        <v>119</v>
      </c>
    </row>
    <row r="6" spans="1:64" x14ac:dyDescent="0.4">
      <c r="A6" t="s">
        <v>148</v>
      </c>
      <c r="B6" s="1">
        <v>0</v>
      </c>
      <c r="C6" s="1">
        <v>0</v>
      </c>
      <c r="D6" s="1">
        <v>9.9727599201433391E-10</v>
      </c>
      <c r="E6" s="1">
        <v>2.8508147215271201E-9</v>
      </c>
      <c r="F6" s="1">
        <v>1.9472524828251202E-8</v>
      </c>
      <c r="G6" s="1">
        <v>2.19205716796117E-2</v>
      </c>
      <c r="H6" s="1">
        <v>3.2155261791061103E-2</v>
      </c>
      <c r="I6" s="1">
        <v>4.6314222247531303E-2</v>
      </c>
      <c r="J6" s="1">
        <v>5.30603351058168E-2</v>
      </c>
      <c r="K6" s="1">
        <v>7.0839925815982696E-2</v>
      </c>
      <c r="L6" s="1">
        <v>8.7331123285833395E-2</v>
      </c>
      <c r="M6" s="1">
        <v>0.10316337901568801</v>
      </c>
      <c r="N6" s="1">
        <v>0.12565257070137101</v>
      </c>
      <c r="O6" s="1">
        <v>0.15266334966377801</v>
      </c>
      <c r="P6" s="1">
        <v>0.15236385137707301</v>
      </c>
      <c r="Q6" s="1">
        <v>0.172982971208447</v>
      </c>
      <c r="R6" s="1">
        <v>0.16614259319275099</v>
      </c>
      <c r="S6" s="1">
        <v>0.16501910366345199</v>
      </c>
      <c r="T6" s="1">
        <v>0.164431714822622</v>
      </c>
      <c r="U6" s="1">
        <v>0.15990674965487101</v>
      </c>
      <c r="V6" s="1">
        <v>0.15395397447196901</v>
      </c>
      <c r="W6" s="1">
        <v>0.15237821953546901</v>
      </c>
      <c r="X6" s="1">
        <v>0.15077338716354599</v>
      </c>
      <c r="Y6" s="1">
        <v>0.15023578168066101</v>
      </c>
      <c r="Z6" s="1">
        <v>0.15090169119379701</v>
      </c>
      <c r="AA6" s="1">
        <v>0.15040608378546699</v>
      </c>
      <c r="AB6" s="1">
        <v>0.15000394186879501</v>
      </c>
      <c r="AC6" s="1">
        <v>0.15010594733898899</v>
      </c>
      <c r="AD6" s="1">
        <v>0.15082532298099299</v>
      </c>
      <c r="AE6" s="1">
        <v>0.14851783259422099</v>
      </c>
      <c r="AF6" s="1">
        <v>0.148224361645518</v>
      </c>
      <c r="AG6" s="1">
        <v>0.14845569380099799</v>
      </c>
      <c r="AH6" s="1">
        <v>0.14713803049520499</v>
      </c>
      <c r="AI6" s="1">
        <v>0.14653686025089099</v>
      </c>
      <c r="AJ6" s="1">
        <v>0.14708261060424499</v>
      </c>
      <c r="AK6" s="1">
        <v>0.14770821239809101</v>
      </c>
      <c r="AL6" s="1">
        <v>0.14792288056653499</v>
      </c>
      <c r="AM6" s="1">
        <v>0.14653484101259601</v>
      </c>
      <c r="AN6" s="1">
        <v>0.147022635813675</v>
      </c>
      <c r="AO6" s="1">
        <v>0.148233080071524</v>
      </c>
      <c r="AP6" s="1">
        <v>0.14808325460659499</v>
      </c>
      <c r="AQ6" s="22"/>
      <c r="AR6" s="2">
        <f t="shared" si="0"/>
        <v>4.8049923904262855</v>
      </c>
      <c r="AS6" s="17" t="s">
        <v>119</v>
      </c>
    </row>
    <row r="7" spans="1:64" x14ac:dyDescent="0.4">
      <c r="A7" t="s">
        <v>56</v>
      </c>
      <c r="B7" s="1">
        <v>1.9047064289601201</v>
      </c>
      <c r="C7" s="1">
        <v>2.17625483991183</v>
      </c>
      <c r="D7" s="1">
        <v>2.3902028916140501</v>
      </c>
      <c r="E7" s="1">
        <v>2.4971745619229999</v>
      </c>
      <c r="F7" s="1">
        <v>2.7367911835472101</v>
      </c>
      <c r="G7" s="1">
        <v>2.8079612219134602</v>
      </c>
      <c r="H7" s="1">
        <v>2.7491104326675</v>
      </c>
      <c r="I7" s="1">
        <v>2.7455912143582601</v>
      </c>
      <c r="J7" s="1">
        <v>2.6454125444804202</v>
      </c>
      <c r="K7" s="1">
        <v>2.3641252399660799</v>
      </c>
      <c r="L7" s="1">
        <v>2.18185011147157</v>
      </c>
      <c r="M7" s="1">
        <v>2.0352418100208398</v>
      </c>
      <c r="N7" s="1">
        <v>1.77620400943448</v>
      </c>
      <c r="O7" s="1">
        <v>1.4691691081737299</v>
      </c>
      <c r="P7" s="1">
        <v>1.4574082838155</v>
      </c>
      <c r="Q7" s="1">
        <v>1.2118403608380399</v>
      </c>
      <c r="R7" s="1">
        <v>1.1642646469447</v>
      </c>
      <c r="S7" s="1">
        <v>1.1563041612948199</v>
      </c>
      <c r="T7" s="1">
        <v>1.1519678819483601</v>
      </c>
      <c r="U7" s="1">
        <v>1.11972378674062</v>
      </c>
      <c r="V7" s="1">
        <v>1.07717667236422</v>
      </c>
      <c r="W7" s="1">
        <v>1.0642159803951501</v>
      </c>
      <c r="X7" s="1">
        <v>1.04936196829411</v>
      </c>
      <c r="Y7" s="1">
        <v>1.0408509851388501</v>
      </c>
      <c r="Z7" s="1">
        <v>1.03893034481059</v>
      </c>
      <c r="AA7" s="1">
        <v>1.0272428572047401</v>
      </c>
      <c r="AB7" s="1">
        <v>1.01481117623506</v>
      </c>
      <c r="AC7" s="1">
        <v>1.0054545937869499</v>
      </c>
      <c r="AD7" s="1">
        <v>0.999592900103219</v>
      </c>
      <c r="AE7" s="1">
        <v>0.97112980216760503</v>
      </c>
      <c r="AF7" s="1">
        <v>0.95449434265968502</v>
      </c>
      <c r="AG7" s="1">
        <v>0.95052467801767404</v>
      </c>
      <c r="AH7" s="1">
        <v>0.93660139514002205</v>
      </c>
      <c r="AI7" s="1">
        <v>0.92744199200009703</v>
      </c>
      <c r="AJ7" s="1">
        <v>0.92653032557535897</v>
      </c>
      <c r="AK7" s="1">
        <v>0.92580266706991399</v>
      </c>
      <c r="AL7" s="1">
        <v>0.92289266351794796</v>
      </c>
      <c r="AM7" s="1">
        <v>0.91085514522195998</v>
      </c>
      <c r="AN7" s="1">
        <v>0.91063662302128501</v>
      </c>
      <c r="AO7" s="1">
        <v>0.91515121722817105</v>
      </c>
      <c r="AP7" s="1">
        <v>0.91130658028252598</v>
      </c>
      <c r="AQ7" s="22"/>
      <c r="AR7" s="2">
        <f t="shared" si="0"/>
        <v>60.222309630259709</v>
      </c>
      <c r="AS7" s="17" t="s">
        <v>119</v>
      </c>
    </row>
    <row r="8" spans="1:64" x14ac:dyDescent="0.4">
      <c r="A8" t="s">
        <v>5</v>
      </c>
      <c r="B8" s="1">
        <v>0.34973209215960899</v>
      </c>
      <c r="C8" s="1">
        <v>0.39952019209103401</v>
      </c>
      <c r="D8" s="1">
        <v>0.43877618012061598</v>
      </c>
      <c r="E8" s="1">
        <v>0.45838549568655301</v>
      </c>
      <c r="F8" s="1">
        <v>0.50351816431622198</v>
      </c>
      <c r="G8" s="1">
        <v>0.979129545784446</v>
      </c>
      <c r="H8" s="1">
        <v>1.18298105537472</v>
      </c>
      <c r="I8" s="1">
        <v>1.4793958976483299</v>
      </c>
      <c r="J8" s="1">
        <v>1.6099468543786499</v>
      </c>
      <c r="K8" s="1">
        <v>1.9379981223240601</v>
      </c>
      <c r="L8" s="1">
        <v>2.2510187053872501</v>
      </c>
      <c r="M8" s="1">
        <v>2.5749259776444098</v>
      </c>
      <c r="N8" s="1">
        <v>3.0096125203684299</v>
      </c>
      <c r="O8" s="1">
        <v>3.5367337754658701</v>
      </c>
      <c r="P8" s="1">
        <v>3.5513787926976201</v>
      </c>
      <c r="Q8" s="1">
        <v>3.9682911216515802</v>
      </c>
      <c r="R8" s="1">
        <v>3.8417922144771102</v>
      </c>
      <c r="S8" s="1">
        <v>3.8528373346190099</v>
      </c>
      <c r="T8" s="1">
        <v>3.89292234296658</v>
      </c>
      <c r="U8" s="1">
        <v>3.86609460031874</v>
      </c>
      <c r="V8" s="1">
        <v>3.8357104375751798</v>
      </c>
      <c r="W8" s="1">
        <v>3.8400485075277602</v>
      </c>
      <c r="X8" s="1">
        <v>3.8426579276394901</v>
      </c>
      <c r="Y8" s="1">
        <v>3.8663884028111299</v>
      </c>
      <c r="Z8" s="1">
        <v>3.9232462577520599</v>
      </c>
      <c r="AA8" s="1">
        <v>3.94406365742456</v>
      </c>
      <c r="AB8" s="1">
        <v>3.9670834252278002</v>
      </c>
      <c r="AC8" s="1">
        <v>3.9939823284284</v>
      </c>
      <c r="AD8" s="1">
        <v>4.0310476541441398</v>
      </c>
      <c r="AE8" s="1">
        <v>3.9799910178270101</v>
      </c>
      <c r="AF8" s="1">
        <v>3.9713189885247799</v>
      </c>
      <c r="AG8" s="1">
        <v>4.0125237797275597</v>
      </c>
      <c r="AH8" s="1">
        <v>4.0069212374539296</v>
      </c>
      <c r="AI8" s="1">
        <v>4.0185139907523402</v>
      </c>
      <c r="AJ8" s="1">
        <v>4.0593290292847497</v>
      </c>
      <c r="AK8" s="1">
        <v>4.0989200570284696</v>
      </c>
      <c r="AL8" s="1">
        <v>4.1252460345757598</v>
      </c>
      <c r="AM8" s="1">
        <v>4.1054129956636203</v>
      </c>
      <c r="AN8" s="1">
        <v>4.1351409213360801</v>
      </c>
      <c r="AO8" s="1">
        <v>4.1842794715936504</v>
      </c>
      <c r="AP8" s="1">
        <v>4.1952204853695996</v>
      </c>
      <c r="AQ8" s="22"/>
      <c r="AR8" s="2">
        <f t="shared" si="0"/>
        <v>127.82203759314891</v>
      </c>
      <c r="AS8" s="17" t="s">
        <v>119</v>
      </c>
    </row>
    <row r="9" spans="1:64" x14ac:dyDescent="0.4">
      <c r="A9" t="s">
        <v>4</v>
      </c>
      <c r="B9" s="1">
        <v>0.84735283520123295</v>
      </c>
      <c r="C9" s="1">
        <v>0.97132545716341301</v>
      </c>
      <c r="D9" s="1">
        <v>1.0767226558168399</v>
      </c>
      <c r="E9" s="1">
        <v>1.13854801876403</v>
      </c>
      <c r="F9" s="1">
        <v>1.22107736066038</v>
      </c>
      <c r="G9" s="1">
        <v>1.55873163046561</v>
      </c>
      <c r="H9" s="1">
        <v>1.67065136605274</v>
      </c>
      <c r="I9" s="1">
        <v>1.8682994607051</v>
      </c>
      <c r="J9" s="1">
        <v>1.9329030680319701</v>
      </c>
      <c r="K9" s="1">
        <v>2.0731729843612698</v>
      </c>
      <c r="L9" s="1">
        <v>2.2351755620232101</v>
      </c>
      <c r="M9" s="1">
        <v>2.4234172450045901</v>
      </c>
      <c r="N9" s="1">
        <v>2.6440641774799101</v>
      </c>
      <c r="O9" s="1">
        <v>2.9149264984982901</v>
      </c>
      <c r="P9" s="1">
        <v>2.9307497850564301</v>
      </c>
      <c r="Q9" s="1">
        <v>3.1501758222017</v>
      </c>
      <c r="R9" s="1">
        <v>3.0599022573732899</v>
      </c>
      <c r="S9" s="1">
        <v>3.0804434213107101</v>
      </c>
      <c r="T9" s="1">
        <v>3.12945605296082</v>
      </c>
      <c r="U9" s="1">
        <v>3.1328694041671499</v>
      </c>
      <c r="V9" s="1">
        <v>3.1427607323578401</v>
      </c>
      <c r="W9" s="1">
        <v>3.1604003197359201</v>
      </c>
      <c r="X9" s="1">
        <v>3.17651012924805</v>
      </c>
      <c r="Y9" s="1">
        <v>3.2086306523683601</v>
      </c>
      <c r="Z9" s="1">
        <v>3.2692996684059898</v>
      </c>
      <c r="AA9" s="1">
        <v>3.2988056641258501</v>
      </c>
      <c r="AB9" s="1">
        <v>3.33132955683927</v>
      </c>
      <c r="AC9" s="1">
        <v>3.3662011890736698</v>
      </c>
      <c r="AD9" s="1">
        <v>3.4103167095428999</v>
      </c>
      <c r="AE9" s="1">
        <v>3.3793659716254401</v>
      </c>
      <c r="AF9" s="1">
        <v>3.3832656663598302</v>
      </c>
      <c r="AG9" s="1">
        <v>3.42987404058734</v>
      </c>
      <c r="AH9" s="1">
        <v>3.4346475185564</v>
      </c>
      <c r="AI9" s="1">
        <v>3.4533833479229501</v>
      </c>
      <c r="AJ9" s="1">
        <v>3.4971534716861599</v>
      </c>
      <c r="AK9" s="1">
        <v>3.53844455550579</v>
      </c>
      <c r="AL9" s="1">
        <v>3.5676982581311001</v>
      </c>
      <c r="AM9" s="1">
        <v>3.5568928216554201</v>
      </c>
      <c r="AN9" s="1">
        <v>3.5878909860128299</v>
      </c>
      <c r="AO9" s="1">
        <v>3.6351574390032599</v>
      </c>
      <c r="AP9" s="1">
        <v>3.6488296309763499</v>
      </c>
      <c r="AQ9" s="22"/>
      <c r="AR9" s="2">
        <f t="shared" si="0"/>
        <v>114.53682339301942</v>
      </c>
      <c r="AS9" s="17" t="s">
        <v>119</v>
      </c>
    </row>
    <row r="10" spans="1:64" x14ac:dyDescent="0.4">
      <c r="A10" t="s">
        <v>35</v>
      </c>
      <c r="B10" s="1">
        <v>0.37021105210053701</v>
      </c>
      <c r="C10" s="1">
        <v>0.42622446943939102</v>
      </c>
      <c r="D10" s="1">
        <v>0.47833360126227098</v>
      </c>
      <c r="E10" s="1">
        <v>0.51379471193769599</v>
      </c>
      <c r="F10" s="1">
        <v>0.53610087015541996</v>
      </c>
      <c r="G10" s="1">
        <v>0.588104128733693</v>
      </c>
      <c r="H10" s="1">
        <v>0.58978968016579403</v>
      </c>
      <c r="I10" s="1">
        <v>0.61554595301556003</v>
      </c>
      <c r="J10" s="1">
        <v>0.62571846649204799</v>
      </c>
      <c r="K10" s="1">
        <v>0.62177350040859503</v>
      </c>
      <c r="L10" s="1">
        <v>0.63318528235051896</v>
      </c>
      <c r="M10" s="1">
        <v>0.66281647052623305</v>
      </c>
      <c r="N10" s="1">
        <v>0.67477937616490502</v>
      </c>
      <c r="O10" s="1">
        <v>0.69488481099383903</v>
      </c>
      <c r="P10" s="1">
        <v>0.72010449455537595</v>
      </c>
      <c r="Q10" s="1">
        <v>0.75152144617826699</v>
      </c>
      <c r="R10" s="1">
        <v>0.76227266071317101</v>
      </c>
      <c r="S10" s="1">
        <v>0.80716039300759901</v>
      </c>
      <c r="T10" s="1">
        <v>0.87745386822279603</v>
      </c>
      <c r="U10" s="1">
        <v>0.96221634476547102</v>
      </c>
      <c r="V10" s="1">
        <v>1.0798197100645399</v>
      </c>
      <c r="W10" s="1">
        <v>1.13286969805656</v>
      </c>
      <c r="X10" s="1">
        <v>1.18622910346678</v>
      </c>
      <c r="Y10" s="1">
        <v>1.2412780236126799</v>
      </c>
      <c r="Z10" s="1">
        <v>1.31188000971698</v>
      </c>
      <c r="AA10" s="1">
        <v>1.36741159594964</v>
      </c>
      <c r="AB10" s="1">
        <v>1.4288026244041601</v>
      </c>
      <c r="AC10" s="1">
        <v>1.4872260925010099</v>
      </c>
      <c r="AD10" s="1">
        <v>1.55181318728446</v>
      </c>
      <c r="AE10" s="1">
        <v>1.58139766994204</v>
      </c>
      <c r="AF10" s="1">
        <v>1.62410644069986</v>
      </c>
      <c r="AG10" s="1">
        <v>1.6840448585368299</v>
      </c>
      <c r="AH10" s="1">
        <v>1.7190448551625299</v>
      </c>
      <c r="AI10" s="1">
        <v>1.7585552662761701</v>
      </c>
      <c r="AJ10" s="1">
        <v>1.8099243755119101</v>
      </c>
      <c r="AK10" s="1">
        <v>1.85612518459329</v>
      </c>
      <c r="AL10" s="1">
        <v>1.89391060444338</v>
      </c>
      <c r="AM10" s="1">
        <v>1.9093063406023401</v>
      </c>
      <c r="AN10" s="1">
        <v>1.9437666189420399</v>
      </c>
      <c r="AO10" s="1">
        <v>1.98522407431868</v>
      </c>
      <c r="AP10" s="1">
        <v>2.0070901755956698</v>
      </c>
      <c r="AQ10" s="22"/>
      <c r="AR10" s="2">
        <f t="shared" si="0"/>
        <v>46.471818090870727</v>
      </c>
      <c r="AS10" t="s">
        <v>119</v>
      </c>
    </row>
    <row r="11" spans="1:64" x14ac:dyDescent="0.4">
      <c r="A11" t="s">
        <v>7</v>
      </c>
      <c r="B11" s="1">
        <v>2.1348116423682701</v>
      </c>
      <c r="C11" s="1">
        <v>2.44245259667324</v>
      </c>
      <c r="D11" s="1">
        <v>2.69195450874905</v>
      </c>
      <c r="E11" s="1">
        <v>2.82544926405803</v>
      </c>
      <c r="F11" s="1">
        <v>3.0682648482929098</v>
      </c>
      <c r="G11" s="1">
        <v>3.32752933779941</v>
      </c>
      <c r="H11" s="1">
        <v>3.3410309186246501</v>
      </c>
      <c r="I11" s="1">
        <v>3.4548954705411301</v>
      </c>
      <c r="J11" s="1">
        <v>3.4067240820909901</v>
      </c>
      <c r="K11" s="1">
        <v>3.2548248952166698</v>
      </c>
      <c r="L11" s="1">
        <v>3.1992817126368198</v>
      </c>
      <c r="M11" s="1">
        <v>3.1918466740365798</v>
      </c>
      <c r="N11" s="1">
        <v>3.1063047427761799</v>
      </c>
      <c r="O11" s="1">
        <v>3.0161156521752899</v>
      </c>
      <c r="P11" s="1">
        <v>3.0223049021224999</v>
      </c>
      <c r="Q11" s="1">
        <v>2.9576207138710102</v>
      </c>
      <c r="R11" s="1">
        <v>2.8785299774832902</v>
      </c>
      <c r="S11" s="1">
        <v>2.9075660252595199</v>
      </c>
      <c r="T11" s="1">
        <v>2.9680966411645402</v>
      </c>
      <c r="U11" s="1">
        <v>2.9905869030249099</v>
      </c>
      <c r="V11" s="1">
        <v>3.0252706096944801</v>
      </c>
      <c r="W11" s="1">
        <v>3.0530824972366499</v>
      </c>
      <c r="X11" s="1">
        <v>3.0788503857425402</v>
      </c>
      <c r="Y11" s="1">
        <v>3.11749891432058</v>
      </c>
      <c r="Z11" s="1">
        <v>3.1842192252617898</v>
      </c>
      <c r="AA11" s="1">
        <v>3.21884937202337</v>
      </c>
      <c r="AB11" s="1">
        <v>3.2591878530856802</v>
      </c>
      <c r="AC11" s="1">
        <v>3.3007323146213601</v>
      </c>
      <c r="AD11" s="1">
        <v>3.3560655818396201</v>
      </c>
      <c r="AE11" s="1">
        <v>3.3353163503464098</v>
      </c>
      <c r="AF11" s="1">
        <v>3.35003976470224</v>
      </c>
      <c r="AG11" s="1">
        <v>3.39900369556839</v>
      </c>
      <c r="AH11" s="1">
        <v>3.40845733034711</v>
      </c>
      <c r="AI11" s="1">
        <v>3.4310509896309198</v>
      </c>
      <c r="AJ11" s="1">
        <v>3.4808830162974602</v>
      </c>
      <c r="AK11" s="1">
        <v>3.5261637208122498</v>
      </c>
      <c r="AL11" s="1">
        <v>3.5588924999909</v>
      </c>
      <c r="AM11" s="1">
        <v>3.5526635218009202</v>
      </c>
      <c r="AN11" s="1">
        <v>3.58698518483174</v>
      </c>
      <c r="AO11" s="1">
        <v>3.6367770320210102</v>
      </c>
      <c r="AP11" s="1">
        <v>3.65153420073452</v>
      </c>
      <c r="AQ11" s="22"/>
      <c r="AR11" s="2">
        <f t="shared" si="0"/>
        <v>130.69771556987493</v>
      </c>
      <c r="AS11" s="17" t="s">
        <v>119</v>
      </c>
    </row>
    <row r="12" spans="1:64" x14ac:dyDescent="0.4">
      <c r="A12" t="s">
        <v>33</v>
      </c>
      <c r="B12" s="1">
        <v>1.5527754554675399</v>
      </c>
      <c r="C12" s="1">
        <v>1.7761172407542301</v>
      </c>
      <c r="D12" s="1">
        <v>1.9580027968004401</v>
      </c>
      <c r="E12" s="1">
        <v>2.05561325582444</v>
      </c>
      <c r="F12" s="1">
        <v>2.2385518575801702</v>
      </c>
      <c r="G12" s="1">
        <v>2.3934445365093899</v>
      </c>
      <c r="H12" s="1">
        <v>2.38725224574786</v>
      </c>
      <c r="I12" s="1">
        <v>2.4474732154090999</v>
      </c>
      <c r="J12" s="1">
        <v>2.4296176370471998</v>
      </c>
      <c r="K12" s="1">
        <v>2.3074967003809399</v>
      </c>
      <c r="L12" s="1">
        <v>2.2561010919664599</v>
      </c>
      <c r="M12" s="1">
        <v>2.24382737116811</v>
      </c>
      <c r="N12" s="1">
        <v>2.1612434416601101</v>
      </c>
      <c r="O12" s="1">
        <v>2.0758707886071499</v>
      </c>
      <c r="P12" s="1">
        <v>2.1269596716445802</v>
      </c>
      <c r="Q12" s="1">
        <v>2.0888868046414202</v>
      </c>
      <c r="R12" s="1">
        <v>2.0949921153836999</v>
      </c>
      <c r="S12" s="1">
        <v>2.19341727756973</v>
      </c>
      <c r="T12" s="1">
        <v>2.3507606658098998</v>
      </c>
      <c r="U12" s="1">
        <v>2.53137898168622</v>
      </c>
      <c r="V12" s="1">
        <v>2.7821280029126298</v>
      </c>
      <c r="W12" s="1">
        <v>2.89778936546226</v>
      </c>
      <c r="X12" s="1">
        <v>3.0134768842805202</v>
      </c>
      <c r="Y12" s="1">
        <v>3.1349166180691599</v>
      </c>
      <c r="Z12" s="1">
        <v>3.2935629077611002</v>
      </c>
      <c r="AA12" s="1">
        <v>3.4150961477731201</v>
      </c>
      <c r="AB12" s="1">
        <v>3.5504711489289602</v>
      </c>
      <c r="AC12" s="1">
        <v>3.68041701635368</v>
      </c>
      <c r="AD12" s="1">
        <v>3.8271801298191801</v>
      </c>
      <c r="AE12" s="1">
        <v>3.8875382733424599</v>
      </c>
      <c r="AF12" s="1">
        <v>3.9825189946213202</v>
      </c>
      <c r="AG12" s="1">
        <v>4.1160075609201998</v>
      </c>
      <c r="AH12" s="1">
        <v>4.1901401108213703</v>
      </c>
      <c r="AI12" s="1">
        <v>4.2759689204040399</v>
      </c>
      <c r="AJ12" s="1">
        <v>4.3920064125893701</v>
      </c>
      <c r="AK12" s="1">
        <v>4.4960853274172097</v>
      </c>
      <c r="AL12" s="1">
        <v>4.5803772135931196</v>
      </c>
      <c r="AM12" s="1">
        <v>4.6114160604298897</v>
      </c>
      <c r="AN12" s="1">
        <v>4.6892394390815904</v>
      </c>
      <c r="AO12" s="1">
        <v>4.7842437284813499</v>
      </c>
      <c r="AP12" s="1">
        <v>4.8318378765049097</v>
      </c>
      <c r="AQ12" s="22"/>
      <c r="AR12" s="2">
        <f t="shared" si="0"/>
        <v>126.10220129122611</v>
      </c>
      <c r="AS12" s="17" t="s">
        <v>119</v>
      </c>
    </row>
    <row r="13" spans="1:64" x14ac:dyDescent="0.4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22"/>
      <c r="AR13" s="35">
        <f>SUM(B5:AP12)/1000</f>
        <v>1.15631445734353</v>
      </c>
      <c r="AS13" s="4" t="s">
        <v>149</v>
      </c>
      <c r="AT13" s="4"/>
      <c r="AU13" s="39"/>
    </row>
    <row r="14" spans="1:64" x14ac:dyDescent="0.4">
      <c r="A14" s="25" t="s">
        <v>106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22"/>
      <c r="AR14" s="22"/>
      <c r="AS14" s="22"/>
      <c r="AT14" s="22"/>
    </row>
    <row r="15" spans="1:64" x14ac:dyDescent="0.4">
      <c r="A15" s="17" t="s">
        <v>118</v>
      </c>
      <c r="B15" s="1">
        <v>11.8113675382618</v>
      </c>
      <c r="C15" s="1">
        <v>13.5192644751806</v>
      </c>
      <c r="D15" s="1">
        <v>14.9227243835732</v>
      </c>
      <c r="E15" s="1">
        <v>15.6931099333469</v>
      </c>
      <c r="F15" s="1">
        <v>16.997371636516299</v>
      </c>
      <c r="G15" s="1">
        <v>17.5422858478554</v>
      </c>
      <c r="H15" s="1">
        <v>17.194955116229</v>
      </c>
      <c r="I15" s="1">
        <v>17.2575578464944</v>
      </c>
      <c r="J15" s="1">
        <v>16.781348622594201</v>
      </c>
      <c r="K15" s="1">
        <v>15.2587693187892</v>
      </c>
      <c r="L15" s="1">
        <v>14.329834734980301</v>
      </c>
      <c r="M15" s="1">
        <v>13.683464057953904</v>
      </c>
      <c r="N15" s="1">
        <v>12.33246222201114</v>
      </c>
      <c r="O15" s="1">
        <v>10.776284134991522</v>
      </c>
      <c r="P15" s="1">
        <v>10.842945143381684</v>
      </c>
      <c r="Q15" s="1">
        <v>9.6718794486638515</v>
      </c>
      <c r="R15" s="1">
        <v>9.5313406707154176</v>
      </c>
      <c r="S15" s="1">
        <v>9.7707237875085511</v>
      </c>
      <c r="T15" s="1">
        <v>10.191996896187478</v>
      </c>
      <c r="U15" s="1">
        <v>10.559353708459948</v>
      </c>
      <c r="V15" s="1">
        <v>11.061960846236218</v>
      </c>
      <c r="W15" s="1">
        <v>11.606798743520958</v>
      </c>
      <c r="X15" s="1">
        <v>11.899681049958227</v>
      </c>
      <c r="Y15" s="1">
        <v>12.205162655388918</v>
      </c>
      <c r="Z15" s="1">
        <v>12.622691239545892</v>
      </c>
      <c r="AA15" s="1">
        <v>12.891270024228957</v>
      </c>
      <c r="AB15" s="1">
        <v>13.185753633602133</v>
      </c>
      <c r="AC15" s="1">
        <v>13.470326510609908</v>
      </c>
      <c r="AD15" s="1">
        <v>13.817852089073252</v>
      </c>
      <c r="AE15" s="1">
        <v>13.8381315491566</v>
      </c>
      <c r="AF15" s="1">
        <v>13.992614580445466</v>
      </c>
      <c r="AG15" s="1">
        <v>14.275804465083519</v>
      </c>
      <c r="AH15" s="1">
        <v>14.374848842183807</v>
      </c>
      <c r="AI15" s="1">
        <v>14.514104045895854</v>
      </c>
      <c r="AJ15" s="1">
        <v>14.76759191276104</v>
      </c>
      <c r="AK15" s="1">
        <v>14.98635724446344</v>
      </c>
      <c r="AL15" s="1">
        <v>15.145800444583001</v>
      </c>
      <c r="AM15" s="1">
        <v>15.139251757554412</v>
      </c>
      <c r="AN15" s="1">
        <v>15.296664237620275</v>
      </c>
      <c r="AO15" s="1">
        <v>15.514830545502036</v>
      </c>
      <c r="AP15" s="1">
        <v>15.577492276106415</v>
      </c>
      <c r="AQ15" s="22"/>
      <c r="AR15" s="2">
        <f t="shared" ref="AR15:AR22" si="1">SUM(B15:AP15)</f>
        <v>558.85402821721505</v>
      </c>
      <c r="AS15" s="17" t="s">
        <v>119</v>
      </c>
      <c r="AU15" s="40">
        <f t="shared" ref="AU15:AU22" si="2">(AP15-AP5)/AP5</f>
        <v>2.9321996068156074E-2</v>
      </c>
      <c r="AV15" s="41">
        <f t="shared" ref="AV15:AV22" si="3">AR15-AR5</f>
        <v>13.197468832510935</v>
      </c>
    </row>
    <row r="16" spans="1:64" x14ac:dyDescent="0.4">
      <c r="A16" s="17" t="s">
        <v>148</v>
      </c>
      <c r="B16" s="1">
        <v>0</v>
      </c>
      <c r="C16" s="1">
        <v>0</v>
      </c>
      <c r="D16" s="1">
        <v>9.9727599201433391E-10</v>
      </c>
      <c r="E16" s="1">
        <v>2.8508147215271201E-9</v>
      </c>
      <c r="F16" s="1">
        <v>1.9472524828251202E-8</v>
      </c>
      <c r="G16" s="1">
        <v>2.19205716796117E-2</v>
      </c>
      <c r="H16" s="1">
        <v>3.2155261791061103E-2</v>
      </c>
      <c r="I16" s="1">
        <v>4.6314222247531303E-2</v>
      </c>
      <c r="J16" s="1">
        <v>5.30603351058168E-2</v>
      </c>
      <c r="K16" s="1">
        <v>7.0839925815982696E-2</v>
      </c>
      <c r="L16" s="1">
        <v>8.7331123285833395E-2</v>
      </c>
      <c r="M16" s="1">
        <v>0.10308637183996204</v>
      </c>
      <c r="N16" s="1">
        <v>0.12551214074866554</v>
      </c>
      <c r="O16" s="1">
        <v>0.15226017762011845</v>
      </c>
      <c r="P16" s="1">
        <v>0.15196116305571819</v>
      </c>
      <c r="Q16" s="1">
        <v>0.17233321645170277</v>
      </c>
      <c r="R16" s="1">
        <v>0.16515942567162209</v>
      </c>
      <c r="S16" s="1">
        <v>0.16368470019781195</v>
      </c>
      <c r="T16" s="1">
        <v>0.16242284627702439</v>
      </c>
      <c r="U16" s="1">
        <v>0.15733458316954255</v>
      </c>
      <c r="V16" s="1">
        <v>0.15077159693689293</v>
      </c>
      <c r="W16" s="1">
        <v>0.14485857833013821</v>
      </c>
      <c r="X16" s="1">
        <v>0.14259511548591727</v>
      </c>
      <c r="Y16" s="1">
        <v>0.14110152142452301</v>
      </c>
      <c r="Z16" s="1">
        <v>0.14075025624064752</v>
      </c>
      <c r="AA16" s="1">
        <v>0.1393800642384295</v>
      </c>
      <c r="AB16" s="1">
        <v>0.1380469769529257</v>
      </c>
      <c r="AC16" s="1">
        <v>0.13723005721803438</v>
      </c>
      <c r="AD16" s="1">
        <v>0.13666849601620379</v>
      </c>
      <c r="AE16" s="1">
        <v>0.1333171567883645</v>
      </c>
      <c r="AF16" s="1">
        <v>0.1316295759908962</v>
      </c>
      <c r="AG16" s="1">
        <v>0.13167658984063818</v>
      </c>
      <c r="AH16" s="1">
        <v>0.130340939309703</v>
      </c>
      <c r="AI16" s="1">
        <v>0.12966232649081549</v>
      </c>
      <c r="AJ16" s="1">
        <v>0.1300029943442631</v>
      </c>
      <c r="AK16" s="1">
        <v>0.1304940417348886</v>
      </c>
      <c r="AL16" s="1">
        <v>0.13066839127305518</v>
      </c>
      <c r="AM16" s="1">
        <v>0.12943787167740692</v>
      </c>
      <c r="AN16" s="1">
        <v>0.129892588347814</v>
      </c>
      <c r="AO16" s="1">
        <v>0.13103134399218899</v>
      </c>
      <c r="AP16" s="1">
        <v>0.1310410530345289</v>
      </c>
      <c r="AQ16" s="22"/>
      <c r="AR16" s="2">
        <f t="shared" si="1"/>
        <v>4.5059736239468942</v>
      </c>
      <c r="AS16" s="17" t="s">
        <v>119</v>
      </c>
      <c r="AU16" s="40">
        <f t="shared" si="2"/>
        <v>-0.1150852715747045</v>
      </c>
      <c r="AV16" s="41">
        <f t="shared" si="3"/>
        <v>-0.2990187664793913</v>
      </c>
      <c r="AW16" s="17"/>
    </row>
    <row r="17" spans="1:51" x14ac:dyDescent="0.4">
      <c r="A17" s="17" t="s">
        <v>56</v>
      </c>
      <c r="B17" s="1">
        <v>1.9047064289601201</v>
      </c>
      <c r="C17" s="1">
        <v>2.17625483991183</v>
      </c>
      <c r="D17" s="1">
        <v>2.3902028916140501</v>
      </c>
      <c r="E17" s="1">
        <v>2.4971745619229999</v>
      </c>
      <c r="F17" s="1">
        <v>2.7367911835472101</v>
      </c>
      <c r="G17" s="1">
        <v>2.8079612219134602</v>
      </c>
      <c r="H17" s="1">
        <v>2.7491104326675</v>
      </c>
      <c r="I17" s="1">
        <v>2.7455912143582601</v>
      </c>
      <c r="J17" s="1">
        <v>2.6454125444804202</v>
      </c>
      <c r="K17" s="1">
        <v>2.3641252399660799</v>
      </c>
      <c r="L17" s="1">
        <v>2.18185011147157</v>
      </c>
      <c r="M17" s="1">
        <v>2.0348300030533788</v>
      </c>
      <c r="N17" s="1">
        <v>1.7750392823314278</v>
      </c>
      <c r="O17" s="1">
        <v>1.4661529641853881</v>
      </c>
      <c r="P17" s="1">
        <v>1.4537387242715647</v>
      </c>
      <c r="Q17" s="1">
        <v>1.2087376624342516</v>
      </c>
      <c r="R17" s="1">
        <v>1.1596472713063015</v>
      </c>
      <c r="S17" s="1">
        <v>1.149973145331133</v>
      </c>
      <c r="T17" s="1">
        <v>1.1421421041255597</v>
      </c>
      <c r="U17" s="1">
        <v>1.1075153641780455</v>
      </c>
      <c r="V17" s="1">
        <v>1.0627542012558238</v>
      </c>
      <c r="W17" s="1">
        <v>1.0252030965551255</v>
      </c>
      <c r="X17" s="1">
        <v>1.0087887132304765</v>
      </c>
      <c r="Y17" s="1">
        <v>0.99709844009929527</v>
      </c>
      <c r="Z17" s="1">
        <v>0.99258609367162509</v>
      </c>
      <c r="AA17" s="1">
        <v>0.97975697410089313</v>
      </c>
      <c r="AB17" s="1">
        <v>0.96735577491462477</v>
      </c>
      <c r="AC17" s="1">
        <v>0.95888549756494035</v>
      </c>
      <c r="AD17" s="1">
        <v>0.95430838707416432</v>
      </c>
      <c r="AE17" s="1">
        <v>0.92935961251116772</v>
      </c>
      <c r="AF17" s="1">
        <v>0.91642254618703378</v>
      </c>
      <c r="AG17" s="1">
        <v>0.91503344041177648</v>
      </c>
      <c r="AH17" s="1">
        <v>0.90422639301778718</v>
      </c>
      <c r="AI17" s="1">
        <v>0.89796513796360633</v>
      </c>
      <c r="AJ17" s="1">
        <v>0.89985486976610818</v>
      </c>
      <c r="AK17" s="1">
        <v>0.9020782679595023</v>
      </c>
      <c r="AL17" s="1">
        <v>0.90224095686103689</v>
      </c>
      <c r="AM17" s="1">
        <v>0.89342814767474599</v>
      </c>
      <c r="AN17" s="1">
        <v>0.89600550892867425</v>
      </c>
      <c r="AO17" s="1">
        <v>0.90320104297175807</v>
      </c>
      <c r="AP17" s="1">
        <v>0.9022847230982014</v>
      </c>
      <c r="AQ17" s="22"/>
      <c r="AR17" s="2">
        <f t="shared" si="1"/>
        <v>59.505795017848918</v>
      </c>
      <c r="AS17" s="17" t="s">
        <v>119</v>
      </c>
      <c r="AU17" s="40">
        <f t="shared" si="2"/>
        <v>-9.8999144519812364E-3</v>
      </c>
      <c r="AV17" s="41">
        <f t="shared" si="3"/>
        <v>-0.71651461241079062</v>
      </c>
      <c r="AW17" s="17"/>
    </row>
    <row r="18" spans="1:51" x14ac:dyDescent="0.4">
      <c r="A18" s="17" t="s">
        <v>5</v>
      </c>
      <c r="B18" s="1">
        <v>0.34973209215960899</v>
      </c>
      <c r="C18" s="1">
        <v>0.39952019209103401</v>
      </c>
      <c r="D18" s="1">
        <v>0.43877618012061598</v>
      </c>
      <c r="E18" s="1">
        <v>0.45838549568655301</v>
      </c>
      <c r="F18" s="1">
        <v>0.50351816431622198</v>
      </c>
      <c r="G18" s="1">
        <v>0.979129545784446</v>
      </c>
      <c r="H18" s="1">
        <v>1.18298105537472</v>
      </c>
      <c r="I18" s="1">
        <v>1.4793958976483299</v>
      </c>
      <c r="J18" s="1">
        <v>1.6099468543786499</v>
      </c>
      <c r="K18" s="1">
        <v>1.9379981223240601</v>
      </c>
      <c r="L18" s="1">
        <v>2.2510187053872501</v>
      </c>
      <c r="M18" s="1">
        <v>2.5748935525399883</v>
      </c>
      <c r="N18" s="1">
        <v>3.0097459406278655</v>
      </c>
      <c r="O18" s="1">
        <v>3.5358058516657325</v>
      </c>
      <c r="P18" s="1">
        <v>3.5524164930296123</v>
      </c>
      <c r="Q18" s="1">
        <v>3.9671601725639736</v>
      </c>
      <c r="R18" s="1">
        <v>3.8391710076953909</v>
      </c>
      <c r="S18" s="1">
        <v>3.8495218083336087</v>
      </c>
      <c r="T18" s="1">
        <v>3.8874952358798387</v>
      </c>
      <c r="U18" s="1">
        <v>3.8601476745615915</v>
      </c>
      <c r="V18" s="1">
        <v>3.8294970928705623</v>
      </c>
      <c r="W18" s="1">
        <v>3.8202855770164379</v>
      </c>
      <c r="X18" s="1">
        <v>3.8291931648134439</v>
      </c>
      <c r="Y18" s="1">
        <v>3.8537302045575101</v>
      </c>
      <c r="Z18" s="1">
        <v>3.9125718231348174</v>
      </c>
      <c r="AA18" s="1">
        <v>3.9372733162058964</v>
      </c>
      <c r="AB18" s="1">
        <v>3.9648136953311548</v>
      </c>
      <c r="AC18" s="1">
        <v>3.9981945420302072</v>
      </c>
      <c r="AD18" s="1">
        <v>4.0401303450741786</v>
      </c>
      <c r="AE18" s="1">
        <v>3.9957741799697937</v>
      </c>
      <c r="AF18" s="1">
        <v>3.9946442986412913</v>
      </c>
      <c r="AG18" s="1">
        <v>4.0411666423118602</v>
      </c>
      <c r="AH18" s="1">
        <v>4.039456706668906</v>
      </c>
      <c r="AI18" s="1">
        <v>4.0534890268130459</v>
      </c>
      <c r="AJ18" s="1">
        <v>4.0965049473272286</v>
      </c>
      <c r="AK18" s="1">
        <v>4.138386268529354</v>
      </c>
      <c r="AL18" s="1">
        <v>4.1667453379242874</v>
      </c>
      <c r="AM18" s="1">
        <v>4.1481578275432369</v>
      </c>
      <c r="AN18" s="1">
        <v>4.1793802328755332</v>
      </c>
      <c r="AO18" s="1">
        <v>4.2300334325648361</v>
      </c>
      <c r="AP18" s="1">
        <v>4.2420147351338695</v>
      </c>
      <c r="AQ18" s="22"/>
      <c r="AR18" s="2">
        <f t="shared" si="1"/>
        <v>128.17820343950655</v>
      </c>
      <c r="AS18" s="17" t="s">
        <v>119</v>
      </c>
      <c r="AU18" s="40">
        <f t="shared" si="2"/>
        <v>1.115418127067697E-2</v>
      </c>
      <c r="AV18" s="41">
        <f t="shared" si="3"/>
        <v>0.3561658463576407</v>
      </c>
      <c r="AW18" s="17"/>
    </row>
    <row r="19" spans="1:51" x14ac:dyDescent="0.4">
      <c r="A19" s="17" t="s">
        <v>4</v>
      </c>
      <c r="B19" s="1">
        <v>0.84735283520123295</v>
      </c>
      <c r="C19" s="1">
        <v>0.97132545716341301</v>
      </c>
      <c r="D19" s="1">
        <v>1.0767226558168399</v>
      </c>
      <c r="E19" s="1">
        <v>1.13854801876403</v>
      </c>
      <c r="F19" s="1">
        <v>1.22107736066038</v>
      </c>
      <c r="G19" s="1">
        <v>1.55873163046561</v>
      </c>
      <c r="H19" s="1">
        <v>1.67065136605274</v>
      </c>
      <c r="I19" s="1">
        <v>1.8682994607051</v>
      </c>
      <c r="J19" s="1">
        <v>1.9329030680319701</v>
      </c>
      <c r="K19" s="1">
        <v>2.0731729843612698</v>
      </c>
      <c r="L19" s="1">
        <v>2.2351755620232101</v>
      </c>
      <c r="M19" s="1">
        <v>2.42361237673666</v>
      </c>
      <c r="N19" s="1">
        <v>2.6445127588329735</v>
      </c>
      <c r="O19" s="1">
        <v>2.9155682113840204</v>
      </c>
      <c r="P19" s="1">
        <v>2.9330536053457474</v>
      </c>
      <c r="Q19" s="1">
        <v>3.1520027021226942</v>
      </c>
      <c r="R19" s="1">
        <v>3.0621411370051663</v>
      </c>
      <c r="S19" s="1">
        <v>3.0837820724385572</v>
      </c>
      <c r="T19" s="1">
        <v>3.1343528717093938</v>
      </c>
      <c r="U19" s="1">
        <v>3.1398789210549731</v>
      </c>
      <c r="V19" s="1">
        <v>3.1520707732026754</v>
      </c>
      <c r="W19" s="1">
        <v>3.1810910072292433</v>
      </c>
      <c r="X19" s="1">
        <v>3.2058066137047283</v>
      </c>
      <c r="Y19" s="1">
        <v>3.2420218652432773</v>
      </c>
      <c r="Z19" s="1">
        <v>3.3075317998726086</v>
      </c>
      <c r="AA19" s="1">
        <v>3.3422403532313303</v>
      </c>
      <c r="AB19" s="1">
        <v>3.3798848671299924</v>
      </c>
      <c r="AC19" s="1">
        <v>3.4204954786731894</v>
      </c>
      <c r="AD19" s="1">
        <v>3.4696791742357234</v>
      </c>
      <c r="AE19" s="1">
        <v>3.4435313187557282</v>
      </c>
      <c r="AF19" s="1">
        <v>3.4532968451459554</v>
      </c>
      <c r="AG19" s="1">
        <v>3.5024801173251019</v>
      </c>
      <c r="AH19" s="1">
        <v>3.5086561193702921</v>
      </c>
      <c r="AI19" s="1">
        <v>3.5275165125426318</v>
      </c>
      <c r="AJ19" s="1">
        <v>3.5714622442128041</v>
      </c>
      <c r="AK19" s="1">
        <v>3.6128623087578475</v>
      </c>
      <c r="AL19" s="1">
        <v>3.6417919787985773</v>
      </c>
      <c r="AM19" s="1">
        <v>3.6295710432847956</v>
      </c>
      <c r="AN19" s="1">
        <v>3.6599585493517988</v>
      </c>
      <c r="AO19" s="1">
        <v>3.7067934161984413</v>
      </c>
      <c r="AP19" s="1">
        <v>3.7191532263937064</v>
      </c>
      <c r="AQ19" s="22"/>
      <c r="AR19" s="2">
        <f t="shared" si="1"/>
        <v>115.76076066853643</v>
      </c>
      <c r="AS19" s="17" t="s">
        <v>119</v>
      </c>
      <c r="AU19" s="40">
        <f t="shared" si="2"/>
        <v>1.9272918313409809E-2</v>
      </c>
      <c r="AV19" s="41">
        <f t="shared" si="3"/>
        <v>1.2239372755170166</v>
      </c>
      <c r="AW19" s="17"/>
    </row>
    <row r="20" spans="1:51" x14ac:dyDescent="0.4">
      <c r="A20" s="17" t="s">
        <v>35</v>
      </c>
      <c r="B20" s="1">
        <v>0.37021105210053701</v>
      </c>
      <c r="C20" s="1">
        <v>0.42622446943939102</v>
      </c>
      <c r="D20" s="1">
        <v>0.47833360126227098</v>
      </c>
      <c r="E20" s="1">
        <v>0.51379471193769599</v>
      </c>
      <c r="F20" s="1">
        <v>0.53610087015541996</v>
      </c>
      <c r="G20" s="1">
        <v>0.588104128733693</v>
      </c>
      <c r="H20" s="1">
        <v>0.58978968016579403</v>
      </c>
      <c r="I20" s="1">
        <v>0.61554595301556003</v>
      </c>
      <c r="J20" s="1">
        <v>0.62571846649204799</v>
      </c>
      <c r="K20" s="1">
        <v>0.62177350040859503</v>
      </c>
      <c r="L20" s="1">
        <v>0.63318528235051896</v>
      </c>
      <c r="M20" s="1">
        <v>0.66344571529523599</v>
      </c>
      <c r="N20" s="1">
        <v>0.67666457550465275</v>
      </c>
      <c r="O20" s="1">
        <v>0.70105479616918076</v>
      </c>
      <c r="P20" s="1">
        <v>0.72778271820340079</v>
      </c>
      <c r="Q20" s="1">
        <v>0.76130500208685847</v>
      </c>
      <c r="R20" s="1">
        <v>0.77675897680260841</v>
      </c>
      <c r="S20" s="1">
        <v>0.82724829027377778</v>
      </c>
      <c r="T20" s="1">
        <v>0.90835431043305925</v>
      </c>
      <c r="U20" s="1">
        <v>1.001658034957116</v>
      </c>
      <c r="V20" s="1">
        <v>1.1276226580535513</v>
      </c>
      <c r="W20" s="1">
        <v>1.2560689582676789</v>
      </c>
      <c r="X20" s="1">
        <v>1.3228585932749291</v>
      </c>
      <c r="Y20" s="1">
        <v>1.3894328119173609</v>
      </c>
      <c r="Z20" s="1">
        <v>1.4708455675082179</v>
      </c>
      <c r="AA20" s="1">
        <v>1.53333310358663</v>
      </c>
      <c r="AB20" s="1">
        <v>1.5991704835030571</v>
      </c>
      <c r="AC20" s="1">
        <v>1.6598003193878299</v>
      </c>
      <c r="AD20" s="1">
        <v>1.72659272013082</v>
      </c>
      <c r="AE20" s="1">
        <v>1.7522649473916589</v>
      </c>
      <c r="AF20" s="1">
        <v>1.79185903304523</v>
      </c>
      <c r="AG20" s="1">
        <v>1.8466901379684739</v>
      </c>
      <c r="AH20" s="1">
        <v>1.8752075806627069</v>
      </c>
      <c r="AI20" s="1">
        <v>1.907385609216625</v>
      </c>
      <c r="AJ20" s="1">
        <v>1.9521025224452231</v>
      </c>
      <c r="AK20" s="1">
        <v>1.991108938531067</v>
      </c>
      <c r="AL20" s="1">
        <v>2.0209916638817318</v>
      </c>
      <c r="AM20" s="1">
        <v>2.0271288794224831</v>
      </c>
      <c r="AN20" s="1">
        <v>2.0541904434228377</v>
      </c>
      <c r="AO20" s="1">
        <v>2.088744524283964</v>
      </c>
      <c r="AP20" s="1">
        <v>2.1021657166546897</v>
      </c>
      <c r="AQ20" s="22"/>
      <c r="AR20" s="2">
        <f t="shared" si="1"/>
        <v>49.538619348344177</v>
      </c>
      <c r="AS20" s="17" t="s">
        <v>119</v>
      </c>
      <c r="AU20" s="40">
        <f>(AP20-AP10)/AP10</f>
        <v>4.7369840286724064E-2</v>
      </c>
      <c r="AV20" s="41">
        <f t="shared" si="3"/>
        <v>3.0668012574734504</v>
      </c>
      <c r="AW20" s="17"/>
    </row>
    <row r="21" spans="1:51" x14ac:dyDescent="0.4">
      <c r="A21" s="17" t="s">
        <v>7</v>
      </c>
      <c r="B21" s="1">
        <v>2.1348116423682701</v>
      </c>
      <c r="C21" s="1">
        <v>2.44245259667324</v>
      </c>
      <c r="D21" s="1">
        <v>2.69195450874905</v>
      </c>
      <c r="E21" s="1">
        <v>2.82544926405803</v>
      </c>
      <c r="F21" s="1">
        <v>3.0682648482929098</v>
      </c>
      <c r="G21" s="1">
        <v>3.32752933779941</v>
      </c>
      <c r="H21" s="1">
        <v>3.3410309186246501</v>
      </c>
      <c r="I21" s="1">
        <v>3.4548954705411301</v>
      </c>
      <c r="J21" s="1">
        <v>3.4067240820909901</v>
      </c>
      <c r="K21" s="1">
        <v>3.2548248952166698</v>
      </c>
      <c r="L21" s="1">
        <v>3.1992817126368198</v>
      </c>
      <c r="M21" s="1">
        <v>3.1917221213590814</v>
      </c>
      <c r="N21" s="1">
        <v>3.1069212217167488</v>
      </c>
      <c r="O21" s="1">
        <v>3.018594588986752</v>
      </c>
      <c r="P21" s="1">
        <v>3.0258047267982926</v>
      </c>
      <c r="Q21" s="1">
        <v>2.9620640291923941</v>
      </c>
      <c r="R21" s="1">
        <v>2.8829909968682603</v>
      </c>
      <c r="S21" s="1">
        <v>2.913830286315279</v>
      </c>
      <c r="T21" s="1">
        <v>2.9777059480444263</v>
      </c>
      <c r="U21" s="1">
        <v>3.0033822083838899</v>
      </c>
      <c r="V21" s="1">
        <v>3.0412125406933681</v>
      </c>
      <c r="W21" s="1">
        <v>3.0936003470925106</v>
      </c>
      <c r="X21" s="1">
        <v>3.1282306877598871</v>
      </c>
      <c r="Y21" s="1">
        <v>3.1706166760033905</v>
      </c>
      <c r="Z21" s="1">
        <v>3.2411799442788234</v>
      </c>
      <c r="AA21" s="1">
        <v>3.2785820922025404</v>
      </c>
      <c r="AB21" s="1">
        <v>3.3211724835586032</v>
      </c>
      <c r="AC21" s="1">
        <v>3.3659070987726132</v>
      </c>
      <c r="AD21" s="1">
        <v>3.4228648882602739</v>
      </c>
      <c r="AE21" s="1">
        <v>3.4017585066303848</v>
      </c>
      <c r="AF21" s="1">
        <v>3.4165179330021798</v>
      </c>
      <c r="AG21" s="1">
        <v>3.4667854671370573</v>
      </c>
      <c r="AH21" s="1">
        <v>3.4748686726931171</v>
      </c>
      <c r="AI21" s="1">
        <v>3.4947754300984601</v>
      </c>
      <c r="AJ21" s="1">
        <v>3.5422504765158331</v>
      </c>
      <c r="AK21" s="1">
        <v>3.5848189299402264</v>
      </c>
      <c r="AL21" s="1">
        <v>3.6145473466431555</v>
      </c>
      <c r="AM21" s="1">
        <v>3.6047481454327142</v>
      </c>
      <c r="AN21" s="1">
        <v>3.636046530851214</v>
      </c>
      <c r="AO21" s="1">
        <v>3.6829680339177107</v>
      </c>
      <c r="AP21" s="1">
        <v>3.6942353830202674</v>
      </c>
      <c r="AQ21" s="22"/>
      <c r="AR21" s="2">
        <f t="shared" si="1"/>
        <v>131.90792301922059</v>
      </c>
      <c r="AS21" s="17" t="s">
        <v>119</v>
      </c>
      <c r="AU21" s="40">
        <f t="shared" si="2"/>
        <v>1.1694038707663749E-2</v>
      </c>
      <c r="AV21" s="41">
        <f t="shared" si="3"/>
        <v>1.2102074493456598</v>
      </c>
      <c r="AW21" s="17"/>
    </row>
    <row r="22" spans="1:51" x14ac:dyDescent="0.4">
      <c r="A22" s="17" t="s">
        <v>33</v>
      </c>
      <c r="B22" s="1">
        <v>1.5527754554675399</v>
      </c>
      <c r="C22" s="1">
        <v>1.7761172407542301</v>
      </c>
      <c r="D22" s="1">
        <v>1.9580027968004401</v>
      </c>
      <c r="E22" s="1">
        <v>2.05561325582444</v>
      </c>
      <c r="F22" s="1">
        <v>2.2385518575801702</v>
      </c>
      <c r="G22" s="1">
        <v>2.3934445365093899</v>
      </c>
      <c r="H22" s="1">
        <v>2.38725224574786</v>
      </c>
      <c r="I22" s="1">
        <v>2.4474732154090999</v>
      </c>
      <c r="J22" s="1">
        <v>2.4296176370471998</v>
      </c>
      <c r="K22" s="1">
        <v>2.3074967003809399</v>
      </c>
      <c r="L22" s="1">
        <v>2.2561010919664599</v>
      </c>
      <c r="M22" s="1">
        <v>2.2446666276174181</v>
      </c>
      <c r="N22" s="1">
        <v>2.164765754192175</v>
      </c>
      <c r="O22" s="1">
        <v>2.0886043787716377</v>
      </c>
      <c r="P22" s="1">
        <v>2.1425683258479054</v>
      </c>
      <c r="Q22" s="1">
        <v>2.1093718580418757</v>
      </c>
      <c r="R22" s="1">
        <v>2.1255121618255095</v>
      </c>
      <c r="S22" s="1">
        <v>2.235774866125956</v>
      </c>
      <c r="T22" s="1">
        <v>2.4158500716330122</v>
      </c>
      <c r="U22" s="1">
        <v>2.6143409001491937</v>
      </c>
      <c r="V22" s="1">
        <v>2.8823804539585729</v>
      </c>
      <c r="W22" s="1">
        <v>3.1571890210148199</v>
      </c>
      <c r="X22" s="1">
        <v>3.3012314038840591</v>
      </c>
      <c r="Y22" s="1">
        <v>3.4455552784987691</v>
      </c>
      <c r="Z22" s="1">
        <v>3.6253137538797362</v>
      </c>
      <c r="AA22" s="1">
        <v>3.759394560791038</v>
      </c>
      <c r="AB22" s="1">
        <v>3.9016234881820622</v>
      </c>
      <c r="AC22" s="1">
        <v>4.0336278190824846</v>
      </c>
      <c r="AD22" s="1">
        <v>4.1815562879233843</v>
      </c>
      <c r="AE22" s="1">
        <v>4.229796838744603</v>
      </c>
      <c r="AF22" s="1">
        <v>4.3135109111327372</v>
      </c>
      <c r="AG22" s="1">
        <v>4.4343386004534606</v>
      </c>
      <c r="AH22" s="1">
        <v>4.4935398527261965</v>
      </c>
      <c r="AI22" s="1">
        <v>4.5623988323123115</v>
      </c>
      <c r="AJ22" s="1">
        <v>4.6627857269379822</v>
      </c>
      <c r="AK22" s="1">
        <v>4.7501173453647461</v>
      </c>
      <c r="AL22" s="1">
        <v>4.8163721468434666</v>
      </c>
      <c r="AM22" s="1">
        <v>4.8269947789338961</v>
      </c>
      <c r="AN22" s="1">
        <v>4.8880095917739981</v>
      </c>
      <c r="AO22" s="1">
        <v>4.9672066838460607</v>
      </c>
      <c r="AP22" s="1">
        <v>4.9961868245425833</v>
      </c>
      <c r="AQ22" s="22"/>
      <c r="AR22" s="2">
        <f t="shared" si="1"/>
        <v>132.17303117851944</v>
      </c>
      <c r="AS22" s="17" t="s">
        <v>119</v>
      </c>
      <c r="AU22" s="40">
        <f t="shared" si="2"/>
        <v>3.4013754649515428E-2</v>
      </c>
      <c r="AV22" s="41">
        <f t="shared" si="3"/>
        <v>6.0708298872933284</v>
      </c>
      <c r="AW22" s="17"/>
    </row>
    <row r="23" spans="1:51" x14ac:dyDescent="0.4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22"/>
      <c r="AR23" s="35">
        <f>SUM(B15:AP22)/1000</f>
        <v>1.1804243345131378</v>
      </c>
      <c r="AS23" s="4" t="s">
        <v>149</v>
      </c>
      <c r="AT23" s="22"/>
      <c r="AU23" s="42">
        <f>(AV23/1000)/$AR$13</f>
        <v>2.0850623302762147E-2</v>
      </c>
      <c r="AV23" s="43">
        <f>(AR23-$AR$13)*1000</f>
        <v>24.109877169607774</v>
      </c>
    </row>
    <row r="24" spans="1:51" x14ac:dyDescent="0.4">
      <c r="A24" s="25" t="s">
        <v>144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22"/>
      <c r="AR24" s="22"/>
      <c r="AS24" s="22"/>
      <c r="AT24" s="22"/>
      <c r="AV24" s="39"/>
      <c r="AY24" s="4"/>
    </row>
    <row r="25" spans="1:51" x14ac:dyDescent="0.4">
      <c r="A25" s="17" t="s">
        <v>118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1.5062778465040299E-3</v>
      </c>
      <c r="N25" s="1">
        <v>6.2367224290405003E-3</v>
      </c>
      <c r="O25" s="1">
        <v>2.4726334705121599E-2</v>
      </c>
      <c r="P25" s="1">
        <v>2.82666873745843E-2</v>
      </c>
      <c r="Q25" s="1">
        <v>4.2786489911801298E-2</v>
      </c>
      <c r="R25" s="1">
        <v>5.9629044765367602E-2</v>
      </c>
      <c r="S25" s="1">
        <v>8.2641803249440898E-2</v>
      </c>
      <c r="T25" s="1">
        <v>0.12692906485917799</v>
      </c>
      <c r="U25" s="1">
        <v>0.163253575438848</v>
      </c>
      <c r="V25" s="1">
        <v>0.199058519267519</v>
      </c>
      <c r="W25" s="1">
        <v>0.50726262949415901</v>
      </c>
      <c r="X25" s="1">
        <v>0.57224826380722704</v>
      </c>
      <c r="Y25" s="1">
        <v>0.61767850586041795</v>
      </c>
      <c r="Z25" s="1">
        <v>0.661131122813993</v>
      </c>
      <c r="AA25" s="1">
        <v>0.68851031306485699</v>
      </c>
      <c r="AB25" s="1">
        <v>0.70816540684433205</v>
      </c>
      <c r="AC25" s="1">
        <v>0.72180363071340803</v>
      </c>
      <c r="AD25" s="1">
        <v>0.736386855858152</v>
      </c>
      <c r="AE25" s="1">
        <v>0.72624997901020005</v>
      </c>
      <c r="AF25" s="1">
        <v>0.72098029999326496</v>
      </c>
      <c r="AG25" s="1">
        <v>0.70588682518851997</v>
      </c>
      <c r="AH25" s="1">
        <v>0.68260910220400595</v>
      </c>
      <c r="AI25" s="1">
        <v>0.65374360242715401</v>
      </c>
      <c r="AJ25" s="1">
        <v>0.62879474406664004</v>
      </c>
      <c r="AK25" s="1">
        <v>0.60105900751833896</v>
      </c>
      <c r="AL25" s="1">
        <v>0.57030233394780105</v>
      </c>
      <c r="AM25" s="1">
        <v>0.53366782178751204</v>
      </c>
      <c r="AN25" s="1">
        <v>0.504601546940876</v>
      </c>
      <c r="AO25" s="1">
        <v>0.47760083323423602</v>
      </c>
      <c r="AP25" s="1">
        <v>0.44375148788861601</v>
      </c>
      <c r="AQ25" s="22"/>
      <c r="AR25" s="22"/>
      <c r="AS25" s="22"/>
      <c r="AT25" s="22"/>
    </row>
    <row r="26" spans="1:51" x14ac:dyDescent="0.4">
      <c r="A26" s="17" t="s">
        <v>148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-7.7007175725965507E-5</v>
      </c>
      <c r="N26" s="1">
        <v>-1.40429952705468E-4</v>
      </c>
      <c r="O26" s="1">
        <v>-4.0317204365955501E-4</v>
      </c>
      <c r="P26" s="1">
        <v>-4.0268832135481603E-4</v>
      </c>
      <c r="Q26" s="1">
        <v>-6.4975475674422501E-4</v>
      </c>
      <c r="R26" s="1">
        <v>-9.8316752112889705E-4</v>
      </c>
      <c r="S26" s="1">
        <v>-1.33440346564004E-3</v>
      </c>
      <c r="T26" s="1">
        <v>-2.0088685455976201E-3</v>
      </c>
      <c r="U26" s="1">
        <v>-2.57216648532846E-3</v>
      </c>
      <c r="V26" s="1">
        <v>-3.1823775350760799E-3</v>
      </c>
      <c r="W26" s="1">
        <v>-7.5196412053307998E-3</v>
      </c>
      <c r="X26" s="1">
        <v>-8.1782716776287196E-3</v>
      </c>
      <c r="Y26" s="1">
        <v>-9.1342602561380101E-3</v>
      </c>
      <c r="Z26" s="1">
        <v>-1.0151434953149499E-2</v>
      </c>
      <c r="AA26" s="1">
        <v>-1.10260195470375E-2</v>
      </c>
      <c r="AB26" s="1">
        <v>-1.1956964915869299E-2</v>
      </c>
      <c r="AC26" s="1">
        <v>-1.28758901209546E-2</v>
      </c>
      <c r="AD26" s="1">
        <v>-1.4156826964789201E-2</v>
      </c>
      <c r="AE26" s="1">
        <v>-1.52006758058565E-2</v>
      </c>
      <c r="AF26" s="1">
        <v>-1.6594785654621799E-2</v>
      </c>
      <c r="AG26" s="1">
        <v>-1.6779103960359799E-2</v>
      </c>
      <c r="AH26" s="1">
        <v>-1.6797091185501999E-2</v>
      </c>
      <c r="AI26" s="1">
        <v>-1.68745337600755E-2</v>
      </c>
      <c r="AJ26" s="1">
        <v>-1.7079616259981899E-2</v>
      </c>
      <c r="AK26" s="1">
        <v>-1.72141706632024E-2</v>
      </c>
      <c r="AL26" s="1">
        <v>-1.7254489293479801E-2</v>
      </c>
      <c r="AM26" s="1">
        <v>-1.7096969335189099E-2</v>
      </c>
      <c r="AN26" s="1">
        <v>-1.7130047465861001E-2</v>
      </c>
      <c r="AO26" s="1">
        <v>-1.7201736079334999E-2</v>
      </c>
      <c r="AP26" s="1">
        <v>-1.7042201572066099E-2</v>
      </c>
      <c r="AQ26" s="22"/>
      <c r="AR26" s="22"/>
      <c r="AS26" s="22"/>
      <c r="AT26" s="22"/>
    </row>
    <row r="27" spans="1:51" x14ac:dyDescent="0.4">
      <c r="A27" s="17" t="s">
        <v>56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-4.1180696746101502E-4</v>
      </c>
      <c r="N27" s="1">
        <v>-1.1647271030521501E-3</v>
      </c>
      <c r="O27" s="1">
        <v>-3.0161439883418201E-3</v>
      </c>
      <c r="P27" s="1">
        <v>-3.6695595439353301E-3</v>
      </c>
      <c r="Q27" s="1">
        <v>-3.1026984037883002E-3</v>
      </c>
      <c r="R27" s="1">
        <v>-4.6173756383984799E-3</v>
      </c>
      <c r="S27" s="1">
        <v>-6.3310159636869E-3</v>
      </c>
      <c r="T27" s="1">
        <v>-9.8257778228003599E-3</v>
      </c>
      <c r="U27" s="1">
        <v>-1.2208422562574499E-2</v>
      </c>
      <c r="V27" s="1">
        <v>-1.4422471108396199E-2</v>
      </c>
      <c r="W27" s="1">
        <v>-3.9012883840024597E-2</v>
      </c>
      <c r="X27" s="1">
        <v>-4.0573255063633497E-2</v>
      </c>
      <c r="Y27" s="1">
        <v>-4.3752545039554801E-2</v>
      </c>
      <c r="Z27" s="1">
        <v>-4.6344251138964898E-2</v>
      </c>
      <c r="AA27" s="1">
        <v>-4.7485883103846903E-2</v>
      </c>
      <c r="AB27" s="1">
        <v>-4.74554013204352E-2</v>
      </c>
      <c r="AC27" s="1">
        <v>-4.6569096222009602E-2</v>
      </c>
      <c r="AD27" s="1">
        <v>-4.5284513029054702E-2</v>
      </c>
      <c r="AE27" s="1">
        <v>-4.17701896564373E-2</v>
      </c>
      <c r="AF27" s="1">
        <v>-3.8071796472651201E-2</v>
      </c>
      <c r="AG27" s="1">
        <v>-3.5491237605897598E-2</v>
      </c>
      <c r="AH27" s="1">
        <v>-3.2375002122234903E-2</v>
      </c>
      <c r="AI27" s="1">
        <v>-2.94768540364907E-2</v>
      </c>
      <c r="AJ27" s="1">
        <v>-2.6675455809250799E-2</v>
      </c>
      <c r="AK27" s="1">
        <v>-2.3724399110411701E-2</v>
      </c>
      <c r="AL27" s="1">
        <v>-2.0651706656911101E-2</v>
      </c>
      <c r="AM27" s="1">
        <v>-1.7426997547213999E-2</v>
      </c>
      <c r="AN27" s="1">
        <v>-1.46311140926108E-2</v>
      </c>
      <c r="AO27" s="1">
        <v>-1.1950174256412999E-2</v>
      </c>
      <c r="AP27" s="1">
        <v>-9.0218571843245794E-3</v>
      </c>
      <c r="AQ27" s="22"/>
      <c r="AR27" s="22"/>
      <c r="AS27" s="22"/>
      <c r="AT27" s="22"/>
    </row>
    <row r="28" spans="1:51" x14ac:dyDescent="0.4">
      <c r="A28" s="17" t="s">
        <v>5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-3.2425104421474101E-5</v>
      </c>
      <c r="N28" s="1">
        <v>1.3342025943563501E-4</v>
      </c>
      <c r="O28" s="1">
        <v>-9.2792380013761999E-4</v>
      </c>
      <c r="P28" s="1">
        <v>1.0377003319921301E-3</v>
      </c>
      <c r="Q28" s="1">
        <v>-1.13094908760658E-3</v>
      </c>
      <c r="R28" s="1">
        <v>-2.6212067817192901E-3</v>
      </c>
      <c r="S28" s="1">
        <v>-3.3155262854012201E-3</v>
      </c>
      <c r="T28" s="1">
        <v>-5.4271070867413203E-3</v>
      </c>
      <c r="U28" s="1">
        <v>-5.9469257571484998E-3</v>
      </c>
      <c r="V28" s="1">
        <v>-6.2133447046175396E-3</v>
      </c>
      <c r="W28" s="1">
        <v>-1.9762930511322298E-2</v>
      </c>
      <c r="X28" s="1">
        <v>-1.3464762826046301E-2</v>
      </c>
      <c r="Y28" s="1">
        <v>-1.2658198253619799E-2</v>
      </c>
      <c r="Z28" s="1">
        <v>-1.06744346172425E-2</v>
      </c>
      <c r="AA28" s="1">
        <v>-6.7903412186636203E-3</v>
      </c>
      <c r="AB28" s="1">
        <v>-2.2697298966454201E-3</v>
      </c>
      <c r="AC28" s="1">
        <v>4.2122136018072397E-3</v>
      </c>
      <c r="AD28" s="1">
        <v>9.0826909300387709E-3</v>
      </c>
      <c r="AE28" s="1">
        <v>1.57831621427835E-2</v>
      </c>
      <c r="AF28" s="1">
        <v>2.33253101165114E-2</v>
      </c>
      <c r="AG28" s="1">
        <v>2.8642862584300498E-2</v>
      </c>
      <c r="AH28" s="1">
        <v>3.2535469214976402E-2</v>
      </c>
      <c r="AI28" s="1">
        <v>3.4975036060705698E-2</v>
      </c>
      <c r="AJ28" s="1">
        <v>3.7175918042478898E-2</v>
      </c>
      <c r="AK28" s="1">
        <v>3.9466211500884398E-2</v>
      </c>
      <c r="AL28" s="1">
        <v>4.1499303348527597E-2</v>
      </c>
      <c r="AM28" s="1">
        <v>4.2744831879616599E-2</v>
      </c>
      <c r="AN28" s="1">
        <v>4.4239311539453E-2</v>
      </c>
      <c r="AO28" s="1">
        <v>4.5753960971185698E-2</v>
      </c>
      <c r="AP28" s="1">
        <v>4.67942497642699E-2</v>
      </c>
      <c r="AQ28" s="22"/>
      <c r="AR28" s="22"/>
      <c r="AS28" s="22"/>
      <c r="AT28" s="22"/>
    </row>
    <row r="29" spans="1:51" x14ac:dyDescent="0.4">
      <c r="A29" s="17" t="s">
        <v>4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1.9513173206986401E-4</v>
      </c>
      <c r="N29" s="1">
        <v>4.4858135306347102E-4</v>
      </c>
      <c r="O29" s="1">
        <v>6.4171288573033902E-4</v>
      </c>
      <c r="P29" s="1">
        <v>2.3038202893173E-3</v>
      </c>
      <c r="Q29" s="1">
        <v>1.82687992099417E-3</v>
      </c>
      <c r="R29" s="1">
        <v>2.2388796318764102E-3</v>
      </c>
      <c r="S29" s="1">
        <v>3.33865112784704E-3</v>
      </c>
      <c r="T29" s="1">
        <v>4.8968187485738399E-3</v>
      </c>
      <c r="U29" s="1">
        <v>7.0095168878232502E-3</v>
      </c>
      <c r="V29" s="1">
        <v>9.3100408448352195E-3</v>
      </c>
      <c r="W29" s="1">
        <v>2.0690687493323302E-2</v>
      </c>
      <c r="X29" s="1">
        <v>2.92964844566783E-2</v>
      </c>
      <c r="Y29" s="1">
        <v>3.3391212874917198E-2</v>
      </c>
      <c r="Z29" s="1">
        <v>3.8232131466618698E-2</v>
      </c>
      <c r="AA29" s="1">
        <v>4.34346891054802E-2</v>
      </c>
      <c r="AB29" s="1">
        <v>4.8555310290722402E-2</v>
      </c>
      <c r="AC29" s="1">
        <v>5.4294289599519499E-2</v>
      </c>
      <c r="AD29" s="1">
        <v>5.9362464692823497E-2</v>
      </c>
      <c r="AE29" s="1">
        <v>6.4165347130288097E-2</v>
      </c>
      <c r="AF29" s="1">
        <v>7.0031178786125206E-2</v>
      </c>
      <c r="AG29" s="1">
        <v>7.2606076737761899E-2</v>
      </c>
      <c r="AH29" s="1">
        <v>7.4008600813892003E-2</v>
      </c>
      <c r="AI29" s="1">
        <v>7.4133164619681696E-2</v>
      </c>
      <c r="AJ29" s="1">
        <v>7.4308772526644307E-2</v>
      </c>
      <c r="AK29" s="1">
        <v>7.44177532520576E-2</v>
      </c>
      <c r="AL29" s="1">
        <v>7.40937206674772E-2</v>
      </c>
      <c r="AM29" s="1">
        <v>7.2678221629375497E-2</v>
      </c>
      <c r="AN29" s="1">
        <v>7.2067563338968896E-2</v>
      </c>
      <c r="AO29" s="1">
        <v>7.1635977195181305E-2</v>
      </c>
      <c r="AP29" s="1">
        <v>7.0323595417356402E-2</v>
      </c>
      <c r="AQ29" s="22"/>
      <c r="AR29" s="22"/>
      <c r="AS29" s="22"/>
      <c r="AT29" s="22"/>
    </row>
    <row r="30" spans="1:51" x14ac:dyDescent="0.4">
      <c r="A30" s="17" t="s">
        <v>35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6.2924476900294601E-4</v>
      </c>
      <c r="N30" s="1">
        <v>1.8851993397477299E-3</v>
      </c>
      <c r="O30" s="1">
        <v>6.1699851753417301E-3</v>
      </c>
      <c r="P30" s="1">
        <v>7.67822364802484E-3</v>
      </c>
      <c r="Q30" s="1">
        <v>9.7835559085914792E-3</v>
      </c>
      <c r="R30" s="1">
        <v>1.4486316089437399E-2</v>
      </c>
      <c r="S30" s="1">
        <v>2.0087897266178802E-2</v>
      </c>
      <c r="T30" s="1">
        <v>3.0900442210263199E-2</v>
      </c>
      <c r="U30" s="1">
        <v>3.9441690191644903E-2</v>
      </c>
      <c r="V30" s="1">
        <v>4.7802947989011399E-2</v>
      </c>
      <c r="W30" s="1">
        <v>0.123199260211119</v>
      </c>
      <c r="X30" s="1">
        <v>0.13662948980814901</v>
      </c>
      <c r="Y30" s="1">
        <v>0.14815478830468101</v>
      </c>
      <c r="Z30" s="1">
        <v>0.158965557791238</v>
      </c>
      <c r="AA30" s="1">
        <v>0.16592150763699001</v>
      </c>
      <c r="AB30" s="1">
        <v>0.17036785909889701</v>
      </c>
      <c r="AC30" s="1">
        <v>0.17257422688682</v>
      </c>
      <c r="AD30" s="1">
        <v>0.17477953284636</v>
      </c>
      <c r="AE30" s="1">
        <v>0.17086727744961899</v>
      </c>
      <c r="AF30" s="1">
        <v>0.16775259234536999</v>
      </c>
      <c r="AG30" s="1">
        <v>0.162645279431644</v>
      </c>
      <c r="AH30" s="1">
        <v>0.15616272550017701</v>
      </c>
      <c r="AI30" s="1">
        <v>0.148830342940455</v>
      </c>
      <c r="AJ30" s="1">
        <v>0.14217814693331299</v>
      </c>
      <c r="AK30" s="1">
        <v>0.13498375393777701</v>
      </c>
      <c r="AL30" s="1">
        <v>0.12708105943835199</v>
      </c>
      <c r="AM30" s="1">
        <v>0.117822538820143</v>
      </c>
      <c r="AN30" s="1">
        <v>0.110423824480798</v>
      </c>
      <c r="AO30" s="1">
        <v>0.10352044996528401</v>
      </c>
      <c r="AP30" s="1">
        <v>9.5075541059019802E-2</v>
      </c>
      <c r="AQ30" s="22"/>
      <c r="AR30" s="22"/>
      <c r="AS30" s="22"/>
      <c r="AT30" s="22"/>
    </row>
    <row r="31" spans="1:51" x14ac:dyDescent="0.4">
      <c r="A31" s="17" t="s">
        <v>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-1.2455267749844601E-4</v>
      </c>
      <c r="N31" s="1">
        <v>6.1647894056893204E-4</v>
      </c>
      <c r="O31" s="1">
        <v>2.4789368114621602E-3</v>
      </c>
      <c r="P31" s="1">
        <v>3.49982467579268E-3</v>
      </c>
      <c r="Q31" s="1">
        <v>4.4433153213838698E-3</v>
      </c>
      <c r="R31" s="1">
        <v>4.4610193849701201E-3</v>
      </c>
      <c r="S31" s="1">
        <v>6.2642610557590598E-3</v>
      </c>
      <c r="T31" s="1">
        <v>9.6093068798861498E-3</v>
      </c>
      <c r="U31" s="1">
        <v>1.279530535898E-2</v>
      </c>
      <c r="V31" s="1">
        <v>1.5941930998888E-2</v>
      </c>
      <c r="W31" s="1">
        <v>4.0517849855860703E-2</v>
      </c>
      <c r="X31" s="1">
        <v>4.9380302017346903E-2</v>
      </c>
      <c r="Y31" s="1">
        <v>5.3117761682810502E-2</v>
      </c>
      <c r="Z31" s="1">
        <v>5.6960719017033597E-2</v>
      </c>
      <c r="AA31" s="1">
        <v>5.9732720179170397E-2</v>
      </c>
      <c r="AB31" s="1">
        <v>6.1984630472922998E-2</v>
      </c>
      <c r="AC31" s="1">
        <v>6.5174784151253107E-2</v>
      </c>
      <c r="AD31" s="1">
        <v>6.6799306420653806E-2</v>
      </c>
      <c r="AE31" s="1">
        <v>6.6442156283974999E-2</v>
      </c>
      <c r="AF31" s="1">
        <v>6.6478168299939799E-2</v>
      </c>
      <c r="AG31" s="1">
        <v>6.7781771568667298E-2</v>
      </c>
      <c r="AH31" s="1">
        <v>6.6411342346007096E-2</v>
      </c>
      <c r="AI31" s="1">
        <v>6.3724440467540305E-2</v>
      </c>
      <c r="AJ31" s="1">
        <v>6.1367460218372902E-2</v>
      </c>
      <c r="AK31" s="1">
        <v>5.8655209127976601E-2</v>
      </c>
      <c r="AL31" s="1">
        <v>5.56548466522555E-2</v>
      </c>
      <c r="AM31" s="1">
        <v>5.2084623631794003E-2</v>
      </c>
      <c r="AN31" s="1">
        <v>4.9061346019473998E-2</v>
      </c>
      <c r="AO31" s="1">
        <v>4.6191001896700397E-2</v>
      </c>
      <c r="AP31" s="1">
        <v>4.2701182285747499E-2</v>
      </c>
      <c r="AQ31" s="22"/>
      <c r="AR31" s="22"/>
      <c r="AS31" s="22"/>
      <c r="AT31" s="22"/>
    </row>
    <row r="32" spans="1:51" x14ac:dyDescent="0.4">
      <c r="A32" s="17" t="s">
        <v>33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8.3925644930804599E-4</v>
      </c>
      <c r="N32" s="1">
        <v>3.52231253206492E-3</v>
      </c>
      <c r="O32" s="1">
        <v>1.27335901644878E-2</v>
      </c>
      <c r="P32" s="1">
        <v>1.5608654203325099E-2</v>
      </c>
      <c r="Q32" s="1">
        <v>2.0485053400455502E-2</v>
      </c>
      <c r="R32" s="1">
        <v>3.0520046441809601E-2</v>
      </c>
      <c r="S32" s="1">
        <v>4.2357588556225997E-2</v>
      </c>
      <c r="T32" s="1">
        <v>6.5089405823112401E-2</v>
      </c>
      <c r="U32" s="1">
        <v>8.2961918462973697E-2</v>
      </c>
      <c r="V32" s="1">
        <v>0.10025245104594301</v>
      </c>
      <c r="W32" s="1">
        <v>0.25939965555256</v>
      </c>
      <c r="X32" s="1">
        <v>0.28775451960353898</v>
      </c>
      <c r="Y32" s="1">
        <v>0.31063866042960903</v>
      </c>
      <c r="Z32" s="1">
        <v>0.33175084611863598</v>
      </c>
      <c r="AA32" s="1">
        <v>0.34429841301791803</v>
      </c>
      <c r="AB32" s="1">
        <v>0.35115233925310202</v>
      </c>
      <c r="AC32" s="1">
        <v>0.35321080272880501</v>
      </c>
      <c r="AD32" s="1">
        <v>0.35437615810420398</v>
      </c>
      <c r="AE32" s="1">
        <v>0.342258565402143</v>
      </c>
      <c r="AF32" s="1">
        <v>0.33099191651141702</v>
      </c>
      <c r="AG32" s="1">
        <v>0.31833103953326097</v>
      </c>
      <c r="AH32" s="1">
        <v>0.30339974190482599</v>
      </c>
      <c r="AI32" s="1">
        <v>0.28642991190827199</v>
      </c>
      <c r="AJ32" s="1">
        <v>0.27077931434861202</v>
      </c>
      <c r="AK32" s="1">
        <v>0.25403201794753599</v>
      </c>
      <c r="AL32" s="1">
        <v>0.23599493325034701</v>
      </c>
      <c r="AM32" s="1">
        <v>0.21557871850400601</v>
      </c>
      <c r="AN32" s="1">
        <v>0.198770152692408</v>
      </c>
      <c r="AO32" s="1">
        <v>0.18296295536471099</v>
      </c>
      <c r="AP32" s="1">
        <v>0.164348948037674</v>
      </c>
      <c r="AQ32" s="22"/>
      <c r="AR32" s="22"/>
      <c r="AS32" s="22"/>
      <c r="AT32" s="22"/>
    </row>
    <row r="33" spans="1:51" x14ac:dyDescent="0.4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22"/>
      <c r="AR33" s="22"/>
      <c r="AS33" s="22"/>
      <c r="AT33" s="22"/>
    </row>
    <row r="34" spans="1:51" x14ac:dyDescent="0.4">
      <c r="A34" s="25" t="s">
        <v>108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22"/>
      <c r="AR34" s="22"/>
      <c r="AS34" s="22"/>
      <c r="AT34" s="22"/>
    </row>
    <row r="35" spans="1:51" x14ac:dyDescent="0.4">
      <c r="A35" s="17" t="s">
        <v>118</v>
      </c>
      <c r="B35" s="1">
        <v>11.73020503246115</v>
      </c>
      <c r="C35" s="1">
        <v>13.437849825681145</v>
      </c>
      <c r="D35" s="1">
        <v>14.857538341055633</v>
      </c>
      <c r="E35" s="1">
        <v>15.629684538699193</v>
      </c>
      <c r="F35" s="1">
        <v>16.942130405975018</v>
      </c>
      <c r="G35" s="1">
        <v>17.532556371822224</v>
      </c>
      <c r="H35" s="1">
        <v>17.182428493489251</v>
      </c>
      <c r="I35" s="1">
        <v>17.250478409583593</v>
      </c>
      <c r="J35" s="1">
        <v>16.768971017266434</v>
      </c>
      <c r="K35" s="1">
        <v>15.247849164584476</v>
      </c>
      <c r="L35" s="1">
        <v>14.303573315945171</v>
      </c>
      <c r="M35" s="1">
        <v>13.668431703984449</v>
      </c>
      <c r="N35" s="1">
        <v>12.322129979125169</v>
      </c>
      <c r="O35" s="1">
        <v>10.769636784397342</v>
      </c>
      <c r="P35" s="1">
        <v>10.837828041117699</v>
      </c>
      <c r="Q35" s="1">
        <v>9.6551786594367641</v>
      </c>
      <c r="R35" s="1">
        <v>9.5112819140404401</v>
      </c>
      <c r="S35" s="1">
        <v>9.7522487216401537</v>
      </c>
      <c r="T35" s="1">
        <v>10.174639544618209</v>
      </c>
      <c r="U35" s="1">
        <v>10.54924084573979</v>
      </c>
      <c r="V35" s="1">
        <v>11.064011381287189</v>
      </c>
      <c r="W35" s="1">
        <v>11.613392957328101</v>
      </c>
      <c r="X35" s="1">
        <v>11.911945672778021</v>
      </c>
      <c r="Y35" s="1">
        <v>12.222399514942865</v>
      </c>
      <c r="Z35" s="1">
        <v>12.645047217009102</v>
      </c>
      <c r="AA35" s="1">
        <v>12.918050828761816</v>
      </c>
      <c r="AB35" s="1">
        <v>13.216581431567739</v>
      </c>
      <c r="AC35" s="1">
        <v>13.504534812796617</v>
      </c>
      <c r="AD35" s="1">
        <v>13.854880724825959</v>
      </c>
      <c r="AE35" s="1">
        <v>13.876332908439997</v>
      </c>
      <c r="AF35" s="1">
        <v>14.031735149605515</v>
      </c>
      <c r="AG35" s="1">
        <v>14.315691184375162</v>
      </c>
      <c r="AH35" s="1">
        <v>14.414510107344357</v>
      </c>
      <c r="AI35" s="1">
        <v>14.553259293809738</v>
      </c>
      <c r="AJ35" s="1">
        <v>14.806348521337059</v>
      </c>
      <c r="AK35" s="1">
        <v>15.024500185441831</v>
      </c>
      <c r="AL35" s="1">
        <v>15.183106726082848</v>
      </c>
      <c r="AM35" s="1">
        <v>15.175316149114598</v>
      </c>
      <c r="AN35" s="1">
        <v>15.33200048733003</v>
      </c>
      <c r="AO35" s="1">
        <v>15.549640548445863</v>
      </c>
      <c r="AP35" s="1">
        <v>15.611433338985846</v>
      </c>
      <c r="AQ35" s="22"/>
      <c r="AR35" s="2">
        <f t="shared" ref="AR35:AR42" si="4">SUM(B35:AP35)</f>
        <v>558.94860025227342</v>
      </c>
      <c r="AS35" s="17" t="s">
        <v>119</v>
      </c>
      <c r="AT35" s="22"/>
      <c r="AU35" s="40">
        <f>(AP35-AP5)/AP5</f>
        <v>3.1564737195706939E-2</v>
      </c>
      <c r="AV35" s="41">
        <f t="shared" ref="AV35:AV42" si="5">AR35-AR5</f>
        <v>13.292040867569312</v>
      </c>
    </row>
    <row r="36" spans="1:51" x14ac:dyDescent="0.4">
      <c r="A36" s="17" t="s">
        <v>148</v>
      </c>
      <c r="B36" s="1">
        <v>0</v>
      </c>
      <c r="C36" s="1">
        <v>0</v>
      </c>
      <c r="D36" s="1">
        <v>9.9727599201433391E-10</v>
      </c>
      <c r="E36" s="1">
        <v>2.8508147215271201E-9</v>
      </c>
      <c r="F36" s="1">
        <v>1.9472524828251202E-8</v>
      </c>
      <c r="G36" s="1">
        <v>2.191250053128016E-2</v>
      </c>
      <c r="H36" s="1">
        <v>3.213983109995467E-2</v>
      </c>
      <c r="I36" s="1">
        <v>4.6301782341313671E-2</v>
      </c>
      <c r="J36" s="1">
        <v>5.3034662503032737E-2</v>
      </c>
      <c r="K36" s="1">
        <v>7.0806778711176313E-2</v>
      </c>
      <c r="L36" s="1">
        <v>8.7227189156375659E-2</v>
      </c>
      <c r="M36" s="1">
        <v>0.10301262929749092</v>
      </c>
      <c r="N36" s="1">
        <v>0.1254411369734301</v>
      </c>
      <c r="O36" s="1">
        <v>0.15217549230140084</v>
      </c>
      <c r="P36" s="1">
        <v>0.15187605935957441</v>
      </c>
      <c r="Q36" s="1">
        <v>0.17234939153548473</v>
      </c>
      <c r="R36" s="1">
        <v>0.16509943531361163</v>
      </c>
      <c r="S36" s="1">
        <v>0.16363087146385466</v>
      </c>
      <c r="T36" s="1">
        <v>0.16238460296349003</v>
      </c>
      <c r="U36" s="1">
        <v>0.1572328400174775</v>
      </c>
      <c r="V36" s="1">
        <v>0.15058194661852217</v>
      </c>
      <c r="W36" s="1">
        <v>0.14467823109578892</v>
      </c>
      <c r="X36" s="1">
        <v>0.14238581302761308</v>
      </c>
      <c r="Y36" s="1">
        <v>0.14087095484597817</v>
      </c>
      <c r="Z36" s="1">
        <v>0.14049990864316092</v>
      </c>
      <c r="AA36" s="1">
        <v>0.13912149801167401</v>
      </c>
      <c r="AB36" s="1">
        <v>0.13778820271687051</v>
      </c>
      <c r="AC36" s="1">
        <v>0.1369746270088113</v>
      </c>
      <c r="AD36" s="1">
        <v>0.136417491095257</v>
      </c>
      <c r="AE36" s="1">
        <v>0.13308338788639129</v>
      </c>
      <c r="AF36" s="1">
        <v>0.13141643727215679</v>
      </c>
      <c r="AG36" s="1">
        <v>0.13149049903902119</v>
      </c>
      <c r="AH36" s="1">
        <v>0.1301849600851058</v>
      </c>
      <c r="AI36" s="1">
        <v>0.1295377925215212</v>
      </c>
      <c r="AJ36" s="1">
        <v>0.12990882269306619</v>
      </c>
      <c r="AK36" s="1">
        <v>0.13043117403353441</v>
      </c>
      <c r="AL36" s="1">
        <v>0.13063657655512928</v>
      </c>
      <c r="AM36" s="1">
        <v>0.1294353446517002</v>
      </c>
      <c r="AN36" s="1">
        <v>0.12991717680655901</v>
      </c>
      <c r="AO36" s="1">
        <v>0.1310815402029244</v>
      </c>
      <c r="AP36" s="1">
        <v>0.13111600246898469</v>
      </c>
      <c r="AQ36" s="22"/>
      <c r="AR36" s="2">
        <f t="shared" si="4"/>
        <v>4.5021836141693354</v>
      </c>
      <c r="AS36" s="17" t="s">
        <v>119</v>
      </c>
      <c r="AT36" s="22"/>
      <c r="AU36" s="40">
        <f t="shared" ref="AU36:AU42" si="6">(AP36-AP6)/AP6</f>
        <v>-0.1145791411911246</v>
      </c>
      <c r="AV36" s="41">
        <f t="shared" si="5"/>
        <v>-0.30280877625695002</v>
      </c>
    </row>
    <row r="37" spans="1:51" x14ac:dyDescent="0.4">
      <c r="A37" s="17" t="s">
        <v>56</v>
      </c>
      <c r="B37" s="1">
        <v>1.9047064289601201</v>
      </c>
      <c r="C37" s="1">
        <v>2.17625483991183</v>
      </c>
      <c r="D37" s="1">
        <v>2.3902028916140501</v>
      </c>
      <c r="E37" s="1">
        <v>2.4971745619229999</v>
      </c>
      <c r="F37" s="1">
        <v>2.7367911835472101</v>
      </c>
      <c r="G37" s="1">
        <v>2.8079612215087475</v>
      </c>
      <c r="H37" s="1">
        <v>2.7491106085508963</v>
      </c>
      <c r="I37" s="1">
        <v>2.7455912533312166</v>
      </c>
      <c r="J37" s="1">
        <v>2.6454126741785728</v>
      </c>
      <c r="K37" s="1">
        <v>2.36412553051998</v>
      </c>
      <c r="L37" s="1">
        <v>2.1818567990190867</v>
      </c>
      <c r="M37" s="1">
        <v>2.0347867992591997</v>
      </c>
      <c r="N37" s="1">
        <v>1.7749191904507333</v>
      </c>
      <c r="O37" s="1">
        <v>1.4658292435558873</v>
      </c>
      <c r="P37" s="1">
        <v>1.4531405406519502</v>
      </c>
      <c r="Q37" s="1">
        <v>1.2089062501679988</v>
      </c>
      <c r="R37" s="1">
        <v>1.1591499402979619</v>
      </c>
      <c r="S37" s="1">
        <v>1.1490014804953208</v>
      </c>
      <c r="T37" s="1">
        <v>1.1401627567361534</v>
      </c>
      <c r="U37" s="1">
        <v>1.1038457835954842</v>
      </c>
      <c r="V37" s="1">
        <v>1.0566896477478118</v>
      </c>
      <c r="W37" s="1">
        <v>1.0169992515205617</v>
      </c>
      <c r="X37" s="1">
        <v>0.99713338725860357</v>
      </c>
      <c r="Y37" s="1">
        <v>0.98087730978214116</v>
      </c>
      <c r="Z37" s="1">
        <v>0.97006677166358624</v>
      </c>
      <c r="AA37" s="1">
        <v>0.93457990516550105</v>
      </c>
      <c r="AB37" s="1">
        <v>0.9195450214166957</v>
      </c>
      <c r="AC37" s="1">
        <v>0.90951185626145248</v>
      </c>
      <c r="AD37" s="1">
        <v>0.90357390651117664</v>
      </c>
      <c r="AE37" s="1">
        <v>0.87861758724827466</v>
      </c>
      <c r="AF37" s="1">
        <v>0.8654974691579127</v>
      </c>
      <c r="AG37" s="1">
        <v>0.86393816202650597</v>
      </c>
      <c r="AH37" s="1">
        <v>0.85370859257881737</v>
      </c>
      <c r="AI37" s="1">
        <v>0.84796754129130891</v>
      </c>
      <c r="AJ37" s="1">
        <v>0.85007931685934679</v>
      </c>
      <c r="AK37" s="1">
        <v>0.85251333256628392</v>
      </c>
      <c r="AL37" s="1">
        <v>0.85305620807132032</v>
      </c>
      <c r="AM37" s="1">
        <v>0.84517752308324767</v>
      </c>
      <c r="AN37" s="1">
        <v>0.84805421123996427</v>
      </c>
      <c r="AO37" s="1">
        <v>0.85535555852134726</v>
      </c>
      <c r="AP37" s="1">
        <v>0.85503093016936882</v>
      </c>
      <c r="AQ37" s="22"/>
      <c r="AR37" s="2">
        <f t="shared" si="4"/>
        <v>58.646903468416639</v>
      </c>
      <c r="AS37" s="17" t="s">
        <v>119</v>
      </c>
      <c r="AT37" s="22"/>
      <c r="AU37" s="40">
        <f t="shared" si="6"/>
        <v>-6.1752709056166824E-2</v>
      </c>
      <c r="AV37" s="41">
        <f t="shared" si="5"/>
        <v>-1.5754061618430697</v>
      </c>
    </row>
    <row r="38" spans="1:51" x14ac:dyDescent="0.4">
      <c r="A38" s="17" t="s">
        <v>5</v>
      </c>
      <c r="B38" s="1">
        <v>0.34811419257764659</v>
      </c>
      <c r="C38" s="1">
        <v>0.39789726625734528</v>
      </c>
      <c r="D38" s="1">
        <v>0.43747675657647367</v>
      </c>
      <c r="E38" s="1">
        <v>0.45712116903135619</v>
      </c>
      <c r="F38" s="1">
        <v>0.50241697778795569</v>
      </c>
      <c r="G38" s="1">
        <v>0.97873458335591701</v>
      </c>
      <c r="H38" s="1">
        <v>1.1823470459070349</v>
      </c>
      <c r="I38" s="1">
        <v>1.4789449589740842</v>
      </c>
      <c r="J38" s="1">
        <v>1.6090607263342736</v>
      </c>
      <c r="K38" s="1">
        <v>1.9369548949772684</v>
      </c>
      <c r="L38" s="1">
        <v>2.2479065814717778</v>
      </c>
      <c r="M38" s="1">
        <v>2.5727609995158085</v>
      </c>
      <c r="N38" s="1">
        <v>3.0078167502485664</v>
      </c>
      <c r="O38" s="1">
        <v>3.53382372277524</v>
      </c>
      <c r="P38" s="1">
        <v>3.5506958608138435</v>
      </c>
      <c r="Q38" s="1">
        <v>3.9652494798650695</v>
      </c>
      <c r="R38" s="1">
        <v>3.8356235550226656</v>
      </c>
      <c r="S38" s="1">
        <v>3.8463006237249955</v>
      </c>
      <c r="T38" s="1">
        <v>3.8847109166054388</v>
      </c>
      <c r="U38" s="1">
        <v>3.8574298317804123</v>
      </c>
      <c r="V38" s="1">
        <v>3.8271681836870539</v>
      </c>
      <c r="W38" s="1">
        <v>3.8185897916361853</v>
      </c>
      <c r="X38" s="1">
        <v>3.8278681309447324</v>
      </c>
      <c r="Y38" s="1">
        <v>3.8528157820429842</v>
      </c>
      <c r="Z38" s="1">
        <v>3.9121231495153768</v>
      </c>
      <c r="AA38" s="1">
        <v>3.9373879303704387</v>
      </c>
      <c r="AB38" s="1">
        <v>3.9655489930910091</v>
      </c>
      <c r="AC38" s="1">
        <v>3.9995163433236525</v>
      </c>
      <c r="AD38" s="1">
        <v>4.041941131368783</v>
      </c>
      <c r="AE38" s="1">
        <v>3.9980428932355605</v>
      </c>
      <c r="AF38" s="1">
        <v>3.9973816750703435</v>
      </c>
      <c r="AG38" s="1">
        <v>4.044439684860305</v>
      </c>
      <c r="AH38" s="1">
        <v>4.043156068470636</v>
      </c>
      <c r="AI38" s="1">
        <v>4.0575914977337382</v>
      </c>
      <c r="AJ38" s="1">
        <v>4.1009934344806327</v>
      </c>
      <c r="AK38" s="1">
        <v>4.1432508642462631</v>
      </c>
      <c r="AL38" s="1">
        <v>4.1719462772488107</v>
      </c>
      <c r="AM38" s="1">
        <v>4.153598569642031</v>
      </c>
      <c r="AN38" s="1">
        <v>4.1851096927032998</v>
      </c>
      <c r="AO38" s="1">
        <v>4.2360604076550485</v>
      </c>
      <c r="AP38" s="1">
        <v>4.2482770382549973</v>
      </c>
      <c r="AQ38" s="22"/>
      <c r="AR38" s="2">
        <f t="shared" si="4"/>
        <v>128.19419443318503</v>
      </c>
      <c r="AS38" s="17" t="s">
        <v>119</v>
      </c>
      <c r="AT38" s="22"/>
      <c r="AU38" s="40">
        <f t="shared" si="6"/>
        <v>1.2646904512033862E-2</v>
      </c>
      <c r="AV38" s="41">
        <f t="shared" si="5"/>
        <v>0.37215684003612637</v>
      </c>
    </row>
    <row r="39" spans="1:51" x14ac:dyDescent="0.4">
      <c r="A39" s="17" t="s">
        <v>4</v>
      </c>
      <c r="B39" s="1">
        <v>0.84007865676579563</v>
      </c>
      <c r="C39" s="1">
        <v>0.9640286803835999</v>
      </c>
      <c r="D39" s="1">
        <v>1.0708803657089243</v>
      </c>
      <c r="E39" s="1">
        <v>1.1328635264796414</v>
      </c>
      <c r="F39" s="1">
        <v>1.2161263797591311</v>
      </c>
      <c r="G39" s="1">
        <v>1.5577279070121259</v>
      </c>
      <c r="H39" s="1">
        <v>1.6692768207776667</v>
      </c>
      <c r="I39" s="1">
        <v>1.8674619790229892</v>
      </c>
      <c r="J39" s="1">
        <v>1.9313746465192152</v>
      </c>
      <c r="K39" s="1">
        <v>2.071653259222642</v>
      </c>
      <c r="L39" s="1">
        <v>2.2311253502808075</v>
      </c>
      <c r="M39" s="1">
        <v>2.4210573079875539</v>
      </c>
      <c r="N39" s="1">
        <v>2.6424460899561439</v>
      </c>
      <c r="O39" s="1">
        <v>2.9137266871602181</v>
      </c>
      <c r="P39" s="1">
        <v>2.9314973205658181</v>
      </c>
      <c r="Q39" s="1">
        <v>3.149561027465325</v>
      </c>
      <c r="R39" s="1">
        <v>3.0584538104186381</v>
      </c>
      <c r="S39" s="1">
        <v>3.0804162652156091</v>
      </c>
      <c r="T39" s="1">
        <v>3.1313510754317009</v>
      </c>
      <c r="U39" s="1">
        <v>3.1373974673317884</v>
      </c>
      <c r="V39" s="1">
        <v>3.1506280668480726</v>
      </c>
      <c r="W39" s="1">
        <v>3.1803709011628722</v>
      </c>
      <c r="X39" s="1">
        <v>3.2056955045827658</v>
      </c>
      <c r="Y39" s="1">
        <v>3.2425067162403316</v>
      </c>
      <c r="Z39" s="1">
        <v>3.3086572764912034</v>
      </c>
      <c r="AA39" s="1">
        <v>3.3440267411585407</v>
      </c>
      <c r="AB39" s="1">
        <v>3.3823377049245571</v>
      </c>
      <c r="AC39" s="1">
        <v>3.4235580686633216</v>
      </c>
      <c r="AD39" s="1">
        <v>3.473237222080459</v>
      </c>
      <c r="AE39" s="1">
        <v>3.4474623107530546</v>
      </c>
      <c r="AF39" s="1">
        <v>3.4575881561493218</v>
      </c>
      <c r="AG39" s="1">
        <v>3.5071655030051847</v>
      </c>
      <c r="AH39" s="1">
        <v>3.5136010712081513</v>
      </c>
      <c r="AI39" s="1">
        <v>3.5326874597552025</v>
      </c>
      <c r="AJ39" s="1">
        <v>3.5768505710277032</v>
      </c>
      <c r="AK39" s="1">
        <v>3.6184509104061435</v>
      </c>
      <c r="AL39" s="1">
        <v>3.6475392791032903</v>
      </c>
      <c r="AM39" s="1">
        <v>3.6353853464662147</v>
      </c>
      <c r="AN39" s="1">
        <v>3.6659058008990617</v>
      </c>
      <c r="AO39" s="1">
        <v>3.7128921333051612</v>
      </c>
      <c r="AP39" s="1">
        <v>3.7253407126359912</v>
      </c>
      <c r="AQ39" s="22"/>
      <c r="AR39" s="2">
        <f t="shared" si="4"/>
        <v>115.77039208033194</v>
      </c>
      <c r="AS39" s="17" t="s">
        <v>119</v>
      </c>
      <c r="AT39" s="22"/>
      <c r="AU39" s="40">
        <f t="shared" si="6"/>
        <v>2.0968663762788102E-2</v>
      </c>
      <c r="AV39" s="41">
        <f t="shared" si="5"/>
        <v>1.2335686873125269</v>
      </c>
    </row>
    <row r="40" spans="1:51" x14ac:dyDescent="0.4">
      <c r="A40" s="17" t="s">
        <v>35</v>
      </c>
      <c r="B40" s="1">
        <v>0.36517900221963029</v>
      </c>
      <c r="C40" s="1">
        <v>0.42117678672831188</v>
      </c>
      <c r="D40" s="1">
        <v>0.47429208708954484</v>
      </c>
      <c r="E40" s="1">
        <v>0.50986235738019414</v>
      </c>
      <c r="F40" s="1">
        <v>0.53267594292736986</v>
      </c>
      <c r="G40" s="1">
        <v>0.5874766635570261</v>
      </c>
      <c r="H40" s="1">
        <v>0.58896665856522623</v>
      </c>
      <c r="I40" s="1">
        <v>0.61506970851395348</v>
      </c>
      <c r="J40" s="1">
        <v>0.62487381183431057</v>
      </c>
      <c r="K40" s="1">
        <v>0.6209968357602188</v>
      </c>
      <c r="L40" s="1">
        <v>0.63124452749266358</v>
      </c>
      <c r="M40" s="1">
        <v>0.6622917059063913</v>
      </c>
      <c r="N40" s="1">
        <v>0.67585707125002747</v>
      </c>
      <c r="O40" s="1">
        <v>0.70064601159495499</v>
      </c>
      <c r="P40" s="1">
        <v>0.72770917297340398</v>
      </c>
      <c r="Q40" s="1">
        <v>0.75841357157913902</v>
      </c>
      <c r="R40" s="1">
        <v>0.77365704959360126</v>
      </c>
      <c r="S40" s="1">
        <v>0.82436393139789643</v>
      </c>
      <c r="T40" s="1">
        <v>0.90555773643832527</v>
      </c>
      <c r="U40" s="1">
        <v>1.0004505530398233</v>
      </c>
      <c r="V40" s="1">
        <v>1.1290016605960758</v>
      </c>
      <c r="W40" s="1">
        <v>1.2582586800461619</v>
      </c>
      <c r="X40" s="1">
        <v>1.3262151195851799</v>
      </c>
      <c r="Y40" s="1">
        <v>1.393807271428225</v>
      </c>
      <c r="Z40" s="1">
        <v>1.4762648784250441</v>
      </c>
      <c r="AA40" s="1">
        <v>1.539628631369397</v>
      </c>
      <c r="AB40" s="1">
        <v>1.606218876439488</v>
      </c>
      <c r="AC40" s="1">
        <v>1.6674653031459339</v>
      </c>
      <c r="AD40" s="1">
        <v>1.7347365625801061</v>
      </c>
      <c r="AE40" s="1">
        <v>1.7605311956775249</v>
      </c>
      <c r="AF40" s="1">
        <v>1.800175921408562</v>
      </c>
      <c r="AG40" s="1">
        <v>1.8550115089175729</v>
      </c>
      <c r="AH40" s="1">
        <v>1.8833304980877359</v>
      </c>
      <c r="AI40" s="1">
        <v>1.9152497406489202</v>
      </c>
      <c r="AJ40" s="1">
        <v>1.9597187133774872</v>
      </c>
      <c r="AK40" s="1">
        <v>1.9984404067641199</v>
      </c>
      <c r="AL40" s="1">
        <v>2.0279983201196901</v>
      </c>
      <c r="AM40" s="1">
        <v>2.0337403823559232</v>
      </c>
      <c r="AN40" s="1">
        <v>2.0605170277871871</v>
      </c>
      <c r="AO40" s="1">
        <v>2.094833178114996</v>
      </c>
      <c r="AP40" s="1">
        <v>2.1079614102049788</v>
      </c>
      <c r="AQ40" s="22"/>
      <c r="AR40" s="2">
        <f t="shared" si="4"/>
        <v>49.629866472922316</v>
      </c>
      <c r="AS40" s="17" t="s">
        <v>119</v>
      </c>
      <c r="AT40" s="22"/>
      <c r="AU40" s="40">
        <f t="shared" si="6"/>
        <v>5.0257450231089983E-2</v>
      </c>
      <c r="AV40" s="41">
        <f t="shared" si="5"/>
        <v>3.1580483820515894</v>
      </c>
    </row>
    <row r="41" spans="1:51" x14ac:dyDescent="0.4">
      <c r="A41" s="17" t="s">
        <v>7</v>
      </c>
      <c r="B41" s="1">
        <v>2.1211932592728542</v>
      </c>
      <c r="C41" s="1">
        <v>2.4287919059943954</v>
      </c>
      <c r="D41" s="1">
        <v>2.6810168412790647</v>
      </c>
      <c r="E41" s="1">
        <v>2.8148070184327909</v>
      </c>
      <c r="F41" s="1">
        <v>3.0589958313770502</v>
      </c>
      <c r="G41" s="1">
        <v>3.3258338169995896</v>
      </c>
      <c r="H41" s="1">
        <v>3.3388086289306931</v>
      </c>
      <c r="I41" s="1">
        <v>3.4536104922827771</v>
      </c>
      <c r="J41" s="1">
        <v>3.4044468930541636</v>
      </c>
      <c r="K41" s="1">
        <v>3.2527338879244074</v>
      </c>
      <c r="L41" s="1">
        <v>3.1940641525115452</v>
      </c>
      <c r="M41" s="1">
        <v>3.1886268969443665</v>
      </c>
      <c r="N41" s="1">
        <v>3.1046370849320968</v>
      </c>
      <c r="O41" s="1">
        <v>3.0168318772343055</v>
      </c>
      <c r="P41" s="1">
        <v>3.0242998863318116</v>
      </c>
      <c r="Q41" s="1">
        <v>2.9593363401092696</v>
      </c>
      <c r="R41" s="1">
        <v>2.8791047447426918</v>
      </c>
      <c r="S41" s="1">
        <v>2.9102724605636698</v>
      </c>
      <c r="T41" s="1">
        <v>2.9744752028151229</v>
      </c>
      <c r="U41" s="1">
        <v>3.0009525362265688</v>
      </c>
      <c r="V41" s="1">
        <v>3.0402629988846521</v>
      </c>
      <c r="W41" s="1">
        <v>3.093389622480037</v>
      </c>
      <c r="X41" s="1">
        <v>3.1287890711120423</v>
      </c>
      <c r="Y41" s="1">
        <v>3.1718800119129065</v>
      </c>
      <c r="Z41" s="1">
        <v>3.2431915046420854</v>
      </c>
      <c r="AA41" s="1">
        <v>3.2813184120907768</v>
      </c>
      <c r="AB41" s="1">
        <v>3.3246423694337697</v>
      </c>
      <c r="AC41" s="1">
        <v>3.3700012625465332</v>
      </c>
      <c r="AD41" s="1">
        <v>3.4275026687890757</v>
      </c>
      <c r="AE41" s="1">
        <v>3.406745908222669</v>
      </c>
      <c r="AF41" s="1">
        <v>3.4218383777165671</v>
      </c>
      <c r="AG41" s="1">
        <v>3.4724559381879208</v>
      </c>
      <c r="AH41" s="1">
        <v>3.4807302039085344</v>
      </c>
      <c r="AI41" s="1">
        <v>3.5007859827011596</v>
      </c>
      <c r="AJ41" s="1">
        <v>3.5484191576308972</v>
      </c>
      <c r="AK41" s="1">
        <v>3.5911118264565829</v>
      </c>
      <c r="AL41" s="1">
        <v>3.6209237648888735</v>
      </c>
      <c r="AM41" s="1">
        <v>3.6111246335733584</v>
      </c>
      <c r="AN41" s="1">
        <v>3.6424958826738618</v>
      </c>
      <c r="AO41" s="1">
        <v>3.6895139814412357</v>
      </c>
      <c r="AP41" s="1">
        <v>3.7008118419428322</v>
      </c>
      <c r="AQ41" s="22"/>
      <c r="AR41" s="2">
        <f t="shared" si="4"/>
        <v>131.90077517919559</v>
      </c>
      <c r="AS41" s="17" t="s">
        <v>119</v>
      </c>
      <c r="AT41" s="22"/>
      <c r="AU41" s="40">
        <f t="shared" si="6"/>
        <v>1.3495051257742528E-2</v>
      </c>
      <c r="AV41" s="41">
        <f t="shared" si="5"/>
        <v>1.2030596093206611</v>
      </c>
    </row>
    <row r="42" spans="1:51" x14ac:dyDescent="0.4">
      <c r="A42" s="17" t="s">
        <v>33</v>
      </c>
      <c r="B42" s="1">
        <v>1.5432973665779333</v>
      </c>
      <c r="C42" s="1">
        <v>1.7666097067363999</v>
      </c>
      <c r="D42" s="1">
        <v>1.9503904258016849</v>
      </c>
      <c r="E42" s="1">
        <v>2.0482064917971452</v>
      </c>
      <c r="F42" s="1">
        <v>2.2321008279407644</v>
      </c>
      <c r="G42" s="1">
        <v>2.3922770050796887</v>
      </c>
      <c r="H42" s="1">
        <v>2.3857295104831326</v>
      </c>
      <c r="I42" s="1">
        <v>2.4465981767255731</v>
      </c>
      <c r="J42" s="1">
        <v>2.4280725887955512</v>
      </c>
      <c r="K42" s="1">
        <v>2.3060928071055078</v>
      </c>
      <c r="L42" s="1">
        <v>2.2526309950182779</v>
      </c>
      <c r="M42" s="1">
        <v>2.2426463885017496</v>
      </c>
      <c r="N42" s="1">
        <v>2.1634014714488012</v>
      </c>
      <c r="O42" s="1">
        <v>2.0880571324720982</v>
      </c>
      <c r="P42" s="1">
        <v>2.1426927069590871</v>
      </c>
      <c r="Q42" s="1">
        <v>2.1037059552943917</v>
      </c>
      <c r="R42" s="1">
        <v>2.1191319184514232</v>
      </c>
      <c r="S42" s="1">
        <v>2.2298375210041601</v>
      </c>
      <c r="T42" s="1">
        <v>2.4100908272561026</v>
      </c>
      <c r="U42" s="1">
        <v>2.6119128690488465</v>
      </c>
      <c r="V42" s="1">
        <v>2.885465938140408</v>
      </c>
      <c r="W42" s="1">
        <v>3.1620576633980089</v>
      </c>
      <c r="X42" s="1">
        <v>3.3086164097152961</v>
      </c>
      <c r="Y42" s="1">
        <v>3.4551295852056128</v>
      </c>
      <c r="Z42" s="1">
        <v>3.6371428954701943</v>
      </c>
      <c r="AA42" s="1">
        <v>3.7731151195846091</v>
      </c>
      <c r="AB42" s="1">
        <v>3.9169793023370691</v>
      </c>
      <c r="AC42" s="1">
        <v>4.050317767808747</v>
      </c>
      <c r="AD42" s="1">
        <v>4.1993068788747188</v>
      </c>
      <c r="AE42" s="1">
        <v>4.2478371659926459</v>
      </c>
      <c r="AF42" s="1">
        <v>4.3316935861818822</v>
      </c>
      <c r="AG42" s="1">
        <v>4.4525727269992394</v>
      </c>
      <c r="AH42" s="1">
        <v>4.5113836891657035</v>
      </c>
      <c r="AI42" s="1">
        <v>4.5797258874863767</v>
      </c>
      <c r="AJ42" s="1">
        <v>4.6796275437248758</v>
      </c>
      <c r="AK42" s="1">
        <v>4.7663905626465013</v>
      </c>
      <c r="AL42" s="1">
        <v>4.8319913788441626</v>
      </c>
      <c r="AM42" s="1">
        <v>4.8418062682899636</v>
      </c>
      <c r="AN42" s="1">
        <v>4.9022551411018114</v>
      </c>
      <c r="AO42" s="1">
        <v>4.9809914974814911</v>
      </c>
      <c r="AP42" s="1">
        <v>5.0093904249349155</v>
      </c>
      <c r="AQ42" s="22"/>
      <c r="AR42" s="2">
        <f t="shared" si="4"/>
        <v>132.38728012588257</v>
      </c>
      <c r="AS42" s="17" t="s">
        <v>119</v>
      </c>
      <c r="AT42" s="22"/>
      <c r="AU42" s="40">
        <f t="shared" si="6"/>
        <v>3.6746379528453402E-2</v>
      </c>
      <c r="AV42" s="41">
        <f t="shared" si="5"/>
        <v>6.2850788346564599</v>
      </c>
    </row>
    <row r="43" spans="1:51" x14ac:dyDescent="0.4">
      <c r="A43" s="17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22"/>
      <c r="AR43" s="35">
        <f>SUM(B35:AP42)/1000</f>
        <v>1.1799801956263765</v>
      </c>
      <c r="AS43" s="4" t="s">
        <v>149</v>
      </c>
      <c r="AT43" s="22"/>
      <c r="AU43" s="42">
        <f>(AV43/1000)/$AR$13</f>
        <v>2.0466524596791061E-2</v>
      </c>
      <c r="AV43" s="43">
        <f>(AR43-$AR$13)*1000</f>
        <v>23.665738282846462</v>
      </c>
    </row>
    <row r="44" spans="1:51" x14ac:dyDescent="0.4">
      <c r="A44" s="25" t="s">
        <v>145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22"/>
      <c r="AR44" s="22"/>
      <c r="AS44" s="22"/>
      <c r="AT44" s="22"/>
      <c r="AV44" s="39"/>
      <c r="AY44" s="4"/>
    </row>
    <row r="45" spans="1:51" x14ac:dyDescent="0.4">
      <c r="A45" s="17" t="s">
        <v>118</v>
      </c>
      <c r="B45" s="1">
        <v>-8.1162505800650195E-2</v>
      </c>
      <c r="C45" s="1">
        <v>-8.1414649499455705E-2</v>
      </c>
      <c r="D45" s="1">
        <v>-6.5186042517567003E-2</v>
      </c>
      <c r="E45" s="1">
        <v>-6.3425394647706995E-2</v>
      </c>
      <c r="F45" s="1">
        <v>-5.52412305412808E-2</v>
      </c>
      <c r="G45" s="1">
        <v>-9.7294760331756401E-3</v>
      </c>
      <c r="H45" s="1">
        <v>-1.25266227397489E-2</v>
      </c>
      <c r="I45" s="1">
        <v>-7.0794369108071499E-3</v>
      </c>
      <c r="J45" s="1">
        <v>-1.2377605327767299E-2</v>
      </c>
      <c r="K45" s="1">
        <v>-1.09201542047241E-2</v>
      </c>
      <c r="L45" s="1">
        <v>-2.6261419035130001E-2</v>
      </c>
      <c r="M45" s="1">
        <v>-1.3526076122950301E-2</v>
      </c>
      <c r="N45" s="1">
        <v>-4.0955204569303998E-3</v>
      </c>
      <c r="O45" s="1">
        <v>1.80789841109412E-2</v>
      </c>
      <c r="P45" s="1">
        <v>2.3149585110600099E-2</v>
      </c>
      <c r="Q45" s="1">
        <v>2.60857006847139E-2</v>
      </c>
      <c r="R45" s="1">
        <v>3.95702880903901E-2</v>
      </c>
      <c r="S45" s="1">
        <v>6.4166737381043504E-2</v>
      </c>
      <c r="T45" s="1">
        <v>0.10957171328991</v>
      </c>
      <c r="U45" s="1">
        <v>0.15314071271869001</v>
      </c>
      <c r="V45" s="1">
        <v>0.20110905431848999</v>
      </c>
      <c r="W45" s="1">
        <v>0.51385684330130099</v>
      </c>
      <c r="X45" s="1">
        <v>0.58451288662702106</v>
      </c>
      <c r="Y45" s="1">
        <v>0.634915365414365</v>
      </c>
      <c r="Z45" s="1">
        <v>0.68348710027720305</v>
      </c>
      <c r="AA45" s="1">
        <v>0.71529111759771502</v>
      </c>
      <c r="AB45" s="1">
        <v>0.73899320480993902</v>
      </c>
      <c r="AC45" s="1">
        <v>0.75601193290011703</v>
      </c>
      <c r="AD45" s="1">
        <v>0.77341549161085899</v>
      </c>
      <c r="AE45" s="1">
        <v>0.76445133829359702</v>
      </c>
      <c r="AF45" s="1">
        <v>0.76010086915331398</v>
      </c>
      <c r="AG45" s="1">
        <v>0.74577354448016198</v>
      </c>
      <c r="AH45" s="1">
        <v>0.72227036736455696</v>
      </c>
      <c r="AI45" s="1">
        <v>0.69289885034103804</v>
      </c>
      <c r="AJ45" s="1">
        <v>0.66755135264265997</v>
      </c>
      <c r="AK45" s="1">
        <v>0.63920194849672995</v>
      </c>
      <c r="AL45" s="1">
        <v>0.60760861544764699</v>
      </c>
      <c r="AM45" s="1">
        <v>0.56973221334769897</v>
      </c>
      <c r="AN45" s="1">
        <v>0.53993779665063002</v>
      </c>
      <c r="AO45" s="1">
        <v>0.51241083617806304</v>
      </c>
      <c r="AP45" s="1">
        <v>0.47769255076804601</v>
      </c>
      <c r="AQ45" s="22"/>
      <c r="AR45" s="22"/>
      <c r="AS45" s="22"/>
      <c r="AT45" s="22"/>
    </row>
    <row r="46" spans="1:51" x14ac:dyDescent="0.4">
      <c r="A46" s="17" t="s">
        <v>148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-8.0711483315398808E-6</v>
      </c>
      <c r="H46" s="1">
        <v>-1.54306911064328E-5</v>
      </c>
      <c r="I46" s="1">
        <v>-1.2439906217631699E-5</v>
      </c>
      <c r="J46" s="1">
        <v>-2.5672602784063099E-5</v>
      </c>
      <c r="K46" s="1">
        <v>-3.3147104806383102E-5</v>
      </c>
      <c r="L46" s="1">
        <v>-1.0393412945773601E-4</v>
      </c>
      <c r="M46" s="1">
        <v>-1.5074971819709101E-4</v>
      </c>
      <c r="N46" s="1">
        <v>-2.11433727940913E-4</v>
      </c>
      <c r="O46" s="1">
        <v>-4.8785736237716399E-4</v>
      </c>
      <c r="P46" s="1">
        <v>-4.8779201749860101E-4</v>
      </c>
      <c r="Q46" s="1">
        <v>-6.3357967296226502E-4</v>
      </c>
      <c r="R46" s="1">
        <v>-1.0431578791393599E-3</v>
      </c>
      <c r="S46" s="1">
        <v>-1.3882321995973301E-3</v>
      </c>
      <c r="T46" s="1">
        <v>-2.0471118591319799E-3</v>
      </c>
      <c r="U46" s="1">
        <v>-2.6739096373934999E-3</v>
      </c>
      <c r="V46" s="1">
        <v>-3.3720278534468402E-3</v>
      </c>
      <c r="W46" s="1">
        <v>-7.6999884396800897E-3</v>
      </c>
      <c r="X46" s="1">
        <v>-8.3875741359329108E-3</v>
      </c>
      <c r="Y46" s="1">
        <v>-9.3648268346828399E-3</v>
      </c>
      <c r="Z46" s="1">
        <v>-1.0401782550636099E-2</v>
      </c>
      <c r="AA46" s="1">
        <v>-1.1284585773793E-2</v>
      </c>
      <c r="AB46" s="1">
        <v>-1.2215739151924501E-2</v>
      </c>
      <c r="AC46" s="1">
        <v>-1.31313203301777E-2</v>
      </c>
      <c r="AD46" s="1">
        <v>-1.4407831885736E-2</v>
      </c>
      <c r="AE46" s="1">
        <v>-1.54344447078297E-2</v>
      </c>
      <c r="AF46" s="1">
        <v>-1.6807924373361201E-2</v>
      </c>
      <c r="AG46" s="1">
        <v>-1.6965194761976801E-2</v>
      </c>
      <c r="AH46" s="1">
        <v>-1.6953070410099198E-2</v>
      </c>
      <c r="AI46" s="1">
        <v>-1.69990677293698E-2</v>
      </c>
      <c r="AJ46" s="1">
        <v>-1.7173787911178798E-2</v>
      </c>
      <c r="AK46" s="1">
        <v>-1.7277038364556602E-2</v>
      </c>
      <c r="AL46" s="1">
        <v>-1.7286304011405702E-2</v>
      </c>
      <c r="AM46" s="1">
        <v>-1.7099496360895802E-2</v>
      </c>
      <c r="AN46" s="1">
        <v>-1.7105459007115999E-2</v>
      </c>
      <c r="AO46" s="1">
        <v>-1.7151539868599599E-2</v>
      </c>
      <c r="AP46" s="1">
        <v>-1.69672521376103E-2</v>
      </c>
      <c r="AQ46" s="22"/>
      <c r="AR46" s="22"/>
      <c r="AS46" s="22"/>
      <c r="AT46" s="22"/>
    </row>
    <row r="47" spans="1:51" x14ac:dyDescent="0.4">
      <c r="A47" s="17" t="s">
        <v>56</v>
      </c>
      <c r="B47" s="1">
        <v>-9.2105621870772793E-3</v>
      </c>
      <c r="C47" s="1">
        <v>-9.2391762028110093E-3</v>
      </c>
      <c r="D47" s="1">
        <v>-7.39750568830644E-3</v>
      </c>
      <c r="E47" s="1">
        <v>-7.1977021394271602E-3</v>
      </c>
      <c r="F47" s="1">
        <v>-6.2689571660721199E-3</v>
      </c>
      <c r="G47" s="1">
        <v>-1.1039909799310801E-3</v>
      </c>
      <c r="H47" s="1">
        <v>-1.4212494845438101E-3</v>
      </c>
      <c r="I47" s="1">
        <v>-8.0323368370738301E-4</v>
      </c>
      <c r="J47" s="1">
        <v>-1.4040194238811299E-3</v>
      </c>
      <c r="K47" s="1">
        <v>-1.23859780995916E-3</v>
      </c>
      <c r="L47" s="1">
        <v>-2.9779730861281299E-3</v>
      </c>
      <c r="M47" s="1">
        <v>-2.11793947232053E-3</v>
      </c>
      <c r="N47" s="1">
        <v>-2.3921776082682601E-3</v>
      </c>
      <c r="O47" s="1">
        <v>-4.0425574993387999E-3</v>
      </c>
      <c r="P47" s="1">
        <v>-4.7482129739830903E-3</v>
      </c>
      <c r="Q47" s="1">
        <v>-3.30858919732546E-3</v>
      </c>
      <c r="R47" s="1">
        <v>-5.3068674363274696E-3</v>
      </c>
      <c r="S47" s="1">
        <v>-6.9347395891392596E-3</v>
      </c>
      <c r="T47" s="1">
        <v>-1.02799476370881E-2</v>
      </c>
      <c r="U47" s="1">
        <v>-1.3020553488304601E-2</v>
      </c>
      <c r="V47" s="1">
        <v>-1.57387514856333E-2</v>
      </c>
      <c r="W47" s="1">
        <v>-4.0279367399981697E-2</v>
      </c>
      <c r="X47" s="1">
        <v>-4.2011833126926801E-2</v>
      </c>
      <c r="Y47" s="1">
        <v>-4.53202692971768E-2</v>
      </c>
      <c r="Z47" s="1">
        <v>-4.8037929099719802E-2</v>
      </c>
      <c r="AA47" s="1">
        <v>-4.9243671731728701E-2</v>
      </c>
      <c r="AB47" s="1">
        <v>-4.9223315500423401E-2</v>
      </c>
      <c r="AC47" s="1">
        <v>-4.8314180570473202E-2</v>
      </c>
      <c r="AD47" s="1">
        <v>-4.699234028773E-2</v>
      </c>
      <c r="AE47" s="1">
        <v>-4.3359349793585897E-2</v>
      </c>
      <c r="AF47" s="1">
        <v>-3.9517079722046697E-2</v>
      </c>
      <c r="AG47" s="1">
        <v>-3.6764704557097697E-2</v>
      </c>
      <c r="AH47" s="1">
        <v>-3.34505270050812E-2</v>
      </c>
      <c r="AI47" s="1">
        <v>-3.03434203992844E-2</v>
      </c>
      <c r="AJ47" s="1">
        <v>-2.7333120142689699E-2</v>
      </c>
      <c r="AK47" s="1">
        <v>-2.4168952344207E-2</v>
      </c>
      <c r="AL47" s="1">
        <v>-2.0886217409286301E-2</v>
      </c>
      <c r="AM47" s="1">
        <v>-1.7462860808110301E-2</v>
      </c>
      <c r="AN47" s="1">
        <v>-1.4485223275053499E-2</v>
      </c>
      <c r="AO47" s="1">
        <v>-1.1634252134516999E-2</v>
      </c>
      <c r="AP47" s="1">
        <v>-8.5446088163302399E-3</v>
      </c>
      <c r="AQ47" s="22"/>
      <c r="AR47" s="22"/>
      <c r="AS47" s="22"/>
      <c r="AT47" s="22"/>
    </row>
    <row r="48" spans="1:51" x14ac:dyDescent="0.4">
      <c r="A48" s="17" t="s">
        <v>5</v>
      </c>
      <c r="B48" s="1">
        <v>-1.6178995819624E-3</v>
      </c>
      <c r="C48" s="1">
        <v>-1.6229258336887299E-3</v>
      </c>
      <c r="D48" s="1">
        <v>-1.2994235441423101E-3</v>
      </c>
      <c r="E48" s="1">
        <v>-1.2643266551968201E-3</v>
      </c>
      <c r="F48" s="1">
        <v>-1.1011865282662999E-3</v>
      </c>
      <c r="G48" s="1">
        <v>-3.9496242852898899E-4</v>
      </c>
      <c r="H48" s="1">
        <v>-6.3400946768510402E-4</v>
      </c>
      <c r="I48" s="1">
        <v>-4.5093867424572702E-4</v>
      </c>
      <c r="J48" s="1">
        <v>-8.8612804437637803E-4</v>
      </c>
      <c r="K48" s="1">
        <v>-1.0432273467917399E-3</v>
      </c>
      <c r="L48" s="1">
        <v>-3.1121239154723299E-3</v>
      </c>
      <c r="M48" s="1">
        <v>-2.1649781286012799E-3</v>
      </c>
      <c r="N48" s="1">
        <v>-1.7957701198634301E-3</v>
      </c>
      <c r="O48" s="1">
        <v>-2.9100526906300499E-3</v>
      </c>
      <c r="P48" s="1">
        <v>-6.8293188377666102E-4</v>
      </c>
      <c r="Q48" s="1">
        <v>-3.0416417865106698E-3</v>
      </c>
      <c r="R48" s="1">
        <v>-6.1686594544445601E-3</v>
      </c>
      <c r="S48" s="1">
        <v>-6.53671089401442E-3</v>
      </c>
      <c r="T48" s="1">
        <v>-8.2114263611412497E-3</v>
      </c>
      <c r="U48" s="1">
        <v>-8.6647685383276496E-3</v>
      </c>
      <c r="V48" s="1">
        <v>-8.5422538881259093E-3</v>
      </c>
      <c r="W48" s="1">
        <v>-2.14587158915749E-2</v>
      </c>
      <c r="X48" s="1">
        <v>-1.47897966947577E-2</v>
      </c>
      <c r="Y48" s="1">
        <v>-1.35726207681457E-2</v>
      </c>
      <c r="Z48" s="1">
        <v>-1.11231082366832E-2</v>
      </c>
      <c r="AA48" s="1">
        <v>-6.6757270541213396E-3</v>
      </c>
      <c r="AB48" s="1">
        <v>-1.5344321367911601E-3</v>
      </c>
      <c r="AC48" s="1">
        <v>5.53401489525252E-3</v>
      </c>
      <c r="AD48" s="1">
        <v>1.08934772246432E-2</v>
      </c>
      <c r="AE48" s="1">
        <v>1.80518754085504E-2</v>
      </c>
      <c r="AF48" s="1">
        <v>2.6062686545563499E-2</v>
      </c>
      <c r="AG48" s="1">
        <v>3.1915905132745302E-2</v>
      </c>
      <c r="AH48" s="1">
        <v>3.6234831016706402E-2</v>
      </c>
      <c r="AI48" s="1">
        <v>3.9077506981398002E-2</v>
      </c>
      <c r="AJ48" s="1">
        <v>4.1664405195882999E-2</v>
      </c>
      <c r="AK48" s="1">
        <v>4.4330807217793498E-2</v>
      </c>
      <c r="AL48" s="1">
        <v>4.6700242673051E-2</v>
      </c>
      <c r="AM48" s="1">
        <v>4.8185573978410702E-2</v>
      </c>
      <c r="AN48" s="1">
        <v>4.9968771367219701E-2</v>
      </c>
      <c r="AO48" s="1">
        <v>5.1780936061398102E-2</v>
      </c>
      <c r="AP48" s="1">
        <v>5.3056552885397699E-2</v>
      </c>
      <c r="AQ48" s="22"/>
      <c r="AR48" s="22"/>
      <c r="AS48" s="22"/>
      <c r="AT48" s="22"/>
    </row>
    <row r="49" spans="1:51" x14ac:dyDescent="0.4">
      <c r="A49" s="17" t="s">
        <v>4</v>
      </c>
      <c r="B49" s="1">
        <v>-7.2741784354373199E-3</v>
      </c>
      <c r="C49" s="1">
        <v>-7.2967767798131104E-3</v>
      </c>
      <c r="D49" s="1">
        <v>-5.8422901079155896E-3</v>
      </c>
      <c r="E49" s="1">
        <v>-5.6844922843886101E-3</v>
      </c>
      <c r="F49" s="1">
        <v>-4.9509809012489E-3</v>
      </c>
      <c r="G49" s="1">
        <v>-1.0037234534841001E-3</v>
      </c>
      <c r="H49" s="1">
        <v>-1.3745452750733001E-3</v>
      </c>
      <c r="I49" s="1">
        <v>-8.3748168211084096E-4</v>
      </c>
      <c r="J49" s="1">
        <v>-1.5284215127549E-3</v>
      </c>
      <c r="K49" s="1">
        <v>-1.51972513862786E-3</v>
      </c>
      <c r="L49" s="1">
        <v>-4.0502117424026096E-3</v>
      </c>
      <c r="M49" s="1">
        <v>-2.3599370170361801E-3</v>
      </c>
      <c r="N49" s="1">
        <v>-1.6180875237661299E-3</v>
      </c>
      <c r="O49" s="1">
        <v>-1.1998113380720099E-3</v>
      </c>
      <c r="P49" s="1">
        <v>7.4753550938799795E-4</v>
      </c>
      <c r="Q49" s="1">
        <v>-6.1479473637504601E-4</v>
      </c>
      <c r="R49" s="1">
        <v>-1.4484469546518499E-3</v>
      </c>
      <c r="S49" s="1">
        <v>-2.71560951010663E-5</v>
      </c>
      <c r="T49" s="1">
        <v>1.8950224708809099E-3</v>
      </c>
      <c r="U49" s="1">
        <v>4.5280631646384996E-3</v>
      </c>
      <c r="V49" s="1">
        <v>7.8673344902324693E-3</v>
      </c>
      <c r="W49" s="1">
        <v>1.99705814269522E-2</v>
      </c>
      <c r="X49" s="1">
        <v>2.91853753347158E-2</v>
      </c>
      <c r="Y49" s="1">
        <v>3.38760638719715E-2</v>
      </c>
      <c r="Z49" s="1">
        <v>3.9357608085213602E-2</v>
      </c>
      <c r="AA49" s="1">
        <v>4.5221077032690599E-2</v>
      </c>
      <c r="AB49" s="1">
        <v>5.10081480852871E-2</v>
      </c>
      <c r="AC49" s="1">
        <v>5.7356879589651702E-2</v>
      </c>
      <c r="AD49" s="1">
        <v>6.2920512537559203E-2</v>
      </c>
      <c r="AE49" s="1">
        <v>6.8096339127614605E-2</v>
      </c>
      <c r="AF49" s="1">
        <v>7.4322489789491603E-2</v>
      </c>
      <c r="AG49" s="1">
        <v>7.7291462417844695E-2</v>
      </c>
      <c r="AH49" s="1">
        <v>7.8953552651751302E-2</v>
      </c>
      <c r="AI49" s="1">
        <v>7.9304111832252402E-2</v>
      </c>
      <c r="AJ49" s="1">
        <v>7.9697099341543301E-2</v>
      </c>
      <c r="AK49" s="1">
        <v>8.0006354900353599E-2</v>
      </c>
      <c r="AL49" s="1">
        <v>7.9841020972190299E-2</v>
      </c>
      <c r="AM49" s="1">
        <v>7.8492524810794606E-2</v>
      </c>
      <c r="AN49" s="1">
        <v>7.8014814886231895E-2</v>
      </c>
      <c r="AO49" s="1">
        <v>7.7734694301901303E-2</v>
      </c>
      <c r="AP49" s="1">
        <v>7.6511081659641295E-2</v>
      </c>
      <c r="AQ49" s="22"/>
      <c r="AR49" s="22"/>
      <c r="AS49" s="22"/>
      <c r="AT49" s="22"/>
    </row>
    <row r="50" spans="1:51" x14ac:dyDescent="0.4">
      <c r="A50" s="17" t="s">
        <v>35</v>
      </c>
      <c r="B50" s="1">
        <v>-5.0320498809067202E-3</v>
      </c>
      <c r="C50" s="1">
        <v>-5.0476827110791404E-3</v>
      </c>
      <c r="D50" s="1">
        <v>-4.0415141727261402E-3</v>
      </c>
      <c r="E50" s="1">
        <v>-3.9323545575018501E-3</v>
      </c>
      <c r="F50" s="1">
        <v>-3.4249272280501E-3</v>
      </c>
      <c r="G50" s="1">
        <v>-6.2746517666689705E-4</v>
      </c>
      <c r="H50" s="1">
        <v>-8.2302160056779705E-4</v>
      </c>
      <c r="I50" s="1">
        <v>-4.7624450160654901E-4</v>
      </c>
      <c r="J50" s="1">
        <v>-8.4465465773742E-4</v>
      </c>
      <c r="K50" s="1">
        <v>-7.7666464837622396E-4</v>
      </c>
      <c r="L50" s="1">
        <v>-1.9407548578553901E-3</v>
      </c>
      <c r="M50" s="1">
        <v>-5.2476461984174395E-4</v>
      </c>
      <c r="N50" s="1">
        <v>1.0776950851224499E-3</v>
      </c>
      <c r="O50" s="1">
        <v>5.7612006011159601E-3</v>
      </c>
      <c r="P50" s="1">
        <v>7.6046784180280299E-3</v>
      </c>
      <c r="Q50" s="1">
        <v>6.8921254008720298E-3</v>
      </c>
      <c r="R50" s="1">
        <v>1.13843888804303E-2</v>
      </c>
      <c r="S50" s="1">
        <v>1.7203538390297399E-2</v>
      </c>
      <c r="T50" s="1">
        <v>2.8103868215529199E-2</v>
      </c>
      <c r="U50" s="1">
        <v>3.8234208274352401E-2</v>
      </c>
      <c r="V50" s="1">
        <v>4.9181950531535797E-2</v>
      </c>
      <c r="W50" s="1">
        <v>0.12538898198960199</v>
      </c>
      <c r="X50" s="1">
        <v>0.1399860161184</v>
      </c>
      <c r="Y50" s="1">
        <v>0.152529247815545</v>
      </c>
      <c r="Z50" s="1">
        <v>0.16438486870806401</v>
      </c>
      <c r="AA50" s="1">
        <v>0.172217035419757</v>
      </c>
      <c r="AB50" s="1">
        <v>0.17741625203532799</v>
      </c>
      <c r="AC50" s="1">
        <v>0.18023921064492399</v>
      </c>
      <c r="AD50" s="1">
        <v>0.18292337529564601</v>
      </c>
      <c r="AE50" s="1">
        <v>0.17913352573548499</v>
      </c>
      <c r="AF50" s="1">
        <v>0.17606948070870199</v>
      </c>
      <c r="AG50" s="1">
        <v>0.17096665038074299</v>
      </c>
      <c r="AH50" s="1">
        <v>0.164285642925206</v>
      </c>
      <c r="AI50" s="1">
        <v>0.15669447437275</v>
      </c>
      <c r="AJ50" s="1">
        <v>0.149794337865577</v>
      </c>
      <c r="AK50" s="1">
        <v>0.14231522217083001</v>
      </c>
      <c r="AL50" s="1">
        <v>0.13408771567631</v>
      </c>
      <c r="AM50" s="1">
        <v>0.124434041753583</v>
      </c>
      <c r="AN50" s="1">
        <v>0.11675040884514699</v>
      </c>
      <c r="AO50" s="1">
        <v>0.109609103796316</v>
      </c>
      <c r="AP50" s="1">
        <v>0.100871234609309</v>
      </c>
      <c r="AQ50" s="22"/>
      <c r="AR50" s="22"/>
      <c r="AS50" s="22"/>
      <c r="AT50" s="22"/>
    </row>
    <row r="51" spans="1:51" x14ac:dyDescent="0.4">
      <c r="A51" s="17" t="s">
        <v>7</v>
      </c>
      <c r="B51" s="1">
        <v>-1.3618383095415999E-2</v>
      </c>
      <c r="C51" s="1">
        <v>-1.36606906788446E-2</v>
      </c>
      <c r="D51" s="1">
        <v>-1.0937667469985301E-2</v>
      </c>
      <c r="E51" s="1">
        <v>-1.06422456252391E-2</v>
      </c>
      <c r="F51" s="1">
        <v>-9.2690169158595702E-3</v>
      </c>
      <c r="G51" s="1">
        <v>-1.6955207998203799E-3</v>
      </c>
      <c r="H51" s="1">
        <v>-2.2222896939569901E-3</v>
      </c>
      <c r="I51" s="1">
        <v>-1.2849782583530501E-3</v>
      </c>
      <c r="J51" s="1">
        <v>-2.2771890368265E-3</v>
      </c>
      <c r="K51" s="1">
        <v>-2.0910072922624102E-3</v>
      </c>
      <c r="L51" s="1">
        <v>-5.2175601252746296E-3</v>
      </c>
      <c r="M51" s="1">
        <v>-3.2197770922133299E-3</v>
      </c>
      <c r="N51" s="1">
        <v>-1.6676578440830701E-3</v>
      </c>
      <c r="O51" s="1">
        <v>7.1622505901558497E-4</v>
      </c>
      <c r="P51" s="1">
        <v>1.99498420931166E-3</v>
      </c>
      <c r="Q51" s="1">
        <v>1.7156262382593799E-3</v>
      </c>
      <c r="R51" s="1">
        <v>5.7476725940164297E-4</v>
      </c>
      <c r="S51" s="1">
        <v>2.7064353041499302E-3</v>
      </c>
      <c r="T51" s="1">
        <v>6.3785616505827002E-3</v>
      </c>
      <c r="U51" s="1">
        <v>1.03656332016588E-2</v>
      </c>
      <c r="V51" s="1">
        <v>1.4992389190172E-2</v>
      </c>
      <c r="W51" s="1">
        <v>4.0307125243387101E-2</v>
      </c>
      <c r="X51" s="1">
        <v>4.9938685369502099E-2</v>
      </c>
      <c r="Y51" s="1">
        <v>5.4381097592326497E-2</v>
      </c>
      <c r="Z51" s="1">
        <v>5.8972279380295603E-2</v>
      </c>
      <c r="AA51" s="1">
        <v>6.2469040067406799E-2</v>
      </c>
      <c r="AB51" s="1">
        <v>6.5454516348089506E-2</v>
      </c>
      <c r="AC51" s="1">
        <v>6.9268947925173102E-2</v>
      </c>
      <c r="AD51" s="1">
        <v>7.1437086949455594E-2</v>
      </c>
      <c r="AE51" s="1">
        <v>7.1429557876259195E-2</v>
      </c>
      <c r="AF51" s="1">
        <v>7.1798613014327106E-2</v>
      </c>
      <c r="AG51" s="1">
        <v>7.3452242619530803E-2</v>
      </c>
      <c r="AH51" s="1">
        <v>7.2272873561424394E-2</v>
      </c>
      <c r="AI51" s="1">
        <v>6.9734993070239795E-2</v>
      </c>
      <c r="AJ51" s="1">
        <v>6.7536141333436994E-2</v>
      </c>
      <c r="AK51" s="1">
        <v>6.4948105644333107E-2</v>
      </c>
      <c r="AL51" s="1">
        <v>6.2031264897973497E-2</v>
      </c>
      <c r="AM51" s="1">
        <v>5.8461111772438297E-2</v>
      </c>
      <c r="AN51" s="1">
        <v>5.5510697842121801E-2</v>
      </c>
      <c r="AO51" s="1">
        <v>5.2736949420225401E-2</v>
      </c>
      <c r="AP51" s="1">
        <v>4.9277641208312198E-2</v>
      </c>
      <c r="AQ51" s="22"/>
      <c r="AR51" s="22"/>
      <c r="AS51" s="22"/>
      <c r="AT51" s="22"/>
    </row>
    <row r="52" spans="1:51" x14ac:dyDescent="0.4">
      <c r="A52" s="17" t="s">
        <v>33</v>
      </c>
      <c r="B52" s="1">
        <v>-9.47808888960666E-3</v>
      </c>
      <c r="C52" s="1">
        <v>-9.5075340178301104E-3</v>
      </c>
      <c r="D52" s="1">
        <v>-7.6123709987552298E-3</v>
      </c>
      <c r="E52" s="1">
        <v>-7.4067640272947903E-3</v>
      </c>
      <c r="F52" s="1">
        <v>-6.4510296394057996E-3</v>
      </c>
      <c r="G52" s="1">
        <v>-1.1675314297012701E-3</v>
      </c>
      <c r="H52" s="1">
        <v>-1.52273526472735E-3</v>
      </c>
      <c r="I52" s="1">
        <v>-8.7503868352678505E-4</v>
      </c>
      <c r="J52" s="1">
        <v>-1.5450482516485801E-3</v>
      </c>
      <c r="K52" s="1">
        <v>-1.4038932754321101E-3</v>
      </c>
      <c r="L52" s="1">
        <v>-3.4700969481820101E-3</v>
      </c>
      <c r="M52" s="1">
        <v>-1.18098266636046E-3</v>
      </c>
      <c r="N52" s="1">
        <v>2.1580297886911702E-3</v>
      </c>
      <c r="O52" s="1">
        <v>1.2186343864948299E-2</v>
      </c>
      <c r="P52" s="1">
        <v>1.5733035314506899E-2</v>
      </c>
      <c r="Q52" s="1">
        <v>1.48191506529716E-2</v>
      </c>
      <c r="R52" s="1">
        <v>2.4139803067723301E-2</v>
      </c>
      <c r="S52" s="1">
        <v>3.6420243434430101E-2</v>
      </c>
      <c r="T52" s="1">
        <v>5.9330161446202699E-2</v>
      </c>
      <c r="U52" s="1">
        <v>8.0533887362626497E-2</v>
      </c>
      <c r="V52" s="1">
        <v>0.103337935227778</v>
      </c>
      <c r="W52" s="1">
        <v>0.26426829793574902</v>
      </c>
      <c r="X52" s="1">
        <v>0.29513952543477601</v>
      </c>
      <c r="Y52" s="1">
        <v>0.32021296713645298</v>
      </c>
      <c r="Z52" s="1">
        <v>0.34357998770909398</v>
      </c>
      <c r="AA52" s="1">
        <v>0.35801897181148901</v>
      </c>
      <c r="AB52" s="1">
        <v>0.36650815340810899</v>
      </c>
      <c r="AC52" s="1">
        <v>0.36990075145506701</v>
      </c>
      <c r="AD52" s="1">
        <v>0.372126749055539</v>
      </c>
      <c r="AE52" s="1">
        <v>0.360298892650186</v>
      </c>
      <c r="AF52" s="1">
        <v>0.34917459156056202</v>
      </c>
      <c r="AG52" s="1">
        <v>0.33656516607904002</v>
      </c>
      <c r="AH52" s="1">
        <v>0.32124357834433298</v>
      </c>
      <c r="AI52" s="1">
        <v>0.30375696708233701</v>
      </c>
      <c r="AJ52" s="1">
        <v>0.28762113113550603</v>
      </c>
      <c r="AK52" s="1">
        <v>0.27030523522929201</v>
      </c>
      <c r="AL52" s="1">
        <v>0.25161416525104302</v>
      </c>
      <c r="AM52" s="1">
        <v>0.230390207860074</v>
      </c>
      <c r="AN52" s="1">
        <v>0.21301570202022099</v>
      </c>
      <c r="AO52" s="1">
        <v>0.19674776900014099</v>
      </c>
      <c r="AP52" s="1">
        <v>0.17755254843000601</v>
      </c>
      <c r="AQ52" s="22"/>
      <c r="AR52" s="22"/>
      <c r="AS52" s="22"/>
      <c r="AT52" s="22"/>
    </row>
    <row r="53" spans="1:51" x14ac:dyDescent="0.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22"/>
      <c r="AR53" s="22"/>
      <c r="AS53" s="22"/>
      <c r="AT53" s="22"/>
    </row>
    <row r="54" spans="1:51" x14ac:dyDescent="0.4">
      <c r="A54" s="25" t="s">
        <v>116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22"/>
      <c r="AR54" s="22"/>
      <c r="AS54" s="22"/>
      <c r="AT54" s="22"/>
    </row>
    <row r="55" spans="1:51" x14ac:dyDescent="0.4">
      <c r="A55" s="17" t="s">
        <v>118</v>
      </c>
      <c r="B55" s="1">
        <v>11.8113675382618</v>
      </c>
      <c r="C55" s="1">
        <v>13.5192644751806</v>
      </c>
      <c r="D55" s="1">
        <v>14.9227243835732</v>
      </c>
      <c r="E55" s="1">
        <v>15.6931099333469</v>
      </c>
      <c r="F55" s="1">
        <v>16.997371636516299</v>
      </c>
      <c r="G55" s="1">
        <v>17.5422858478554</v>
      </c>
      <c r="H55" s="1">
        <v>17.194955116229</v>
      </c>
      <c r="I55" s="1">
        <v>17.2575578464944</v>
      </c>
      <c r="J55" s="1">
        <v>16.781348622594201</v>
      </c>
      <c r="K55" s="1">
        <v>15.2587693187892</v>
      </c>
      <c r="L55" s="1">
        <v>14.329834734980301</v>
      </c>
      <c r="M55" s="1">
        <v>13.683164148527007</v>
      </c>
      <c r="N55" s="1">
        <v>12.332022310639273</v>
      </c>
      <c r="O55" s="1">
        <v>10.775652809968575</v>
      </c>
      <c r="P55" s="1">
        <v>10.841938250173996</v>
      </c>
      <c r="Q55" s="1">
        <v>9.6711624073556877</v>
      </c>
      <c r="R55" s="1">
        <v>9.5305119532103717</v>
      </c>
      <c r="S55" s="1">
        <v>9.7696754048970362</v>
      </c>
      <c r="T55" s="1">
        <v>10.191604124387641</v>
      </c>
      <c r="U55" s="1">
        <v>10.557889690804135</v>
      </c>
      <c r="V55" s="1">
        <v>11.058105093408271</v>
      </c>
      <c r="W55" s="1">
        <v>11.598892603106954</v>
      </c>
      <c r="X55" s="1">
        <v>11.887763980874894</v>
      </c>
      <c r="Y55" s="1">
        <v>12.187967674981524</v>
      </c>
      <c r="Z55" s="1">
        <v>12.598178115554461</v>
      </c>
      <c r="AA55" s="1">
        <v>12.857458737525807</v>
      </c>
      <c r="AB55" s="1">
        <v>13.139674725896672</v>
      </c>
      <c r="AC55" s="1">
        <v>13.408983379724164</v>
      </c>
      <c r="AD55" s="1">
        <v>13.737275082894577</v>
      </c>
      <c r="AE55" s="1">
        <v>13.735392961038135</v>
      </c>
      <c r="AF55" s="1">
        <v>13.862133122093963</v>
      </c>
      <c r="AG55" s="1">
        <v>14.130131187880462</v>
      </c>
      <c r="AH55" s="1">
        <v>14.217569359928966</v>
      </c>
      <c r="AI55" s="1">
        <v>14.345087883929917</v>
      </c>
      <c r="AJ55" s="1">
        <v>14.586154446446811</v>
      </c>
      <c r="AK55" s="1">
        <v>14.793155802063549</v>
      </c>
      <c r="AL55" s="1">
        <v>14.942191103424365</v>
      </c>
      <c r="AM55" s="1">
        <v>14.928393454131703</v>
      </c>
      <c r="AN55" s="1">
        <v>15.076977666565666</v>
      </c>
      <c r="AO55" s="1">
        <v>15.286188969275239</v>
      </c>
      <c r="AP55" s="1">
        <v>15.342842610881755</v>
      </c>
      <c r="AQ55" s="22"/>
      <c r="AR55" s="2">
        <f t="shared" ref="AR55:AR62" si="7">SUM(B55:AP55)</f>
        <v>556.38272851541296</v>
      </c>
      <c r="AS55" s="17" t="s">
        <v>119</v>
      </c>
      <c r="AT55" s="22"/>
      <c r="AU55" s="40">
        <f>(AP55-AP5)/AP5</f>
        <v>1.3816929045510611E-2</v>
      </c>
      <c r="AV55" s="41">
        <f t="shared" ref="AV55:AV62" si="8">AR55-AR5</f>
        <v>10.726169130708854</v>
      </c>
    </row>
    <row r="56" spans="1:51" x14ac:dyDescent="0.4">
      <c r="A56" s="17" t="s">
        <v>148</v>
      </c>
      <c r="B56" s="1">
        <v>0</v>
      </c>
      <c r="C56" s="1">
        <v>0</v>
      </c>
      <c r="D56" s="1">
        <v>9.9727599201433391E-10</v>
      </c>
      <c r="E56" s="1">
        <v>2.8508147215271201E-9</v>
      </c>
      <c r="F56" s="1">
        <v>1.9472524828251202E-8</v>
      </c>
      <c r="G56" s="1">
        <v>2.19205716796117E-2</v>
      </c>
      <c r="H56" s="1">
        <v>3.2155261791061103E-2</v>
      </c>
      <c r="I56" s="1">
        <v>4.6314222247531303E-2</v>
      </c>
      <c r="J56" s="1">
        <v>5.30603351058168E-2</v>
      </c>
      <c r="K56" s="1">
        <v>7.0839925815982696E-2</v>
      </c>
      <c r="L56" s="1">
        <v>8.7331123285833395E-2</v>
      </c>
      <c r="M56" s="1">
        <v>0.10313075995466441</v>
      </c>
      <c r="N56" s="1">
        <v>0.12557996150006351</v>
      </c>
      <c r="O56" s="1">
        <v>0.15237304557841322</v>
      </c>
      <c r="P56" s="1">
        <v>0.15210581883138921</v>
      </c>
      <c r="Q56" s="1">
        <v>0.1725206472156435</v>
      </c>
      <c r="R56" s="1">
        <v>0.16541659654285962</v>
      </c>
      <c r="S56" s="1">
        <v>0.16404618612124874</v>
      </c>
      <c r="T56" s="1">
        <v>0.16294268981041177</v>
      </c>
      <c r="U56" s="1">
        <v>0.15809978613011544</v>
      </c>
      <c r="V56" s="1">
        <v>0.15188110954388215</v>
      </c>
      <c r="W56" s="1">
        <v>0.14646772759496327</v>
      </c>
      <c r="X56" s="1">
        <v>0.1446823196312928</v>
      </c>
      <c r="Y56" s="1">
        <v>0.14377445107050854</v>
      </c>
      <c r="Z56" s="1">
        <v>0.14417753439100009</v>
      </c>
      <c r="AA56" s="1">
        <v>0.14368440733251134</v>
      </c>
      <c r="AB56" s="1">
        <v>0.1434504668747732</v>
      </c>
      <c r="AC56" s="1">
        <v>0.14395162134684905</v>
      </c>
      <c r="AD56" s="1">
        <v>0.14503643247088838</v>
      </c>
      <c r="AE56" s="1">
        <v>0.14343497303386138</v>
      </c>
      <c r="AF56" s="1">
        <v>0.14389664298073146</v>
      </c>
      <c r="AG56" s="1">
        <v>0.14467149106385849</v>
      </c>
      <c r="AH56" s="1">
        <v>0.14386471069860304</v>
      </c>
      <c r="AI56" s="1">
        <v>0.14371755487700627</v>
      </c>
      <c r="AJ56" s="1">
        <v>0.14469110737880977</v>
      </c>
      <c r="AK56" s="1">
        <v>0.14575268745367123</v>
      </c>
      <c r="AL56" s="1">
        <v>0.14640777697022037</v>
      </c>
      <c r="AM56" s="1">
        <v>0.14545923360523411</v>
      </c>
      <c r="AN56" s="1">
        <v>0.14633917406930722</v>
      </c>
      <c r="AO56" s="1">
        <v>0.14792617306172798</v>
      </c>
      <c r="AP56" s="1">
        <v>0.14816586881920601</v>
      </c>
      <c r="AQ56" s="22"/>
      <c r="AR56" s="2">
        <f t="shared" si="7"/>
        <v>4.7192704192001678</v>
      </c>
      <c r="AS56" s="17" t="s">
        <v>119</v>
      </c>
      <c r="AT56" s="22"/>
      <c r="AU56" s="40">
        <f t="shared" ref="AU56:AU62" si="9">(AP56-AP6)/AP6</f>
        <v>5.5789030860037205E-4</v>
      </c>
      <c r="AV56" s="41">
        <f t="shared" si="8"/>
        <v>-8.5721971226117688E-2</v>
      </c>
    </row>
    <row r="57" spans="1:51" x14ac:dyDescent="0.4">
      <c r="A57" s="17" t="s">
        <v>56</v>
      </c>
      <c r="B57" s="1">
        <v>1.9047064289601201</v>
      </c>
      <c r="C57" s="1">
        <v>2.17625483991183</v>
      </c>
      <c r="D57" s="1">
        <v>2.3902028916140501</v>
      </c>
      <c r="E57" s="1">
        <v>2.4971745619229999</v>
      </c>
      <c r="F57" s="1">
        <v>2.7367911835472101</v>
      </c>
      <c r="G57" s="1">
        <v>2.8079612219134602</v>
      </c>
      <c r="H57" s="1">
        <v>2.7491104326675</v>
      </c>
      <c r="I57" s="1">
        <v>2.7455912143582601</v>
      </c>
      <c r="J57" s="1">
        <v>2.6454125444804202</v>
      </c>
      <c r="K57" s="1">
        <v>2.3641252399660799</v>
      </c>
      <c r="L57" s="1">
        <v>2.18185011147157</v>
      </c>
      <c r="M57" s="1">
        <v>2.034805170224101</v>
      </c>
      <c r="N57" s="1">
        <v>1.7749810541927125</v>
      </c>
      <c r="O57" s="1">
        <v>1.4660378117845518</v>
      </c>
      <c r="P57" s="1">
        <v>1.453558546042736</v>
      </c>
      <c r="Q57" s="1">
        <v>1.2084503585694855</v>
      </c>
      <c r="R57" s="1">
        <v>1.1592313894103545</v>
      </c>
      <c r="S57" s="1">
        <v>1.1493661561516251</v>
      </c>
      <c r="T57" s="1">
        <v>1.1411388318016455</v>
      </c>
      <c r="U57" s="1">
        <v>1.1061393333496281</v>
      </c>
      <c r="V57" s="1">
        <v>1.0608980926676188</v>
      </c>
      <c r="W57" s="1">
        <v>1.0226915973631012</v>
      </c>
      <c r="X57" s="1">
        <v>1.0056260367747576</v>
      </c>
      <c r="Y57" s="1">
        <v>0.99316760384272118</v>
      </c>
      <c r="Z57" s="1">
        <v>0.98769970972933518</v>
      </c>
      <c r="AA57" s="1">
        <v>0.97377602690955389</v>
      </c>
      <c r="AB57" s="1">
        <v>0.96008058639519511</v>
      </c>
      <c r="AC57" s="1">
        <v>0.95009338782642483</v>
      </c>
      <c r="AD57" s="1">
        <v>0.94374913883341061</v>
      </c>
      <c r="AE57" s="1">
        <v>0.91701855061858484</v>
      </c>
      <c r="AF57" s="1">
        <v>0.90196494824458895</v>
      </c>
      <c r="AG57" s="1">
        <v>0.90011390594757901</v>
      </c>
      <c r="AH57" s="1">
        <v>0.88920234068478199</v>
      </c>
      <c r="AI57" s="1">
        <v>0.8828198146324705</v>
      </c>
      <c r="AJ57" s="1">
        <v>0.88450909312601123</v>
      </c>
      <c r="AK57" s="1">
        <v>0.8865336398506285</v>
      </c>
      <c r="AL57" s="1">
        <v>0.8865595104841254</v>
      </c>
      <c r="AM57" s="1">
        <v>0.87779535629503536</v>
      </c>
      <c r="AN57" s="1">
        <v>0.88022903345179404</v>
      </c>
      <c r="AO57" s="1">
        <v>0.88722512823121613</v>
      </c>
      <c r="AP57" s="1">
        <v>0.88628545654358615</v>
      </c>
      <c r="AQ57" s="22"/>
      <c r="AR57" s="2">
        <f t="shared" si="7"/>
        <v>59.270928280792859</v>
      </c>
      <c r="AS57" s="17" t="s">
        <v>119</v>
      </c>
      <c r="AT57" s="22"/>
      <c r="AU57" s="40">
        <f t="shared" si="9"/>
        <v>-2.7456318521460372E-2</v>
      </c>
      <c r="AV57" s="41">
        <f t="shared" si="8"/>
        <v>-0.95138134946684971</v>
      </c>
    </row>
    <row r="58" spans="1:51" x14ac:dyDescent="0.4">
      <c r="A58" s="17" t="s">
        <v>5</v>
      </c>
      <c r="B58" s="1">
        <v>0.34973209215960899</v>
      </c>
      <c r="C58" s="1">
        <v>0.39952019209103401</v>
      </c>
      <c r="D58" s="1">
        <v>0.43877618012061598</v>
      </c>
      <c r="E58" s="1">
        <v>0.45838549568655301</v>
      </c>
      <c r="F58" s="1">
        <v>0.50351816431622198</v>
      </c>
      <c r="G58" s="1">
        <v>0.979129545784446</v>
      </c>
      <c r="H58" s="1">
        <v>1.18298105537472</v>
      </c>
      <c r="I58" s="1">
        <v>1.4793958976483299</v>
      </c>
      <c r="J58" s="1">
        <v>1.6099468543786499</v>
      </c>
      <c r="K58" s="1">
        <v>1.9379981223240601</v>
      </c>
      <c r="L58" s="1">
        <v>2.2510187053872501</v>
      </c>
      <c r="M58" s="1">
        <v>2.574825367269328</v>
      </c>
      <c r="N58" s="1">
        <v>3.0096189161299813</v>
      </c>
      <c r="O58" s="1">
        <v>3.5355263293238863</v>
      </c>
      <c r="P58" s="1">
        <v>3.5520219585266304</v>
      </c>
      <c r="Q58" s="1">
        <v>3.9664305103488138</v>
      </c>
      <c r="R58" s="1">
        <v>3.8381541149154899</v>
      </c>
      <c r="S58" s="1">
        <v>3.8480669520688617</v>
      </c>
      <c r="T58" s="1">
        <v>3.8852505176130023</v>
      </c>
      <c r="U58" s="1">
        <v>3.856952264874304</v>
      </c>
      <c r="V58" s="1">
        <v>3.8249374834081706</v>
      </c>
      <c r="W58" s="1">
        <v>3.8137660444865538</v>
      </c>
      <c r="X58" s="1">
        <v>3.8207533143002648</v>
      </c>
      <c r="Y58" s="1">
        <v>3.842985547430001</v>
      </c>
      <c r="Z58" s="1">
        <v>3.8988559545535417</v>
      </c>
      <c r="AA58" s="1">
        <v>3.9200661000283392</v>
      </c>
      <c r="AB58" s="1">
        <v>3.9432682709778737</v>
      </c>
      <c r="AC58" s="1">
        <v>3.9714484161526209</v>
      </c>
      <c r="AD58" s="1">
        <v>4.0070447259810447</v>
      </c>
      <c r="AE58" s="1">
        <v>3.9559458639553733</v>
      </c>
      <c r="AF58" s="1">
        <v>3.9465999611623728</v>
      </c>
      <c r="AG58" s="1">
        <v>3.9900903210849115</v>
      </c>
      <c r="AH58" s="1">
        <v>3.9865887085332057</v>
      </c>
      <c r="AI58" s="1">
        <v>3.9987620691822476</v>
      </c>
      <c r="AJ58" s="1">
        <v>4.0396338007459143</v>
      </c>
      <c r="AK58" s="1">
        <v>4.0794647311577164</v>
      </c>
      <c r="AL58" s="1">
        <v>4.1060833994440964</v>
      </c>
      <c r="AM58" s="1">
        <v>4.0865494759901582</v>
      </c>
      <c r="AN58" s="1">
        <v>4.1162080937104744</v>
      </c>
      <c r="AO58" s="1">
        <v>4.1651625130953276</v>
      </c>
      <c r="AP58" s="1">
        <v>4.1762170563740337</v>
      </c>
      <c r="AQ58" s="22"/>
      <c r="AR58" s="2">
        <f t="shared" si="7"/>
        <v>127.34768108809602</v>
      </c>
      <c r="AS58" s="17" t="s">
        <v>119</v>
      </c>
      <c r="AT58" s="22"/>
      <c r="AU58" s="40">
        <f t="shared" si="9"/>
        <v>-4.5297807497456559E-3</v>
      </c>
      <c r="AV58" s="41">
        <f t="shared" si="8"/>
        <v>-0.47435650505288152</v>
      </c>
    </row>
    <row r="59" spans="1:51" x14ac:dyDescent="0.4">
      <c r="A59" s="17" t="s">
        <v>4</v>
      </c>
      <c r="B59" s="1">
        <v>0.84735283520123295</v>
      </c>
      <c r="C59" s="1">
        <v>0.97132545716341301</v>
      </c>
      <c r="D59" s="1">
        <v>1.0767226558168399</v>
      </c>
      <c r="E59" s="1">
        <v>1.13854801876403</v>
      </c>
      <c r="F59" s="1">
        <v>1.22107736066038</v>
      </c>
      <c r="G59" s="1">
        <v>1.55873163046561</v>
      </c>
      <c r="H59" s="1">
        <v>1.67065136605274</v>
      </c>
      <c r="I59" s="1">
        <v>1.8682994607051</v>
      </c>
      <c r="J59" s="1">
        <v>1.9329030680319701</v>
      </c>
      <c r="K59" s="1">
        <v>2.0731729843612698</v>
      </c>
      <c r="L59" s="1">
        <v>2.2351755620232101</v>
      </c>
      <c r="M59" s="1">
        <v>2.4235345676598241</v>
      </c>
      <c r="N59" s="1">
        <v>2.644374516671101</v>
      </c>
      <c r="O59" s="1">
        <v>2.9152879968829617</v>
      </c>
      <c r="P59" s="1">
        <v>2.9326414642278298</v>
      </c>
      <c r="Q59" s="1">
        <v>3.1513372401999025</v>
      </c>
      <c r="R59" s="1">
        <v>3.0612230188010976</v>
      </c>
      <c r="S59" s="1">
        <v>3.0824788687150626</v>
      </c>
      <c r="T59" s="1">
        <v>3.1324397350743149</v>
      </c>
      <c r="U59" s="1">
        <v>3.1370871533570748</v>
      </c>
      <c r="V59" s="1">
        <v>3.147975648914219</v>
      </c>
      <c r="W59" s="1">
        <v>3.1750876743875409</v>
      </c>
      <c r="X59" s="1">
        <v>3.1979280064570568</v>
      </c>
      <c r="Y59" s="1">
        <v>3.2318465110577965</v>
      </c>
      <c r="Z59" s="1">
        <v>3.2943591934258585</v>
      </c>
      <c r="AA59" s="1">
        <v>3.3254921099358619</v>
      </c>
      <c r="AB59" s="1">
        <v>3.3586483345772788</v>
      </c>
      <c r="AC59" s="1">
        <v>3.3938398259465878</v>
      </c>
      <c r="AD59" s="1">
        <v>3.4363901593398305</v>
      </c>
      <c r="AE59" s="1">
        <v>3.4030546978196341</v>
      </c>
      <c r="AF59" s="1">
        <v>3.4040135554192275</v>
      </c>
      <c r="AG59" s="1">
        <v>3.4496455852007757</v>
      </c>
      <c r="AH59" s="1">
        <v>3.453474803563799</v>
      </c>
      <c r="AI59" s="1">
        <v>3.4699276537681936</v>
      </c>
      <c r="AJ59" s="1">
        <v>3.5111994021732404</v>
      </c>
      <c r="AK59" s="1">
        <v>3.5500474455808617</v>
      </c>
      <c r="AL59" s="1">
        <v>3.5767832944795193</v>
      </c>
      <c r="AM59" s="1">
        <v>3.5632784471214967</v>
      </c>
      <c r="AN59" s="1">
        <v>3.5917513027801613</v>
      </c>
      <c r="AO59" s="1">
        <v>3.6365482807878293</v>
      </c>
      <c r="AP59" s="1">
        <v>3.6477128568895565</v>
      </c>
      <c r="AQ59" s="22"/>
      <c r="AR59" s="2">
        <f t="shared" si="7"/>
        <v>114.89336975046129</v>
      </c>
      <c r="AS59" s="17" t="s">
        <v>119</v>
      </c>
      <c r="AT59" s="22"/>
      <c r="AU59" s="40">
        <f t="shared" si="9"/>
        <v>-3.0606364224646551E-4</v>
      </c>
      <c r="AV59" s="41">
        <f t="shared" si="8"/>
        <v>0.35654635744187146</v>
      </c>
    </row>
    <row r="60" spans="1:51" x14ac:dyDescent="0.4">
      <c r="A60" s="17" t="s">
        <v>35</v>
      </c>
      <c r="B60" s="1">
        <v>0.37021105210053701</v>
      </c>
      <c r="C60" s="1">
        <v>0.42622446943939102</v>
      </c>
      <c r="D60" s="1">
        <v>0.47833360126227098</v>
      </c>
      <c r="E60" s="1">
        <v>0.51379471193769599</v>
      </c>
      <c r="F60" s="1">
        <v>0.53610087015541996</v>
      </c>
      <c r="G60" s="1">
        <v>0.588104128733693</v>
      </c>
      <c r="H60" s="1">
        <v>0.58978968016579403</v>
      </c>
      <c r="I60" s="1">
        <v>0.61554595301556003</v>
      </c>
      <c r="J60" s="1">
        <v>0.62571846649204799</v>
      </c>
      <c r="K60" s="1">
        <v>0.62177350040859503</v>
      </c>
      <c r="L60" s="1">
        <v>0.63318528235051896</v>
      </c>
      <c r="M60" s="1">
        <v>0.6633810493058393</v>
      </c>
      <c r="N60" s="1">
        <v>0.67658371603766432</v>
      </c>
      <c r="O60" s="1">
        <v>0.70095056661829913</v>
      </c>
      <c r="P60" s="1">
        <v>0.7276586712008688</v>
      </c>
      <c r="Q60" s="1">
        <v>0.76128751618186252</v>
      </c>
      <c r="R60" s="1">
        <v>0.77678339266673968</v>
      </c>
      <c r="S60" s="1">
        <v>0.82732276508345626</v>
      </c>
      <c r="T60" s="1">
        <v>0.90875549575635561</v>
      </c>
      <c r="U60" s="1">
        <v>1.00202018767818</v>
      </c>
      <c r="V60" s="1">
        <v>1.1277417547818549</v>
      </c>
      <c r="W60" s="1">
        <v>1.2557123773504451</v>
      </c>
      <c r="X60" s="1">
        <v>1.3220448407386109</v>
      </c>
      <c r="Y60" s="1">
        <v>1.3879844803059849</v>
      </c>
      <c r="Z60" s="1">
        <v>1.4684656490913279</v>
      </c>
      <c r="AA60" s="1">
        <v>1.5297349852681119</v>
      </c>
      <c r="AB60" s="1">
        <v>1.593863452513574</v>
      </c>
      <c r="AC60" s="1">
        <v>1.6523162417738908</v>
      </c>
      <c r="AD60" s="1">
        <v>1.7162194955944621</v>
      </c>
      <c r="AE60" s="1">
        <v>1.7384592052683121</v>
      </c>
      <c r="AF60" s="1">
        <v>1.77367633569559</v>
      </c>
      <c r="AG60" s="1">
        <v>1.825804557664346</v>
      </c>
      <c r="AH60" s="1">
        <v>1.852070614724372</v>
      </c>
      <c r="AI60" s="1">
        <v>1.8819815413984542</v>
      </c>
      <c r="AJ60" s="1">
        <v>1.9242967613131641</v>
      </c>
      <c r="AK60" s="1">
        <v>1.961064697795605</v>
      </c>
      <c r="AL60" s="1">
        <v>1.9889472704511741</v>
      </c>
      <c r="AM60" s="1">
        <v>1.9936038068005106</v>
      </c>
      <c r="AN60" s="1">
        <v>2.0189884458502054</v>
      </c>
      <c r="AO60" s="1">
        <v>2.051876803479495</v>
      </c>
      <c r="AP60" s="1">
        <v>2.0641344192101934</v>
      </c>
      <c r="AQ60" s="22"/>
      <c r="AR60" s="2">
        <f t="shared" si="7"/>
        <v>49.172512813660475</v>
      </c>
      <c r="AS60" s="17" t="s">
        <v>119</v>
      </c>
      <c r="AT60" s="22"/>
      <c r="AU60" s="40">
        <f t="shared" si="9"/>
        <v>2.8421365570978289E-2</v>
      </c>
      <c r="AV60" s="41">
        <f t="shared" si="8"/>
        <v>2.7006947227897484</v>
      </c>
    </row>
    <row r="61" spans="1:51" x14ac:dyDescent="0.4">
      <c r="A61" s="17" t="s">
        <v>7</v>
      </c>
      <c r="B61" s="1">
        <v>2.1348116423682701</v>
      </c>
      <c r="C61" s="1">
        <v>2.44245259667324</v>
      </c>
      <c r="D61" s="1">
        <v>2.69195450874905</v>
      </c>
      <c r="E61" s="1">
        <v>2.82544926405803</v>
      </c>
      <c r="F61" s="1">
        <v>3.0682648482929098</v>
      </c>
      <c r="G61" s="1">
        <v>3.32752933779941</v>
      </c>
      <c r="H61" s="1">
        <v>3.3410309186246501</v>
      </c>
      <c r="I61" s="1">
        <v>3.4548954705411301</v>
      </c>
      <c r="J61" s="1">
        <v>3.4067240820909901</v>
      </c>
      <c r="K61" s="1">
        <v>3.2548248952166698</v>
      </c>
      <c r="L61" s="1">
        <v>3.1992817126368198</v>
      </c>
      <c r="M61" s="1">
        <v>3.1917035872318404</v>
      </c>
      <c r="N61" s="1">
        <v>3.1068911359317282</v>
      </c>
      <c r="O61" s="1">
        <v>3.0185477974584085</v>
      </c>
      <c r="P61" s="1">
        <v>3.025728417430432</v>
      </c>
      <c r="Q61" s="1">
        <v>2.9619912000254192</v>
      </c>
      <c r="R61" s="1">
        <v>2.8829073432187577</v>
      </c>
      <c r="S61" s="1">
        <v>2.9137197081258952</v>
      </c>
      <c r="T61" s="1">
        <v>2.9776231969792488</v>
      </c>
      <c r="U61" s="1">
        <v>3.0031976676938279</v>
      </c>
      <c r="V61" s="1">
        <v>3.0407678896826833</v>
      </c>
      <c r="W61" s="1">
        <v>3.092720860168567</v>
      </c>
      <c r="X61" s="1">
        <v>3.1269114396708044</v>
      </c>
      <c r="Y61" s="1">
        <v>3.1687488093516634</v>
      </c>
      <c r="Z61" s="1">
        <v>3.2385543471843707</v>
      </c>
      <c r="AA61" s="1">
        <v>3.2749955899224541</v>
      </c>
      <c r="AB61" s="1">
        <v>3.3163196129188157</v>
      </c>
      <c r="AC61" s="1">
        <v>3.3594777099487629</v>
      </c>
      <c r="AD61" s="1">
        <v>3.4144522136503137</v>
      </c>
      <c r="AE61" s="1">
        <v>3.3910822434185977</v>
      </c>
      <c r="AF61" s="1">
        <v>3.4030125864982588</v>
      </c>
      <c r="AG61" s="1">
        <v>3.4516284011961198</v>
      </c>
      <c r="AH61" s="1">
        <v>3.4586290977403884</v>
      </c>
      <c r="AI61" s="1">
        <v>3.477424785207452</v>
      </c>
      <c r="AJ61" s="1">
        <v>3.5237050587694467</v>
      </c>
      <c r="AK61" s="1">
        <v>3.5651221969079727</v>
      </c>
      <c r="AL61" s="1">
        <v>3.5938241602307048</v>
      </c>
      <c r="AM61" s="1">
        <v>3.5832791483719788</v>
      </c>
      <c r="AN61" s="1">
        <v>3.6136643778441497</v>
      </c>
      <c r="AO61" s="1">
        <v>3.6596552822514332</v>
      </c>
      <c r="AP61" s="1">
        <v>3.6702973306794591</v>
      </c>
      <c r="AQ61" s="22"/>
      <c r="AR61" s="2">
        <f t="shared" si="7"/>
        <v>131.65380247276113</v>
      </c>
      <c r="AS61" s="17" t="s">
        <v>119</v>
      </c>
      <c r="AT61" s="22"/>
      <c r="AU61" s="40">
        <f t="shared" si="9"/>
        <v>5.1384237182181781E-3</v>
      </c>
      <c r="AV61" s="41">
        <f t="shared" si="8"/>
        <v>0.95608690288619869</v>
      </c>
    </row>
    <row r="62" spans="1:51" x14ac:dyDescent="0.4">
      <c r="A62" s="17" t="s">
        <v>33</v>
      </c>
      <c r="B62" s="1">
        <v>1.5527754554675399</v>
      </c>
      <c r="C62" s="1">
        <v>1.7761172407542301</v>
      </c>
      <c r="D62" s="1">
        <v>1.9580027968004401</v>
      </c>
      <c r="E62" s="1">
        <v>2.05561325582444</v>
      </c>
      <c r="F62" s="1">
        <v>2.2385518575801702</v>
      </c>
      <c r="G62" s="1">
        <v>2.3934445365093899</v>
      </c>
      <c r="H62" s="1">
        <v>2.38725224574786</v>
      </c>
      <c r="I62" s="1">
        <v>2.4474732154090999</v>
      </c>
      <c r="J62" s="1">
        <v>2.4296176370471998</v>
      </c>
      <c r="K62" s="1">
        <v>2.3074967003809399</v>
      </c>
      <c r="L62" s="1">
        <v>2.2561010919664599</v>
      </c>
      <c r="M62" s="1">
        <v>2.2446387557298277</v>
      </c>
      <c r="N62" s="1">
        <v>2.1647648358269067</v>
      </c>
      <c r="O62" s="1">
        <v>2.0886834292230421</v>
      </c>
      <c r="P62" s="1">
        <v>2.1426915712982137</v>
      </c>
      <c r="Q62" s="1">
        <v>2.1098937279369769</v>
      </c>
      <c r="R62" s="1">
        <v>2.1263398147824977</v>
      </c>
      <c r="S62" s="1">
        <v>2.2370295706719592</v>
      </c>
      <c r="T62" s="1">
        <v>2.4183166875227222</v>
      </c>
      <c r="U62" s="1">
        <v>2.6174424885948433</v>
      </c>
      <c r="V62" s="1">
        <v>2.8859396911350599</v>
      </c>
      <c r="W62" s="1">
        <v>3.161097315151058</v>
      </c>
      <c r="X62" s="1">
        <v>3.3054928568732991</v>
      </c>
      <c r="Y62" s="1">
        <v>3.450080945648542</v>
      </c>
      <c r="Z62" s="1">
        <v>3.6299230912379281</v>
      </c>
      <c r="AA62" s="1">
        <v>3.7637986894238331</v>
      </c>
      <c r="AB62" s="1">
        <v>3.9053633156509671</v>
      </c>
      <c r="AC62" s="1">
        <v>4.0362858683985756</v>
      </c>
      <c r="AD62" s="1">
        <v>4.1824743824691231</v>
      </c>
      <c r="AE62" s="1">
        <v>4.2280621968232426</v>
      </c>
      <c r="AF62" s="1">
        <v>4.308156710133483</v>
      </c>
      <c r="AG62" s="1">
        <v>4.425042283827274</v>
      </c>
      <c r="AH62" s="1">
        <v>4.4807340226747918</v>
      </c>
      <c r="AI62" s="1">
        <v>4.5460629802568349</v>
      </c>
      <c r="AJ62" s="1">
        <v>4.642895992440673</v>
      </c>
      <c r="AK62" s="1">
        <v>4.7268750162634321</v>
      </c>
      <c r="AL62" s="1">
        <v>4.7900552714927862</v>
      </c>
      <c r="AM62" s="1">
        <v>4.7981765282996447</v>
      </c>
      <c r="AN62" s="1">
        <v>4.856669400264173</v>
      </c>
      <c r="AO62" s="1">
        <v>4.9334403547468257</v>
      </c>
      <c r="AP62" s="1">
        <v>4.9604999182650333</v>
      </c>
      <c r="AQ62" s="22"/>
      <c r="AR62" s="2">
        <f t="shared" si="7"/>
        <v>131.96937374655138</v>
      </c>
      <c r="AS62" s="17" t="s">
        <v>119</v>
      </c>
      <c r="AT62" s="22"/>
      <c r="AU62" s="40">
        <f t="shared" si="9"/>
        <v>2.6627971601810199E-2</v>
      </c>
      <c r="AV62" s="41">
        <f t="shared" si="8"/>
        <v>5.8671724553252744</v>
      </c>
    </row>
    <row r="63" spans="1:51" x14ac:dyDescent="0.4">
      <c r="A63" s="17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22"/>
      <c r="AR63" s="35">
        <f>SUM(B55:AP62)/1000</f>
        <v>1.1754096670869352</v>
      </c>
      <c r="AS63" s="4" t="s">
        <v>149</v>
      </c>
      <c r="AT63" s="22"/>
      <c r="AU63" s="42">
        <f>(AV63/1000)/$AR$13</f>
        <v>1.6513855398187904E-2</v>
      </c>
      <c r="AV63" s="43">
        <f>(AR63-$AR$13)*1000</f>
        <v>19.095209743405171</v>
      </c>
    </row>
    <row r="64" spans="1:51" x14ac:dyDescent="0.4">
      <c r="A64" s="25" t="s">
        <v>146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22"/>
      <c r="AR64" s="22"/>
      <c r="AS64" s="22"/>
      <c r="AT64" s="22"/>
      <c r="AV64" s="39"/>
      <c r="AY64" s="4"/>
    </row>
    <row r="65" spans="1:48" x14ac:dyDescent="0.4">
      <c r="A65" s="17" t="s">
        <v>118</v>
      </c>
      <c r="B65" s="1">
        <v>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1.2063684196075299E-3</v>
      </c>
      <c r="N65" s="1">
        <v>5.79681105717356E-3</v>
      </c>
      <c r="O65" s="1">
        <v>2.40950096821742E-2</v>
      </c>
      <c r="P65" s="1">
        <v>2.7259794166896601E-2</v>
      </c>
      <c r="Q65" s="1">
        <v>4.2069448603637503E-2</v>
      </c>
      <c r="R65" s="1">
        <v>5.8800327260321701E-2</v>
      </c>
      <c r="S65" s="1">
        <v>8.1593420637926101E-2</v>
      </c>
      <c r="T65" s="1">
        <v>0.126536293059342</v>
      </c>
      <c r="U65" s="1">
        <v>0.161789557783035</v>
      </c>
      <c r="V65" s="1">
        <v>0.19520276643957099</v>
      </c>
      <c r="W65" s="1">
        <v>0.49935648908015501</v>
      </c>
      <c r="X65" s="1">
        <v>0.56033119472389403</v>
      </c>
      <c r="Y65" s="1">
        <v>0.60048352545302397</v>
      </c>
      <c r="Z65" s="1">
        <v>0.63661799882256198</v>
      </c>
      <c r="AA65" s="1">
        <v>0.65469902636170696</v>
      </c>
      <c r="AB65" s="1">
        <v>0.66208649913887097</v>
      </c>
      <c r="AC65" s="1">
        <v>0.66046049982766397</v>
      </c>
      <c r="AD65" s="1">
        <v>0.65580984967947697</v>
      </c>
      <c r="AE65" s="1">
        <v>0.62351139089173602</v>
      </c>
      <c r="AF65" s="1">
        <v>0.59049884164176303</v>
      </c>
      <c r="AG65" s="1">
        <v>0.56021354798546197</v>
      </c>
      <c r="AH65" s="1">
        <v>0.52532961994916505</v>
      </c>
      <c r="AI65" s="1">
        <v>0.48472744046121702</v>
      </c>
      <c r="AJ65" s="1">
        <v>0.44735727775241202</v>
      </c>
      <c r="AK65" s="1">
        <v>0.40785756511844801</v>
      </c>
      <c r="AL65" s="1">
        <v>0.36669299278916501</v>
      </c>
      <c r="AM65" s="1">
        <v>0.32280951836480298</v>
      </c>
      <c r="AN65" s="1">
        <v>0.28491497588626702</v>
      </c>
      <c r="AO65" s="1">
        <v>0.24895925700743901</v>
      </c>
      <c r="AP65" s="1">
        <v>0.20910182266395499</v>
      </c>
      <c r="AQ65" s="22"/>
      <c r="AR65" s="22"/>
      <c r="AS65" s="22"/>
      <c r="AT65" s="22"/>
    </row>
    <row r="66" spans="1:48" x14ac:dyDescent="0.4">
      <c r="A66" s="17" t="s">
        <v>148</v>
      </c>
      <c r="B66" s="1">
        <v>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-3.26190610236005E-5</v>
      </c>
      <c r="N66" s="1">
        <v>-7.2609201307499704E-5</v>
      </c>
      <c r="O66" s="1">
        <v>-2.9030408536479002E-4</v>
      </c>
      <c r="P66" s="1">
        <v>-2.5803254568379502E-4</v>
      </c>
      <c r="Q66" s="1">
        <v>-4.6232399280349301E-4</v>
      </c>
      <c r="R66" s="1">
        <v>-7.2599664989137001E-4</v>
      </c>
      <c r="S66" s="1">
        <v>-9.7291754220324401E-4</v>
      </c>
      <c r="T66" s="1">
        <v>-1.4890250122102399E-3</v>
      </c>
      <c r="U66" s="1">
        <v>-1.8069635247555699E-3</v>
      </c>
      <c r="V66" s="1">
        <v>-2.0728649280868702E-3</v>
      </c>
      <c r="W66" s="1">
        <v>-5.91049194050575E-3</v>
      </c>
      <c r="X66" s="1">
        <v>-6.0910675322531898E-3</v>
      </c>
      <c r="Y66" s="1">
        <v>-6.4613306101524697E-3</v>
      </c>
      <c r="Z66" s="1">
        <v>-6.7241568027969203E-3</v>
      </c>
      <c r="AA66" s="1">
        <v>-6.7216764529556602E-3</v>
      </c>
      <c r="AB66" s="1">
        <v>-6.5534749940218103E-3</v>
      </c>
      <c r="AC66" s="1">
        <v>-6.1543259921399401E-3</v>
      </c>
      <c r="AD66" s="1">
        <v>-5.7888905101046197E-3</v>
      </c>
      <c r="AE66" s="1">
        <v>-5.0828595603596202E-3</v>
      </c>
      <c r="AF66" s="1">
        <v>-4.3277186647865404E-3</v>
      </c>
      <c r="AG66" s="1">
        <v>-3.7842027371395E-3</v>
      </c>
      <c r="AH66" s="1">
        <v>-3.27331979660195E-3</v>
      </c>
      <c r="AI66" s="1">
        <v>-2.8193053738847199E-3</v>
      </c>
      <c r="AJ66" s="1">
        <v>-2.3915032254352201E-3</v>
      </c>
      <c r="AK66" s="1">
        <v>-1.9555249444197799E-3</v>
      </c>
      <c r="AL66" s="1">
        <v>-1.5151035963146299E-3</v>
      </c>
      <c r="AM66" s="1">
        <v>-1.0756074073619E-3</v>
      </c>
      <c r="AN66" s="1">
        <v>-6.8346174436778595E-4</v>
      </c>
      <c r="AO66" s="1">
        <v>-3.0690700979601999E-4</v>
      </c>
      <c r="AP66" s="1">
        <v>8.2614212611020795E-5</v>
      </c>
      <c r="AQ66" s="22"/>
      <c r="AR66" s="22"/>
      <c r="AS66" s="22"/>
      <c r="AT66" s="22"/>
    </row>
    <row r="67" spans="1:48" x14ac:dyDescent="0.4">
      <c r="A67" s="17" t="s">
        <v>56</v>
      </c>
      <c r="B67" s="1">
        <v>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-4.3663979673880298E-4</v>
      </c>
      <c r="N67" s="1">
        <v>-1.22295524176752E-3</v>
      </c>
      <c r="O67" s="1">
        <v>-3.1312963891780799E-3</v>
      </c>
      <c r="P67" s="1">
        <v>-3.8497377727639802E-3</v>
      </c>
      <c r="Q67" s="1">
        <v>-3.39000226855446E-3</v>
      </c>
      <c r="R67" s="1">
        <v>-5.03325753434547E-3</v>
      </c>
      <c r="S67" s="1">
        <v>-6.9380051431948697E-3</v>
      </c>
      <c r="T67" s="1">
        <v>-1.08290501467145E-2</v>
      </c>
      <c r="U67" s="1">
        <v>-1.35844533909919E-2</v>
      </c>
      <c r="V67" s="1">
        <v>-1.6278579696601202E-2</v>
      </c>
      <c r="W67" s="1">
        <v>-4.1524383032048903E-2</v>
      </c>
      <c r="X67" s="1">
        <v>-4.37359315193524E-2</v>
      </c>
      <c r="Y67" s="1">
        <v>-4.7683381296128903E-2</v>
      </c>
      <c r="Z67" s="1">
        <v>-5.1230635081254798E-2</v>
      </c>
      <c r="AA67" s="1">
        <v>-5.3466830295186202E-2</v>
      </c>
      <c r="AB67" s="1">
        <v>-5.4730589839864903E-2</v>
      </c>
      <c r="AC67" s="1">
        <v>-5.5361205960525101E-2</v>
      </c>
      <c r="AD67" s="1">
        <v>-5.5843761269808397E-2</v>
      </c>
      <c r="AE67" s="1">
        <v>-5.4111251549020203E-2</v>
      </c>
      <c r="AF67" s="1">
        <v>-5.2529394415096103E-2</v>
      </c>
      <c r="AG67" s="1">
        <v>-5.0410772070094999E-2</v>
      </c>
      <c r="AH67" s="1">
        <v>-4.7399054455240099E-2</v>
      </c>
      <c r="AI67" s="1">
        <v>-4.4622177367626498E-2</v>
      </c>
      <c r="AJ67" s="1">
        <v>-4.2021232449347697E-2</v>
      </c>
      <c r="AK67" s="1">
        <v>-3.9269027219285497E-2</v>
      </c>
      <c r="AL67" s="1">
        <v>-3.6333153033822597E-2</v>
      </c>
      <c r="AM67" s="1">
        <v>-3.3059788926924599E-2</v>
      </c>
      <c r="AN67" s="1">
        <v>-3.0407589569491002E-2</v>
      </c>
      <c r="AO67" s="1">
        <v>-2.7926088996954899E-2</v>
      </c>
      <c r="AP67" s="1">
        <v>-2.5021123738939801E-2</v>
      </c>
      <c r="AQ67" s="22"/>
      <c r="AR67" s="22"/>
      <c r="AS67" s="22"/>
      <c r="AT67" s="22"/>
    </row>
    <row r="68" spans="1:48" x14ac:dyDescent="0.4">
      <c r="A68" s="17" t="s">
        <v>5</v>
      </c>
      <c r="B68" s="1">
        <v>0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-1.006103750818E-4</v>
      </c>
      <c r="N68" s="1">
        <v>6.3957615514809197E-6</v>
      </c>
      <c r="O68" s="1">
        <v>-1.2074461419837601E-3</v>
      </c>
      <c r="P68" s="1">
        <v>6.4316582901025E-4</v>
      </c>
      <c r="Q68" s="1">
        <v>-1.86061130276638E-3</v>
      </c>
      <c r="R68" s="1">
        <v>-3.6380995616203098E-3</v>
      </c>
      <c r="S68" s="1">
        <v>-4.7703825501481702E-3</v>
      </c>
      <c r="T68" s="1">
        <v>-7.6718253535776899E-3</v>
      </c>
      <c r="U68" s="1">
        <v>-9.1423354444359894E-3</v>
      </c>
      <c r="V68" s="1">
        <v>-1.0772954167009199E-2</v>
      </c>
      <c r="W68" s="1">
        <v>-2.6282463041206398E-2</v>
      </c>
      <c r="X68" s="1">
        <v>-2.19046133392253E-2</v>
      </c>
      <c r="Y68" s="1">
        <v>-2.3402855381129E-2</v>
      </c>
      <c r="Z68" s="1">
        <v>-2.43903031985182E-2</v>
      </c>
      <c r="AA68" s="1">
        <v>-2.3997557396220798E-2</v>
      </c>
      <c r="AB68" s="1">
        <v>-2.3815154249926501E-2</v>
      </c>
      <c r="AC68" s="1">
        <v>-2.2533912275779101E-2</v>
      </c>
      <c r="AD68" s="1">
        <v>-2.40029281630951E-2</v>
      </c>
      <c r="AE68" s="1">
        <v>-2.4045153871636901E-2</v>
      </c>
      <c r="AF68" s="1">
        <v>-2.4719027362407199E-2</v>
      </c>
      <c r="AG68" s="1">
        <v>-2.2433458642648198E-2</v>
      </c>
      <c r="AH68" s="1">
        <v>-2.0332528920723899E-2</v>
      </c>
      <c r="AI68" s="1">
        <v>-1.97519215700925E-2</v>
      </c>
      <c r="AJ68" s="1">
        <v>-1.9695228538835399E-2</v>
      </c>
      <c r="AK68" s="1">
        <v>-1.9455325870753298E-2</v>
      </c>
      <c r="AL68" s="1">
        <v>-1.91626351316634E-2</v>
      </c>
      <c r="AM68" s="1">
        <v>-1.8863519673462101E-2</v>
      </c>
      <c r="AN68" s="1">
        <v>-1.8932827625605799E-2</v>
      </c>
      <c r="AO68" s="1">
        <v>-1.91169584983228E-2</v>
      </c>
      <c r="AP68" s="1">
        <v>-1.9003428995565799E-2</v>
      </c>
      <c r="AQ68" s="22"/>
      <c r="AR68" s="22"/>
      <c r="AS68" s="22"/>
      <c r="AT68" s="22"/>
    </row>
    <row r="69" spans="1:48" x14ac:dyDescent="0.4">
      <c r="A69" s="17" t="s">
        <v>4</v>
      </c>
      <c r="B69" s="1">
        <v>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1.17322655234009E-4</v>
      </c>
      <c r="N69" s="1">
        <v>3.1033919119094499E-4</v>
      </c>
      <c r="O69" s="1">
        <v>3.6149838467158801E-4</v>
      </c>
      <c r="P69" s="1">
        <v>1.89167917139965E-3</v>
      </c>
      <c r="Q69" s="1">
        <v>1.16141799820246E-3</v>
      </c>
      <c r="R69" s="1">
        <v>1.3207614278076801E-3</v>
      </c>
      <c r="S69" s="1">
        <v>2.0354474043524601E-3</v>
      </c>
      <c r="T69" s="1">
        <v>2.98368211349498E-3</v>
      </c>
      <c r="U69" s="1">
        <v>4.2177491899249003E-3</v>
      </c>
      <c r="V69" s="1">
        <v>5.2149165563788501E-3</v>
      </c>
      <c r="W69" s="1">
        <v>1.4687354651620899E-2</v>
      </c>
      <c r="X69" s="1">
        <v>2.14178772090068E-2</v>
      </c>
      <c r="Y69" s="1">
        <v>2.3215858689436399E-2</v>
      </c>
      <c r="Z69" s="1">
        <v>2.5059525019868599E-2</v>
      </c>
      <c r="AA69" s="1">
        <v>2.66864458100118E-2</v>
      </c>
      <c r="AB69" s="1">
        <v>2.7318777738008799E-2</v>
      </c>
      <c r="AC69" s="1">
        <v>2.7638636872917999E-2</v>
      </c>
      <c r="AD69" s="1">
        <v>2.60734497969306E-2</v>
      </c>
      <c r="AE69" s="1">
        <v>2.3688726194194001E-2</v>
      </c>
      <c r="AF69" s="1">
        <v>2.0747889059397302E-2</v>
      </c>
      <c r="AG69" s="1">
        <v>1.97715446134357E-2</v>
      </c>
      <c r="AH69" s="1">
        <v>1.88272850073989E-2</v>
      </c>
      <c r="AI69" s="1">
        <v>1.6544305845243499E-2</v>
      </c>
      <c r="AJ69" s="1">
        <v>1.40459304870806E-2</v>
      </c>
      <c r="AK69" s="1">
        <v>1.1602890075071801E-2</v>
      </c>
      <c r="AL69" s="1">
        <v>9.0850363484191697E-3</v>
      </c>
      <c r="AM69" s="1">
        <v>6.3856254660765704E-3</v>
      </c>
      <c r="AN69" s="1">
        <v>3.86031676733145E-3</v>
      </c>
      <c r="AO69" s="1">
        <v>1.39084178456939E-3</v>
      </c>
      <c r="AP69" s="1">
        <v>-1.1167740867934501E-3</v>
      </c>
      <c r="AQ69" s="22"/>
      <c r="AR69" s="22"/>
      <c r="AS69" s="22"/>
      <c r="AT69" s="22"/>
    </row>
    <row r="70" spans="1:48" x14ac:dyDescent="0.4">
      <c r="A70" s="17" t="s">
        <v>35</v>
      </c>
      <c r="B70" s="1">
        <v>0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5.6457877960625102E-4</v>
      </c>
      <c r="N70" s="1">
        <v>1.8043398727593E-3</v>
      </c>
      <c r="O70" s="1">
        <v>6.0657556244600999E-3</v>
      </c>
      <c r="P70" s="1">
        <v>7.5541766454928503E-3</v>
      </c>
      <c r="Q70" s="1">
        <v>9.7660700035955301E-3</v>
      </c>
      <c r="R70" s="1">
        <v>1.45107319535687E-2</v>
      </c>
      <c r="S70" s="1">
        <v>2.0162372075857301E-2</v>
      </c>
      <c r="T70" s="1">
        <v>3.1301627533559598E-2</v>
      </c>
      <c r="U70" s="1">
        <v>3.9803842912709102E-2</v>
      </c>
      <c r="V70" s="1">
        <v>4.7922044717315003E-2</v>
      </c>
      <c r="W70" s="1">
        <v>0.122842679293885</v>
      </c>
      <c r="X70" s="1">
        <v>0.13581573727183099</v>
      </c>
      <c r="Y70" s="1">
        <v>0.14670645669330501</v>
      </c>
      <c r="Z70" s="1">
        <v>0.156585639374348</v>
      </c>
      <c r="AA70" s="1">
        <v>0.16232338931847201</v>
      </c>
      <c r="AB70" s="1">
        <v>0.165060828109414</v>
      </c>
      <c r="AC70" s="1">
        <v>0.16509014927288099</v>
      </c>
      <c r="AD70" s="1">
        <v>0.164406308310002</v>
      </c>
      <c r="AE70" s="1">
        <v>0.15706153532627201</v>
      </c>
      <c r="AF70" s="1">
        <v>0.14956989499573001</v>
      </c>
      <c r="AG70" s="1">
        <v>0.14175969912751599</v>
      </c>
      <c r="AH70" s="1">
        <v>0.13302575956184201</v>
      </c>
      <c r="AI70" s="1">
        <v>0.123426275122284</v>
      </c>
      <c r="AJ70" s="1">
        <v>0.114372385801254</v>
      </c>
      <c r="AK70" s="1">
        <v>0.104939513202315</v>
      </c>
      <c r="AL70" s="1">
        <v>9.5036666007794202E-2</v>
      </c>
      <c r="AM70" s="1">
        <v>8.4297466198170606E-2</v>
      </c>
      <c r="AN70" s="1">
        <v>7.5221826908165298E-2</v>
      </c>
      <c r="AO70" s="1">
        <v>6.66527291608148E-2</v>
      </c>
      <c r="AP70" s="1">
        <v>5.7044243614523503E-2</v>
      </c>
      <c r="AQ70" s="22"/>
      <c r="AR70" s="22"/>
      <c r="AS70" s="22"/>
      <c r="AT70" s="22"/>
    </row>
    <row r="71" spans="1:48" x14ac:dyDescent="0.4">
      <c r="A71" s="17" t="s">
        <v>7</v>
      </c>
      <c r="B71" s="1">
        <v>0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-1.4308680473940099E-4</v>
      </c>
      <c r="N71" s="1">
        <v>5.8639315554831505E-4</v>
      </c>
      <c r="O71" s="1">
        <v>2.4321452831186398E-3</v>
      </c>
      <c r="P71" s="1">
        <v>3.4235153079320599E-3</v>
      </c>
      <c r="Q71" s="1">
        <v>4.3704861544089403E-3</v>
      </c>
      <c r="R71" s="1">
        <v>4.3773657354675404E-3</v>
      </c>
      <c r="S71" s="1">
        <v>6.1536828663753002E-3</v>
      </c>
      <c r="T71" s="1">
        <v>9.5265558147086295E-3</v>
      </c>
      <c r="U71" s="1">
        <v>1.2610764668918001E-2</v>
      </c>
      <c r="V71" s="1">
        <v>1.5497279988203201E-2</v>
      </c>
      <c r="W71" s="1">
        <v>3.9638362931916998E-2</v>
      </c>
      <c r="X71" s="1">
        <v>4.8061053928264201E-2</v>
      </c>
      <c r="Y71" s="1">
        <v>5.1249895031083403E-2</v>
      </c>
      <c r="Z71" s="1">
        <v>5.4335121922580901E-2</v>
      </c>
      <c r="AA71" s="1">
        <v>5.6146217899084097E-2</v>
      </c>
      <c r="AB71" s="1">
        <v>5.7131759833135599E-2</v>
      </c>
      <c r="AC71" s="1">
        <v>5.8745395327402902E-2</v>
      </c>
      <c r="AD71" s="1">
        <v>5.8386631810693597E-2</v>
      </c>
      <c r="AE71" s="1">
        <v>5.5765893072187801E-2</v>
      </c>
      <c r="AF71" s="1">
        <v>5.2972821796018803E-2</v>
      </c>
      <c r="AG71" s="1">
        <v>5.2624705627729799E-2</v>
      </c>
      <c r="AH71" s="1">
        <v>5.0171767393278402E-2</v>
      </c>
      <c r="AI71" s="1">
        <v>4.6373795576532199E-2</v>
      </c>
      <c r="AJ71" s="1">
        <v>4.2822042471986503E-2</v>
      </c>
      <c r="AK71" s="1">
        <v>3.8958476095722901E-2</v>
      </c>
      <c r="AL71" s="1">
        <v>3.4931660239804901E-2</v>
      </c>
      <c r="AM71" s="1">
        <v>3.06156265710587E-2</v>
      </c>
      <c r="AN71" s="1">
        <v>2.6679193012409699E-2</v>
      </c>
      <c r="AO71" s="1">
        <v>2.2878250230422999E-2</v>
      </c>
      <c r="AP71" s="1">
        <v>1.8763129944939099E-2</v>
      </c>
      <c r="AQ71" s="22"/>
      <c r="AR71" s="22"/>
      <c r="AS71" s="22"/>
      <c r="AT71" s="22"/>
    </row>
    <row r="72" spans="1:48" x14ac:dyDescent="0.4">
      <c r="A72" s="17" t="s">
        <v>33</v>
      </c>
      <c r="B72" s="1">
        <v>0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8.11384561717699E-4</v>
      </c>
      <c r="N72" s="1">
        <v>3.52139416679664E-3</v>
      </c>
      <c r="O72" s="1">
        <v>1.28126406158922E-2</v>
      </c>
      <c r="P72" s="1">
        <v>1.5731899653633499E-2</v>
      </c>
      <c r="Q72" s="1">
        <v>2.1006923295556802E-2</v>
      </c>
      <c r="R72" s="1">
        <v>3.13476993987978E-2</v>
      </c>
      <c r="S72" s="1">
        <v>4.3612293102229097E-2</v>
      </c>
      <c r="T72" s="1">
        <v>6.7556021712822406E-2</v>
      </c>
      <c r="U72" s="1">
        <v>8.60635069086233E-2</v>
      </c>
      <c r="V72" s="1">
        <v>0.10381168822243</v>
      </c>
      <c r="W72" s="1">
        <v>0.263307949688798</v>
      </c>
      <c r="X72" s="1">
        <v>0.29201597259277901</v>
      </c>
      <c r="Y72" s="1">
        <v>0.31516432757938201</v>
      </c>
      <c r="Z72" s="1">
        <v>0.336360183476828</v>
      </c>
      <c r="AA72" s="1">
        <v>0.34870254165071302</v>
      </c>
      <c r="AB72" s="1">
        <v>0.35489216672200702</v>
      </c>
      <c r="AC72" s="1">
        <v>0.35586885204489599</v>
      </c>
      <c r="AD72" s="1">
        <v>0.35529425264994302</v>
      </c>
      <c r="AE72" s="1">
        <v>0.34052392348078298</v>
      </c>
      <c r="AF72" s="1">
        <v>0.32563771551216297</v>
      </c>
      <c r="AG72" s="1">
        <v>0.30903472290707401</v>
      </c>
      <c r="AH72" s="1">
        <v>0.29059391185342198</v>
      </c>
      <c r="AI72" s="1">
        <v>0.270094059852795</v>
      </c>
      <c r="AJ72" s="1">
        <v>0.250889579851303</v>
      </c>
      <c r="AK72" s="1">
        <v>0.230789688846222</v>
      </c>
      <c r="AL72" s="1">
        <v>0.20967805789966701</v>
      </c>
      <c r="AM72" s="1">
        <v>0.186760467869755</v>
      </c>
      <c r="AN72" s="1">
        <v>0.16742996118258299</v>
      </c>
      <c r="AO72" s="1">
        <v>0.149196626265476</v>
      </c>
      <c r="AP72" s="1">
        <v>0.128662041760124</v>
      </c>
      <c r="AQ72" s="22"/>
      <c r="AR72" s="22"/>
      <c r="AS72" s="22"/>
      <c r="AT72" s="22"/>
    </row>
    <row r="73" spans="1:48" x14ac:dyDescent="0.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22"/>
      <c r="AR73" s="22"/>
      <c r="AS73" s="22"/>
      <c r="AT73" s="22"/>
    </row>
    <row r="74" spans="1:48" x14ac:dyDescent="0.4">
      <c r="A74" s="25" t="s">
        <v>117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22"/>
      <c r="AR74" s="22"/>
      <c r="AS74" s="22"/>
      <c r="AT74" s="22"/>
    </row>
    <row r="75" spans="1:48" x14ac:dyDescent="0.4">
      <c r="A75" s="17" t="s">
        <v>118</v>
      </c>
      <c r="B75" s="1">
        <v>11.8113675382618</v>
      </c>
      <c r="C75" s="1">
        <v>13.5192644751806</v>
      </c>
      <c r="D75" s="1">
        <v>14.9227243835732</v>
      </c>
      <c r="E75" s="1">
        <v>15.6931099333469</v>
      </c>
      <c r="F75" s="1">
        <v>16.997369411347684</v>
      </c>
      <c r="G75" s="1">
        <v>17.542283888521368</v>
      </c>
      <c r="H75" s="1">
        <v>17.194954366541165</v>
      </c>
      <c r="I75" s="1">
        <v>17.257555116744065</v>
      </c>
      <c r="J75" s="1">
        <v>16.781347151031497</v>
      </c>
      <c r="K75" s="1">
        <v>15.258761679599404</v>
      </c>
      <c r="L75" s="1">
        <v>14.329588253790538</v>
      </c>
      <c r="M75" s="1">
        <v>13.683123120597346</v>
      </c>
      <c r="N75" s="1">
        <v>12.332075359486748</v>
      </c>
      <c r="O75" s="1">
        <v>10.776508900647929</v>
      </c>
      <c r="P75" s="1">
        <v>10.843472590271668</v>
      </c>
      <c r="Q75" s="1">
        <v>9.6624423498827134</v>
      </c>
      <c r="R75" s="1">
        <v>9.5197388044797204</v>
      </c>
      <c r="S75" s="1">
        <v>9.7602504664228427</v>
      </c>
      <c r="T75" s="1">
        <v>10.184529399201729</v>
      </c>
      <c r="U75" s="1">
        <v>10.556735017738356</v>
      </c>
      <c r="V75" s="1">
        <v>11.065321772667696</v>
      </c>
      <c r="W75" s="1">
        <v>11.603697260052167</v>
      </c>
      <c r="X75" s="1">
        <v>11.888850077015158</v>
      </c>
      <c r="Y75" s="1">
        <v>12.178344667033773</v>
      </c>
      <c r="Z75" s="1">
        <v>12.566766840723538</v>
      </c>
      <c r="AA75" s="1">
        <v>12.716572937571122</v>
      </c>
      <c r="AB75" s="1">
        <v>12.965126370414531</v>
      </c>
      <c r="AC75" s="1">
        <v>13.207667912387192</v>
      </c>
      <c r="AD75" s="1">
        <v>13.510330110089345</v>
      </c>
      <c r="AE75" s="1">
        <v>13.489181148167498</v>
      </c>
      <c r="AF75" s="1">
        <v>13.600198781586153</v>
      </c>
      <c r="AG75" s="1">
        <v>13.837878814706682</v>
      </c>
      <c r="AH75" s="1">
        <v>13.90143874958637</v>
      </c>
      <c r="AI75" s="1">
        <v>14.005486775472717</v>
      </c>
      <c r="AJ75" s="1">
        <v>14.224150401846973</v>
      </c>
      <c r="AK75" s="1">
        <v>14.411678385978021</v>
      </c>
      <c r="AL75" s="1">
        <v>14.544995446475191</v>
      </c>
      <c r="AM75" s="1">
        <v>14.522731260919045</v>
      </c>
      <c r="AN75" s="1">
        <v>14.659929501421123</v>
      </c>
      <c r="AO75" s="1">
        <v>14.857811268209486</v>
      </c>
      <c r="AP75" s="1">
        <v>14.909288861825335</v>
      </c>
      <c r="AQ75" s="22"/>
      <c r="AR75" s="2">
        <f t="shared" ref="AR75:AR82" si="10">SUM(B75:AP75)</f>
        <v>551.29464955081642</v>
      </c>
      <c r="AS75" s="17" t="s">
        <v>119</v>
      </c>
      <c r="AT75" s="22"/>
      <c r="AU75" s="40">
        <f>(AP75-AP5)/AP5</f>
        <v>-1.4831225771172823E-2</v>
      </c>
      <c r="AV75" s="41">
        <f t="shared" ref="AV75:AV82" si="11">AR75-AR5</f>
        <v>5.6380901661123062</v>
      </c>
    </row>
    <row r="76" spans="1:48" x14ac:dyDescent="0.4">
      <c r="A76" s="17" t="s">
        <v>148</v>
      </c>
      <c r="B76" s="1">
        <v>0</v>
      </c>
      <c r="C76" s="1">
        <v>0</v>
      </c>
      <c r="D76" s="1">
        <v>9.9727599201433391E-10</v>
      </c>
      <c r="E76" s="1">
        <v>2.8508147215271201E-9</v>
      </c>
      <c r="F76" s="1">
        <v>1.9472524828251202E-8</v>
      </c>
      <c r="G76" s="1">
        <v>2.1920571765924979E-2</v>
      </c>
      <c r="H76" s="1">
        <v>3.2155265676002E-2</v>
      </c>
      <c r="I76" s="1">
        <v>4.6314232574187188E-2</v>
      </c>
      <c r="J76" s="1">
        <v>5.3060440561134611E-2</v>
      </c>
      <c r="K76" s="1">
        <v>7.0840727528221417E-2</v>
      </c>
      <c r="L76" s="1">
        <v>8.7361620704725029E-2</v>
      </c>
      <c r="M76" s="1">
        <v>0.10314509779950927</v>
      </c>
      <c r="N76" s="1">
        <v>0.12561086254694004</v>
      </c>
      <c r="O76" s="1">
        <v>0.15243245999832511</v>
      </c>
      <c r="P76" s="1">
        <v>0.15220136000896553</v>
      </c>
      <c r="Q76" s="1">
        <v>0.17279772920191203</v>
      </c>
      <c r="R76" s="1">
        <v>0.16574074059835073</v>
      </c>
      <c r="S76" s="1">
        <v>0.1645528616202134</v>
      </c>
      <c r="T76" s="1">
        <v>0.1637692875078933</v>
      </c>
      <c r="U76" s="1">
        <v>0.15939678980427208</v>
      </c>
      <c r="V76" s="1">
        <v>0.15395574179529839</v>
      </c>
      <c r="W76" s="1">
        <v>0.14962043177553094</v>
      </c>
      <c r="X76" s="1">
        <v>0.14961807082211165</v>
      </c>
      <c r="Y76" s="1">
        <v>0.15131152474534817</v>
      </c>
      <c r="Z76" s="1">
        <v>0.15560656590971059</v>
      </c>
      <c r="AA76" s="1">
        <v>0.17162831093510689</v>
      </c>
      <c r="AB76" s="1">
        <v>0.1727523201972036</v>
      </c>
      <c r="AC76" s="1">
        <v>0.17436808996122399</v>
      </c>
      <c r="AD76" s="1">
        <v>0.17647961826768579</v>
      </c>
      <c r="AE76" s="1">
        <v>0.17476236492671141</v>
      </c>
      <c r="AF76" s="1">
        <v>0.1749134645876472</v>
      </c>
      <c r="AG76" s="1">
        <v>0.17676262877199078</v>
      </c>
      <c r="AH76" s="1">
        <v>0.17641995704250918</v>
      </c>
      <c r="AI76" s="1">
        <v>0.1767415271111161</v>
      </c>
      <c r="AJ76" s="1">
        <v>0.17841914602774619</v>
      </c>
      <c r="AK76" s="1">
        <v>0.18002878920779403</v>
      </c>
      <c r="AL76" s="1">
        <v>0.1810330499000638</v>
      </c>
      <c r="AM76" s="1">
        <v>0.1800221021300677</v>
      </c>
      <c r="AN76" s="1">
        <v>0.18115327218805191</v>
      </c>
      <c r="AO76" s="1">
        <v>0.18304843226178</v>
      </c>
      <c r="AP76" s="1">
        <v>0.18316188394602159</v>
      </c>
      <c r="AQ76" s="22"/>
      <c r="AR76" s="2">
        <f t="shared" si="10"/>
        <v>5.2731073637279131</v>
      </c>
      <c r="AS76" s="17" t="s">
        <v>119</v>
      </c>
      <c r="AT76" s="22"/>
      <c r="AU76" s="40">
        <f t="shared" ref="AU76:AU82" si="12">(AP76-AP6)/AP6</f>
        <v>0.23688451089637483</v>
      </c>
      <c r="AV76" s="41">
        <f t="shared" si="11"/>
        <v>0.46811497330162766</v>
      </c>
    </row>
    <row r="77" spans="1:48" x14ac:dyDescent="0.4">
      <c r="A77" s="17" t="s">
        <v>56</v>
      </c>
      <c r="B77" s="1">
        <v>1.9047064289601201</v>
      </c>
      <c r="C77" s="1">
        <v>2.17625483991183</v>
      </c>
      <c r="D77" s="1">
        <v>2.3902028916140501</v>
      </c>
      <c r="E77" s="1">
        <v>2.4971745619229999</v>
      </c>
      <c r="F77" s="1">
        <v>2.7367911835472101</v>
      </c>
      <c r="G77" s="1">
        <v>2.8079612215087475</v>
      </c>
      <c r="H77" s="1">
        <v>2.7491106085508963</v>
      </c>
      <c r="I77" s="1">
        <v>2.7455912533312166</v>
      </c>
      <c r="J77" s="1">
        <v>2.6454126741785728</v>
      </c>
      <c r="K77" s="1">
        <v>2.36412553051998</v>
      </c>
      <c r="L77" s="1">
        <v>2.1818567990190867</v>
      </c>
      <c r="M77" s="1">
        <v>2.0347867992591997</v>
      </c>
      <c r="N77" s="1">
        <v>1.7749191904507333</v>
      </c>
      <c r="O77" s="1">
        <v>1.4658292435558873</v>
      </c>
      <c r="P77" s="1">
        <v>1.4531405406519502</v>
      </c>
      <c r="Q77" s="1">
        <v>1.2089062501679988</v>
      </c>
      <c r="R77" s="1">
        <v>1.1591499402979619</v>
      </c>
      <c r="S77" s="1">
        <v>1.1490014804953208</v>
      </c>
      <c r="T77" s="1">
        <v>1.1401627567361534</v>
      </c>
      <c r="U77" s="1">
        <v>1.1038457835954842</v>
      </c>
      <c r="V77" s="1">
        <v>1.0566896477478118</v>
      </c>
      <c r="W77" s="1">
        <v>1.0169992515205617</v>
      </c>
      <c r="X77" s="1">
        <v>0.99713338725860357</v>
      </c>
      <c r="Y77" s="1">
        <v>0.98087730978214116</v>
      </c>
      <c r="Z77" s="1">
        <v>0.97006677166358624</v>
      </c>
      <c r="AA77" s="1">
        <v>0.93457990516550105</v>
      </c>
      <c r="AB77" s="1">
        <v>0.9195450214166957</v>
      </c>
      <c r="AC77" s="1">
        <v>0.90951185626145248</v>
      </c>
      <c r="AD77" s="1">
        <v>0.90357390651117664</v>
      </c>
      <c r="AE77" s="1">
        <v>0.87861758724827466</v>
      </c>
      <c r="AF77" s="1">
        <v>0.8654974691579127</v>
      </c>
      <c r="AG77" s="1">
        <v>0.86393816202650597</v>
      </c>
      <c r="AH77" s="1">
        <v>0.85370859257881737</v>
      </c>
      <c r="AI77" s="1">
        <v>0.84796754129130891</v>
      </c>
      <c r="AJ77" s="1">
        <v>0.85007931685934679</v>
      </c>
      <c r="AK77" s="1">
        <v>0.85251333256628392</v>
      </c>
      <c r="AL77" s="1">
        <v>0.85305620807132032</v>
      </c>
      <c r="AM77" s="1">
        <v>0.84517752308324767</v>
      </c>
      <c r="AN77" s="1">
        <v>0.84805421123996427</v>
      </c>
      <c r="AO77" s="1">
        <v>0.85535555852134726</v>
      </c>
      <c r="AP77" s="1">
        <v>0.85503093016936882</v>
      </c>
      <c r="AQ77" s="22"/>
      <c r="AR77" s="2">
        <f t="shared" si="10"/>
        <v>58.646903468416639</v>
      </c>
      <c r="AS77" s="17" t="s">
        <v>119</v>
      </c>
      <c r="AT77" s="22"/>
      <c r="AU77" s="40">
        <f t="shared" si="12"/>
        <v>-6.1752709056166824E-2</v>
      </c>
      <c r="AV77" s="41">
        <f t="shared" si="11"/>
        <v>-1.5754061618430697</v>
      </c>
    </row>
    <row r="78" spans="1:48" x14ac:dyDescent="0.4">
      <c r="A78" s="17" t="s">
        <v>5</v>
      </c>
      <c r="B78" s="1">
        <v>0.34973209215960899</v>
      </c>
      <c r="C78" s="1">
        <v>0.39952019209103401</v>
      </c>
      <c r="D78" s="1">
        <v>0.43877618012061598</v>
      </c>
      <c r="E78" s="1">
        <v>0.45838549568655301</v>
      </c>
      <c r="F78" s="1">
        <v>0.50351816431622198</v>
      </c>
      <c r="G78" s="1">
        <v>0.97912954468250779</v>
      </c>
      <c r="H78" s="1">
        <v>1.1829811170382263</v>
      </c>
      <c r="I78" s="1">
        <v>1.4793958450662097</v>
      </c>
      <c r="J78" s="1">
        <v>1.6099467699300718</v>
      </c>
      <c r="K78" s="1">
        <v>1.9379970638841764</v>
      </c>
      <c r="L78" s="1">
        <v>2.2509749031633364</v>
      </c>
      <c r="M78" s="1">
        <v>2.5748024013121942</v>
      </c>
      <c r="N78" s="1">
        <v>3.0095652086191067</v>
      </c>
      <c r="O78" s="1">
        <v>3.5352992944385657</v>
      </c>
      <c r="P78" s="1">
        <v>3.551746102896117</v>
      </c>
      <c r="Q78" s="1">
        <v>3.966417987802159</v>
      </c>
      <c r="R78" s="1">
        <v>3.836450445370799</v>
      </c>
      <c r="S78" s="1">
        <v>3.8458169608428556</v>
      </c>
      <c r="T78" s="1">
        <v>3.881841464247664</v>
      </c>
      <c r="U78" s="1">
        <v>3.8512387848260943</v>
      </c>
      <c r="V78" s="1">
        <v>3.8158244454829777</v>
      </c>
      <c r="W78" s="1">
        <v>3.800821221687011</v>
      </c>
      <c r="X78" s="1">
        <v>3.8008429352740856</v>
      </c>
      <c r="Y78" s="1">
        <v>3.813009440606471</v>
      </c>
      <c r="Z78" s="1">
        <v>3.8538948729329428</v>
      </c>
      <c r="AA78" s="1">
        <v>3.812119851341675</v>
      </c>
      <c r="AB78" s="1">
        <v>3.8280976104857163</v>
      </c>
      <c r="AC78" s="1">
        <v>3.8531313388921498</v>
      </c>
      <c r="AD78" s="1">
        <v>3.8863872736713709</v>
      </c>
      <c r="AE78" s="1">
        <v>3.837064094159933</v>
      </c>
      <c r="AF78" s="1">
        <v>3.830261138697054</v>
      </c>
      <c r="AG78" s="1">
        <v>3.8713424371119145</v>
      </c>
      <c r="AH78" s="1">
        <v>3.8665620169433925</v>
      </c>
      <c r="AI78" s="1">
        <v>3.8774296519078133</v>
      </c>
      <c r="AJ78" s="1">
        <v>3.9163779180122216</v>
      </c>
      <c r="AK78" s="1">
        <v>3.9545637913902318</v>
      </c>
      <c r="AL78" s="1">
        <v>3.9802264628342976</v>
      </c>
      <c r="AM78" s="1">
        <v>3.9614383541441103</v>
      </c>
      <c r="AN78" s="1">
        <v>3.990561829796289</v>
      </c>
      <c r="AO78" s="1">
        <v>4.0387112618706889</v>
      </c>
      <c r="AP78" s="1">
        <v>4.0504163527348354</v>
      </c>
      <c r="AQ78" s="22"/>
      <c r="AR78" s="2">
        <f t="shared" si="10"/>
        <v>125.28262031847129</v>
      </c>
      <c r="AS78" s="17" t="s">
        <v>119</v>
      </c>
      <c r="AT78" s="22"/>
      <c r="AU78" s="40">
        <f t="shared" si="12"/>
        <v>-3.4516453459300593E-2</v>
      </c>
      <c r="AV78" s="41">
        <f t="shared" si="11"/>
        <v>-2.5394172746776178</v>
      </c>
    </row>
    <row r="79" spans="1:48" x14ac:dyDescent="0.4">
      <c r="A79" s="17" t="s">
        <v>4</v>
      </c>
      <c r="B79" s="1">
        <v>0.84735283520123295</v>
      </c>
      <c r="C79" s="1">
        <v>0.97132545716341301</v>
      </c>
      <c r="D79" s="1">
        <v>1.0767226558168399</v>
      </c>
      <c r="E79" s="1">
        <v>1.13854801876403</v>
      </c>
      <c r="F79" s="1">
        <v>1.2210772028952095</v>
      </c>
      <c r="G79" s="1">
        <v>1.5587314572167907</v>
      </c>
      <c r="H79" s="1">
        <v>1.6706512910628644</v>
      </c>
      <c r="I79" s="1">
        <v>1.8682991600470473</v>
      </c>
      <c r="J79" s="1">
        <v>1.932902843423397</v>
      </c>
      <c r="K79" s="1">
        <v>2.0731716431975351</v>
      </c>
      <c r="L79" s="1">
        <v>2.2351262734071695</v>
      </c>
      <c r="M79" s="1">
        <v>2.4235167523193568</v>
      </c>
      <c r="N79" s="1">
        <v>2.6443375848208821</v>
      </c>
      <c r="O79" s="1">
        <v>2.9151810122270225</v>
      </c>
      <c r="P79" s="1">
        <v>2.9325502903551448</v>
      </c>
      <c r="Q79" s="1">
        <v>3.1507706634787795</v>
      </c>
      <c r="R79" s="1">
        <v>3.0594687524909414</v>
      </c>
      <c r="S79" s="1">
        <v>3.080451903363473</v>
      </c>
      <c r="T79" s="1">
        <v>3.1297653589486312</v>
      </c>
      <c r="U79" s="1">
        <v>3.1331712099602709</v>
      </c>
      <c r="V79" s="1">
        <v>3.1422474620611345</v>
      </c>
      <c r="W79" s="1">
        <v>3.1664566245283687</v>
      </c>
      <c r="X79" s="1">
        <v>3.1840774687051043</v>
      </c>
      <c r="Y79" s="1">
        <v>3.2100337639846885</v>
      </c>
      <c r="Z79" s="1">
        <v>3.2601199741088123</v>
      </c>
      <c r="AA79" s="1">
        <v>3.236390350041519</v>
      </c>
      <c r="AB79" s="1">
        <v>3.2619032707935158</v>
      </c>
      <c r="AC79" s="1">
        <v>3.2920535485944606</v>
      </c>
      <c r="AD79" s="1">
        <v>3.3301942184412536</v>
      </c>
      <c r="AE79" s="1">
        <v>3.2958233338263314</v>
      </c>
      <c r="AF79" s="1">
        <v>3.2966803148932766</v>
      </c>
      <c r="AG79" s="1">
        <v>3.3365657377364282</v>
      </c>
      <c r="AH79" s="1">
        <v>3.3364760163716243</v>
      </c>
      <c r="AI79" s="1">
        <v>3.3489021196994933</v>
      </c>
      <c r="AJ79" s="1">
        <v>3.3861793936715507</v>
      </c>
      <c r="AK79" s="1">
        <v>3.4216675358763782</v>
      </c>
      <c r="AL79" s="1">
        <v>3.4459784339747772</v>
      </c>
      <c r="AM79" s="1">
        <v>3.4321497803182353</v>
      </c>
      <c r="AN79" s="1">
        <v>3.4589486040875168</v>
      </c>
      <c r="AO79" s="1">
        <v>3.5018285179252659</v>
      </c>
      <c r="AP79" s="1">
        <v>3.512804978147694</v>
      </c>
      <c r="AQ79" s="22"/>
      <c r="AR79" s="2">
        <f t="shared" si="10"/>
        <v>112.92060381394747</v>
      </c>
      <c r="AS79" s="17" t="s">
        <v>119</v>
      </c>
      <c r="AT79" s="22"/>
      <c r="AU79" s="40">
        <f t="shared" si="12"/>
        <v>-3.7278981642192656E-2</v>
      </c>
      <c r="AV79" s="41">
        <f t="shared" si="11"/>
        <v>-1.6162195790719522</v>
      </c>
    </row>
    <row r="80" spans="1:48" x14ac:dyDescent="0.4">
      <c r="A80" s="17" t="s">
        <v>35</v>
      </c>
      <c r="B80" s="1">
        <v>0.37021105210053701</v>
      </c>
      <c r="C80" s="1">
        <v>0.42622446943939102</v>
      </c>
      <c r="D80" s="1">
        <v>0.47833360126227098</v>
      </c>
      <c r="E80" s="1">
        <v>0.51379471193769599</v>
      </c>
      <c r="F80" s="1">
        <v>0.53610087015541996</v>
      </c>
      <c r="G80" s="1">
        <v>0.58810412715870297</v>
      </c>
      <c r="H80" s="1">
        <v>0.58978969704188733</v>
      </c>
      <c r="I80" s="1">
        <v>0.61554585633370307</v>
      </c>
      <c r="J80" s="1">
        <v>0.62571825206565235</v>
      </c>
      <c r="K80" s="1">
        <v>0.62177167757579299</v>
      </c>
      <c r="L80" s="1">
        <v>0.63311814401372923</v>
      </c>
      <c r="M80" s="1">
        <v>0.66336918332777717</v>
      </c>
      <c r="N80" s="1">
        <v>0.67659990223023792</v>
      </c>
      <c r="O80" s="1">
        <v>0.70115954870139263</v>
      </c>
      <c r="P80" s="1">
        <v>0.72812857674354992</v>
      </c>
      <c r="Q80" s="1">
        <v>0.75917848437557212</v>
      </c>
      <c r="R80" s="1">
        <v>0.77463404202682851</v>
      </c>
      <c r="S80" s="1">
        <v>0.82543928075358364</v>
      </c>
      <c r="T80" s="1">
        <v>0.90744182785409389</v>
      </c>
      <c r="U80" s="1">
        <v>1.0023014844190625</v>
      </c>
      <c r="V80" s="1">
        <v>1.130189768602287</v>
      </c>
      <c r="W80" s="1">
        <v>1.258001128890879</v>
      </c>
      <c r="X80" s="1">
        <v>1.3242973057825291</v>
      </c>
      <c r="Y80" s="1">
        <v>1.389126875083917</v>
      </c>
      <c r="Z80" s="1">
        <v>1.4668102553499551</v>
      </c>
      <c r="AA80" s="1">
        <v>1.513216922690851</v>
      </c>
      <c r="AB80" s="1">
        <v>1.571603127762522</v>
      </c>
      <c r="AC80" s="1">
        <v>1.625134020312335</v>
      </c>
      <c r="AD80" s="1">
        <v>1.6839208910221459</v>
      </c>
      <c r="AE80" s="1">
        <v>1.702074929280837</v>
      </c>
      <c r="AF80" s="1">
        <v>1.733735679166047</v>
      </c>
      <c r="AG80" s="1">
        <v>1.7803437295648761</v>
      </c>
      <c r="AH80" s="1">
        <v>1.8023705132001244</v>
      </c>
      <c r="AI80" s="1">
        <v>1.8282132696409754</v>
      </c>
      <c r="AJ80" s="1">
        <v>1.8663634122585664</v>
      </c>
      <c r="AK80" s="1">
        <v>1.8994909190555074</v>
      </c>
      <c r="AL80" s="1">
        <v>1.9243542121494295</v>
      </c>
      <c r="AM80" s="1">
        <v>1.9270640735200455</v>
      </c>
      <c r="AN80" s="1">
        <v>1.9502175517945943</v>
      </c>
      <c r="AO80" s="1">
        <v>1.9809733174136224</v>
      </c>
      <c r="AP80" s="1">
        <v>1.9921241859942718</v>
      </c>
      <c r="AQ80" s="22"/>
      <c r="AR80" s="2">
        <f t="shared" si="10"/>
        <v>48.386590878053198</v>
      </c>
      <c r="AS80" s="17" t="s">
        <v>119</v>
      </c>
      <c r="AT80" s="22"/>
      <c r="AU80" s="40">
        <f t="shared" si="12"/>
        <v>-7.4565606385654333E-3</v>
      </c>
      <c r="AV80" s="41">
        <f t="shared" si="11"/>
        <v>1.9147727871824713</v>
      </c>
    </row>
    <row r="81" spans="1:51" x14ac:dyDescent="0.4">
      <c r="A81" s="17" t="s">
        <v>7</v>
      </c>
      <c r="B81" s="1">
        <v>2.1211932592728542</v>
      </c>
      <c r="C81" s="1">
        <v>2.4287919059943954</v>
      </c>
      <c r="D81" s="1">
        <v>2.6810168412790647</v>
      </c>
      <c r="E81" s="1">
        <v>2.8148070184327909</v>
      </c>
      <c r="F81" s="1">
        <v>3.0589958313770502</v>
      </c>
      <c r="G81" s="1">
        <v>3.3258338169995896</v>
      </c>
      <c r="H81" s="1">
        <v>3.3388086289306931</v>
      </c>
      <c r="I81" s="1">
        <v>3.4536104922827771</v>
      </c>
      <c r="J81" s="1">
        <v>3.4044468930541636</v>
      </c>
      <c r="K81" s="1">
        <v>3.2527338879244074</v>
      </c>
      <c r="L81" s="1">
        <v>3.1940641525115452</v>
      </c>
      <c r="M81" s="1">
        <v>3.1886268969443665</v>
      </c>
      <c r="N81" s="1">
        <v>3.1046370849320968</v>
      </c>
      <c r="O81" s="1">
        <v>3.0168318772343055</v>
      </c>
      <c r="P81" s="1">
        <v>3.0242998863318116</v>
      </c>
      <c r="Q81" s="1">
        <v>2.9593363401092696</v>
      </c>
      <c r="R81" s="1">
        <v>2.8791047447426918</v>
      </c>
      <c r="S81" s="1">
        <v>2.9102724605636698</v>
      </c>
      <c r="T81" s="1">
        <v>2.9744752028151229</v>
      </c>
      <c r="U81" s="1">
        <v>3.0009525362265688</v>
      </c>
      <c r="V81" s="1">
        <v>3.0402629988846521</v>
      </c>
      <c r="W81" s="1">
        <v>3.093389622480037</v>
      </c>
      <c r="X81" s="1">
        <v>3.1287890711120423</v>
      </c>
      <c r="Y81" s="1">
        <v>3.1718800119129065</v>
      </c>
      <c r="Z81" s="1">
        <v>3.2431915046420854</v>
      </c>
      <c r="AA81" s="1">
        <v>3.2813184120907768</v>
      </c>
      <c r="AB81" s="1">
        <v>3.3246423694337697</v>
      </c>
      <c r="AC81" s="1">
        <v>3.3700012625465332</v>
      </c>
      <c r="AD81" s="1">
        <v>3.4275026687890757</v>
      </c>
      <c r="AE81" s="1">
        <v>3.406745908222669</v>
      </c>
      <c r="AF81" s="1">
        <v>3.4218383777165671</v>
      </c>
      <c r="AG81" s="1">
        <v>3.4724559381879208</v>
      </c>
      <c r="AH81" s="1">
        <v>3.4807302039085344</v>
      </c>
      <c r="AI81" s="1">
        <v>3.5007859827011596</v>
      </c>
      <c r="AJ81" s="1">
        <v>3.5484191576308972</v>
      </c>
      <c r="AK81" s="1">
        <v>3.5911118264565829</v>
      </c>
      <c r="AL81" s="1">
        <v>3.6209237648888735</v>
      </c>
      <c r="AM81" s="1">
        <v>3.6111246335733584</v>
      </c>
      <c r="AN81" s="1">
        <v>3.6424958826738618</v>
      </c>
      <c r="AO81" s="1">
        <v>3.6895139814412357</v>
      </c>
      <c r="AP81" s="1">
        <v>3.7008118419428322</v>
      </c>
      <c r="AQ81" s="22"/>
      <c r="AR81" s="2">
        <f t="shared" si="10"/>
        <v>131.90077517919559</v>
      </c>
      <c r="AS81" s="17" t="s">
        <v>119</v>
      </c>
      <c r="AT81" s="22"/>
      <c r="AU81" s="40">
        <f t="shared" si="12"/>
        <v>1.3495051257742528E-2</v>
      </c>
      <c r="AV81" s="41">
        <f t="shared" si="11"/>
        <v>1.2030596093206611</v>
      </c>
    </row>
    <row r="82" spans="1:51" x14ac:dyDescent="0.4">
      <c r="A82" s="17" t="s">
        <v>33</v>
      </c>
      <c r="B82" s="1">
        <v>1.5432973665779333</v>
      </c>
      <c r="C82" s="1">
        <v>1.7666097067363999</v>
      </c>
      <c r="D82" s="1">
        <v>1.9503904258016849</v>
      </c>
      <c r="E82" s="1">
        <v>2.0482064917971452</v>
      </c>
      <c r="F82" s="1">
        <v>2.2321008279407644</v>
      </c>
      <c r="G82" s="1">
        <v>2.3922770050796887</v>
      </c>
      <c r="H82" s="1">
        <v>2.3857295104831326</v>
      </c>
      <c r="I82" s="1">
        <v>2.4465981767255731</v>
      </c>
      <c r="J82" s="1">
        <v>2.4280725887955512</v>
      </c>
      <c r="K82" s="1">
        <v>2.3060928071055078</v>
      </c>
      <c r="L82" s="1">
        <v>2.2526309950182779</v>
      </c>
      <c r="M82" s="1">
        <v>2.2426463885017496</v>
      </c>
      <c r="N82" s="1">
        <v>2.1634014714488012</v>
      </c>
      <c r="O82" s="1">
        <v>2.0880571324720982</v>
      </c>
      <c r="P82" s="1">
        <v>2.1426927069590871</v>
      </c>
      <c r="Q82" s="1">
        <v>2.1037059552943917</v>
      </c>
      <c r="R82" s="1">
        <v>2.1191319184514232</v>
      </c>
      <c r="S82" s="1">
        <v>2.2298375210041601</v>
      </c>
      <c r="T82" s="1">
        <v>2.4100908272561026</v>
      </c>
      <c r="U82" s="1">
        <v>2.6119128690488465</v>
      </c>
      <c r="V82" s="1">
        <v>2.885465938140408</v>
      </c>
      <c r="W82" s="1">
        <v>3.1620576633980089</v>
      </c>
      <c r="X82" s="1">
        <v>3.3086164097152961</v>
      </c>
      <c r="Y82" s="1">
        <v>3.4551295852056128</v>
      </c>
      <c r="Z82" s="1">
        <v>3.6371428954701943</v>
      </c>
      <c r="AA82" s="1">
        <v>3.7731151195846091</v>
      </c>
      <c r="AB82" s="1">
        <v>3.9169793023370691</v>
      </c>
      <c r="AC82" s="1">
        <v>4.050317767808747</v>
      </c>
      <c r="AD82" s="1">
        <v>4.1993068788747188</v>
      </c>
      <c r="AE82" s="1">
        <v>4.2478371659926459</v>
      </c>
      <c r="AF82" s="1">
        <v>4.3316935861818822</v>
      </c>
      <c r="AG82" s="1">
        <v>4.4525727269992394</v>
      </c>
      <c r="AH82" s="1">
        <v>4.5113836891657035</v>
      </c>
      <c r="AI82" s="1">
        <v>4.5797258874863767</v>
      </c>
      <c r="AJ82" s="1">
        <v>4.6796275437248758</v>
      </c>
      <c r="AK82" s="1">
        <v>4.7663905626465013</v>
      </c>
      <c r="AL82" s="1">
        <v>4.8319913788441626</v>
      </c>
      <c r="AM82" s="1">
        <v>4.8418062682899636</v>
      </c>
      <c r="AN82" s="1">
        <v>4.9022551411018114</v>
      </c>
      <c r="AO82" s="1">
        <v>4.9809914974814911</v>
      </c>
      <c r="AP82" s="1">
        <v>5.0093904249349155</v>
      </c>
      <c r="AQ82" s="22"/>
      <c r="AR82" s="2">
        <f t="shared" si="10"/>
        <v>132.38728012588257</v>
      </c>
      <c r="AS82" s="17" t="s">
        <v>119</v>
      </c>
      <c r="AT82" s="22"/>
      <c r="AU82" s="40">
        <f t="shared" si="12"/>
        <v>3.6746379528453402E-2</v>
      </c>
      <c r="AV82" s="41">
        <f t="shared" si="11"/>
        <v>6.2850788346564599</v>
      </c>
    </row>
    <row r="83" spans="1:51" x14ac:dyDescent="0.4">
      <c r="A83" s="1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22"/>
      <c r="AR83" s="35">
        <f>SUM(B75:AP82)/1000</f>
        <v>1.1660925306985104</v>
      </c>
      <c r="AS83" s="4" t="s">
        <v>149</v>
      </c>
      <c r="AT83" s="22"/>
      <c r="AU83" s="42">
        <f>(AV83/1000)/$AR$13</f>
        <v>8.4562406816603552E-3</v>
      </c>
      <c r="AV83" s="43">
        <f>(AR83-$AR$13)*1000</f>
        <v>9.7780733549803767</v>
      </c>
    </row>
    <row r="84" spans="1:51" x14ac:dyDescent="0.4">
      <c r="A84" s="25" t="s">
        <v>147</v>
      </c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22"/>
      <c r="AR84" s="22"/>
      <c r="AS84" s="22"/>
      <c r="AT84" s="22"/>
      <c r="AV84" s="39"/>
      <c r="AY84" s="4"/>
    </row>
    <row r="85" spans="1:51" x14ac:dyDescent="0.4">
      <c r="A85" s="17" t="s">
        <v>118</v>
      </c>
      <c r="B85" s="1">
        <v>0</v>
      </c>
      <c r="C85" s="1">
        <v>0</v>
      </c>
      <c r="D85" s="1">
        <v>0</v>
      </c>
      <c r="E85" s="1">
        <v>0</v>
      </c>
      <c r="F85" s="1">
        <v>-2.2251686147001199E-6</v>
      </c>
      <c r="G85" s="1">
        <v>-1.95933403190907E-6</v>
      </c>
      <c r="H85" s="1">
        <v>-7.4968783536633097E-7</v>
      </c>
      <c r="I85" s="1">
        <v>-2.72975033510647E-6</v>
      </c>
      <c r="J85" s="1">
        <v>-1.47156270458026E-6</v>
      </c>
      <c r="K85" s="1">
        <v>-7.6391897962935201E-6</v>
      </c>
      <c r="L85" s="1">
        <v>-2.4648118976244897E-4</v>
      </c>
      <c r="M85" s="1">
        <v>1.16534048994588E-3</v>
      </c>
      <c r="N85" s="1">
        <v>5.8498599046483699E-3</v>
      </c>
      <c r="O85" s="1">
        <v>2.4951100361528599E-2</v>
      </c>
      <c r="P85" s="1">
        <v>2.87941342645688E-2</v>
      </c>
      <c r="Q85" s="1">
        <v>3.3349391130663299E-2</v>
      </c>
      <c r="R85" s="1">
        <v>4.8027178529670402E-2</v>
      </c>
      <c r="S85" s="1">
        <v>7.2168482163732506E-2</v>
      </c>
      <c r="T85" s="1">
        <v>0.119461567873429</v>
      </c>
      <c r="U85" s="1">
        <v>0.16063488471725601</v>
      </c>
      <c r="V85" s="1">
        <v>0.202419445698997</v>
      </c>
      <c r="W85" s="1">
        <v>0.50416114602536799</v>
      </c>
      <c r="X85" s="1">
        <v>0.56141729086415804</v>
      </c>
      <c r="Y85" s="1">
        <v>0.59086051750527402</v>
      </c>
      <c r="Z85" s="1">
        <v>0.605206723991639</v>
      </c>
      <c r="AA85" s="1">
        <v>0.51381322640702198</v>
      </c>
      <c r="AB85" s="1">
        <v>0.48753814365672998</v>
      </c>
      <c r="AC85" s="1">
        <v>0.459145032490692</v>
      </c>
      <c r="AD85" s="1">
        <v>0.42886487687424502</v>
      </c>
      <c r="AE85" s="1">
        <v>0.37729957802109798</v>
      </c>
      <c r="AF85" s="1">
        <v>0.32856450113395202</v>
      </c>
      <c r="AG85" s="1">
        <v>0.26796117481168302</v>
      </c>
      <c r="AH85" s="1">
        <v>0.20919900960657001</v>
      </c>
      <c r="AI85" s="1">
        <v>0.14512633200401701</v>
      </c>
      <c r="AJ85" s="1">
        <v>8.5353233152574204E-2</v>
      </c>
      <c r="AK85" s="1">
        <v>2.6380149032920699E-2</v>
      </c>
      <c r="AL85" s="1">
        <v>-3.0502664160009001E-2</v>
      </c>
      <c r="AM85" s="1">
        <v>-8.2852674847854899E-2</v>
      </c>
      <c r="AN85" s="1">
        <v>-0.132133189258276</v>
      </c>
      <c r="AO85" s="1">
        <v>-0.179418444058314</v>
      </c>
      <c r="AP85" s="1">
        <v>-0.224451926392465</v>
      </c>
      <c r="AQ85" s="22"/>
      <c r="AR85" s="22"/>
      <c r="AS85" s="22"/>
      <c r="AT85" s="22"/>
    </row>
    <row r="86" spans="1:51" x14ac:dyDescent="0.4">
      <c r="A86" s="17" t="s">
        <v>148</v>
      </c>
      <c r="B86" s="1">
        <v>0</v>
      </c>
      <c r="C86" s="1">
        <v>0</v>
      </c>
      <c r="D86" s="1">
        <v>0</v>
      </c>
      <c r="E86" s="1">
        <v>0</v>
      </c>
      <c r="F86" s="1">
        <v>0</v>
      </c>
      <c r="G86" s="1">
        <v>8.6313279440419803E-11</v>
      </c>
      <c r="H86" s="1">
        <v>3.8849408967589499E-9</v>
      </c>
      <c r="I86" s="1">
        <v>1.0326655884573799E-8</v>
      </c>
      <c r="J86" s="1">
        <v>1.05455317811476E-7</v>
      </c>
      <c r="K86" s="1">
        <v>8.0171223872105301E-7</v>
      </c>
      <c r="L86" s="1">
        <v>3.0497418891633999E-5</v>
      </c>
      <c r="M86" s="1">
        <v>-1.8281216178736601E-5</v>
      </c>
      <c r="N86" s="1">
        <v>-4.1708154430969397E-5</v>
      </c>
      <c r="O86" s="1">
        <v>-2.3088966545289899E-4</v>
      </c>
      <c r="P86" s="1">
        <v>-1.6249136810747599E-4</v>
      </c>
      <c r="Q86" s="1">
        <v>-1.85242006534969E-4</v>
      </c>
      <c r="R86" s="1">
        <v>-4.0185259440025901E-4</v>
      </c>
      <c r="S86" s="1">
        <v>-4.6624204323858498E-4</v>
      </c>
      <c r="T86" s="1">
        <v>-6.6242731472870896E-4</v>
      </c>
      <c r="U86" s="1">
        <v>-5.0995985059892901E-4</v>
      </c>
      <c r="V86" s="1">
        <v>1.7673233293769E-6</v>
      </c>
      <c r="W86" s="1">
        <v>-2.7577877599380702E-3</v>
      </c>
      <c r="X86" s="1">
        <v>-1.15531634143434E-3</v>
      </c>
      <c r="Y86" s="1">
        <v>1.07574306468716E-3</v>
      </c>
      <c r="Z86" s="1">
        <v>4.7048747159135797E-3</v>
      </c>
      <c r="AA86" s="1">
        <v>2.1222227149639901E-2</v>
      </c>
      <c r="AB86" s="1">
        <v>2.2748378328408599E-2</v>
      </c>
      <c r="AC86" s="1">
        <v>2.4262142622235E-2</v>
      </c>
      <c r="AD86" s="1">
        <v>2.5654295286692799E-2</v>
      </c>
      <c r="AE86" s="1">
        <v>2.6244532332490401E-2</v>
      </c>
      <c r="AF86" s="1">
        <v>2.66891029421292E-2</v>
      </c>
      <c r="AG86" s="1">
        <v>2.8306934970992799E-2</v>
      </c>
      <c r="AH86" s="1">
        <v>2.9281926547304198E-2</v>
      </c>
      <c r="AI86" s="1">
        <v>3.0204666860225101E-2</v>
      </c>
      <c r="AJ86" s="1">
        <v>3.1336535423501198E-2</v>
      </c>
      <c r="AK86" s="1">
        <v>3.2320576809703003E-2</v>
      </c>
      <c r="AL86" s="1">
        <v>3.3110169333528797E-2</v>
      </c>
      <c r="AM86" s="1">
        <v>3.3487261117471703E-2</v>
      </c>
      <c r="AN86" s="1">
        <v>3.4130636374376903E-2</v>
      </c>
      <c r="AO86" s="1">
        <v>3.4815352190255999E-2</v>
      </c>
      <c r="AP86" s="1">
        <v>3.5078629339426598E-2</v>
      </c>
      <c r="AQ86" s="22"/>
      <c r="AR86" s="22"/>
      <c r="AS86" s="22"/>
      <c r="AT86" s="22"/>
    </row>
    <row r="87" spans="1:51" x14ac:dyDescent="0.4">
      <c r="A87" s="17" t="s">
        <v>56</v>
      </c>
      <c r="B87" s="1">
        <v>0</v>
      </c>
      <c r="C87" s="1">
        <v>0</v>
      </c>
      <c r="D87" s="1">
        <v>0</v>
      </c>
      <c r="E87" s="1">
        <v>0</v>
      </c>
      <c r="F87" s="1">
        <v>0</v>
      </c>
      <c r="G87" s="1">
        <v>-4.0471270779107701E-10</v>
      </c>
      <c r="H87" s="1">
        <v>1.7588339629170901E-7</v>
      </c>
      <c r="I87" s="1">
        <v>3.89729564176378E-8</v>
      </c>
      <c r="J87" s="1">
        <v>1.29698152662172E-7</v>
      </c>
      <c r="K87" s="1">
        <v>2.9055390005083799E-7</v>
      </c>
      <c r="L87" s="1">
        <v>6.6875475166483503E-6</v>
      </c>
      <c r="M87" s="1">
        <v>-4.5501076164011799E-4</v>
      </c>
      <c r="N87" s="1">
        <v>-1.2848189837466599E-3</v>
      </c>
      <c r="O87" s="1">
        <v>-3.33986461784264E-3</v>
      </c>
      <c r="P87" s="1">
        <v>-4.26774316354983E-3</v>
      </c>
      <c r="Q87" s="1">
        <v>-2.93411067004112E-3</v>
      </c>
      <c r="R87" s="1">
        <v>-5.1147066467380799E-3</v>
      </c>
      <c r="S87" s="1">
        <v>-7.3026807994991403E-3</v>
      </c>
      <c r="T87" s="1">
        <v>-1.18051252122067E-2</v>
      </c>
      <c r="U87" s="1">
        <v>-1.5878003145135801E-2</v>
      </c>
      <c r="V87" s="1">
        <v>-2.0487024616408198E-2</v>
      </c>
      <c r="W87" s="1">
        <v>-4.7216728874588401E-2</v>
      </c>
      <c r="X87" s="1">
        <v>-5.22285810355064E-2</v>
      </c>
      <c r="Y87" s="1">
        <v>-5.9973675356708903E-2</v>
      </c>
      <c r="Z87" s="1">
        <v>-6.8863573147003795E-2</v>
      </c>
      <c r="AA87" s="1">
        <v>-9.2662952039238994E-2</v>
      </c>
      <c r="AB87" s="1">
        <v>-9.5266154818364299E-2</v>
      </c>
      <c r="AC87" s="1">
        <v>-9.5942737525497396E-2</v>
      </c>
      <c r="AD87" s="1">
        <v>-9.6018993592042398E-2</v>
      </c>
      <c r="AE87" s="1">
        <v>-9.2512214919330399E-2</v>
      </c>
      <c r="AF87" s="1">
        <v>-8.8996873501772295E-2</v>
      </c>
      <c r="AG87" s="1">
        <v>-8.6586515991168095E-2</v>
      </c>
      <c r="AH87" s="1">
        <v>-8.2892802561204695E-2</v>
      </c>
      <c r="AI87" s="1">
        <v>-7.94744507087881E-2</v>
      </c>
      <c r="AJ87" s="1">
        <v>-7.6451008716012195E-2</v>
      </c>
      <c r="AK87" s="1">
        <v>-7.3289334503630094E-2</v>
      </c>
      <c r="AL87" s="1">
        <v>-6.9836455446627602E-2</v>
      </c>
      <c r="AM87" s="1">
        <v>-6.5677622138712297E-2</v>
      </c>
      <c r="AN87" s="1">
        <v>-6.2582411781320693E-2</v>
      </c>
      <c r="AO87" s="1">
        <v>-5.9795658706823802E-2</v>
      </c>
      <c r="AP87" s="1">
        <v>-5.6275650113157202E-2</v>
      </c>
      <c r="AQ87" s="22"/>
      <c r="AR87" s="22"/>
      <c r="AS87" s="22"/>
      <c r="AT87" s="22"/>
    </row>
    <row r="88" spans="1:51" x14ac:dyDescent="0.4">
      <c r="A88" s="17" t="s">
        <v>5</v>
      </c>
      <c r="B88" s="1">
        <v>0</v>
      </c>
      <c r="C88" s="1">
        <v>0</v>
      </c>
      <c r="D88" s="1">
        <v>0</v>
      </c>
      <c r="E88" s="1">
        <v>0</v>
      </c>
      <c r="F88" s="1">
        <v>0</v>
      </c>
      <c r="G88" s="1">
        <v>-1.1019382073485E-9</v>
      </c>
      <c r="H88" s="1">
        <v>6.1663506301101694E-8</v>
      </c>
      <c r="I88" s="1">
        <v>-5.2582120213528998E-8</v>
      </c>
      <c r="J88" s="1">
        <v>-8.4448578130391599E-8</v>
      </c>
      <c r="K88" s="1">
        <v>-1.0584398837387699E-6</v>
      </c>
      <c r="L88" s="1">
        <v>-4.3802223913758098E-5</v>
      </c>
      <c r="M88" s="1">
        <v>-1.2357633221560301E-4</v>
      </c>
      <c r="N88" s="1">
        <v>-4.73117493231534E-5</v>
      </c>
      <c r="O88" s="1">
        <v>-1.43448102730437E-3</v>
      </c>
      <c r="P88" s="1">
        <v>3.6731019849689501E-4</v>
      </c>
      <c r="Q88" s="1">
        <v>-1.8731338494211199E-3</v>
      </c>
      <c r="R88" s="1">
        <v>-5.3417691063111202E-3</v>
      </c>
      <c r="S88" s="1">
        <v>-7.0203737761542796E-3</v>
      </c>
      <c r="T88" s="1">
        <v>-1.1080878718916101E-2</v>
      </c>
      <c r="U88" s="1">
        <v>-1.48558154926457E-2</v>
      </c>
      <c r="V88" s="1">
        <v>-1.9885992092202098E-2</v>
      </c>
      <c r="W88" s="1">
        <v>-3.92272858407492E-2</v>
      </c>
      <c r="X88" s="1">
        <v>-4.1814992365404501E-2</v>
      </c>
      <c r="Y88" s="1">
        <v>-5.3378962204659E-2</v>
      </c>
      <c r="Z88" s="1">
        <v>-6.9351384819117207E-2</v>
      </c>
      <c r="AA88" s="1">
        <v>-0.131943806082885</v>
      </c>
      <c r="AB88" s="1">
        <v>-0.13898581474208399</v>
      </c>
      <c r="AC88" s="1">
        <v>-0.14085098953625</v>
      </c>
      <c r="AD88" s="1">
        <v>-0.144660380472769</v>
      </c>
      <c r="AE88" s="1">
        <v>-0.14292692366707699</v>
      </c>
      <c r="AF88" s="1">
        <v>-0.14105784982772601</v>
      </c>
      <c r="AG88" s="1">
        <v>-0.14118134261564499</v>
      </c>
      <c r="AH88" s="1">
        <v>-0.14035922051053701</v>
      </c>
      <c r="AI88" s="1">
        <v>-0.14108433884452701</v>
      </c>
      <c r="AJ88" s="1">
        <v>-0.14295111127252799</v>
      </c>
      <c r="AK88" s="1">
        <v>-0.144356265638238</v>
      </c>
      <c r="AL88" s="1">
        <v>-0.14501957174146199</v>
      </c>
      <c r="AM88" s="1">
        <v>-0.14397464151951</v>
      </c>
      <c r="AN88" s="1">
        <v>-0.14457909153979101</v>
      </c>
      <c r="AO88" s="1">
        <v>-0.145568209722962</v>
      </c>
      <c r="AP88" s="1">
        <v>-0.14480413263476399</v>
      </c>
      <c r="AQ88" s="22"/>
      <c r="AR88" s="22"/>
      <c r="AS88" s="22"/>
      <c r="AT88" s="22"/>
    </row>
    <row r="89" spans="1:51" x14ac:dyDescent="0.4">
      <c r="A89" s="17" t="s">
        <v>4</v>
      </c>
      <c r="B89" s="1">
        <v>0</v>
      </c>
      <c r="C89" s="1">
        <v>0</v>
      </c>
      <c r="D89" s="1">
        <v>0</v>
      </c>
      <c r="E89" s="1">
        <v>0</v>
      </c>
      <c r="F89" s="1">
        <v>-1.5776517048316E-7</v>
      </c>
      <c r="G89" s="1">
        <v>-1.7324881929070599E-7</v>
      </c>
      <c r="H89" s="1">
        <v>-7.4989875642472699E-8</v>
      </c>
      <c r="I89" s="1">
        <v>-3.00658052676539E-7</v>
      </c>
      <c r="J89" s="1">
        <v>-2.2460857307393701E-7</v>
      </c>
      <c r="K89" s="1">
        <v>-1.34116373473603E-6</v>
      </c>
      <c r="L89" s="1">
        <v>-4.9288616040588103E-5</v>
      </c>
      <c r="M89" s="1">
        <v>9.9507314766711402E-5</v>
      </c>
      <c r="N89" s="1">
        <v>2.73407340972032E-4</v>
      </c>
      <c r="O89" s="1">
        <v>2.5451372873242E-4</v>
      </c>
      <c r="P89" s="1">
        <v>1.80050529871467E-3</v>
      </c>
      <c r="Q89" s="1">
        <v>5.9484127707953903E-4</v>
      </c>
      <c r="R89" s="1">
        <v>-4.3350488234850099E-4</v>
      </c>
      <c r="S89" s="1">
        <v>8.4820527628259901E-6</v>
      </c>
      <c r="T89" s="1">
        <v>3.0930598781120399E-4</v>
      </c>
      <c r="U89" s="1">
        <v>3.0180579312100202E-4</v>
      </c>
      <c r="V89" s="1">
        <v>-5.1327029670567004E-4</v>
      </c>
      <c r="W89" s="1">
        <v>6.0563047924486798E-3</v>
      </c>
      <c r="X89" s="1">
        <v>7.5673394570543503E-3</v>
      </c>
      <c r="Y89" s="1">
        <v>1.4031116163284499E-3</v>
      </c>
      <c r="Z89" s="1">
        <v>-9.1796942971775798E-3</v>
      </c>
      <c r="AA89" s="1">
        <v>-6.2415314084331097E-2</v>
      </c>
      <c r="AB89" s="1">
        <v>-6.9426286045754196E-2</v>
      </c>
      <c r="AC89" s="1">
        <v>-7.4147640479209201E-2</v>
      </c>
      <c r="AD89" s="1">
        <v>-8.0122491101646306E-2</v>
      </c>
      <c r="AE89" s="1">
        <v>-8.3542637799108602E-2</v>
      </c>
      <c r="AF89" s="1">
        <v>-8.6585351466553606E-2</v>
      </c>
      <c r="AG89" s="1">
        <v>-9.3308302850911906E-2</v>
      </c>
      <c r="AH89" s="1">
        <v>-9.81715021847758E-2</v>
      </c>
      <c r="AI89" s="1">
        <v>-0.104481228223457</v>
      </c>
      <c r="AJ89" s="1">
        <v>-0.110974078014609</v>
      </c>
      <c r="AK89" s="1">
        <v>-0.116777019629412</v>
      </c>
      <c r="AL89" s="1">
        <v>-0.121719824156323</v>
      </c>
      <c r="AM89" s="1">
        <v>-0.124743041337185</v>
      </c>
      <c r="AN89" s="1">
        <v>-0.12894238192531299</v>
      </c>
      <c r="AO89" s="1">
        <v>-0.13332892107799399</v>
      </c>
      <c r="AP89" s="1">
        <v>-0.136024652828656</v>
      </c>
      <c r="AQ89" s="22"/>
      <c r="AR89" s="22"/>
      <c r="AS89" s="22"/>
      <c r="AT89" s="22"/>
    </row>
    <row r="90" spans="1:51" x14ac:dyDescent="0.4">
      <c r="A90" s="17" t="s">
        <v>35</v>
      </c>
      <c r="B90" s="1">
        <v>0</v>
      </c>
      <c r="C90" s="1">
        <v>0</v>
      </c>
      <c r="D90" s="1">
        <v>0</v>
      </c>
      <c r="E90" s="1">
        <v>0</v>
      </c>
      <c r="F90" s="1">
        <v>0</v>
      </c>
      <c r="G90" s="1">
        <v>-1.57499002728656E-9</v>
      </c>
      <c r="H90" s="1">
        <v>1.6876093300588499E-8</v>
      </c>
      <c r="I90" s="1">
        <v>-9.6681856964764305E-8</v>
      </c>
      <c r="J90" s="1">
        <v>-2.1442639563939999E-7</v>
      </c>
      <c r="K90" s="1">
        <v>-1.8228328020342101E-6</v>
      </c>
      <c r="L90" s="1">
        <v>-6.7138336789729399E-5</v>
      </c>
      <c r="M90" s="1">
        <v>5.5271280154412005E-4</v>
      </c>
      <c r="N90" s="1">
        <v>1.82052606533289E-3</v>
      </c>
      <c r="O90" s="1">
        <v>6.2747377075535998E-3</v>
      </c>
      <c r="P90" s="1">
        <v>8.0240821881739591E-3</v>
      </c>
      <c r="Q90" s="1">
        <v>7.6570381973051199E-3</v>
      </c>
      <c r="R90" s="1">
        <v>1.23613813136575E-2</v>
      </c>
      <c r="S90" s="1">
        <v>1.8278887745984601E-2</v>
      </c>
      <c r="T90" s="1">
        <v>2.9987959631297901E-2</v>
      </c>
      <c r="U90" s="1">
        <v>4.0085139653591603E-2</v>
      </c>
      <c r="V90" s="1">
        <v>5.0370058537747099E-2</v>
      </c>
      <c r="W90" s="1">
        <v>0.12513143083431899</v>
      </c>
      <c r="X90" s="1">
        <v>0.13806820231574901</v>
      </c>
      <c r="Y90" s="1">
        <v>0.147848851471237</v>
      </c>
      <c r="Z90" s="1">
        <v>0.154930245632975</v>
      </c>
      <c r="AA90" s="1">
        <v>0.14580532674121099</v>
      </c>
      <c r="AB90" s="1">
        <v>0.142800503358362</v>
      </c>
      <c r="AC90" s="1">
        <v>0.13790792781132499</v>
      </c>
      <c r="AD90" s="1">
        <v>0.13210770373768599</v>
      </c>
      <c r="AE90" s="1">
        <v>0.120677259338797</v>
      </c>
      <c r="AF90" s="1">
        <v>0.109629238466187</v>
      </c>
      <c r="AG90" s="1">
        <v>9.6298871028046101E-2</v>
      </c>
      <c r="AH90" s="1">
        <v>8.3325658037594494E-2</v>
      </c>
      <c r="AI90" s="1">
        <v>6.9658003364805293E-2</v>
      </c>
      <c r="AJ90" s="1">
        <v>5.6439036746656297E-2</v>
      </c>
      <c r="AK90" s="1">
        <v>4.3365734462217399E-2</v>
      </c>
      <c r="AL90" s="1">
        <v>3.0443607706049501E-2</v>
      </c>
      <c r="AM90" s="1">
        <v>1.77577329177054E-2</v>
      </c>
      <c r="AN90" s="1">
        <v>6.4509328525543799E-3</v>
      </c>
      <c r="AO90" s="1">
        <v>-4.2507569050576101E-3</v>
      </c>
      <c r="AP90" s="1">
        <v>-1.49659896013981E-2</v>
      </c>
      <c r="AQ90" s="22"/>
      <c r="AR90" s="22"/>
      <c r="AS90" s="22"/>
      <c r="AT90" s="22"/>
    </row>
    <row r="91" spans="1:51" x14ac:dyDescent="0.4">
      <c r="A91" s="17" t="s">
        <v>7</v>
      </c>
      <c r="B91" s="1">
        <v>-1.3618383095415999E-2</v>
      </c>
      <c r="C91" s="1">
        <v>-1.36606906788446E-2</v>
      </c>
      <c r="D91" s="1">
        <v>-1.0937667469985301E-2</v>
      </c>
      <c r="E91" s="1">
        <v>-1.06422456252391E-2</v>
      </c>
      <c r="F91" s="1">
        <v>-9.2690169158595702E-3</v>
      </c>
      <c r="G91" s="1">
        <v>-1.6955207998203799E-3</v>
      </c>
      <c r="H91" s="1">
        <v>-2.2222896939569901E-3</v>
      </c>
      <c r="I91" s="1">
        <v>-1.2849782583530501E-3</v>
      </c>
      <c r="J91" s="1">
        <v>-2.2771890368265E-3</v>
      </c>
      <c r="K91" s="1">
        <v>-2.0910072922624102E-3</v>
      </c>
      <c r="L91" s="1">
        <v>-5.2175601252746296E-3</v>
      </c>
      <c r="M91" s="1">
        <v>-3.2197770922133299E-3</v>
      </c>
      <c r="N91" s="1">
        <v>-1.6676578440830701E-3</v>
      </c>
      <c r="O91" s="1">
        <v>7.1622505901558497E-4</v>
      </c>
      <c r="P91" s="1">
        <v>1.99498420931166E-3</v>
      </c>
      <c r="Q91" s="1">
        <v>1.7156262382593799E-3</v>
      </c>
      <c r="R91" s="1">
        <v>5.7476725940164297E-4</v>
      </c>
      <c r="S91" s="1">
        <v>2.7064353041499302E-3</v>
      </c>
      <c r="T91" s="1">
        <v>6.3785616505827002E-3</v>
      </c>
      <c r="U91" s="1">
        <v>1.03656332016588E-2</v>
      </c>
      <c r="V91" s="1">
        <v>1.4992389190172E-2</v>
      </c>
      <c r="W91" s="1">
        <v>4.0307125243387101E-2</v>
      </c>
      <c r="X91" s="1">
        <v>4.9938685369502099E-2</v>
      </c>
      <c r="Y91" s="1">
        <v>5.4381097592326497E-2</v>
      </c>
      <c r="Z91" s="1">
        <v>5.8972279380295603E-2</v>
      </c>
      <c r="AA91" s="1">
        <v>6.2469040067406799E-2</v>
      </c>
      <c r="AB91" s="1">
        <v>6.5454516348089506E-2</v>
      </c>
      <c r="AC91" s="1">
        <v>6.9268947925173102E-2</v>
      </c>
      <c r="AD91" s="1">
        <v>7.1437086949455594E-2</v>
      </c>
      <c r="AE91" s="1">
        <v>7.1429557876259195E-2</v>
      </c>
      <c r="AF91" s="1">
        <v>7.1798613014327106E-2</v>
      </c>
      <c r="AG91" s="1">
        <v>7.3452242619530803E-2</v>
      </c>
      <c r="AH91" s="1">
        <v>7.2272873561424394E-2</v>
      </c>
      <c r="AI91" s="1">
        <v>6.9734993070239795E-2</v>
      </c>
      <c r="AJ91" s="1">
        <v>6.7536141333436994E-2</v>
      </c>
      <c r="AK91" s="1">
        <v>6.4948105644333107E-2</v>
      </c>
      <c r="AL91" s="1">
        <v>6.2031264897973497E-2</v>
      </c>
      <c r="AM91" s="1">
        <v>5.8461111772438297E-2</v>
      </c>
      <c r="AN91" s="1">
        <v>5.5510697842121801E-2</v>
      </c>
      <c r="AO91" s="1">
        <v>5.2736949420225401E-2</v>
      </c>
      <c r="AP91" s="1">
        <v>4.9277641208312198E-2</v>
      </c>
      <c r="AQ91" s="22"/>
      <c r="AR91" s="22"/>
      <c r="AS91" s="22"/>
      <c r="AT91" s="22"/>
    </row>
    <row r="92" spans="1:51" x14ac:dyDescent="0.4">
      <c r="A92" s="17" t="s">
        <v>33</v>
      </c>
      <c r="B92" s="1">
        <v>-9.47808888960666E-3</v>
      </c>
      <c r="C92" s="1">
        <v>-9.5075340178301104E-3</v>
      </c>
      <c r="D92" s="1">
        <v>-7.6123709987552298E-3</v>
      </c>
      <c r="E92" s="1">
        <v>-7.4067640272947903E-3</v>
      </c>
      <c r="F92" s="1">
        <v>-6.4510296394057996E-3</v>
      </c>
      <c r="G92" s="1">
        <v>-1.1675314297012701E-3</v>
      </c>
      <c r="H92" s="1">
        <v>-1.52273526472735E-3</v>
      </c>
      <c r="I92" s="1">
        <v>-8.7503868352678505E-4</v>
      </c>
      <c r="J92" s="1">
        <v>-1.5450482516485801E-3</v>
      </c>
      <c r="K92" s="1">
        <v>-1.4038932754321101E-3</v>
      </c>
      <c r="L92" s="1">
        <v>-3.4700969481820101E-3</v>
      </c>
      <c r="M92" s="1">
        <v>-1.18098266636046E-3</v>
      </c>
      <c r="N92" s="1">
        <v>2.1580297886911702E-3</v>
      </c>
      <c r="O92" s="1">
        <v>1.2186343864948299E-2</v>
      </c>
      <c r="P92" s="1">
        <v>1.5733035314506899E-2</v>
      </c>
      <c r="Q92" s="1">
        <v>1.48191506529716E-2</v>
      </c>
      <c r="R92" s="1">
        <v>2.4139803067723301E-2</v>
      </c>
      <c r="S92" s="1">
        <v>3.6420243434430101E-2</v>
      </c>
      <c r="T92" s="1">
        <v>5.9330161446202699E-2</v>
      </c>
      <c r="U92" s="1">
        <v>8.0533887362626497E-2</v>
      </c>
      <c r="V92" s="1">
        <v>0.103337935227778</v>
      </c>
      <c r="W92" s="1">
        <v>0.26426829793574902</v>
      </c>
      <c r="X92" s="1">
        <v>0.29513952543477601</v>
      </c>
      <c r="Y92" s="1">
        <v>0.32021296713645298</v>
      </c>
      <c r="Z92" s="1">
        <v>0.34357998770909398</v>
      </c>
      <c r="AA92" s="1">
        <v>0.35801897181148901</v>
      </c>
      <c r="AB92" s="1">
        <v>0.36650815340810899</v>
      </c>
      <c r="AC92" s="1">
        <v>0.36990075145506701</v>
      </c>
      <c r="AD92" s="1">
        <v>0.372126749055539</v>
      </c>
      <c r="AE92" s="1">
        <v>0.360298892650186</v>
      </c>
      <c r="AF92" s="1">
        <v>0.34917459156056202</v>
      </c>
      <c r="AG92" s="1">
        <v>0.33656516607904002</v>
      </c>
      <c r="AH92" s="1">
        <v>0.32124357834433298</v>
      </c>
      <c r="AI92" s="1">
        <v>0.30375696708233701</v>
      </c>
      <c r="AJ92" s="1">
        <v>0.28762113113550603</v>
      </c>
      <c r="AK92" s="1">
        <v>0.27030523522929201</v>
      </c>
      <c r="AL92" s="1">
        <v>0.25161416525104302</v>
      </c>
      <c r="AM92" s="1">
        <v>0.230390207860074</v>
      </c>
      <c r="AN92" s="1">
        <v>0.21301570202022099</v>
      </c>
      <c r="AO92" s="1">
        <v>0.19674776900014099</v>
      </c>
      <c r="AP92" s="1">
        <v>0.17755254843000601</v>
      </c>
      <c r="AQ92" s="22"/>
      <c r="AR92" s="22"/>
      <c r="AS92" s="22"/>
      <c r="AT92" s="22"/>
    </row>
  </sheetData>
  <mergeCells count="1">
    <mergeCell ref="AU2:AV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9D5A-F42A-4606-95F9-24E9EFC82587}">
  <sheetPr>
    <tabColor theme="9"/>
  </sheetPr>
  <dimension ref="A1:BF307"/>
  <sheetViews>
    <sheetView zoomScale="70" zoomScaleNormal="70" workbookViewId="0">
      <pane xSplit="1" ySplit="3" topLeftCell="B4" activePane="bottomRight" state="frozen"/>
      <selection activeCell="B227" sqref="B212:AP227"/>
      <selection pane="topRight" activeCell="B227" sqref="B212:AP227"/>
      <selection pane="bottomLeft" activeCell="B227" sqref="B212:AP227"/>
      <selection pane="bottomRight" activeCell="R22" sqref="R22"/>
    </sheetView>
  </sheetViews>
  <sheetFormatPr defaultRowHeight="14.6" x14ac:dyDescent="0.4"/>
  <cols>
    <col min="1" max="1" width="25.921875" customWidth="1"/>
    <col min="2" max="12" width="10.69140625" style="17" customWidth="1"/>
    <col min="13" max="13" width="10.69140625" customWidth="1"/>
    <col min="14" max="52" width="10.3828125" bestFit="1" customWidth="1"/>
    <col min="53" max="53" width="10.3828125" style="17" customWidth="1"/>
  </cols>
  <sheetData>
    <row r="1" spans="1:58" s="17" customFormat="1" ht="18.45" x14ac:dyDescent="0.5">
      <c r="A1" s="5" t="s">
        <v>200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58" s="17" customFormat="1" x14ac:dyDescent="0.4"/>
    <row r="3" spans="1:58" x14ac:dyDescent="0.4">
      <c r="B3" s="17">
        <v>2000</v>
      </c>
      <c r="C3" s="17">
        <v>2001</v>
      </c>
      <c r="D3" s="17">
        <v>2002</v>
      </c>
      <c r="E3" s="17">
        <v>2003</v>
      </c>
      <c r="F3" s="17">
        <v>2004</v>
      </c>
      <c r="G3" s="17">
        <v>2005</v>
      </c>
      <c r="H3" s="17">
        <v>2006</v>
      </c>
      <c r="I3" s="17">
        <v>2007</v>
      </c>
      <c r="J3" s="17">
        <v>2008</v>
      </c>
      <c r="K3" s="17">
        <v>2009</v>
      </c>
      <c r="L3" s="17">
        <v>2010</v>
      </c>
      <c r="M3">
        <v>2011</v>
      </c>
      <c r="N3">
        <v>2012</v>
      </c>
      <c r="O3" s="17">
        <v>2013</v>
      </c>
      <c r="P3" s="17">
        <v>2014</v>
      </c>
      <c r="Q3" s="17">
        <v>2015</v>
      </c>
      <c r="R3" s="17">
        <v>2016</v>
      </c>
      <c r="S3" s="17">
        <v>2017</v>
      </c>
      <c r="T3" s="17">
        <v>2018</v>
      </c>
      <c r="U3" s="17">
        <v>2019</v>
      </c>
      <c r="V3" s="17">
        <v>2020</v>
      </c>
      <c r="W3" s="17">
        <v>2021</v>
      </c>
      <c r="X3" s="17">
        <v>2022</v>
      </c>
      <c r="Y3" s="17">
        <v>2023</v>
      </c>
      <c r="Z3" s="17">
        <v>2024</v>
      </c>
      <c r="AA3" s="17">
        <v>2025</v>
      </c>
      <c r="AB3" s="17">
        <v>2026</v>
      </c>
      <c r="AC3" s="17">
        <v>2027</v>
      </c>
      <c r="AD3" s="17">
        <v>2028</v>
      </c>
      <c r="AE3" s="17">
        <v>2029</v>
      </c>
      <c r="AF3" s="17">
        <v>2030</v>
      </c>
      <c r="AG3" s="17">
        <v>2031</v>
      </c>
      <c r="AH3" s="17">
        <v>2032</v>
      </c>
      <c r="AI3" s="17">
        <v>2033</v>
      </c>
      <c r="AJ3" s="17">
        <v>2034</v>
      </c>
      <c r="AK3" s="17">
        <v>2035</v>
      </c>
      <c r="AL3" s="17">
        <v>2036</v>
      </c>
      <c r="AM3" s="17">
        <v>2037</v>
      </c>
      <c r="AN3" s="17">
        <v>2038</v>
      </c>
      <c r="AO3" s="17">
        <v>2039</v>
      </c>
      <c r="AP3" s="17">
        <v>2040</v>
      </c>
      <c r="AQ3" s="17">
        <v>2041</v>
      </c>
      <c r="AR3" s="17">
        <v>2042</v>
      </c>
      <c r="AS3" s="17">
        <v>2043</v>
      </c>
      <c r="AT3" s="17">
        <v>2044</v>
      </c>
      <c r="AU3" s="17">
        <v>2045</v>
      </c>
      <c r="AV3" s="17">
        <v>2046</v>
      </c>
      <c r="AW3" s="17">
        <v>2047</v>
      </c>
      <c r="AX3" s="17">
        <v>2048</v>
      </c>
      <c r="AY3" s="17">
        <v>2049</v>
      </c>
      <c r="AZ3" s="17">
        <v>2050</v>
      </c>
      <c r="BB3" s="32" t="s">
        <v>202</v>
      </c>
      <c r="BD3" s="32" t="s">
        <v>201</v>
      </c>
      <c r="BF3" t="s">
        <v>203</v>
      </c>
    </row>
    <row r="4" spans="1:58" s="17" customFormat="1" x14ac:dyDescent="0.4">
      <c r="A4" s="25" t="s">
        <v>105</v>
      </c>
      <c r="B4" s="25"/>
      <c r="C4" s="25"/>
      <c r="D4" s="25"/>
      <c r="E4" s="25"/>
      <c r="F4" s="25"/>
      <c r="G4" s="25"/>
      <c r="H4" s="25"/>
      <c r="I4" s="25"/>
      <c r="J4" s="25"/>
      <c r="K4" s="25"/>
    </row>
    <row r="5" spans="1:58" x14ac:dyDescent="0.4">
      <c r="A5" t="s">
        <v>198</v>
      </c>
      <c r="B5" s="3">
        <v>1120</v>
      </c>
      <c r="C5" s="3">
        <v>1126</v>
      </c>
      <c r="D5" s="3">
        <v>1156</v>
      </c>
      <c r="E5" s="3">
        <v>1159</v>
      </c>
      <c r="F5" s="3">
        <v>1180</v>
      </c>
      <c r="G5" s="3">
        <v>1180</v>
      </c>
      <c r="H5" s="3">
        <v>1187</v>
      </c>
      <c r="I5" s="3">
        <v>1183</v>
      </c>
      <c r="J5" s="3">
        <v>1119</v>
      </c>
      <c r="K5" s="3">
        <v>1107</v>
      </c>
      <c r="L5" s="3">
        <v>1089</v>
      </c>
      <c r="M5" s="3">
        <v>1091.8096402447923</v>
      </c>
      <c r="N5" s="3">
        <v>1087.4224074443437</v>
      </c>
      <c r="O5" s="3">
        <v>1101.7873387873556</v>
      </c>
      <c r="P5" s="3">
        <v>1110.6493330769899</v>
      </c>
      <c r="Q5" s="3">
        <v>1141.7746023791228</v>
      </c>
      <c r="R5" s="3">
        <v>1147.5924103724722</v>
      </c>
      <c r="S5" s="3">
        <v>1146.8109284420993</v>
      </c>
      <c r="T5" s="3">
        <v>1143.7463467743371</v>
      </c>
      <c r="U5" s="3">
        <v>1132.2734927242898</v>
      </c>
      <c r="V5" s="3">
        <v>1118.1824992753591</v>
      </c>
      <c r="W5" s="3">
        <v>1099.6799817253013</v>
      </c>
      <c r="X5" s="3">
        <v>1078.1063840822717</v>
      </c>
      <c r="Y5" s="3">
        <v>1052.1343856364372</v>
      </c>
      <c r="Z5" s="3">
        <v>1023.5040473054831</v>
      </c>
      <c r="AA5" s="3">
        <v>993.57688283931725</v>
      </c>
      <c r="AB5" s="3">
        <v>967.33545075919972</v>
      </c>
      <c r="AC5" s="3">
        <v>942.57296613567303</v>
      </c>
      <c r="AD5" s="3">
        <v>918.34339856286181</v>
      </c>
      <c r="AE5" s="3">
        <v>892.20516950548199</v>
      </c>
      <c r="AF5" s="3">
        <v>860.98632862478189</v>
      </c>
      <c r="AG5" s="3">
        <v>829.53673958259617</v>
      </c>
      <c r="AH5" s="3">
        <v>798.27650768485114</v>
      </c>
      <c r="AI5" s="3">
        <v>767.66282377537232</v>
      </c>
      <c r="AJ5" s="3">
        <v>736.72168927803114</v>
      </c>
      <c r="AK5" s="3">
        <v>705.40741217201469</v>
      </c>
      <c r="AL5" s="3">
        <v>674.37094305553717</v>
      </c>
      <c r="AM5" s="3">
        <v>643.11140421882897</v>
      </c>
      <c r="AN5" s="3">
        <v>611.90347547324916</v>
      </c>
      <c r="AO5" s="3">
        <v>580.46274827792263</v>
      </c>
      <c r="AP5" s="3">
        <v>548.98392745312617</v>
      </c>
      <c r="AQ5" s="3">
        <v>517.75785181336857</v>
      </c>
      <c r="AR5" s="3">
        <v>487.54981866624507</v>
      </c>
      <c r="AS5" s="3">
        <v>458.05022778714499</v>
      </c>
      <c r="AT5" s="3">
        <v>429.11752842466188</v>
      </c>
      <c r="AU5" s="3">
        <v>400.97796996224349</v>
      </c>
      <c r="AV5" s="3">
        <v>373.89091645637939</v>
      </c>
      <c r="AW5" s="3">
        <v>347.98612537550417</v>
      </c>
      <c r="AX5" s="3">
        <v>323.24107447442378</v>
      </c>
      <c r="AY5" s="3">
        <v>299.79346573277013</v>
      </c>
      <c r="AZ5" s="3">
        <v>277.43678948823629</v>
      </c>
      <c r="BA5" s="3"/>
      <c r="BB5" s="6">
        <f>SUM(L5:AZ5)</f>
        <v>32951.733433850473</v>
      </c>
      <c r="BD5" s="6">
        <f>SUM(B5:AZ5)</f>
        <v>44468.733433850488</v>
      </c>
      <c r="BE5" s="52"/>
      <c r="BF5" s="11">
        <f>(G5-AZ5)/G5</f>
        <v>0.76488407670488445</v>
      </c>
    </row>
    <row r="6" spans="1:58" x14ac:dyDescent="0.4">
      <c r="A6" t="s">
        <v>197</v>
      </c>
      <c r="L6" s="3">
        <v>240.01192907353487</v>
      </c>
      <c r="M6" s="3">
        <v>308.65795822613552</v>
      </c>
      <c r="N6" s="3">
        <v>307.51506995075289</v>
      </c>
      <c r="O6" s="3">
        <v>311.58629772056486</v>
      </c>
      <c r="P6" s="3">
        <v>314.11974505124618</v>
      </c>
      <c r="Q6" s="3">
        <v>322.69778478778176</v>
      </c>
      <c r="R6" s="3">
        <v>324.08873050805585</v>
      </c>
      <c r="S6" s="3">
        <v>323.82502911312145</v>
      </c>
      <c r="T6" s="3">
        <v>322.96884872085707</v>
      </c>
      <c r="U6" s="3">
        <v>319.57145459879303</v>
      </c>
      <c r="V6" s="3">
        <v>315.42909417103556</v>
      </c>
      <c r="W6" s="3">
        <v>310.02202115205131</v>
      </c>
      <c r="X6" s="3">
        <v>303.60367998467666</v>
      </c>
      <c r="Y6" s="3">
        <v>296.02254836349101</v>
      </c>
      <c r="Z6" s="3">
        <v>287.77517013091585</v>
      </c>
      <c r="AA6" s="3">
        <v>279.08697951195569</v>
      </c>
      <c r="AB6" s="3">
        <v>271.3766872418384</v>
      </c>
      <c r="AC6" s="3">
        <v>264.11861027723916</v>
      </c>
      <c r="AD6" s="3">
        <v>256.9480190795922</v>
      </c>
      <c r="AE6" s="3">
        <v>249.36563495887202</v>
      </c>
      <c r="AF6" s="3">
        <v>240.08822067291442</v>
      </c>
      <c r="AG6" s="3">
        <v>231.31407977917448</v>
      </c>
      <c r="AH6" s="3">
        <v>222.59414280998664</v>
      </c>
      <c r="AI6" s="3">
        <v>214.12594475577913</v>
      </c>
      <c r="AJ6" s="3">
        <v>205.72091122995815</v>
      </c>
      <c r="AK6" s="3">
        <v>197.3592380553485</v>
      </c>
      <c r="AL6" s="3">
        <v>189.28242356583746</v>
      </c>
      <c r="AM6" s="3">
        <v>181.34974012283411</v>
      </c>
      <c r="AN6" s="3">
        <v>173.64299586476187</v>
      </c>
      <c r="AO6" s="3">
        <v>166.0828000389252</v>
      </c>
      <c r="AP6" s="3">
        <v>158.75119451568798</v>
      </c>
      <c r="AQ6" s="3">
        <v>151.56314385587228</v>
      </c>
      <c r="AR6" s="3">
        <v>144.65899520327824</v>
      </c>
      <c r="AS6" s="3">
        <v>137.97973038328669</v>
      </c>
      <c r="AT6" s="3">
        <v>131.35732337328045</v>
      </c>
      <c r="AU6" s="3">
        <v>124.88095176117784</v>
      </c>
      <c r="AV6" s="3">
        <v>118.65504387934087</v>
      </c>
      <c r="AW6" s="3">
        <v>112.68011407334859</v>
      </c>
      <c r="AX6" s="3">
        <v>107.05230623917821</v>
      </c>
      <c r="AY6" s="3">
        <v>101.79986590859585</v>
      </c>
      <c r="AZ6" s="3">
        <v>96.764660674010329</v>
      </c>
      <c r="BA6" s="3"/>
      <c r="BB6" s="6">
        <f t="shared" ref="BB6:BB8" si="0">SUM(L6:AZ6)</f>
        <v>9336.4951193850884</v>
      </c>
    </row>
    <row r="7" spans="1:58" x14ac:dyDescent="0.4">
      <c r="A7" t="s">
        <v>0</v>
      </c>
      <c r="L7" s="3">
        <v>0</v>
      </c>
      <c r="M7" s="3">
        <v>4.869393818902869E-4</v>
      </c>
      <c r="N7" s="3">
        <v>0.25791311119745525</v>
      </c>
      <c r="O7" s="3">
        <v>0.39901015051848304</v>
      </c>
      <c r="P7" s="3">
        <v>0.66168120103115646</v>
      </c>
      <c r="Q7" s="3">
        <v>0.67459464542479142</v>
      </c>
      <c r="R7" s="3">
        <v>0.73478029524647981</v>
      </c>
      <c r="S7" s="3">
        <v>0.79366992824686222</v>
      </c>
      <c r="T7" s="3">
        <v>1.0752378896455095</v>
      </c>
      <c r="U7" s="3">
        <v>1.5375976413372501</v>
      </c>
      <c r="V7" s="3">
        <v>2.1154476399375701</v>
      </c>
      <c r="W7" s="3">
        <v>2.7833725319374389</v>
      </c>
      <c r="X7" s="3">
        <v>3.4451139806984616</v>
      </c>
      <c r="Y7" s="3">
        <v>4.0746030206474186</v>
      </c>
      <c r="Z7" s="3">
        <v>5.2550260684153942</v>
      </c>
      <c r="AA7" s="3">
        <v>6.8204712327399379</v>
      </c>
      <c r="AB7" s="3">
        <v>8.9492756948632088</v>
      </c>
      <c r="AC7" s="3">
        <v>11.473664609995284</v>
      </c>
      <c r="AD7" s="3">
        <v>14.950640624585217</v>
      </c>
      <c r="AE7" s="3">
        <v>19.029358809335822</v>
      </c>
      <c r="AF7" s="3">
        <v>23.217822409025057</v>
      </c>
      <c r="AG7" s="3">
        <v>26.850221136746566</v>
      </c>
      <c r="AH7" s="3">
        <v>30.605039597310537</v>
      </c>
      <c r="AI7" s="3">
        <v>32.64580478430566</v>
      </c>
      <c r="AJ7" s="3">
        <v>34.866923534455985</v>
      </c>
      <c r="AK7" s="3">
        <v>37.281581127173482</v>
      </c>
      <c r="AL7" s="3">
        <v>41.031080939745536</v>
      </c>
      <c r="AM7" s="3">
        <v>43.727821196504649</v>
      </c>
      <c r="AN7" s="3">
        <v>46.569575810791108</v>
      </c>
      <c r="AO7" s="3">
        <v>48.945223148281734</v>
      </c>
      <c r="AP7" s="3">
        <v>50.669796972095185</v>
      </c>
      <c r="AQ7" s="3">
        <v>52.824349901342465</v>
      </c>
      <c r="AR7" s="3">
        <v>54.0977159038096</v>
      </c>
      <c r="AS7" s="3">
        <v>56.452022357978649</v>
      </c>
      <c r="AT7" s="3">
        <v>58.535681113994876</v>
      </c>
      <c r="AU7" s="3">
        <v>59.592458057959909</v>
      </c>
      <c r="AV7" s="3">
        <v>59.19329008947151</v>
      </c>
      <c r="AW7" s="3">
        <v>58.644984068072453</v>
      </c>
      <c r="AX7" s="3">
        <v>57.355135215758573</v>
      </c>
      <c r="AY7" s="3">
        <v>56.591616249236992</v>
      </c>
      <c r="AZ7" s="3">
        <v>53.323693671537889</v>
      </c>
      <c r="BA7" s="3"/>
      <c r="BB7" s="6">
        <f t="shared" si="0"/>
        <v>1068.0537833007838</v>
      </c>
    </row>
    <row r="8" spans="1:58" x14ac:dyDescent="0.4">
      <c r="A8" t="s">
        <v>100</v>
      </c>
      <c r="L8" s="3">
        <v>52.965406598061797</v>
      </c>
      <c r="M8" s="3">
        <v>59.9080319819236</v>
      </c>
      <c r="N8" s="3">
        <v>65.067189676980902</v>
      </c>
      <c r="O8" s="3">
        <v>68.507879097129404</v>
      </c>
      <c r="P8" s="3">
        <v>73.984307929489702</v>
      </c>
      <c r="Q8" s="3">
        <v>81.6480444180837</v>
      </c>
      <c r="R8" s="3">
        <v>81.438475267330702</v>
      </c>
      <c r="S8" s="3">
        <v>85.793107491512302</v>
      </c>
      <c r="T8" s="3">
        <v>85.502062511971701</v>
      </c>
      <c r="U8" s="3">
        <v>83.762621640206888</v>
      </c>
      <c r="V8" s="3">
        <v>83.171922831195289</v>
      </c>
      <c r="W8" s="3">
        <v>80.987709384852096</v>
      </c>
      <c r="X8" s="3">
        <v>77.359483883971109</v>
      </c>
      <c r="Y8" s="3">
        <v>73.415964041714204</v>
      </c>
      <c r="Z8" s="3">
        <v>70.888648646336989</v>
      </c>
      <c r="AA8" s="3">
        <v>69.229963235983377</v>
      </c>
      <c r="AB8" s="3">
        <v>65.645926234307723</v>
      </c>
      <c r="AC8" s="3">
        <v>64.418938854914785</v>
      </c>
      <c r="AD8" s="3">
        <v>64.311543707599299</v>
      </c>
      <c r="AE8" s="3">
        <v>63.138543766310747</v>
      </c>
      <c r="AF8" s="3">
        <v>61.834681467814057</v>
      </c>
      <c r="AG8" s="3">
        <v>61.966212851058636</v>
      </c>
      <c r="AH8" s="3">
        <v>61.987627963691359</v>
      </c>
      <c r="AI8" s="3">
        <v>61.759407225880253</v>
      </c>
      <c r="AJ8" s="3">
        <v>62.429197605862001</v>
      </c>
      <c r="AK8" s="3">
        <v>62.686342054395801</v>
      </c>
      <c r="AL8" s="3">
        <v>63.462901777466399</v>
      </c>
      <c r="AM8" s="3">
        <v>64.040951479240505</v>
      </c>
      <c r="AN8" s="3">
        <v>64.920962737705707</v>
      </c>
      <c r="AO8" s="3">
        <v>64.321499434217401</v>
      </c>
      <c r="AP8" s="3">
        <v>64.316642627470202</v>
      </c>
      <c r="AQ8" s="3">
        <v>65.175208727932002</v>
      </c>
      <c r="AR8" s="3">
        <v>65.133913064749805</v>
      </c>
      <c r="AS8" s="3">
        <v>65.494334023965308</v>
      </c>
      <c r="AT8" s="3">
        <v>66.330620049439602</v>
      </c>
      <c r="AU8" s="3">
        <v>66.971097208051106</v>
      </c>
      <c r="AV8" s="3">
        <v>67.234381326471805</v>
      </c>
      <c r="AW8" s="3">
        <v>66.779236918153103</v>
      </c>
      <c r="AX8" s="3">
        <v>67.039517776150902</v>
      </c>
      <c r="AY8" s="3">
        <v>67.663178853683604</v>
      </c>
      <c r="AZ8" s="3">
        <v>67.437109299621298</v>
      </c>
      <c r="BA8" s="3"/>
      <c r="BB8" s="6">
        <f t="shared" si="0"/>
        <v>2810.130795672897</v>
      </c>
    </row>
    <row r="9" spans="1:58" x14ac:dyDescent="0.4">
      <c r="A9" t="s">
        <v>199</v>
      </c>
      <c r="L9" s="23">
        <f>SUM(L6:L8)/SUM(L5:L8)</f>
        <v>0.21199865447085578</v>
      </c>
      <c r="M9" s="23">
        <f>SUM(M6:M8)/SUM(M5:M8)</f>
        <v>0.25237777635365838</v>
      </c>
      <c r="N9" s="23">
        <f t="shared" ref="N9:AZ9" si="1">SUM(N6:N8)/SUM(N5:N8)</f>
        <v>0.25532406143841391</v>
      </c>
      <c r="O9" s="23">
        <f t="shared" si="1"/>
        <v>0.25669445179701228</v>
      </c>
      <c r="P9" s="23">
        <f t="shared" si="1"/>
        <v>0.25927826301793261</v>
      </c>
      <c r="Q9" s="23">
        <f t="shared" si="1"/>
        <v>0.26184492255469521</v>
      </c>
      <c r="R9" s="23">
        <f t="shared" si="1"/>
        <v>0.26145434668820883</v>
      </c>
      <c r="S9" s="23">
        <f t="shared" si="1"/>
        <v>0.26355369550873836</v>
      </c>
      <c r="T9" s="23">
        <f t="shared" si="1"/>
        <v>0.26366325093588899</v>
      </c>
      <c r="U9" s="23">
        <f t="shared" si="1"/>
        <v>0.26339195716605679</v>
      </c>
      <c r="V9" s="23">
        <f t="shared" si="1"/>
        <v>0.26382035550846966</v>
      </c>
      <c r="W9" s="23">
        <f t="shared" si="1"/>
        <v>0.26367606291553669</v>
      </c>
      <c r="X9" s="23">
        <f t="shared" si="1"/>
        <v>0.26284063186186363</v>
      </c>
      <c r="Y9" s="23">
        <f t="shared" si="1"/>
        <v>0.26199541972860585</v>
      </c>
      <c r="Z9" s="23">
        <f t="shared" si="1"/>
        <v>0.26229842891047056</v>
      </c>
      <c r="AA9" s="23">
        <f t="shared" si="1"/>
        <v>0.26331552562171495</v>
      </c>
      <c r="AB9" s="23">
        <f t="shared" si="1"/>
        <v>0.26343558636426623</v>
      </c>
      <c r="AC9" s="23">
        <f t="shared" si="1"/>
        <v>0.26509855577240821</v>
      </c>
      <c r="AD9" s="23">
        <f t="shared" si="1"/>
        <v>0.26799189997349621</v>
      </c>
      <c r="AE9" s="23">
        <f t="shared" si="1"/>
        <v>0.2709185675236484</v>
      </c>
      <c r="AF9" s="23">
        <f t="shared" si="1"/>
        <v>0.2741196431525198</v>
      </c>
      <c r="AG9" s="23">
        <f t="shared" si="1"/>
        <v>0.27845492931478549</v>
      </c>
      <c r="AH9" s="23">
        <f t="shared" si="1"/>
        <v>0.28306887641464457</v>
      </c>
      <c r="AI9" s="23">
        <f t="shared" si="1"/>
        <v>0.28668730948557292</v>
      </c>
      <c r="AJ9" s="23">
        <f t="shared" si="1"/>
        <v>0.29143574829059021</v>
      </c>
      <c r="AK9" s="23">
        <f t="shared" si="1"/>
        <v>0.29651631560494984</v>
      </c>
      <c r="AL9" s="23">
        <f t="shared" si="1"/>
        <v>0.30344183298518551</v>
      </c>
      <c r="AM9" s="23">
        <f t="shared" si="1"/>
        <v>0.31013648834998753</v>
      </c>
      <c r="AN9" s="23">
        <f t="shared" si="1"/>
        <v>0.31786150545709746</v>
      </c>
      <c r="AO9" s="23">
        <f t="shared" si="1"/>
        <v>0.32489594772732211</v>
      </c>
      <c r="AP9" s="23">
        <f t="shared" si="1"/>
        <v>0.3327220859429269</v>
      </c>
      <c r="AQ9" s="23">
        <f t="shared" si="1"/>
        <v>0.34237986168838308</v>
      </c>
      <c r="AR9" s="23">
        <f t="shared" si="1"/>
        <v>0.35117969319718895</v>
      </c>
      <c r="AS9" s="23">
        <f t="shared" si="1"/>
        <v>0.36202599096501159</v>
      </c>
      <c r="AT9" s="23">
        <f t="shared" si="1"/>
        <v>0.37386289066338135</v>
      </c>
      <c r="AU9" s="23">
        <f t="shared" si="1"/>
        <v>0.3854013555563961</v>
      </c>
      <c r="AV9" s="23">
        <f t="shared" si="1"/>
        <v>0.39595017093331214</v>
      </c>
      <c r="AW9" s="23">
        <f t="shared" si="1"/>
        <v>0.4062586770015329</v>
      </c>
      <c r="AX9" s="23">
        <f t="shared" si="1"/>
        <v>0.41725608840872308</v>
      </c>
      <c r="AY9" s="23">
        <f t="shared" si="1"/>
        <v>0.42988583492937693</v>
      </c>
      <c r="AZ9" s="23">
        <f t="shared" si="1"/>
        <v>0.43947889413405528</v>
      </c>
      <c r="BA9" s="11"/>
      <c r="BB9" s="23">
        <f t="shared" ref="BB9" si="2">SUM(BB6:BB8)/SUM(BB5:BB8)</f>
        <v>0.28624012137384769</v>
      </c>
    </row>
    <row r="11" spans="1:58" x14ac:dyDescent="0.4">
      <c r="A11" s="25" t="s">
        <v>106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58" x14ac:dyDescent="0.4">
      <c r="A12" s="17" t="s">
        <v>198</v>
      </c>
      <c r="B12" s="3">
        <v>1120</v>
      </c>
      <c r="C12" s="3">
        <v>1126</v>
      </c>
      <c r="D12" s="3">
        <v>1156</v>
      </c>
      <c r="E12" s="3">
        <v>1159</v>
      </c>
      <c r="F12" s="3">
        <v>1180</v>
      </c>
      <c r="G12" s="3">
        <v>1180</v>
      </c>
      <c r="H12" s="3">
        <v>1187</v>
      </c>
      <c r="I12" s="3">
        <v>1183</v>
      </c>
      <c r="J12" s="3">
        <v>1119</v>
      </c>
      <c r="K12" s="3">
        <v>1107</v>
      </c>
      <c r="L12" s="3">
        <v>1089</v>
      </c>
      <c r="M12" s="3">
        <v>1092.228441184536</v>
      </c>
      <c r="N12" s="3">
        <v>1087.4224074443437</v>
      </c>
      <c r="O12" s="3">
        <v>1101.7873387873556</v>
      </c>
      <c r="P12" s="3">
        <v>1110.6493330769899</v>
      </c>
      <c r="Q12" s="3">
        <v>1141.7746023791228</v>
      </c>
      <c r="R12" s="3">
        <v>1147.5924103724722</v>
      </c>
      <c r="S12" s="3">
        <v>1146.8109284420993</v>
      </c>
      <c r="T12" s="3">
        <v>1143.7463467743371</v>
      </c>
      <c r="U12" s="3">
        <v>1132.2734927242898</v>
      </c>
      <c r="V12" s="3">
        <v>1118.1824992753591</v>
      </c>
      <c r="W12" s="3">
        <v>1099.6788769809084</v>
      </c>
      <c r="X12" s="3">
        <v>1078.0974970323027</v>
      </c>
      <c r="Y12" s="3">
        <v>1051.8974626044808</v>
      </c>
      <c r="Z12" s="3">
        <v>1022.9339965563712</v>
      </c>
      <c r="AA12" s="3">
        <v>992.6435211877357</v>
      </c>
      <c r="AB12" s="3">
        <v>965.80817113797195</v>
      </c>
      <c r="AC12" s="3">
        <v>940.2084076924707</v>
      </c>
      <c r="AD12" s="3">
        <v>914.65563045653244</v>
      </c>
      <c r="AE12" s="3">
        <v>886.84993545502584</v>
      </c>
      <c r="AF12" s="3">
        <v>853.65969327300786</v>
      </c>
      <c r="AG12" s="3">
        <v>813.91288368744392</v>
      </c>
      <c r="AH12" s="3">
        <v>774.44197452318076</v>
      </c>
      <c r="AI12" s="3">
        <v>735.5092155440791</v>
      </c>
      <c r="AJ12" s="3">
        <v>696.25625656559703</v>
      </c>
      <c r="AK12" s="3">
        <v>656.91765790188992</v>
      </c>
      <c r="AL12" s="3">
        <v>618.27387889902377</v>
      </c>
      <c r="AM12" s="3">
        <v>580.05460789183655</v>
      </c>
      <c r="AN12" s="3">
        <v>542.52331420775806</v>
      </c>
      <c r="AO12" s="3">
        <v>505.73655166492523</v>
      </c>
      <c r="AP12" s="3">
        <v>469.87091431994207</v>
      </c>
      <c r="AQ12" s="3">
        <v>435.17024501681692</v>
      </c>
      <c r="AR12" s="3">
        <v>402.31184257398297</v>
      </c>
      <c r="AS12" s="3">
        <v>371.01275460623737</v>
      </c>
      <c r="AT12" s="3">
        <v>341.12589907621526</v>
      </c>
      <c r="AU12" s="3">
        <v>312.82630752178608</v>
      </c>
      <c r="AV12" s="3">
        <v>286.30260357451192</v>
      </c>
      <c r="AW12" s="3">
        <v>261.64623987786291</v>
      </c>
      <c r="AX12" s="3">
        <v>238.73390359494945</v>
      </c>
      <c r="AY12" s="3">
        <v>217.60614592779098</v>
      </c>
      <c r="AZ12" s="3">
        <v>198.09564414038371</v>
      </c>
      <c r="BA12" s="3"/>
      <c r="BB12" s="6">
        <f>SUM(L12:AZ12)</f>
        <v>31576.229833953919</v>
      </c>
      <c r="BD12" s="6">
        <f>SUM(B12:AZ12)</f>
        <v>43093.229833953912</v>
      </c>
      <c r="BE12" s="52"/>
      <c r="BF12" s="11">
        <f>(G12-AZ12)/G12</f>
        <v>0.83212233547425107</v>
      </c>
    </row>
    <row r="13" spans="1:58" x14ac:dyDescent="0.4">
      <c r="A13" s="17" t="s">
        <v>197</v>
      </c>
      <c r="L13" s="3">
        <v>240.01192907353487</v>
      </c>
      <c r="M13" s="3">
        <v>309.39250962759354</v>
      </c>
      <c r="N13" s="3">
        <v>307.85258553828646</v>
      </c>
      <c r="O13" s="3">
        <v>311.89257362686436</v>
      </c>
      <c r="P13" s="3">
        <v>314.3413443926388</v>
      </c>
      <c r="Q13" s="3">
        <v>323.08101849661176</v>
      </c>
      <c r="R13" s="3">
        <v>324.63382643052364</v>
      </c>
      <c r="S13" s="3">
        <v>324.30759825768473</v>
      </c>
      <c r="T13" s="3">
        <v>323.34420577848368</v>
      </c>
      <c r="U13" s="3">
        <v>319.9895918313095</v>
      </c>
      <c r="V13" s="3">
        <v>315.89637193760194</v>
      </c>
      <c r="W13" s="3">
        <v>310.55877655270149</v>
      </c>
      <c r="X13" s="3">
        <v>304.35217164206568</v>
      </c>
      <c r="Y13" s="3">
        <v>296.84748140439717</v>
      </c>
      <c r="Z13" s="3">
        <v>288.57049482257167</v>
      </c>
      <c r="AA13" s="3">
        <v>279.92972743511467</v>
      </c>
      <c r="AB13" s="3">
        <v>272.27212337178861</v>
      </c>
      <c r="AC13" s="3">
        <v>264.97002919945595</v>
      </c>
      <c r="AD13" s="3">
        <v>257.68682939606907</v>
      </c>
      <c r="AE13" s="3">
        <v>249.7775924926369</v>
      </c>
      <c r="AF13" s="3">
        <v>240.36306946047699</v>
      </c>
      <c r="AG13" s="3">
        <v>229.1151380913733</v>
      </c>
      <c r="AH13" s="3">
        <v>217.95415075490376</v>
      </c>
      <c r="AI13" s="3">
        <v>206.95439523583022</v>
      </c>
      <c r="AJ13" s="3">
        <v>195.87270862459613</v>
      </c>
      <c r="AK13" s="3">
        <v>184.77549188407556</v>
      </c>
      <c r="AL13" s="3">
        <v>173.88147938944334</v>
      </c>
      <c r="AM13" s="3">
        <v>163.11369093636512</v>
      </c>
      <c r="AN13" s="3">
        <v>152.54509982914286</v>
      </c>
      <c r="AO13" s="3">
        <v>142.19208376995331</v>
      </c>
      <c r="AP13" s="3">
        <v>132.10214789291609</v>
      </c>
      <c r="AQ13" s="3">
        <v>122.34216248140295</v>
      </c>
      <c r="AR13" s="3">
        <v>113.1025975515751</v>
      </c>
      <c r="AS13" s="3">
        <v>104.30333413920728</v>
      </c>
      <c r="AT13" s="3">
        <v>95.902407157287655</v>
      </c>
      <c r="AU13" s="3">
        <v>87.948854506858709</v>
      </c>
      <c r="AV13" s="3">
        <v>80.495181372316253</v>
      </c>
      <c r="AW13" s="3">
        <v>73.566989132666478</v>
      </c>
      <c r="AX13" s="3">
        <v>67.12916526026396</v>
      </c>
      <c r="AY13" s="3">
        <v>61.192815100701324</v>
      </c>
      <c r="AZ13" s="3">
        <v>55.710730016203662</v>
      </c>
      <c r="BA13" s="3"/>
      <c r="BB13" s="6">
        <f t="shared" ref="BB13:BB15" si="3">SUM(L13:AZ13)</f>
        <v>8840.2724738954948</v>
      </c>
    </row>
    <row r="14" spans="1:58" x14ac:dyDescent="0.4">
      <c r="A14" s="17" t="s">
        <v>0</v>
      </c>
      <c r="L14" s="3">
        <v>0</v>
      </c>
      <c r="M14" s="3">
        <v>4.869393818902869E-4</v>
      </c>
      <c r="N14" s="3">
        <v>0.25791311119745525</v>
      </c>
      <c r="O14" s="3">
        <v>0.39901015051848304</v>
      </c>
      <c r="P14" s="3">
        <v>0.66168120103115646</v>
      </c>
      <c r="Q14" s="3">
        <v>0.67459464542479142</v>
      </c>
      <c r="R14" s="3">
        <v>0.73478029524647981</v>
      </c>
      <c r="S14" s="3">
        <v>0.79366992824686222</v>
      </c>
      <c r="T14" s="3">
        <v>1.0752378896455095</v>
      </c>
      <c r="U14" s="3">
        <v>1.5375976413372501</v>
      </c>
      <c r="V14" s="3">
        <v>2.1154476399375701</v>
      </c>
      <c r="W14" s="3">
        <v>2.7961110277016066</v>
      </c>
      <c r="X14" s="3">
        <v>3.5005929228087833</v>
      </c>
      <c r="Y14" s="3">
        <v>4.2519866293126718</v>
      </c>
      <c r="Z14" s="3">
        <v>5.5865270723675389</v>
      </c>
      <c r="AA14" s="3">
        <v>7.3292933183291415</v>
      </c>
      <c r="AB14" s="3">
        <v>9.7255254411888945</v>
      </c>
      <c r="AC14" s="3">
        <v>12.589107247297166</v>
      </c>
      <c r="AD14" s="3">
        <v>16.587871403521657</v>
      </c>
      <c r="AE14" s="3">
        <v>21.237422741902325</v>
      </c>
      <c r="AF14" s="3">
        <v>25.924512970882024</v>
      </c>
      <c r="AG14" s="3">
        <v>31.805275107458989</v>
      </c>
      <c r="AH14" s="3">
        <v>37.570753950661128</v>
      </c>
      <c r="AI14" s="3">
        <v>40.992363615370877</v>
      </c>
      <c r="AJ14" s="3">
        <v>44.403362039011135</v>
      </c>
      <c r="AK14" s="3">
        <v>47.871984589618407</v>
      </c>
      <c r="AL14" s="3">
        <v>52.883583382710484</v>
      </c>
      <c r="AM14" s="3">
        <v>56.396527994325012</v>
      </c>
      <c r="AN14" s="3">
        <v>59.974333467823925</v>
      </c>
      <c r="AO14" s="3">
        <v>62.839941202455208</v>
      </c>
      <c r="AP14" s="3">
        <v>64.786540857166372</v>
      </c>
      <c r="AQ14" s="3">
        <v>67.166561191621241</v>
      </c>
      <c r="AR14" s="3">
        <v>68.347724055680999</v>
      </c>
      <c r="AS14" s="3">
        <v>70.816985455014986</v>
      </c>
      <c r="AT14" s="3">
        <v>72.868823257120638</v>
      </c>
      <c r="AU14" s="3">
        <v>73.588849052755421</v>
      </c>
      <c r="AV14" s="3">
        <v>72.492628157948047</v>
      </c>
      <c r="AW14" s="3">
        <v>71.223556935092375</v>
      </c>
      <c r="AX14" s="3">
        <v>69.074801625465653</v>
      </c>
      <c r="AY14" s="3">
        <v>67.584768251161634</v>
      </c>
      <c r="AZ14" s="3">
        <v>63.151236400580409</v>
      </c>
      <c r="BA14" s="3"/>
      <c r="BB14" s="6">
        <f t="shared" si="3"/>
        <v>1313.6199708063223</v>
      </c>
    </row>
    <row r="15" spans="1:58" x14ac:dyDescent="0.4">
      <c r="A15" s="17" t="s">
        <v>100</v>
      </c>
      <c r="L15" s="3">
        <v>52.965406598061797</v>
      </c>
      <c r="M15" s="3">
        <v>59.9080319819236</v>
      </c>
      <c r="N15" s="3">
        <v>65.067189676980902</v>
      </c>
      <c r="O15" s="3">
        <v>68.507879097129404</v>
      </c>
      <c r="P15" s="3">
        <v>73.984307929489702</v>
      </c>
      <c r="Q15" s="3">
        <v>81.6480444180837</v>
      </c>
      <c r="R15" s="3">
        <v>81.438475267330702</v>
      </c>
      <c r="S15" s="3">
        <v>85.793107491512302</v>
      </c>
      <c r="T15" s="3">
        <v>85.502062511971701</v>
      </c>
      <c r="U15" s="3">
        <v>83.762621640206888</v>
      </c>
      <c r="V15" s="3">
        <v>83.171922831195289</v>
      </c>
      <c r="W15" s="3">
        <v>80.993330885797604</v>
      </c>
      <c r="X15" s="3">
        <v>77.377944381967396</v>
      </c>
      <c r="Y15" s="3">
        <v>73.472325244253867</v>
      </c>
      <c r="Z15" s="3">
        <v>70.959239061751973</v>
      </c>
      <c r="AA15" s="3">
        <v>69.320508014131974</v>
      </c>
      <c r="AB15" s="3">
        <v>65.770307969965614</v>
      </c>
      <c r="AC15" s="3">
        <v>64.588107389819754</v>
      </c>
      <c r="AD15" s="3">
        <v>64.565706933925242</v>
      </c>
      <c r="AE15" s="3">
        <v>63.461970700587351</v>
      </c>
      <c r="AF15" s="3">
        <v>62.222922671390194</v>
      </c>
      <c r="AG15" s="3">
        <v>62.896131446071799</v>
      </c>
      <c r="AH15" s="3">
        <v>63.009976028058695</v>
      </c>
      <c r="AI15" s="3">
        <v>62.843864361156406</v>
      </c>
      <c r="AJ15" s="3">
        <v>63.5872522402545</v>
      </c>
      <c r="AK15" s="3">
        <v>63.908469354088602</v>
      </c>
      <c r="AL15" s="3">
        <v>64.761171591024805</v>
      </c>
      <c r="AM15" s="3">
        <v>65.411545709193703</v>
      </c>
      <c r="AN15" s="3">
        <v>66.378413165971594</v>
      </c>
      <c r="AO15" s="3">
        <v>65.838969323312597</v>
      </c>
      <c r="AP15" s="3">
        <v>65.919449022085999</v>
      </c>
      <c r="AQ15" s="3">
        <v>66.797822876890805</v>
      </c>
      <c r="AR15" s="3">
        <v>66.743136703614695</v>
      </c>
      <c r="AS15" s="3">
        <v>67.093032055287097</v>
      </c>
      <c r="AT15" s="3">
        <v>67.925416883072103</v>
      </c>
      <c r="AU15" s="3">
        <v>68.553325157709907</v>
      </c>
      <c r="AV15" s="3">
        <v>68.790878738740602</v>
      </c>
      <c r="AW15" s="3">
        <v>68.292190118938208</v>
      </c>
      <c r="AX15" s="3">
        <v>68.525921050984394</v>
      </c>
      <c r="AY15" s="3">
        <v>69.130238501853597</v>
      </c>
      <c r="AZ15" s="3">
        <v>68.860102947381804</v>
      </c>
      <c r="BA15" s="3"/>
      <c r="BB15" s="6">
        <f t="shared" si="3"/>
        <v>2839.7487199731681</v>
      </c>
    </row>
    <row r="16" spans="1:58" x14ac:dyDescent="0.4">
      <c r="A16" s="17" t="s">
        <v>199</v>
      </c>
      <c r="L16" s="23">
        <f>SUM(L13:L15)/SUM(L12:L15)</f>
        <v>0.21199865447085578</v>
      </c>
      <c r="M16" s="23">
        <f>SUM(M13:M15)/SUM(M12:M15)</f>
        <v>0.25268120567986563</v>
      </c>
      <c r="N16" s="23">
        <f t="shared" ref="N16" si="4">SUM(N13:N15)/SUM(N12:N15)</f>
        <v>0.25549614121415365</v>
      </c>
      <c r="O16" s="23">
        <f t="shared" ref="O16" si="5">SUM(O13:O15)/SUM(O12:O15)</f>
        <v>0.25684800542380715</v>
      </c>
      <c r="P16" s="23">
        <f t="shared" ref="P16" si="6">SUM(P13:P15)/SUM(P12:P15)</f>
        <v>0.25938771849653369</v>
      </c>
      <c r="Q16" s="23">
        <f t="shared" ref="Q16" si="7">SUM(Q13:Q15)/SUM(Q12:Q15)</f>
        <v>0.26202776244803255</v>
      </c>
      <c r="R16" s="23">
        <f t="shared" ref="R16" si="8">SUM(R13:R15)/SUM(R12:R15)</f>
        <v>0.26171333945432446</v>
      </c>
      <c r="S16" s="23">
        <f t="shared" ref="S16" si="9">SUM(S13:S15)/SUM(S12:S15)</f>
        <v>0.26378184281120648</v>
      </c>
      <c r="T16" s="23">
        <f t="shared" ref="T16" si="10">SUM(T13:T15)/SUM(T12:T15)</f>
        <v>0.26384114558372218</v>
      </c>
      <c r="U16" s="23">
        <f t="shared" ref="U16" si="11">SUM(U13:U15)/SUM(U12:U15)</f>
        <v>0.26359227623435877</v>
      </c>
      <c r="V16" s="23">
        <f t="shared" ref="V16" si="12">SUM(V13:V15)/SUM(V12:V15)</f>
        <v>0.26404676594897564</v>
      </c>
      <c r="W16" s="23">
        <f t="shared" ref="W16" si="13">SUM(W13:W15)/SUM(W12:W15)</f>
        <v>0.26394984379328568</v>
      </c>
      <c r="X16" s="23">
        <f t="shared" ref="X16" si="14">SUM(X13:X15)/SUM(X12:X15)</f>
        <v>0.26325653217972084</v>
      </c>
      <c r="Y16" s="23">
        <f t="shared" ref="Y16" si="15">SUM(Y13:Y15)/SUM(Y12:Y15)</f>
        <v>0.262586657043825</v>
      </c>
      <c r="Z16" s="23">
        <f t="shared" ref="Z16" si="16">SUM(Z13:Z15)/SUM(Z12:Z15)</f>
        <v>0.26304253681049095</v>
      </c>
      <c r="AA16" s="23">
        <f t="shared" ref="AA16" si="17">SUM(AA13:AA15)/SUM(AA12:AA15)</f>
        <v>0.26428508524175176</v>
      </c>
      <c r="AB16" s="23">
        <f t="shared" ref="AB16" si="18">SUM(AB13:AB15)/SUM(AB12:AB15)</f>
        <v>0.2647489927617509</v>
      </c>
      <c r="AC16" s="23">
        <f t="shared" ref="AC16" si="19">SUM(AC13:AC15)/SUM(AC12:AC15)</f>
        <v>0.26681150695488148</v>
      </c>
      <c r="AD16" s="23">
        <f t="shared" ref="AD16" si="20">SUM(AD13:AD15)/SUM(AD12:AD15)</f>
        <v>0.27031629730778839</v>
      </c>
      <c r="AE16" s="23">
        <f t="shared" ref="AE16" si="21">SUM(AE13:AE15)/SUM(AE12:AE15)</f>
        <v>0.27386359874423677</v>
      </c>
      <c r="AF16" s="23">
        <f t="shared" ref="AF16" si="22">SUM(AF13:AF15)/SUM(AF12:AF15)</f>
        <v>0.27788765573189567</v>
      </c>
      <c r="AG16" s="23">
        <f t="shared" ref="AG16" si="23">SUM(AG13:AG15)/SUM(AG12:AG15)</f>
        <v>0.28461647961373854</v>
      </c>
      <c r="AH16" s="23">
        <f t="shared" ref="AH16" si="24">SUM(AH13:AH15)/SUM(AH12:AH15)</f>
        <v>0.2914379011793265</v>
      </c>
      <c r="AI16" s="23">
        <f t="shared" ref="AI16" si="25">SUM(AI13:AI15)/SUM(AI12:AI15)</f>
        <v>0.29703782003994461</v>
      </c>
      <c r="AJ16" s="23">
        <f t="shared" ref="AJ16" si="26">SUM(AJ13:AJ15)/SUM(AJ12:AJ15)</f>
        <v>0.3038269914334189</v>
      </c>
      <c r="AK16" s="23">
        <f t="shared" ref="AK16" si="27">SUM(AK13:AK15)/SUM(AK12:AK15)</f>
        <v>0.31102690695133467</v>
      </c>
      <c r="AL16" s="23">
        <f t="shared" ref="AL16" si="28">SUM(AL13:AL15)/SUM(AL12:AL15)</f>
        <v>0.32042888334875536</v>
      </c>
      <c r="AM16" s="23">
        <f t="shared" ref="AM16" si="29">SUM(AM13:AM15)/SUM(AM12:AM15)</f>
        <v>0.32939832079567616</v>
      </c>
      <c r="AN16" s="23">
        <f t="shared" ref="AN16" si="30">SUM(AN13:AN15)/SUM(AN12:AN15)</f>
        <v>0.33953087626232598</v>
      </c>
      <c r="AO16" s="23">
        <f t="shared" ref="AO16" si="31">SUM(AO13:AO15)/SUM(AO12:AO15)</f>
        <v>0.34878748694188866</v>
      </c>
      <c r="AP16" s="23">
        <f t="shared" ref="AP16" si="32">SUM(AP13:AP15)/SUM(AP12:AP15)</f>
        <v>0.35869476139892265</v>
      </c>
      <c r="AQ16" s="23">
        <f t="shared" ref="AQ16" si="33">SUM(AQ13:AQ15)/SUM(AQ12:AQ15)</f>
        <v>0.37066543617347097</v>
      </c>
      <c r="AR16" s="23">
        <f t="shared" ref="AR16" si="34">SUM(AR13:AR15)/SUM(AR12:AR15)</f>
        <v>0.38153948626285467</v>
      </c>
      <c r="AS16" s="23">
        <f t="shared" ref="AS16" si="35">SUM(AS13:AS15)/SUM(AS12:AS15)</f>
        <v>0.39498212678586447</v>
      </c>
      <c r="AT16" s="23">
        <f t="shared" ref="AT16" si="36">SUM(AT13:AT15)/SUM(AT12:AT15)</f>
        <v>0.40963553392463398</v>
      </c>
      <c r="AU16" s="23">
        <f t="shared" ref="AU16" si="37">SUM(AU13:AU15)/SUM(AU12:AU15)</f>
        <v>0.42380490243912194</v>
      </c>
      <c r="AV16" s="23">
        <f t="shared" ref="AV16" si="38">SUM(AV13:AV15)/SUM(AV12:AV15)</f>
        <v>0.43650237044608642</v>
      </c>
      <c r="AW16" s="23">
        <f t="shared" ref="AW16" si="39">SUM(AW13:AW15)/SUM(AW12:AW15)</f>
        <v>0.44885133819537326</v>
      </c>
      <c r="AX16" s="23">
        <f t="shared" ref="AX16" si="40">SUM(AX13:AX15)/SUM(AX12:AX15)</f>
        <v>0.46166088832101693</v>
      </c>
      <c r="AY16" s="23">
        <f t="shared" ref="AY16" si="41">SUM(AY13:AY15)/SUM(AY12:AY15)</f>
        <v>0.47629643573807312</v>
      </c>
      <c r="AZ16" s="23">
        <f t="shared" ref="AZ16" si="42">SUM(AZ13:AZ15)/SUM(AZ12:AZ15)</f>
        <v>0.48655637829327464</v>
      </c>
      <c r="BA16" s="23"/>
      <c r="BB16" s="23">
        <f t="shared" ref="BB16" si="43">SUM(BB13:BB15)/SUM(BB12:BB15)</f>
        <v>0.29153418831018618</v>
      </c>
    </row>
    <row r="18" spans="1:58" x14ac:dyDescent="0.4">
      <c r="A18" s="25" t="s">
        <v>110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</row>
    <row r="19" spans="1:58" x14ac:dyDescent="0.4">
      <c r="A19" s="17" t="s">
        <v>198</v>
      </c>
      <c r="L19" s="2">
        <v>0</v>
      </c>
      <c r="M19" s="2">
        <f>M12-M5</f>
        <v>0.41880093974373267</v>
      </c>
      <c r="N19" s="2">
        <f t="shared" ref="N19:AZ21" si="44">N12-N5</f>
        <v>0</v>
      </c>
      <c r="O19" s="2">
        <f t="shared" si="44"/>
        <v>0</v>
      </c>
      <c r="P19" s="2">
        <f t="shared" si="44"/>
        <v>0</v>
      </c>
      <c r="Q19" s="2">
        <f t="shared" si="44"/>
        <v>0</v>
      </c>
      <c r="R19" s="2">
        <f t="shared" si="44"/>
        <v>0</v>
      </c>
      <c r="S19" s="2">
        <f t="shared" si="44"/>
        <v>0</v>
      </c>
      <c r="T19" s="2">
        <f t="shared" si="44"/>
        <v>0</v>
      </c>
      <c r="U19" s="2">
        <f t="shared" si="44"/>
        <v>0</v>
      </c>
      <c r="V19" s="2">
        <f t="shared" si="44"/>
        <v>0</v>
      </c>
      <c r="W19" s="2">
        <f t="shared" si="44"/>
        <v>-1.1047443929328438E-3</v>
      </c>
      <c r="X19" s="2">
        <f t="shared" si="44"/>
        <v>-8.8870499689619464E-3</v>
      </c>
      <c r="Y19" s="2">
        <f t="shared" si="44"/>
        <v>-0.23692303195639397</v>
      </c>
      <c r="Z19" s="2">
        <f t="shared" si="44"/>
        <v>-0.57005074911194242</v>
      </c>
      <c r="AA19" s="2">
        <f t="shared" si="44"/>
        <v>-0.93336165158154927</v>
      </c>
      <c r="AB19" s="2">
        <f t="shared" si="44"/>
        <v>-1.5272796212277626</v>
      </c>
      <c r="AC19" s="2">
        <f t="shared" si="44"/>
        <v>-2.364558443202327</v>
      </c>
      <c r="AD19" s="2">
        <f t="shared" si="44"/>
        <v>-3.6877681063293721</v>
      </c>
      <c r="AE19" s="2">
        <f t="shared" si="44"/>
        <v>-5.3552340504561471</v>
      </c>
      <c r="AF19" s="2">
        <f t="shared" si="44"/>
        <v>-7.3266353517740299</v>
      </c>
      <c r="AG19" s="2">
        <f t="shared" si="44"/>
        <v>-15.623855895152246</v>
      </c>
      <c r="AH19" s="2">
        <f t="shared" si="44"/>
        <v>-23.834533161670379</v>
      </c>
      <c r="AI19" s="2">
        <f t="shared" si="44"/>
        <v>-32.153608231293219</v>
      </c>
      <c r="AJ19" s="2">
        <f t="shared" si="44"/>
        <v>-40.465432712434108</v>
      </c>
      <c r="AK19" s="2">
        <f t="shared" si="44"/>
        <v>-48.489754270124763</v>
      </c>
      <c r="AL19" s="2">
        <f t="shared" si="44"/>
        <v>-56.097064156513397</v>
      </c>
      <c r="AM19" s="2">
        <f t="shared" si="44"/>
        <v>-63.056796326992412</v>
      </c>
      <c r="AN19" s="2">
        <f t="shared" si="44"/>
        <v>-69.380161265491097</v>
      </c>
      <c r="AO19" s="2">
        <f t="shared" si="44"/>
        <v>-74.726196612997398</v>
      </c>
      <c r="AP19" s="2">
        <f t="shared" si="44"/>
        <v>-79.113013133184097</v>
      </c>
      <c r="AQ19" s="2">
        <f t="shared" si="44"/>
        <v>-82.587606796551654</v>
      </c>
      <c r="AR19" s="2">
        <f t="shared" si="44"/>
        <v>-85.237976092262102</v>
      </c>
      <c r="AS19" s="2">
        <f t="shared" si="44"/>
        <v>-87.037473180907625</v>
      </c>
      <c r="AT19" s="2">
        <f t="shared" si="44"/>
        <v>-87.991629348446622</v>
      </c>
      <c r="AU19" s="2">
        <f t="shared" si="44"/>
        <v>-88.151662440457415</v>
      </c>
      <c r="AV19" s="2">
        <f t="shared" si="44"/>
        <v>-87.588312881867466</v>
      </c>
      <c r="AW19" s="2">
        <f t="shared" si="44"/>
        <v>-86.339885497641262</v>
      </c>
      <c r="AX19" s="2">
        <f t="shared" si="44"/>
        <v>-84.50717087947433</v>
      </c>
      <c r="AY19" s="2">
        <f t="shared" si="44"/>
        <v>-82.187319804979154</v>
      </c>
      <c r="AZ19" s="2">
        <f t="shared" si="44"/>
        <v>-79.341145347852574</v>
      </c>
      <c r="BA19" s="2"/>
      <c r="BB19" s="2">
        <f>SUM(M19:AZ19)</f>
        <v>-1375.5035998965509</v>
      </c>
    </row>
    <row r="20" spans="1:58" x14ac:dyDescent="0.4">
      <c r="A20" s="17" t="s">
        <v>197</v>
      </c>
      <c r="L20" s="2">
        <v>7.6388950000000014E-7</v>
      </c>
      <c r="M20" s="2">
        <f t="shared" ref="M20:AB21" si="45">M13-M6</f>
        <v>0.73455140145802034</v>
      </c>
      <c r="N20" s="2">
        <f t="shared" si="45"/>
        <v>0.33751558753357358</v>
      </c>
      <c r="O20" s="2">
        <f t="shared" si="45"/>
        <v>0.30627590629950419</v>
      </c>
      <c r="P20" s="2">
        <f t="shared" si="45"/>
        <v>0.2215993413926185</v>
      </c>
      <c r="Q20" s="2">
        <f t="shared" si="45"/>
        <v>0.38323370883000507</v>
      </c>
      <c r="R20" s="2">
        <f t="shared" si="45"/>
        <v>0.54509592246779448</v>
      </c>
      <c r="S20" s="2">
        <f t="shared" si="45"/>
        <v>0.48256914456328559</v>
      </c>
      <c r="T20" s="2">
        <f t="shared" si="45"/>
        <v>0.37535705762661564</v>
      </c>
      <c r="U20" s="2">
        <f t="shared" si="45"/>
        <v>0.41813723251647161</v>
      </c>
      <c r="V20" s="2">
        <f t="shared" si="45"/>
        <v>0.46727776656638298</v>
      </c>
      <c r="W20" s="2">
        <f t="shared" si="45"/>
        <v>0.53675540065017913</v>
      </c>
      <c r="X20" s="2">
        <f t="shared" si="45"/>
        <v>0.74849165738902457</v>
      </c>
      <c r="Y20" s="2">
        <f t="shared" si="45"/>
        <v>0.82493304090615993</v>
      </c>
      <c r="Z20" s="2">
        <f t="shared" si="45"/>
        <v>0.79532469165582143</v>
      </c>
      <c r="AA20" s="2">
        <f t="shared" si="45"/>
        <v>0.84274792315898139</v>
      </c>
      <c r="AB20" s="2">
        <f t="shared" si="45"/>
        <v>0.89543612995021249</v>
      </c>
      <c r="AC20" s="2">
        <f t="shared" si="44"/>
        <v>0.85141892221679427</v>
      </c>
      <c r="AD20" s="2">
        <f t="shared" si="44"/>
        <v>0.73881031647687223</v>
      </c>
      <c r="AE20" s="2">
        <f t="shared" si="44"/>
        <v>0.41195753376487687</v>
      </c>
      <c r="AF20" s="2">
        <f t="shared" si="44"/>
        <v>0.27484878756257558</v>
      </c>
      <c r="AG20" s="2">
        <f t="shared" si="44"/>
        <v>-2.1989416878011809</v>
      </c>
      <c r="AH20" s="2">
        <f t="shared" si="44"/>
        <v>-4.639992055082871</v>
      </c>
      <c r="AI20" s="2">
        <f t="shared" si="44"/>
        <v>-7.1715495199489112</v>
      </c>
      <c r="AJ20" s="2">
        <f t="shared" si="44"/>
        <v>-9.8482026053620189</v>
      </c>
      <c r="AK20" s="2">
        <f t="shared" si="44"/>
        <v>-12.583746171272935</v>
      </c>
      <c r="AL20" s="2">
        <f t="shared" si="44"/>
        <v>-15.40094417639412</v>
      </c>
      <c r="AM20" s="2">
        <f t="shared" si="44"/>
        <v>-18.236049186468989</v>
      </c>
      <c r="AN20" s="2">
        <f t="shared" si="44"/>
        <v>-21.097896035619016</v>
      </c>
      <c r="AO20" s="2">
        <f t="shared" si="44"/>
        <v>-23.890716268971886</v>
      </c>
      <c r="AP20" s="2">
        <f t="shared" si="44"/>
        <v>-26.649046622771891</v>
      </c>
      <c r="AQ20" s="2">
        <f t="shared" si="44"/>
        <v>-29.220981374469332</v>
      </c>
      <c r="AR20" s="2">
        <f t="shared" si="44"/>
        <v>-31.556397651703136</v>
      </c>
      <c r="AS20" s="2">
        <f t="shared" si="44"/>
        <v>-33.676396244079413</v>
      </c>
      <c r="AT20" s="2">
        <f t="shared" si="44"/>
        <v>-35.454916215992796</v>
      </c>
      <c r="AU20" s="2">
        <f t="shared" si="44"/>
        <v>-36.932097254319132</v>
      </c>
      <c r="AV20" s="2">
        <f t="shared" si="44"/>
        <v>-38.159862507024613</v>
      </c>
      <c r="AW20" s="2">
        <f t="shared" si="44"/>
        <v>-39.113124940682113</v>
      </c>
      <c r="AX20" s="2">
        <f t="shared" si="44"/>
        <v>-39.923140978914248</v>
      </c>
      <c r="AY20" s="2">
        <f t="shared" si="44"/>
        <v>-40.607050807894524</v>
      </c>
      <c r="AZ20" s="2">
        <f t="shared" si="44"/>
        <v>-41.053930657806667</v>
      </c>
      <c r="BA20" s="2"/>
      <c r="BB20" s="2">
        <f t="shared" ref="BB20:BB22" si="46">SUM(M20:AZ20)</f>
        <v>-496.22264548959407</v>
      </c>
    </row>
    <row r="21" spans="1:58" x14ac:dyDescent="0.4">
      <c r="A21" s="17" t="s">
        <v>0</v>
      </c>
      <c r="L21" s="2">
        <v>0</v>
      </c>
      <c r="M21" s="2">
        <f t="shared" si="45"/>
        <v>0</v>
      </c>
      <c r="N21" s="2">
        <f t="shared" si="44"/>
        <v>0</v>
      </c>
      <c r="O21" s="2">
        <f t="shared" si="44"/>
        <v>0</v>
      </c>
      <c r="P21" s="2">
        <f t="shared" si="44"/>
        <v>0</v>
      </c>
      <c r="Q21" s="2">
        <f t="shared" si="44"/>
        <v>0</v>
      </c>
      <c r="R21" s="2">
        <f t="shared" si="44"/>
        <v>0</v>
      </c>
      <c r="S21" s="2">
        <f t="shared" si="44"/>
        <v>0</v>
      </c>
      <c r="T21" s="2">
        <f t="shared" si="44"/>
        <v>0</v>
      </c>
      <c r="U21" s="2">
        <f t="shared" si="44"/>
        <v>0</v>
      </c>
      <c r="V21" s="2">
        <f t="shared" si="44"/>
        <v>0</v>
      </c>
      <c r="W21" s="2">
        <f t="shared" si="44"/>
        <v>1.2738495764167634E-2</v>
      </c>
      <c r="X21" s="2">
        <f t="shared" si="44"/>
        <v>5.5478942110321672E-2</v>
      </c>
      <c r="Y21" s="2">
        <f t="shared" si="44"/>
        <v>0.17738360866525316</v>
      </c>
      <c r="Z21" s="2">
        <f t="shared" si="44"/>
        <v>0.33150100395214466</v>
      </c>
      <c r="AA21" s="2">
        <f t="shared" si="44"/>
        <v>0.50882208558920361</v>
      </c>
      <c r="AB21" s="2">
        <f t="shared" si="44"/>
        <v>0.77624974632568566</v>
      </c>
      <c r="AC21" s="2">
        <f t="shared" si="44"/>
        <v>1.1154426373018822</v>
      </c>
      <c r="AD21" s="2">
        <f t="shared" si="44"/>
        <v>1.6372307789364395</v>
      </c>
      <c r="AE21" s="2">
        <f t="shared" si="44"/>
        <v>2.2080639325665032</v>
      </c>
      <c r="AF21" s="2">
        <f t="shared" si="44"/>
        <v>2.7066905618569663</v>
      </c>
      <c r="AG21" s="2">
        <f t="shared" si="44"/>
        <v>4.9550539707124237</v>
      </c>
      <c r="AH21" s="2">
        <f t="shared" si="44"/>
        <v>6.9657143533505916</v>
      </c>
      <c r="AI21" s="2">
        <f t="shared" si="44"/>
        <v>8.3465588310652166</v>
      </c>
      <c r="AJ21" s="2">
        <f t="shared" si="44"/>
        <v>9.5364385045551501</v>
      </c>
      <c r="AK21" s="2">
        <f t="shared" si="44"/>
        <v>10.590403462444925</v>
      </c>
      <c r="AL21" s="2">
        <f t="shared" si="44"/>
        <v>11.852502442964948</v>
      </c>
      <c r="AM21" s="2">
        <f t="shared" si="44"/>
        <v>12.668706797820363</v>
      </c>
      <c r="AN21" s="2">
        <f t="shared" si="44"/>
        <v>13.404757657032818</v>
      </c>
      <c r="AO21" s="2">
        <f t="shared" si="44"/>
        <v>13.894718054173474</v>
      </c>
      <c r="AP21" s="2">
        <f t="shared" si="44"/>
        <v>14.116743885071187</v>
      </c>
      <c r="AQ21" s="2">
        <f t="shared" si="44"/>
        <v>14.342211290278776</v>
      </c>
      <c r="AR21" s="2">
        <f t="shared" si="44"/>
        <v>14.250008151871398</v>
      </c>
      <c r="AS21" s="2">
        <f t="shared" si="44"/>
        <v>14.364963097036338</v>
      </c>
      <c r="AT21" s="2">
        <f t="shared" si="44"/>
        <v>14.333142143125762</v>
      </c>
      <c r="AU21" s="2">
        <f t="shared" si="44"/>
        <v>13.996390994795512</v>
      </c>
      <c r="AV21" s="2">
        <f t="shared" si="44"/>
        <v>13.299338068476537</v>
      </c>
      <c r="AW21" s="2">
        <f t="shared" si="44"/>
        <v>12.578572867019922</v>
      </c>
      <c r="AX21" s="2">
        <f t="shared" si="44"/>
        <v>11.719666409707081</v>
      </c>
      <c r="AY21" s="2">
        <f t="shared" si="44"/>
        <v>10.993152001924642</v>
      </c>
      <c r="AZ21" s="2">
        <f t="shared" si="44"/>
        <v>9.8275427290425199</v>
      </c>
      <c r="BA21" s="2"/>
      <c r="BB21" s="2">
        <f t="shared" si="46"/>
        <v>245.56618750553815</v>
      </c>
    </row>
    <row r="22" spans="1:58" x14ac:dyDescent="0.4">
      <c r="A22" s="17" t="s">
        <v>100</v>
      </c>
      <c r="L22" s="7">
        <f>L15-L$8</f>
        <v>0</v>
      </c>
      <c r="M22" s="7">
        <f t="shared" ref="M22:AZ22" si="47">M15-M8</f>
        <v>0</v>
      </c>
      <c r="N22" s="7">
        <f t="shared" si="47"/>
        <v>0</v>
      </c>
      <c r="O22" s="7">
        <f t="shared" si="47"/>
        <v>0</v>
      </c>
      <c r="P22" s="7">
        <f t="shared" si="47"/>
        <v>0</v>
      </c>
      <c r="Q22" s="7">
        <f t="shared" si="47"/>
        <v>0</v>
      </c>
      <c r="R22" s="7">
        <f t="shared" si="47"/>
        <v>0</v>
      </c>
      <c r="S22" s="7">
        <f t="shared" si="47"/>
        <v>0</v>
      </c>
      <c r="T22" s="7">
        <f t="shared" si="47"/>
        <v>0</v>
      </c>
      <c r="U22" s="7">
        <f t="shared" si="47"/>
        <v>0</v>
      </c>
      <c r="V22" s="7">
        <f t="shared" si="47"/>
        <v>0</v>
      </c>
      <c r="W22" s="7">
        <f t="shared" si="47"/>
        <v>5.6215009455087284E-3</v>
      </c>
      <c r="X22" s="7">
        <f t="shared" si="47"/>
        <v>1.8460497996287017E-2</v>
      </c>
      <c r="Y22" s="7">
        <f t="shared" si="47"/>
        <v>5.6361202539662258E-2</v>
      </c>
      <c r="Z22" s="7">
        <f t="shared" si="47"/>
        <v>7.0590415414983454E-2</v>
      </c>
      <c r="AA22" s="7">
        <f t="shared" si="47"/>
        <v>9.0544778148597516E-2</v>
      </c>
      <c r="AB22" s="7">
        <f t="shared" si="47"/>
        <v>0.12438173565789157</v>
      </c>
      <c r="AC22" s="7">
        <f t="shared" si="47"/>
        <v>0.16916853490496919</v>
      </c>
      <c r="AD22" s="7">
        <f t="shared" si="47"/>
        <v>0.25416322632594301</v>
      </c>
      <c r="AE22" s="7">
        <f t="shared" si="47"/>
        <v>0.32342693427660407</v>
      </c>
      <c r="AF22" s="7">
        <f t="shared" si="47"/>
        <v>0.38824120357613623</v>
      </c>
      <c r="AG22" s="7">
        <f t="shared" si="47"/>
        <v>0.92991859501316299</v>
      </c>
      <c r="AH22" s="7">
        <f t="shared" si="47"/>
        <v>1.0223480643673355</v>
      </c>
      <c r="AI22" s="7">
        <f t="shared" si="47"/>
        <v>1.0844571352761534</v>
      </c>
      <c r="AJ22" s="7">
        <f t="shared" si="47"/>
        <v>1.1580546343924993</v>
      </c>
      <c r="AK22" s="7">
        <f t="shared" si="47"/>
        <v>1.2221272996928008</v>
      </c>
      <c r="AL22" s="7">
        <f t="shared" si="47"/>
        <v>1.2982698135584059</v>
      </c>
      <c r="AM22" s="7">
        <f t="shared" si="47"/>
        <v>1.3705942299531984</v>
      </c>
      <c r="AN22" s="7">
        <f t="shared" si="47"/>
        <v>1.4574504282658864</v>
      </c>
      <c r="AO22" s="7">
        <f t="shared" si="47"/>
        <v>1.5174698890951959</v>
      </c>
      <c r="AP22" s="7">
        <f t="shared" si="47"/>
        <v>1.6028063946157971</v>
      </c>
      <c r="AQ22" s="7">
        <f t="shared" si="47"/>
        <v>1.6226141489588031</v>
      </c>
      <c r="AR22" s="7">
        <f t="shared" si="47"/>
        <v>1.6092236388648899</v>
      </c>
      <c r="AS22" s="7">
        <f t="shared" si="47"/>
        <v>1.5986980313217884</v>
      </c>
      <c r="AT22" s="7">
        <f t="shared" si="47"/>
        <v>1.5947968336325005</v>
      </c>
      <c r="AU22" s="7">
        <f t="shared" si="47"/>
        <v>1.582227949658801</v>
      </c>
      <c r="AV22" s="7">
        <f t="shared" si="47"/>
        <v>1.5564974122687971</v>
      </c>
      <c r="AW22" s="7">
        <f t="shared" si="47"/>
        <v>1.5129532007851054</v>
      </c>
      <c r="AX22" s="7">
        <f t="shared" si="47"/>
        <v>1.4864032748334921</v>
      </c>
      <c r="AY22" s="7">
        <f t="shared" si="47"/>
        <v>1.4670596481699931</v>
      </c>
      <c r="AZ22" s="7">
        <f t="shared" si="47"/>
        <v>1.4229936477605065</v>
      </c>
      <c r="BA22" s="2"/>
      <c r="BB22" s="2">
        <f t="shared" si="46"/>
        <v>29.617924300271696</v>
      </c>
    </row>
    <row r="23" spans="1:58" x14ac:dyDescent="0.4">
      <c r="BB23" s="2">
        <f>SUM(BB19:BB22)</f>
        <v>-1596.5421335803351</v>
      </c>
    </row>
    <row r="24" spans="1:58" x14ac:dyDescent="0.4">
      <c r="A24" s="25" t="s">
        <v>108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58" x14ac:dyDescent="0.4">
      <c r="A25" s="17" t="s">
        <v>198</v>
      </c>
      <c r="B25" s="3">
        <v>1120</v>
      </c>
      <c r="C25" s="3">
        <v>1126</v>
      </c>
      <c r="D25" s="3">
        <v>1156</v>
      </c>
      <c r="E25" s="3">
        <v>1159</v>
      </c>
      <c r="F25" s="3">
        <v>1180</v>
      </c>
      <c r="G25" s="3">
        <v>1180</v>
      </c>
      <c r="H25" s="3">
        <v>1187</v>
      </c>
      <c r="I25" s="3">
        <v>1183</v>
      </c>
      <c r="J25" s="3">
        <v>1119</v>
      </c>
      <c r="K25" s="3">
        <v>1107</v>
      </c>
      <c r="L25" s="3">
        <v>1089</v>
      </c>
      <c r="M25" s="3">
        <v>1091.8096402731255</v>
      </c>
      <c r="N25" s="3">
        <v>1087.4224074443437</v>
      </c>
      <c r="O25" s="3">
        <v>1101.7873387873556</v>
      </c>
      <c r="P25" s="3">
        <v>1110.6493330769899</v>
      </c>
      <c r="Q25" s="3">
        <v>1141.77459647915</v>
      </c>
      <c r="R25" s="3">
        <v>1147.592471102832</v>
      </c>
      <c r="S25" s="3">
        <v>1146.8109116687526</v>
      </c>
      <c r="T25" s="3">
        <v>1143.7462534076835</v>
      </c>
      <c r="U25" s="3">
        <v>1132.2734670524808</v>
      </c>
      <c r="V25" s="3">
        <v>1118.182324968715</v>
      </c>
      <c r="W25" s="3">
        <v>1099.678991191259</v>
      </c>
      <c r="X25" s="3">
        <v>1078.0951433645876</v>
      </c>
      <c r="Y25" s="3">
        <v>1051.8829429859716</v>
      </c>
      <c r="Z25" s="3">
        <v>1022.8939483181975</v>
      </c>
      <c r="AA25" s="3">
        <v>993.42404703317834</v>
      </c>
      <c r="AB25" s="3">
        <v>967.30523006634496</v>
      </c>
      <c r="AC25" s="3">
        <v>942.32765093004537</v>
      </c>
      <c r="AD25" s="3">
        <v>917.32857024230668</v>
      </c>
      <c r="AE25" s="3">
        <v>889.91153166076367</v>
      </c>
      <c r="AF25" s="3">
        <v>856.90532070279062</v>
      </c>
      <c r="AG25" s="3">
        <v>819.95440355906692</v>
      </c>
      <c r="AH25" s="3">
        <v>782.84353581254106</v>
      </c>
      <c r="AI25" s="3">
        <v>745.97510811309269</v>
      </c>
      <c r="AJ25" s="3">
        <v>708.47602085454173</v>
      </c>
      <c r="AK25" s="3">
        <v>670.54660074943536</v>
      </c>
      <c r="AL25" s="3">
        <v>632.98616139227545</v>
      </c>
      <c r="AM25" s="3">
        <v>595.49010866382798</v>
      </c>
      <c r="AN25" s="3">
        <v>558.38817837303418</v>
      </c>
      <c r="AO25" s="3">
        <v>521.73197116194854</v>
      </c>
      <c r="AP25" s="3">
        <v>485.74376860183315</v>
      </c>
      <c r="AQ25" s="3">
        <v>450.70566974393063</v>
      </c>
      <c r="AR25" s="3">
        <v>417.34631119787542</v>
      </c>
      <c r="AS25" s="3">
        <v>385.40462649790311</v>
      </c>
      <c r="AT25" s="3">
        <v>354.75484994632006</v>
      </c>
      <c r="AU25" s="3">
        <v>325.60635926999339</v>
      </c>
      <c r="AV25" s="3">
        <v>298.18221512760533</v>
      </c>
      <c r="AW25" s="3">
        <v>272.59834051654383</v>
      </c>
      <c r="AX25" s="3">
        <v>248.74731897073062</v>
      </c>
      <c r="AY25" s="3">
        <v>226.68351258067196</v>
      </c>
      <c r="AZ25" s="3">
        <v>206.25159001902034</v>
      </c>
      <c r="BA25" s="3"/>
      <c r="BB25" s="6">
        <f>SUM(L25:AZ25)</f>
        <v>31839.218771909065</v>
      </c>
      <c r="BD25" s="6">
        <f>SUM(B25:AZ25)</f>
        <v>43356.218771909073</v>
      </c>
      <c r="BE25" s="52"/>
      <c r="BF25" s="11">
        <f>(G25-AZ25)/G25</f>
        <v>0.8252105169330336</v>
      </c>
    </row>
    <row r="26" spans="1:58" x14ac:dyDescent="0.4">
      <c r="A26" s="17" t="s">
        <v>197</v>
      </c>
      <c r="L26" s="3">
        <v>240.01192907353487</v>
      </c>
      <c r="M26" s="3">
        <v>308.66427804438581</v>
      </c>
      <c r="N26" s="3">
        <v>307.51916624517577</v>
      </c>
      <c r="O26" s="3">
        <v>311.5906480101562</v>
      </c>
      <c r="P26" s="3">
        <v>314.12436708688824</v>
      </c>
      <c r="Q26" s="3">
        <v>322.70146187040353</v>
      </c>
      <c r="R26" s="3">
        <v>324.0915239008612</v>
      </c>
      <c r="S26" s="3">
        <v>323.82672624451385</v>
      </c>
      <c r="T26" s="3">
        <v>322.96980173825574</v>
      </c>
      <c r="U26" s="3">
        <v>319.57282230739548</v>
      </c>
      <c r="V26" s="3">
        <v>315.43088340956882</v>
      </c>
      <c r="W26" s="3">
        <v>310.01386062628256</v>
      </c>
      <c r="X26" s="3">
        <v>303.57836931174808</v>
      </c>
      <c r="Y26" s="3">
        <v>295.90487943386785</v>
      </c>
      <c r="Z26" s="3">
        <v>287.52332617801073</v>
      </c>
      <c r="AA26" s="3">
        <v>278.92236780662029</v>
      </c>
      <c r="AB26" s="3">
        <v>271.18924039209224</v>
      </c>
      <c r="AC26" s="3">
        <v>263.791868495264</v>
      </c>
      <c r="AD26" s="3">
        <v>256.29263295816139</v>
      </c>
      <c r="AE26" s="3">
        <v>248.19124850233402</v>
      </c>
      <c r="AF26" s="3">
        <v>238.17532268309304</v>
      </c>
      <c r="AG26" s="3">
        <v>227.39650414142673</v>
      </c>
      <c r="AH26" s="3">
        <v>216.45371196291191</v>
      </c>
      <c r="AI26" s="3">
        <v>205.49154846454346</v>
      </c>
      <c r="AJ26" s="3">
        <v>194.32796963576564</v>
      </c>
      <c r="AK26" s="3">
        <v>182.99237704392866</v>
      </c>
      <c r="AL26" s="3">
        <v>171.74447083996367</v>
      </c>
      <c r="AM26" s="3">
        <v>160.47486941819471</v>
      </c>
      <c r="AN26" s="3">
        <v>149.22794407184315</v>
      </c>
      <c r="AO26" s="3">
        <v>138.00724262701237</v>
      </c>
      <c r="AP26" s="3">
        <v>126.82453026432881</v>
      </c>
      <c r="AQ26" s="3">
        <v>115.97384451049824</v>
      </c>
      <c r="AR26" s="3">
        <v>105.59062369678418</v>
      </c>
      <c r="AS26" s="3">
        <v>95.687428055047533</v>
      </c>
      <c r="AT26" s="3">
        <v>85.934770205265707</v>
      </c>
      <c r="AU26" s="3">
        <v>76.433964317826195</v>
      </c>
      <c r="AV26" s="3">
        <v>67.334271930838412</v>
      </c>
      <c r="AW26" s="3">
        <v>58.619329376451098</v>
      </c>
      <c r="AX26" s="3">
        <v>50.52826299505908</v>
      </c>
      <c r="AY26" s="3">
        <v>43.051924102435827</v>
      </c>
      <c r="AZ26" s="3">
        <v>35.907365463807011</v>
      </c>
      <c r="BA26" s="3"/>
      <c r="BB26" s="6">
        <f t="shared" ref="BB26:BB28" si="48">SUM(L26:AZ26)</f>
        <v>8672.0896774425473</v>
      </c>
    </row>
    <row r="27" spans="1:58" x14ac:dyDescent="0.4">
      <c r="A27" s="17" t="s">
        <v>0</v>
      </c>
      <c r="L27" s="3">
        <v>0</v>
      </c>
      <c r="M27" s="3">
        <v>4.869393818902869E-4</v>
      </c>
      <c r="N27" s="3">
        <v>0.25791311119745525</v>
      </c>
      <c r="O27" s="3">
        <v>0.39901015051848304</v>
      </c>
      <c r="P27" s="3">
        <v>0.66168120103115646</v>
      </c>
      <c r="Q27" s="3">
        <v>0.67459464542479142</v>
      </c>
      <c r="R27" s="3">
        <v>0.73478029524647981</v>
      </c>
      <c r="S27" s="3">
        <v>0.79366992824686222</v>
      </c>
      <c r="T27" s="3">
        <v>1.0752378896455095</v>
      </c>
      <c r="U27" s="3">
        <v>1.537597756680771</v>
      </c>
      <c r="V27" s="3">
        <v>2.1154472043540031</v>
      </c>
      <c r="W27" s="3">
        <v>2.7963540371824447</v>
      </c>
      <c r="X27" s="3">
        <v>3.5022348078554062</v>
      </c>
      <c r="Y27" s="3">
        <v>4.2594885794954207</v>
      </c>
      <c r="Z27" s="3">
        <v>5.6050042285654591</v>
      </c>
      <c r="AA27" s="3">
        <v>7.3425435704329809</v>
      </c>
      <c r="AB27" s="3">
        <v>9.7314840397323952</v>
      </c>
      <c r="AC27" s="3">
        <v>12.606377786462549</v>
      </c>
      <c r="AD27" s="3">
        <v>16.628134118981276</v>
      </c>
      <c r="AE27" s="3">
        <v>21.335345374639886</v>
      </c>
      <c r="AF27" s="3">
        <v>26.114628333133414</v>
      </c>
      <c r="AG27" s="3">
        <v>31.282108504360718</v>
      </c>
      <c r="AH27" s="3">
        <v>36.511413965434201</v>
      </c>
      <c r="AI27" s="3">
        <v>39.603195543561604</v>
      </c>
      <c r="AJ27" s="3">
        <v>42.798665235106164</v>
      </c>
      <c r="AK27" s="3">
        <v>46.132884763268272</v>
      </c>
      <c r="AL27" s="3">
        <v>51.021730078048734</v>
      </c>
      <c r="AM27" s="3">
        <v>54.520642076022561</v>
      </c>
      <c r="AN27" s="3">
        <v>58.12218815819638</v>
      </c>
      <c r="AO27" s="3">
        <v>61.061219793992883</v>
      </c>
      <c r="AP27" s="3">
        <v>63.124444590838721</v>
      </c>
      <c r="AQ27" s="3">
        <v>65.622926576038424</v>
      </c>
      <c r="AR27" s="3">
        <v>66.954411137117759</v>
      </c>
      <c r="AS27" s="3">
        <v>69.550081484515971</v>
      </c>
      <c r="AT27" s="3">
        <v>71.739132380279344</v>
      </c>
      <c r="AU27" s="3">
        <v>72.613847545666829</v>
      </c>
      <c r="AV27" s="3">
        <v>71.68475081152819</v>
      </c>
      <c r="AW27" s="3">
        <v>70.568116247610845</v>
      </c>
      <c r="AX27" s="3">
        <v>68.563387928797425</v>
      </c>
      <c r="AY27" s="3">
        <v>67.196830979685913</v>
      </c>
      <c r="AZ27" s="3">
        <v>62.885141562080307</v>
      </c>
      <c r="BA27" s="3"/>
      <c r="BB27" s="6">
        <f t="shared" si="48"/>
        <v>1289.7291333603598</v>
      </c>
    </row>
    <row r="28" spans="1:58" x14ac:dyDescent="0.4">
      <c r="A28" s="17" t="s">
        <v>100</v>
      </c>
      <c r="L28" s="3">
        <v>52.597371764369697</v>
      </c>
      <c r="M28" s="3">
        <v>59.543417893948501</v>
      </c>
      <c r="N28" s="3">
        <v>64.780198771483796</v>
      </c>
      <c r="O28" s="3">
        <v>68.228382819650108</v>
      </c>
      <c r="P28" s="3">
        <v>73.741557867687803</v>
      </c>
      <c r="Q28" s="3">
        <v>81.60315256960601</v>
      </c>
      <c r="R28" s="3">
        <v>81.380164611979396</v>
      </c>
      <c r="S28" s="3">
        <v>85.7588612164745</v>
      </c>
      <c r="T28" s="3">
        <v>85.441116454885801</v>
      </c>
      <c r="U28" s="3">
        <v>83.705662602345299</v>
      </c>
      <c r="V28" s="3">
        <v>83.029196104998391</v>
      </c>
      <c r="W28" s="3">
        <v>80.911280509123401</v>
      </c>
      <c r="X28" s="3">
        <v>77.319565708985607</v>
      </c>
      <c r="Y28" s="3">
        <v>73.431286617486833</v>
      </c>
      <c r="Z28" s="3">
        <v>70.930143157588645</v>
      </c>
      <c r="AA28" s="3">
        <v>69.232937101669492</v>
      </c>
      <c r="AB28" s="3">
        <v>65.660374860840562</v>
      </c>
      <c r="AC28" s="3">
        <v>64.491218244695503</v>
      </c>
      <c r="AD28" s="3">
        <v>64.480257630768719</v>
      </c>
      <c r="AE28" s="3">
        <v>63.41320724332806</v>
      </c>
      <c r="AF28" s="3">
        <v>62.231838344980005</v>
      </c>
      <c r="AG28" s="3">
        <v>62.928333409747403</v>
      </c>
      <c r="AH28" s="3">
        <v>63.067440644935303</v>
      </c>
      <c r="AI28" s="3">
        <v>62.922786383576295</v>
      </c>
      <c r="AJ28" s="3">
        <v>63.688452383436996</v>
      </c>
      <c r="AK28" s="3">
        <v>64.029636104254593</v>
      </c>
      <c r="AL28" s="3">
        <v>64.9017445926726</v>
      </c>
      <c r="AM28" s="3">
        <v>65.568037350005397</v>
      </c>
      <c r="AN28" s="3">
        <v>66.548192013121394</v>
      </c>
      <c r="AO28" s="3">
        <v>66.015269549763701</v>
      </c>
      <c r="AP28" s="3">
        <v>66.101243470656598</v>
      </c>
      <c r="AQ28" s="3">
        <v>66.985507154259395</v>
      </c>
      <c r="AR28" s="3">
        <v>66.931844830208291</v>
      </c>
      <c r="AS28" s="3">
        <v>67.282359257080103</v>
      </c>
      <c r="AT28" s="3">
        <v>68.115673435795799</v>
      </c>
      <c r="AU28" s="3">
        <v>68.743392312505094</v>
      </c>
      <c r="AV28" s="3">
        <v>68.979245454369007</v>
      </c>
      <c r="AW28" s="3">
        <v>68.476702669762602</v>
      </c>
      <c r="AX28" s="3">
        <v>68.708931463193693</v>
      </c>
      <c r="AY28" s="3">
        <v>69.312968190606398</v>
      </c>
      <c r="AZ28" s="3">
        <v>69.040147713182392</v>
      </c>
      <c r="BA28" s="3"/>
      <c r="BB28" s="6">
        <f t="shared" si="48"/>
        <v>2840.2591004800292</v>
      </c>
    </row>
    <row r="29" spans="1:58" x14ac:dyDescent="0.4">
      <c r="A29" s="17" t="s">
        <v>199</v>
      </c>
      <c r="L29" s="23">
        <f>SUM(L26:L28)/SUM(L25:L28)</f>
        <v>0.21178874567538436</v>
      </c>
      <c r="M29" s="23">
        <f>SUM(M26:M28)/SUM(M25:M28)</f>
        <v>0.25219430683598909</v>
      </c>
      <c r="N29" s="23">
        <f t="shared" ref="N29" si="49">SUM(N26:N28)/SUM(N25:N28)</f>
        <v>0.25517976846495849</v>
      </c>
      <c r="O29" s="23">
        <f t="shared" ref="O29" si="50">SUM(O26:O28)/SUM(O25:O28)</f>
        <v>0.25655645125925786</v>
      </c>
      <c r="P29" s="23">
        <f t="shared" ref="P29" si="51">SUM(P26:P28)/SUM(P25:P28)</f>
        <v>0.25916060738933711</v>
      </c>
      <c r="Q29" s="23">
        <f t="shared" ref="Q29" si="52">SUM(Q26:Q28)/SUM(Q25:Q28)</f>
        <v>0.26182525469049156</v>
      </c>
      <c r="R29" s="23">
        <f t="shared" ref="R29" si="53">SUM(R26:R28)/SUM(R25:R28)</f>
        <v>0.26142794822049198</v>
      </c>
      <c r="S29" s="23">
        <f t="shared" ref="S29" si="54">SUM(S26:S28)/SUM(S25:S28)</f>
        <v>0.26353830479002543</v>
      </c>
      <c r="T29" s="23">
        <f t="shared" ref="T29" si="55">SUM(T26:T28)/SUM(T25:T28)</f>
        <v>0.26363482604455618</v>
      </c>
      <c r="U29" s="23">
        <f t="shared" ref="U29" si="56">SUM(U26:U28)/SUM(U25:U28)</f>
        <v>0.26336532099932169</v>
      </c>
      <c r="V29" s="23">
        <f t="shared" ref="V29" si="57">SUM(V26:V28)/SUM(V25:V28)</f>
        <v>0.26375206967575748</v>
      </c>
      <c r="W29" s="23">
        <f t="shared" ref="W29" si="58">SUM(W26:W28)/SUM(W25:W28)</f>
        <v>0.26364093139625733</v>
      </c>
      <c r="X29" s="23">
        <f t="shared" ref="X29" si="59">SUM(X26:X28)/SUM(X25:X28)</f>
        <v>0.26283856526644123</v>
      </c>
      <c r="Y29" s="23">
        <f t="shared" ref="Y29" si="60">SUM(Y26:Y28)/SUM(Y25:Y28)</f>
        <v>0.26208436608970764</v>
      </c>
      <c r="Z29" s="23">
        <f t="shared" ref="Z29" si="61">SUM(Z26:Z28)/SUM(Z25:Z28)</f>
        <v>0.26248807660616591</v>
      </c>
      <c r="AA29" s="23">
        <f t="shared" ref="AA29" si="62">SUM(AA26:AA28)/SUM(AA25:AA28)</f>
        <v>0.26354220334144346</v>
      </c>
      <c r="AB29" s="23">
        <f t="shared" ref="AB29" si="63">SUM(AB26:AB28)/SUM(AB25:AB28)</f>
        <v>0.26378316871730256</v>
      </c>
      <c r="AC29" s="23">
        <f t="shared" ref="AC29" si="64">SUM(AC26:AC28)/SUM(AC25:AC28)</f>
        <v>0.26565221147721396</v>
      </c>
      <c r="AD29" s="23">
        <f t="shared" ref="AD29" si="65">SUM(AD26:AD28)/SUM(AD25:AD28)</f>
        <v>0.26890337652496193</v>
      </c>
      <c r="AE29" s="23">
        <f t="shared" ref="AE29" si="66">SUM(AE26:AE28)/SUM(AE25:AE28)</f>
        <v>0.27226514965078763</v>
      </c>
      <c r="AF29" s="23">
        <f t="shared" ref="AF29" si="67">SUM(AF26:AF28)/SUM(AF25:AF28)</f>
        <v>0.2759120410411664</v>
      </c>
      <c r="AG29" s="23">
        <f t="shared" ref="AG29" si="68">SUM(AG26:AG28)/SUM(AG25:AG28)</f>
        <v>0.2817255035518777</v>
      </c>
      <c r="AH29" s="23">
        <f t="shared" ref="AH29" si="69">SUM(AH26:AH28)/SUM(AH25:AH28)</f>
        <v>0.28759617748272809</v>
      </c>
      <c r="AI29" s="23">
        <f t="shared" ref="AI29" si="70">SUM(AI26:AI28)/SUM(AI25:AI28)</f>
        <v>0.29223878719745555</v>
      </c>
      <c r="AJ29" s="23">
        <f t="shared" ref="AJ29" si="71">SUM(AJ26:AJ28)/SUM(AJ25:AJ28)</f>
        <v>0.29804591047865092</v>
      </c>
      <c r="AK29" s="23">
        <f t="shared" ref="AK29" si="72">SUM(AK26:AK28)/SUM(AK25:AK28)</f>
        <v>0.30419678533114808</v>
      </c>
      <c r="AL29" s="23">
        <f t="shared" ref="AL29" si="73">SUM(AL26:AL28)/SUM(AL25:AL28)</f>
        <v>0.31246039457575137</v>
      </c>
      <c r="AM29" s="23">
        <f t="shared" ref="AM29" si="74">SUM(AM26:AM28)/SUM(AM25:AM28)</f>
        <v>0.32025840705042014</v>
      </c>
      <c r="AN29" s="23">
        <f t="shared" ref="AN29" si="75">SUM(AN26:AN28)/SUM(AN25:AN28)</f>
        <v>0.32909139266609949</v>
      </c>
      <c r="AO29" s="23">
        <f t="shared" ref="AO29" si="76">SUM(AO26:AO28)/SUM(AO25:AO28)</f>
        <v>0.3369070176349232</v>
      </c>
      <c r="AP29" s="23">
        <f t="shared" ref="AP29" si="77">SUM(AP26:AP28)/SUM(AP25:AP28)</f>
        <v>0.34517699366413862</v>
      </c>
      <c r="AQ29" s="23">
        <f t="shared" ref="AQ29" si="78">SUM(AQ26:AQ28)/SUM(AQ25:AQ28)</f>
        <v>0.35547913982671037</v>
      </c>
      <c r="AR29" s="23">
        <f t="shared" ref="AR29" si="79">SUM(AR26:AR28)/SUM(AR25:AR28)</f>
        <v>0.36459869717728965</v>
      </c>
      <c r="AS29" s="23">
        <f t="shared" ref="AS29" si="80">SUM(AS26:AS28)/SUM(AS25:AS28)</f>
        <v>0.37629171616802171</v>
      </c>
      <c r="AT29" s="23">
        <f t="shared" ref="AT29" si="81">SUM(AT26:AT28)/SUM(AT25:AT28)</f>
        <v>0.38892729982721153</v>
      </c>
      <c r="AU29" s="23">
        <f t="shared" ref="AU29" si="82">SUM(AU26:AU28)/SUM(AU25:AU28)</f>
        <v>0.40079532708034399</v>
      </c>
      <c r="AV29" s="23">
        <f t="shared" ref="AV29" si="83">SUM(AV26:AV28)/SUM(AV25:AV28)</f>
        <v>0.41091720255729081</v>
      </c>
      <c r="AW29" s="23">
        <f t="shared" ref="AW29" si="84">SUM(AW26:AW28)/SUM(AW25:AW28)</f>
        <v>0.42032727040138618</v>
      </c>
      <c r="AX29" s="23">
        <f t="shared" ref="AX29" si="85">SUM(AX26:AX28)/SUM(AX25:AX28)</f>
        <v>0.43019467463465094</v>
      </c>
      <c r="AY29" s="23">
        <f t="shared" ref="AY29" si="86">SUM(AY26:AY28)/SUM(AY25:AY28)</f>
        <v>0.44200327148581203</v>
      </c>
      <c r="AZ29" s="23">
        <f t="shared" ref="AZ29" si="87">SUM(AZ26:AZ28)/SUM(AZ25:AZ28)</f>
        <v>0.44864935396464617</v>
      </c>
      <c r="BA29" s="23"/>
      <c r="BB29" s="23">
        <f t="shared" ref="BB29" si="88">SUM(BB26:BB28)/SUM(BB25:BB28)</f>
        <v>0.28677656928596962</v>
      </c>
    </row>
    <row r="30" spans="1:58" s="17" customFormat="1" x14ac:dyDescent="0.4"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</row>
    <row r="31" spans="1:58" x14ac:dyDescent="0.4">
      <c r="A31" s="25" t="s">
        <v>111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58" x14ac:dyDescent="0.4">
      <c r="A32" s="17" t="s">
        <v>198</v>
      </c>
      <c r="L32" s="2">
        <f t="shared" ref="L32:AZ32" si="89">L25-L5</f>
        <v>0</v>
      </c>
      <c r="M32" s="2">
        <f t="shared" si="89"/>
        <v>2.833326107065659E-8</v>
      </c>
      <c r="N32" s="2">
        <f t="shared" si="89"/>
        <v>0</v>
      </c>
      <c r="O32" s="2">
        <f t="shared" si="89"/>
        <v>0</v>
      </c>
      <c r="P32" s="2">
        <f t="shared" si="89"/>
        <v>0</v>
      </c>
      <c r="Q32" s="2">
        <f t="shared" si="89"/>
        <v>-5.8999728480557678E-6</v>
      </c>
      <c r="R32" s="2">
        <f t="shared" si="89"/>
        <v>6.0730359791705268E-5</v>
      </c>
      <c r="S32" s="2">
        <f t="shared" si="89"/>
        <v>-1.6773346715126536E-5</v>
      </c>
      <c r="T32" s="2">
        <f t="shared" si="89"/>
        <v>-9.3366653572957148E-5</v>
      </c>
      <c r="U32" s="2">
        <f t="shared" si="89"/>
        <v>-2.5671808998595225E-5</v>
      </c>
      <c r="V32" s="2">
        <f t="shared" si="89"/>
        <v>-1.7430664411222097E-4</v>
      </c>
      <c r="W32" s="2">
        <f t="shared" si="89"/>
        <v>-9.9053404233018227E-4</v>
      </c>
      <c r="X32" s="2">
        <f t="shared" si="89"/>
        <v>-1.1240717684131596E-2</v>
      </c>
      <c r="Y32" s="2">
        <f t="shared" si="89"/>
        <v>-0.25144265046560577</v>
      </c>
      <c r="Z32" s="2">
        <f t="shared" si="89"/>
        <v>-0.61009898728559619</v>
      </c>
      <c r="AA32" s="2">
        <f t="shared" si="89"/>
        <v>-0.1528358061389099</v>
      </c>
      <c r="AB32" s="2">
        <f t="shared" si="89"/>
        <v>-3.0220692854754816E-2</v>
      </c>
      <c r="AC32" s="2">
        <f t="shared" si="89"/>
        <v>-0.24531520562766218</v>
      </c>
      <c r="AD32" s="2">
        <f t="shared" si="89"/>
        <v>-1.0148283205551252</v>
      </c>
      <c r="AE32" s="2">
        <f t="shared" si="89"/>
        <v>-2.2936378447183188</v>
      </c>
      <c r="AF32" s="2">
        <f t="shared" si="89"/>
        <v>-4.0810079219912723</v>
      </c>
      <c r="AG32" s="2">
        <f t="shared" si="89"/>
        <v>-9.5823360235292512</v>
      </c>
      <c r="AH32" s="2">
        <f t="shared" si="89"/>
        <v>-15.432971872310077</v>
      </c>
      <c r="AI32" s="2">
        <f t="shared" si="89"/>
        <v>-21.687715662279629</v>
      </c>
      <c r="AJ32" s="2">
        <f t="shared" si="89"/>
        <v>-28.245668423489406</v>
      </c>
      <c r="AK32" s="2">
        <f t="shared" si="89"/>
        <v>-34.860811422579332</v>
      </c>
      <c r="AL32" s="2">
        <f t="shared" si="89"/>
        <v>-41.38478166326172</v>
      </c>
      <c r="AM32" s="2">
        <f t="shared" si="89"/>
        <v>-47.621295555000984</v>
      </c>
      <c r="AN32" s="2">
        <f t="shared" si="89"/>
        <v>-53.51529710021498</v>
      </c>
      <c r="AO32" s="2">
        <f t="shared" si="89"/>
        <v>-58.730777115974092</v>
      </c>
      <c r="AP32" s="2">
        <f t="shared" si="89"/>
        <v>-63.240158851293018</v>
      </c>
      <c r="AQ32" s="2">
        <f t="shared" si="89"/>
        <v>-67.052182069437947</v>
      </c>
      <c r="AR32" s="2">
        <f t="shared" si="89"/>
        <v>-70.203507468369651</v>
      </c>
      <c r="AS32" s="2">
        <f t="shared" si="89"/>
        <v>-72.645601289241881</v>
      </c>
      <c r="AT32" s="2">
        <f t="shared" si="89"/>
        <v>-74.36267847834182</v>
      </c>
      <c r="AU32" s="2">
        <f t="shared" si="89"/>
        <v>-75.371610692250101</v>
      </c>
      <c r="AV32" s="2">
        <f t="shared" si="89"/>
        <v>-75.708701328774055</v>
      </c>
      <c r="AW32" s="2">
        <f t="shared" si="89"/>
        <v>-75.387784858960345</v>
      </c>
      <c r="AX32" s="2">
        <f t="shared" si="89"/>
        <v>-74.493755503693166</v>
      </c>
      <c r="AY32" s="2">
        <f t="shared" si="89"/>
        <v>-73.109953152098171</v>
      </c>
      <c r="AZ32" s="2">
        <f t="shared" si="89"/>
        <v>-71.185199469215945</v>
      </c>
      <c r="BA32" s="2"/>
      <c r="BB32" s="2">
        <f>SUM(L32:AZ32)</f>
        <v>-1112.5146619414127</v>
      </c>
      <c r="BF32" s="11"/>
    </row>
    <row r="33" spans="1:58" x14ac:dyDescent="0.4">
      <c r="A33" s="17" t="s">
        <v>197</v>
      </c>
      <c r="L33" s="2">
        <f t="shared" ref="L33:AZ33" si="90">L26-L6</f>
        <v>0</v>
      </c>
      <c r="M33" s="2">
        <f t="shared" si="90"/>
        <v>6.3198182502901545E-3</v>
      </c>
      <c r="N33" s="2">
        <f t="shared" si="90"/>
        <v>4.0962944228795095E-3</v>
      </c>
      <c r="O33" s="2">
        <f t="shared" si="90"/>
        <v>4.3502895913434259E-3</v>
      </c>
      <c r="P33" s="2">
        <f t="shared" si="90"/>
        <v>4.6220356420576536E-3</v>
      </c>
      <c r="Q33" s="2">
        <f t="shared" si="90"/>
        <v>3.6770826217775721E-3</v>
      </c>
      <c r="R33" s="2">
        <f t="shared" si="90"/>
        <v>2.7933928053585078E-3</v>
      </c>
      <c r="S33" s="2">
        <f t="shared" si="90"/>
        <v>1.6971313924045717E-3</v>
      </c>
      <c r="T33" s="2">
        <f t="shared" si="90"/>
        <v>9.5301739867181823E-4</v>
      </c>
      <c r="U33" s="2">
        <f t="shared" si="90"/>
        <v>1.367708602458606E-3</v>
      </c>
      <c r="V33" s="2">
        <f t="shared" si="90"/>
        <v>1.7892385332629601E-3</v>
      </c>
      <c r="W33" s="2">
        <f t="shared" si="90"/>
        <v>-8.1605257687442645E-3</v>
      </c>
      <c r="X33" s="2">
        <f t="shared" si="90"/>
        <v>-2.5310672928583244E-2</v>
      </c>
      <c r="Y33" s="2">
        <f t="shared" si="90"/>
        <v>-0.11766892962316433</v>
      </c>
      <c r="Z33" s="2">
        <f t="shared" si="90"/>
        <v>-0.25184395290511929</v>
      </c>
      <c r="AA33" s="2">
        <f t="shared" si="90"/>
        <v>-0.16461170533540326</v>
      </c>
      <c r="AB33" s="2">
        <f t="shared" si="90"/>
        <v>-0.18744684974615211</v>
      </c>
      <c r="AC33" s="2">
        <f t="shared" si="90"/>
        <v>-0.32674178197515857</v>
      </c>
      <c r="AD33" s="2">
        <f t="shared" si="90"/>
        <v>-0.65538612143080854</v>
      </c>
      <c r="AE33" s="2">
        <f t="shared" si="90"/>
        <v>-1.1743864565380022</v>
      </c>
      <c r="AF33" s="2">
        <f t="shared" si="90"/>
        <v>-1.9128979898213743</v>
      </c>
      <c r="AG33" s="2">
        <f t="shared" si="90"/>
        <v>-3.9175756377477455</v>
      </c>
      <c r="AH33" s="2">
        <f t="shared" si="90"/>
        <v>-6.1404308470747253</v>
      </c>
      <c r="AI33" s="2">
        <f t="shared" si="90"/>
        <v>-8.6343962912356744</v>
      </c>
      <c r="AJ33" s="2">
        <f t="shared" si="90"/>
        <v>-11.392941594192507</v>
      </c>
      <c r="AK33" s="2">
        <f t="shared" si="90"/>
        <v>-14.366861011419843</v>
      </c>
      <c r="AL33" s="2">
        <f t="shared" si="90"/>
        <v>-17.537952725873794</v>
      </c>
      <c r="AM33" s="2">
        <f t="shared" si="90"/>
        <v>-20.874870704639392</v>
      </c>
      <c r="AN33" s="2">
        <f t="shared" si="90"/>
        <v>-24.415051792918717</v>
      </c>
      <c r="AO33" s="2">
        <f t="shared" si="90"/>
        <v>-28.075557411912826</v>
      </c>
      <c r="AP33" s="2">
        <f t="shared" si="90"/>
        <v>-31.926664251359171</v>
      </c>
      <c r="AQ33" s="2">
        <f t="shared" si="90"/>
        <v>-35.589299345374044</v>
      </c>
      <c r="AR33" s="2">
        <f t="shared" si="90"/>
        <v>-39.06837150649406</v>
      </c>
      <c r="AS33" s="2">
        <f t="shared" si="90"/>
        <v>-42.29230232823916</v>
      </c>
      <c r="AT33" s="2">
        <f t="shared" si="90"/>
        <v>-45.422553168014744</v>
      </c>
      <c r="AU33" s="2">
        <f t="shared" si="90"/>
        <v>-48.446987443351645</v>
      </c>
      <c r="AV33" s="2">
        <f t="shared" si="90"/>
        <v>-51.320771948502454</v>
      </c>
      <c r="AW33" s="2">
        <f t="shared" si="90"/>
        <v>-54.060784696897493</v>
      </c>
      <c r="AX33" s="2">
        <f t="shared" si="90"/>
        <v>-56.524043244119127</v>
      </c>
      <c r="AY33" s="2">
        <f t="shared" si="90"/>
        <v>-58.747941806160021</v>
      </c>
      <c r="AZ33" s="2">
        <f t="shared" si="90"/>
        <v>-60.857295210203318</v>
      </c>
      <c r="BA33" s="2"/>
      <c r="BB33" s="2">
        <f t="shared" ref="BB33:BB35" si="91">SUM(L33:AZ33)</f>
        <v>-664.40544194254255</v>
      </c>
    </row>
    <row r="34" spans="1:58" x14ac:dyDescent="0.4">
      <c r="A34" s="17" t="s">
        <v>0</v>
      </c>
      <c r="L34" s="2">
        <f t="shared" ref="L34:AZ34" si="92">L27-L7</f>
        <v>0</v>
      </c>
      <c r="M34" s="2">
        <f t="shared" si="92"/>
        <v>0</v>
      </c>
      <c r="N34" s="2">
        <f t="shared" si="92"/>
        <v>0</v>
      </c>
      <c r="O34" s="2">
        <f t="shared" si="92"/>
        <v>0</v>
      </c>
      <c r="P34" s="2">
        <f t="shared" si="92"/>
        <v>0</v>
      </c>
      <c r="Q34" s="2">
        <f t="shared" si="92"/>
        <v>0</v>
      </c>
      <c r="R34" s="2">
        <f t="shared" si="92"/>
        <v>0</v>
      </c>
      <c r="S34" s="2">
        <f t="shared" si="92"/>
        <v>0</v>
      </c>
      <c r="T34" s="2">
        <f t="shared" si="92"/>
        <v>0</v>
      </c>
      <c r="U34" s="2">
        <f t="shared" si="92"/>
        <v>1.1534352095665668E-7</v>
      </c>
      <c r="V34" s="2">
        <f t="shared" si="92"/>
        <v>-4.3558356699335832E-7</v>
      </c>
      <c r="W34" s="2">
        <f t="shared" si="92"/>
        <v>1.2981505245005742E-2</v>
      </c>
      <c r="X34" s="2">
        <f t="shared" si="92"/>
        <v>5.7120827156944554E-2</v>
      </c>
      <c r="Y34" s="2">
        <f t="shared" si="92"/>
        <v>0.18488555884800206</v>
      </c>
      <c r="Z34" s="2">
        <f t="shared" si="92"/>
        <v>0.34997816015006489</v>
      </c>
      <c r="AA34" s="2">
        <f t="shared" si="92"/>
        <v>0.52207233769304295</v>
      </c>
      <c r="AB34" s="2">
        <f t="shared" si="92"/>
        <v>0.78220834486918633</v>
      </c>
      <c r="AC34" s="2">
        <f t="shared" si="92"/>
        <v>1.1327131764672647</v>
      </c>
      <c r="AD34" s="2">
        <f t="shared" si="92"/>
        <v>1.6774934943960584</v>
      </c>
      <c r="AE34" s="2">
        <f t="shared" si="92"/>
        <v>2.3059865653040639</v>
      </c>
      <c r="AF34" s="2">
        <f t="shared" si="92"/>
        <v>2.8968059241083566</v>
      </c>
      <c r="AG34" s="2">
        <f t="shared" si="92"/>
        <v>4.4318873676141521</v>
      </c>
      <c r="AH34" s="2">
        <f t="shared" si="92"/>
        <v>5.9063743681236645</v>
      </c>
      <c r="AI34" s="2">
        <f t="shared" si="92"/>
        <v>6.9573907592559436</v>
      </c>
      <c r="AJ34" s="2">
        <f t="shared" si="92"/>
        <v>7.9317417006501785</v>
      </c>
      <c r="AK34" s="2">
        <f t="shared" si="92"/>
        <v>8.8513036360947908</v>
      </c>
      <c r="AL34" s="2">
        <f t="shared" si="92"/>
        <v>9.9906491383031977</v>
      </c>
      <c r="AM34" s="2">
        <f t="shared" si="92"/>
        <v>10.792820879517912</v>
      </c>
      <c r="AN34" s="2">
        <f t="shared" si="92"/>
        <v>11.552612347405272</v>
      </c>
      <c r="AO34" s="2">
        <f t="shared" si="92"/>
        <v>12.115996645711149</v>
      </c>
      <c r="AP34" s="2">
        <f t="shared" si="92"/>
        <v>12.454647618743536</v>
      </c>
      <c r="AQ34" s="2">
        <f t="shared" si="92"/>
        <v>12.798576674695958</v>
      </c>
      <c r="AR34" s="2">
        <f t="shared" si="92"/>
        <v>12.856695233308159</v>
      </c>
      <c r="AS34" s="2">
        <f t="shared" si="92"/>
        <v>13.098059126537322</v>
      </c>
      <c r="AT34" s="2">
        <f t="shared" si="92"/>
        <v>13.203451266284468</v>
      </c>
      <c r="AU34" s="2">
        <f t="shared" si="92"/>
        <v>13.021389487706919</v>
      </c>
      <c r="AV34" s="2">
        <f t="shared" si="92"/>
        <v>12.491460722056679</v>
      </c>
      <c r="AW34" s="2">
        <f t="shared" si="92"/>
        <v>11.923132179538392</v>
      </c>
      <c r="AX34" s="2">
        <f t="shared" si="92"/>
        <v>11.208252713038853</v>
      </c>
      <c r="AY34" s="2">
        <f t="shared" si="92"/>
        <v>10.605214730448921</v>
      </c>
      <c r="AZ34" s="2">
        <f t="shared" si="92"/>
        <v>9.5614478905424178</v>
      </c>
      <c r="BA34" s="2"/>
      <c r="BB34" s="2">
        <f t="shared" si="91"/>
        <v>221.67535005957583</v>
      </c>
    </row>
    <row r="35" spans="1:58" x14ac:dyDescent="0.4">
      <c r="A35" s="17" t="s">
        <v>100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f t="shared" ref="X35:AZ35" si="93">X28-X$8</f>
        <v>-3.9918174985501764E-2</v>
      </c>
      <c r="Y35" s="7">
        <f t="shared" si="93"/>
        <v>1.5322575772628966E-2</v>
      </c>
      <c r="Z35" s="7">
        <f t="shared" si="93"/>
        <v>4.1494511251656263E-2</v>
      </c>
      <c r="AA35" s="7">
        <f t="shared" si="93"/>
        <v>2.9738656861155732E-3</v>
      </c>
      <c r="AB35" s="7">
        <f t="shared" si="93"/>
        <v>1.4448626532839626E-2</v>
      </c>
      <c r="AC35" s="7">
        <f t="shared" si="93"/>
        <v>7.2279389780717906E-2</v>
      </c>
      <c r="AD35" s="7">
        <f t="shared" si="93"/>
        <v>0.16871392316942035</v>
      </c>
      <c r="AE35" s="7">
        <f t="shared" si="93"/>
        <v>0.27466347701731308</v>
      </c>
      <c r="AF35" s="7">
        <f t="shared" si="93"/>
        <v>0.39715687716594772</v>
      </c>
      <c r="AG35" s="7">
        <f t="shared" si="93"/>
        <v>0.96212055868876689</v>
      </c>
      <c r="AH35" s="7">
        <f t="shared" si="93"/>
        <v>1.0798126812439435</v>
      </c>
      <c r="AI35" s="7">
        <f t="shared" si="93"/>
        <v>1.1633791576960419</v>
      </c>
      <c r="AJ35" s="7">
        <f t="shared" si="93"/>
        <v>1.2592547775749949</v>
      </c>
      <c r="AK35" s="7">
        <f t="shared" si="93"/>
        <v>1.3432940498587911</v>
      </c>
      <c r="AL35" s="7">
        <f t="shared" si="93"/>
        <v>1.4388428152062005</v>
      </c>
      <c r="AM35" s="7">
        <f t="shared" si="93"/>
        <v>1.5270858707648927</v>
      </c>
      <c r="AN35" s="7">
        <f t="shared" si="93"/>
        <v>1.6272292754156865</v>
      </c>
      <c r="AO35" s="7">
        <f t="shared" si="93"/>
        <v>1.6937701155463003</v>
      </c>
      <c r="AP35" s="7">
        <f t="shared" si="93"/>
        <v>1.7846008431863964</v>
      </c>
      <c r="AQ35" s="7">
        <f t="shared" si="93"/>
        <v>1.8102984263273925</v>
      </c>
      <c r="AR35" s="7">
        <f t="shared" si="93"/>
        <v>1.7979317654584861</v>
      </c>
      <c r="AS35" s="7">
        <f t="shared" si="93"/>
        <v>1.7880252331147943</v>
      </c>
      <c r="AT35" s="7">
        <f t="shared" si="93"/>
        <v>1.7850533863561964</v>
      </c>
      <c r="AU35" s="7">
        <f t="shared" si="93"/>
        <v>1.7722951044539883</v>
      </c>
      <c r="AV35" s="7">
        <f t="shared" si="93"/>
        <v>1.7448641278972019</v>
      </c>
      <c r="AW35" s="7">
        <f t="shared" si="93"/>
        <v>1.6974657516094993</v>
      </c>
      <c r="AX35" s="7">
        <f t="shared" si="93"/>
        <v>1.6694136870427911</v>
      </c>
      <c r="AY35" s="7">
        <f t="shared" si="93"/>
        <v>1.6497893369227938</v>
      </c>
      <c r="AZ35" s="7">
        <f t="shared" si="93"/>
        <v>1.6030384135610944</v>
      </c>
      <c r="BB35" s="2">
        <f t="shared" si="91"/>
        <v>32.144700449317391</v>
      </c>
    </row>
    <row r="36" spans="1:58" x14ac:dyDescent="0.4">
      <c r="BB36" s="2">
        <f>SUM(BB32:BB35)</f>
        <v>-1523.1000533750619</v>
      </c>
    </row>
    <row r="37" spans="1:58" x14ac:dyDescent="0.4">
      <c r="A37" s="25" t="s">
        <v>107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58" x14ac:dyDescent="0.4">
      <c r="A38" s="17" t="s">
        <v>198</v>
      </c>
      <c r="B38" s="3">
        <v>1120</v>
      </c>
      <c r="C38" s="3">
        <v>1126</v>
      </c>
      <c r="D38" s="3">
        <v>1156</v>
      </c>
      <c r="E38" s="3">
        <v>1159</v>
      </c>
      <c r="F38" s="3">
        <v>1180</v>
      </c>
      <c r="G38" s="3">
        <v>1180</v>
      </c>
      <c r="H38" s="3">
        <v>1187</v>
      </c>
      <c r="I38" s="3">
        <v>1183</v>
      </c>
      <c r="J38" s="3">
        <v>1119</v>
      </c>
      <c r="K38" s="3">
        <v>1107</v>
      </c>
      <c r="L38" s="3">
        <v>1089</v>
      </c>
      <c r="M38" s="3">
        <v>1091.8096402447923</v>
      </c>
      <c r="N38" s="3">
        <v>1087.4224074443437</v>
      </c>
      <c r="O38" s="3">
        <v>1101.7873387873556</v>
      </c>
      <c r="P38" s="3">
        <v>1110.6493330769899</v>
      </c>
      <c r="Q38" s="3">
        <v>1141.7746023791228</v>
      </c>
      <c r="R38" s="3">
        <v>1147.5924103724722</v>
      </c>
      <c r="S38" s="3">
        <v>1146.8109284420993</v>
      </c>
      <c r="T38" s="3">
        <v>1143.7463467743371</v>
      </c>
      <c r="U38" s="3">
        <v>1132.2734927242898</v>
      </c>
      <c r="V38" s="3">
        <v>1118.1824992753591</v>
      </c>
      <c r="W38" s="3">
        <v>1099.6784719716393</v>
      </c>
      <c r="X38" s="3">
        <v>1078.094869984224</v>
      </c>
      <c r="Y38" s="3">
        <v>1051.8899285937132</v>
      </c>
      <c r="Z38" s="3">
        <v>1022.9179499336875</v>
      </c>
      <c r="AA38" s="3">
        <v>992.60842324864188</v>
      </c>
      <c r="AB38" s="3">
        <v>965.74461204306465</v>
      </c>
      <c r="AC38" s="3">
        <v>940.10302384424062</v>
      </c>
      <c r="AD38" s="3">
        <v>914.47373867234978</v>
      </c>
      <c r="AE38" s="3">
        <v>886.56831037106508</v>
      </c>
      <c r="AF38" s="3">
        <v>853.25225444009789</v>
      </c>
      <c r="AG38" s="3">
        <v>816.09322878399701</v>
      </c>
      <c r="AH38" s="3">
        <v>778.84443037350331</v>
      </c>
      <c r="AI38" s="3">
        <v>741.88522107511392</v>
      </c>
      <c r="AJ38" s="3">
        <v>704.3361754695527</v>
      </c>
      <c r="AK38" s="3">
        <v>666.38232476223789</v>
      </c>
      <c r="AL38" s="3">
        <v>628.79936352974039</v>
      </c>
      <c r="AM38" s="3">
        <v>591.27188098283705</v>
      </c>
      <c r="AN38" s="3">
        <v>554.11605970729931</v>
      </c>
      <c r="AO38" s="3">
        <v>517.37998988967172</v>
      </c>
      <c r="AP38" s="3">
        <v>481.27851677535972</v>
      </c>
      <c r="AQ38" s="3">
        <v>446.17647637953297</v>
      </c>
      <c r="AR38" s="3">
        <v>412.80241000361099</v>
      </c>
      <c r="AS38" s="3">
        <v>380.89485438552168</v>
      </c>
      <c r="AT38" s="3">
        <v>350.32590638957919</v>
      </c>
      <c r="AU38" s="3">
        <v>321.29881773353412</v>
      </c>
      <c r="AV38" s="3">
        <v>294.02825060075725</v>
      </c>
      <c r="AW38" s="3">
        <v>268.62401615103545</v>
      </c>
      <c r="AX38" s="3">
        <v>244.97254287892545</v>
      </c>
      <c r="AY38" s="3">
        <v>223.12619957511941</v>
      </c>
      <c r="AZ38" s="3">
        <v>202.9252317300612</v>
      </c>
      <c r="BA38" s="3"/>
      <c r="BB38" s="6">
        <f>SUM(L38:AZ38)</f>
        <v>31741.942479800877</v>
      </c>
      <c r="BD38" s="6">
        <f>SUM(B38:AZ38)</f>
        <v>43258.942479800869</v>
      </c>
      <c r="BE38" s="52"/>
      <c r="BF38" s="11">
        <f>(G38-AZ38)/G38</f>
        <v>0.82802946463554128</v>
      </c>
    </row>
    <row r="39" spans="1:58" x14ac:dyDescent="0.4">
      <c r="A39" s="17" t="s">
        <v>197</v>
      </c>
      <c r="L39" s="3">
        <v>240.01192907353487</v>
      </c>
      <c r="M39" s="3">
        <v>309.32044812680249</v>
      </c>
      <c r="N39" s="3">
        <v>307.85314757226598</v>
      </c>
      <c r="O39" s="3">
        <v>311.89323461333635</v>
      </c>
      <c r="P39" s="3">
        <v>314.34200564873612</v>
      </c>
      <c r="Q39" s="3">
        <v>323.08166586700509</v>
      </c>
      <c r="R39" s="3">
        <v>324.63446220702821</v>
      </c>
      <c r="S39" s="3">
        <v>324.30822904612086</v>
      </c>
      <c r="T39" s="3">
        <v>323.34501168856514</v>
      </c>
      <c r="U39" s="3">
        <v>319.99163127723</v>
      </c>
      <c r="V39" s="3">
        <v>315.95000850250955</v>
      </c>
      <c r="W39" s="3">
        <v>310.62163434069538</v>
      </c>
      <c r="X39" s="3">
        <v>304.42981851686437</v>
      </c>
      <c r="Y39" s="3">
        <v>296.95257738812955</v>
      </c>
      <c r="Z39" s="3">
        <v>288.71194974598734</v>
      </c>
      <c r="AA39" s="3">
        <v>280.11861662369574</v>
      </c>
      <c r="AB39" s="3">
        <v>272.52322538935334</v>
      </c>
      <c r="AC39" s="3">
        <v>265.30245683597423</v>
      </c>
      <c r="AD39" s="3">
        <v>258.12785943321597</v>
      </c>
      <c r="AE39" s="3">
        <v>250.36792932551569</v>
      </c>
      <c r="AF39" s="3">
        <v>241.1542231219006</v>
      </c>
      <c r="AG39" s="3">
        <v>230.89308036219731</v>
      </c>
      <c r="AH39" s="3">
        <v>220.66724113571223</v>
      </c>
      <c r="AI39" s="3">
        <v>210.58845138559059</v>
      </c>
      <c r="AJ39" s="3">
        <v>200.41585266782849</v>
      </c>
      <c r="AK39" s="3">
        <v>190.19925110230213</v>
      </c>
      <c r="AL39" s="3">
        <v>180.16561843199142</v>
      </c>
      <c r="AM39" s="3">
        <v>170.21626136915523</v>
      </c>
      <c r="AN39" s="3">
        <v>160.43445556126875</v>
      </c>
      <c r="AO39" s="3">
        <v>150.79810645506743</v>
      </c>
      <c r="AP39" s="3">
        <v>141.35083091778196</v>
      </c>
      <c r="AQ39" s="3">
        <v>131.9769687286404</v>
      </c>
      <c r="AR39" s="3">
        <v>122.85517451724851</v>
      </c>
      <c r="AS39" s="3">
        <v>113.90119765499669</v>
      </c>
      <c r="AT39" s="3">
        <v>105.07400936502388</v>
      </c>
      <c r="AU39" s="3">
        <v>96.428321296416343</v>
      </c>
      <c r="AV39" s="3">
        <v>88.02402447283734</v>
      </c>
      <c r="AW39" s="3">
        <v>79.893154880862227</v>
      </c>
      <c r="AX39" s="3">
        <v>72.018043320474391</v>
      </c>
      <c r="AY39" s="3">
        <v>64.42312279934572</v>
      </c>
      <c r="AZ39" s="3">
        <v>57.070233102997847</v>
      </c>
      <c r="BA39" s="3"/>
      <c r="BB39" s="6">
        <f t="shared" ref="BB39:BB41" si="94">SUM(L39:AZ39)</f>
        <v>8970.435463872207</v>
      </c>
    </row>
    <row r="40" spans="1:58" x14ac:dyDescent="0.4">
      <c r="A40" s="17" t="s">
        <v>0</v>
      </c>
      <c r="L40" s="3">
        <v>0</v>
      </c>
      <c r="M40" s="3">
        <v>4.869393818902869E-4</v>
      </c>
      <c r="N40" s="3">
        <v>0.25791311119745525</v>
      </c>
      <c r="O40" s="3">
        <v>0.39901015051848304</v>
      </c>
      <c r="P40" s="3">
        <v>0.66168120103115646</v>
      </c>
      <c r="Q40" s="3">
        <v>0.67459464542479142</v>
      </c>
      <c r="R40" s="3">
        <v>0.73478029524647981</v>
      </c>
      <c r="S40" s="3">
        <v>0.79366992824686222</v>
      </c>
      <c r="T40" s="3">
        <v>1.0752378896455095</v>
      </c>
      <c r="U40" s="3">
        <v>1.5375976413372501</v>
      </c>
      <c r="V40" s="3">
        <v>2.1154476399375701</v>
      </c>
      <c r="W40" s="3">
        <v>2.7932124903994757</v>
      </c>
      <c r="X40" s="3">
        <v>3.4943463698702475</v>
      </c>
      <c r="Y40" s="3">
        <v>4.2416847210281023</v>
      </c>
      <c r="Z40" s="3">
        <v>5.5705877831799802</v>
      </c>
      <c r="AA40" s="3">
        <v>7.3084778618350557</v>
      </c>
      <c r="AB40" s="3">
        <v>9.6982545017157307</v>
      </c>
      <c r="AC40" s="3">
        <v>12.55418213296484</v>
      </c>
      <c r="AD40" s="3">
        <v>16.546476421252343</v>
      </c>
      <c r="AE40" s="3">
        <v>21.18420433938115</v>
      </c>
      <c r="AF40" s="3">
        <v>25.852422382194092</v>
      </c>
      <c r="AG40" s="3">
        <v>30.89881481165612</v>
      </c>
      <c r="AH40" s="3">
        <v>35.99442856581274</v>
      </c>
      <c r="AI40" s="3">
        <v>38.972744481513679</v>
      </c>
      <c r="AJ40" s="3">
        <v>42.042967969053436</v>
      </c>
      <c r="AK40" s="3">
        <v>45.236572720822743</v>
      </c>
      <c r="AL40" s="3">
        <v>49.934599049923492</v>
      </c>
      <c r="AM40" s="3">
        <v>53.247248930426821</v>
      </c>
      <c r="AN40" s="3">
        <v>56.631845709875627</v>
      </c>
      <c r="AO40" s="3">
        <v>59.339344206258282</v>
      </c>
      <c r="AP40" s="3">
        <v>61.159451097091022</v>
      </c>
      <c r="AQ40" s="3">
        <v>63.401490484097224</v>
      </c>
      <c r="AR40" s="3">
        <v>64.520568962521892</v>
      </c>
      <c r="AS40" s="3">
        <v>66.861046792872727</v>
      </c>
      <c r="AT40" s="3">
        <v>68.810792550758705</v>
      </c>
      <c r="AU40" s="3">
        <v>69.50350065013653</v>
      </c>
      <c r="AV40" s="3">
        <v>68.47942309819372</v>
      </c>
      <c r="AW40" s="3">
        <v>67.289854106621945</v>
      </c>
      <c r="AX40" s="3">
        <v>65.266635929088579</v>
      </c>
      <c r="AY40" s="3">
        <v>63.863459786822908</v>
      </c>
      <c r="AZ40" s="3">
        <v>59.676963279815659</v>
      </c>
      <c r="BA40" s="3"/>
      <c r="BB40" s="6">
        <f t="shared" si="94"/>
        <v>1248.6260216291523</v>
      </c>
    </row>
    <row r="41" spans="1:58" x14ac:dyDescent="0.4">
      <c r="A41" s="17" t="s">
        <v>100</v>
      </c>
      <c r="L41" s="3">
        <v>52.965406598061797</v>
      </c>
      <c r="M41" s="3">
        <v>59.9080319819236</v>
      </c>
      <c r="N41" s="3">
        <v>65.067189676980902</v>
      </c>
      <c r="O41" s="3">
        <v>68.507879097129404</v>
      </c>
      <c r="P41" s="3">
        <v>73.984307929489702</v>
      </c>
      <c r="Q41" s="3">
        <v>81.6480444180837</v>
      </c>
      <c r="R41" s="3">
        <v>81.438475267330702</v>
      </c>
      <c r="S41" s="3">
        <v>85.793107491512302</v>
      </c>
      <c r="T41" s="3">
        <v>85.502062511971701</v>
      </c>
      <c r="U41" s="3">
        <v>83.762621640206888</v>
      </c>
      <c r="V41" s="3">
        <v>83.171922831195289</v>
      </c>
      <c r="W41" s="3">
        <v>80.990872999176304</v>
      </c>
      <c r="X41" s="3">
        <v>77.374324221069799</v>
      </c>
      <c r="Y41" s="3">
        <v>73.466474760167245</v>
      </c>
      <c r="Z41" s="3">
        <v>70.950942345955923</v>
      </c>
      <c r="AA41" s="3">
        <v>69.310758444524339</v>
      </c>
      <c r="AB41" s="3">
        <v>65.757871641099072</v>
      </c>
      <c r="AC41" s="3">
        <v>64.571448819909548</v>
      </c>
      <c r="AD41" s="3">
        <v>64.546081727187357</v>
      </c>
      <c r="AE41" s="3">
        <v>63.43066793459559</v>
      </c>
      <c r="AF41" s="3">
        <v>62.172706550122101</v>
      </c>
      <c r="AG41" s="3">
        <v>62.816868594620502</v>
      </c>
      <c r="AH41" s="3">
        <v>62.903196581187096</v>
      </c>
      <c r="AI41" s="3">
        <v>62.704414374355302</v>
      </c>
      <c r="AJ41" s="3">
        <v>63.403692964450101</v>
      </c>
      <c r="AK41" s="3">
        <v>63.670792067146202</v>
      </c>
      <c r="AL41" s="3">
        <v>64.451839032678407</v>
      </c>
      <c r="AM41" s="3">
        <v>65.016380713930303</v>
      </c>
      <c r="AN41" s="3">
        <v>65.876188308560899</v>
      </c>
      <c r="AO41" s="3">
        <v>65.218116104081702</v>
      </c>
      <c r="AP41" s="3">
        <v>65.1529837094442</v>
      </c>
      <c r="AQ41" s="3">
        <v>65.962995541746295</v>
      </c>
      <c r="AR41" s="3">
        <v>65.8616544203731</v>
      </c>
      <c r="AS41" s="3">
        <v>66.161196089168001</v>
      </c>
      <c r="AT41" s="3">
        <v>66.939625856153398</v>
      </c>
      <c r="AU41" s="3">
        <v>67.518669383855098</v>
      </c>
      <c r="AV41" s="3">
        <v>67.717045905701895</v>
      </c>
      <c r="AW41" s="3">
        <v>67.194857161828395</v>
      </c>
      <c r="AX41" s="3">
        <v>67.397125507580995</v>
      </c>
      <c r="AY41" s="3">
        <v>67.967400755826702</v>
      </c>
      <c r="AZ41" s="3">
        <v>67.682515138364607</v>
      </c>
      <c r="BA41" s="3"/>
      <c r="BB41" s="6">
        <f t="shared" si="94"/>
        <v>2825.9387570987465</v>
      </c>
    </row>
    <row r="42" spans="1:58" x14ac:dyDescent="0.4">
      <c r="A42" s="17" t="s">
        <v>199</v>
      </c>
      <c r="L42" s="23">
        <f>SUM(L39:L41)/SUM(L38:L41)</f>
        <v>0.21199865447085578</v>
      </c>
      <c r="M42" s="23">
        <f>SUM(M39:M41)/SUM(M38:M41)</f>
        <v>0.25271677641170448</v>
      </c>
      <c r="N42" s="23">
        <f t="shared" ref="N42" si="95">SUM(N39:N41)/SUM(N38:N41)</f>
        <v>0.25549642769661157</v>
      </c>
      <c r="O42" s="23">
        <f t="shared" ref="O42" si="96">SUM(O39:O41)/SUM(O38:O41)</f>
        <v>0.25684833674551827</v>
      </c>
      <c r="P42" s="23">
        <f t="shared" ref="P42" si="97">SUM(P39:P41)/SUM(P38:P41)</f>
        <v>0.25938804506508312</v>
      </c>
      <c r="Q42" s="23">
        <f t="shared" ref="Q42" si="98">SUM(Q39:Q41)/SUM(Q38:Q41)</f>
        <v>0.26202807123027833</v>
      </c>
      <c r="R42" s="23">
        <f t="shared" ref="R42" si="99">SUM(R39:R41)/SUM(R38:R41)</f>
        <v>0.26171364142632247</v>
      </c>
      <c r="S42" s="23">
        <f t="shared" ref="S42" si="100">SUM(S39:S41)/SUM(S38:S41)</f>
        <v>0.2637821409405835</v>
      </c>
      <c r="T42" s="23">
        <f t="shared" ref="T42" si="101">SUM(T39:T41)/SUM(T38:T41)</f>
        <v>0.26384152743981415</v>
      </c>
      <c r="U42" s="23">
        <f t="shared" ref="U42" si="102">SUM(U39:U41)/SUM(U38:U41)</f>
        <v>0.26359325301478287</v>
      </c>
      <c r="V42" s="23">
        <f t="shared" ref="V42" si="103">SUM(V39:V41)/SUM(V38:V41)</f>
        <v>0.26407274560342947</v>
      </c>
      <c r="W42" s="23">
        <f t="shared" ref="W42" si="104">SUM(W39:W41)/SUM(W38:W41)</f>
        <v>0.2639782429895105</v>
      </c>
      <c r="X42" s="23">
        <f t="shared" ref="X42" si="105">SUM(X39:X41)/SUM(X38:X41)</f>
        <v>0.26329112860459147</v>
      </c>
      <c r="Y42" s="23">
        <f t="shared" ref="Y42" si="106">SUM(Y39:Y41)/SUM(Y38:Y41)</f>
        <v>0.26263402060642216</v>
      </c>
      <c r="Z42" s="23">
        <f t="shared" ref="Z42" si="107">SUM(Z39:Z41)/SUM(Z38:Z41)</f>
        <v>0.26310780800436634</v>
      </c>
      <c r="AA42" s="23">
        <f t="shared" ref="AA42" si="108">SUM(AA39:AA41)/SUM(AA38:AA41)</f>
        <v>0.26437828393488788</v>
      </c>
      <c r="AB42" s="23">
        <f t="shared" ref="AB42" si="109">SUM(AB39:AB41)/SUM(AB38:AB41)</f>
        <v>0.26488011270279344</v>
      </c>
      <c r="AC42" s="23">
        <f t="shared" ref="AC42" si="110">SUM(AC39:AC41)/SUM(AC38:AC41)</f>
        <v>0.26699398141915143</v>
      </c>
      <c r="AD42" s="23">
        <f t="shared" ref="AD42" si="111">SUM(AD39:AD41)/SUM(AD38:AD41)</f>
        <v>0.27057669200216627</v>
      </c>
      <c r="AE42" s="23">
        <f t="shared" ref="AE42" si="112">SUM(AE39:AE41)/SUM(AE38:AE41)</f>
        <v>0.27422741325912392</v>
      </c>
      <c r="AF42" s="23">
        <f t="shared" ref="AF42" si="113">SUM(AF39:AF41)/SUM(AF38:AF41)</f>
        <v>0.278391875053282</v>
      </c>
      <c r="AG42" s="23">
        <f t="shared" ref="AG42" si="114">SUM(AG39:AG41)/SUM(AG38:AG41)</f>
        <v>0.28456929670309344</v>
      </c>
      <c r="AH42" s="23">
        <f t="shared" ref="AH42" si="115">SUM(AH39:AH41)/SUM(AH38:AH41)</f>
        <v>0.29093423303638583</v>
      </c>
      <c r="AI42" s="23">
        <f t="shared" ref="AI42" si="116">SUM(AI39:AI41)/SUM(AI38:AI41)</f>
        <v>0.29622479152386372</v>
      </c>
      <c r="AJ42" s="23">
        <f t="shared" ref="AJ42" si="117">SUM(AJ39:AJ41)/SUM(AJ38:AJ41)</f>
        <v>0.30277460950047808</v>
      </c>
      <c r="AK42" s="23">
        <f t="shared" ref="AK42" si="118">SUM(AK39:AK41)/SUM(AK38:AK41)</f>
        <v>0.3097980756652946</v>
      </c>
      <c r="AL42" s="23">
        <f t="shared" ref="AL42" si="119">SUM(AL39:AL41)/SUM(AL38:AL41)</f>
        <v>0.31900319869595345</v>
      </c>
      <c r="AM42" s="23">
        <f t="shared" ref="AM42" si="120">SUM(AM39:AM41)/SUM(AM38:AM41)</f>
        <v>0.32791055408605579</v>
      </c>
      <c r="AN42" s="23">
        <f t="shared" ref="AN42" si="121">SUM(AN39:AN41)/SUM(AN38:AN41)</f>
        <v>0.33801995071994895</v>
      </c>
      <c r="AO42" s="23">
        <f t="shared" ref="AO42" si="122">SUM(AO39:AO41)/SUM(AO38:AO41)</f>
        <v>0.34734857602106417</v>
      </c>
      <c r="AP42" s="23">
        <f t="shared" ref="AP42" si="123">SUM(AP39:AP41)/SUM(AP38:AP41)</f>
        <v>0.35738861414696493</v>
      </c>
      <c r="AQ42" s="23">
        <f t="shared" ref="AQ42" si="124">SUM(AQ39:AQ41)/SUM(AQ38:AQ41)</f>
        <v>0.36937785355574415</v>
      </c>
      <c r="AR42" s="23">
        <f t="shared" ref="AR42" si="125">SUM(AR39:AR41)/SUM(AR38:AR41)</f>
        <v>0.38021360719739039</v>
      </c>
      <c r="AS42" s="23">
        <f t="shared" ref="AS42" si="126">SUM(AS39:AS41)/SUM(AS38:AS41)</f>
        <v>0.39330399023732698</v>
      </c>
      <c r="AT42" s="23">
        <f t="shared" ref="AT42" si="127">SUM(AT39:AT41)/SUM(AT38:AT41)</f>
        <v>0.40738271443848578</v>
      </c>
      <c r="AU42" s="23">
        <f t="shared" ref="AU42" si="128">SUM(AU39:AU41)/SUM(AU38:AU41)</f>
        <v>0.4208215990828747</v>
      </c>
      <c r="AV42" s="23">
        <f t="shared" ref="AV42" si="129">SUM(AV39:AV41)/SUM(AV38:AV41)</f>
        <v>0.43265033642456219</v>
      </c>
      <c r="AW42" s="23">
        <f t="shared" ref="AW42" si="130">SUM(AW39:AW41)/SUM(AW38:AW41)</f>
        <v>0.44384478405822175</v>
      </c>
      <c r="AX42" s="23">
        <f t="shared" ref="AX42" si="131">SUM(AX39:AX41)/SUM(AX38:AX41)</f>
        <v>0.45519810012557571</v>
      </c>
      <c r="AY42" s="23">
        <f t="shared" ref="AY42" si="132">SUM(AY39:AY41)/SUM(AY38:AY41)</f>
        <v>0.46796198613128676</v>
      </c>
      <c r="AZ42" s="23">
        <f t="shared" ref="AZ42" si="133">SUM(AZ39:AZ41)/SUM(AZ38:AZ41)</f>
        <v>0.47612587559404551</v>
      </c>
      <c r="BA42" s="23"/>
      <c r="BB42" s="23">
        <f t="shared" ref="BB42" si="134">SUM(BB39:BB41)/SUM(BB38:BB41)</f>
        <v>0.29126793323348271</v>
      </c>
    </row>
    <row r="43" spans="1:58" s="17" customFormat="1" x14ac:dyDescent="0.4"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</row>
    <row r="44" spans="1:58" x14ac:dyDescent="0.4">
      <c r="A44" s="25" t="s">
        <v>113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AZ44" s="31"/>
      <c r="BA44" s="31"/>
    </row>
    <row r="45" spans="1:58" x14ac:dyDescent="0.4">
      <c r="A45" s="17" t="s">
        <v>198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-1.5097536619530221E-3</v>
      </c>
      <c r="X45" s="2">
        <v>-1.15140980480913E-2</v>
      </c>
      <c r="Y45" s="2">
        <v>-0.24445704272404331</v>
      </c>
      <c r="Z45" s="2">
        <v>-0.58609737179563304</v>
      </c>
      <c r="AA45" s="2">
        <v>-0.96845959067528398</v>
      </c>
      <c r="AB45" s="2">
        <v>-1.5908387161350006</v>
      </c>
      <c r="AC45" s="2">
        <v>-2.4699422914325879</v>
      </c>
      <c r="AD45" s="2">
        <v>-3.8696598905120387</v>
      </c>
      <c r="AE45" s="2">
        <v>-5.6368591344169214</v>
      </c>
      <c r="AF45" s="2">
        <v>-7.7340741846840588</v>
      </c>
      <c r="AG45" s="2">
        <v>-13.443510798599162</v>
      </c>
      <c r="AH45" s="2">
        <v>-19.432077311347925</v>
      </c>
      <c r="AI45" s="2">
        <v>-25.777602700258235</v>
      </c>
      <c r="AJ45" s="2">
        <v>-32.385513808478215</v>
      </c>
      <c r="AK45" s="2">
        <v>-39.025087409776894</v>
      </c>
      <c r="AL45" s="2">
        <v>-45.571579525796942</v>
      </c>
      <c r="AM45" s="2">
        <v>-51.839523235991877</v>
      </c>
      <c r="AN45" s="2">
        <v>-57.78741576594993</v>
      </c>
      <c r="AO45" s="2">
        <v>-63.082758388250738</v>
      </c>
      <c r="AP45" s="2">
        <v>-67.705410677766466</v>
      </c>
      <c r="AQ45" s="2">
        <v>-71.581375433835703</v>
      </c>
      <c r="AR45" s="2">
        <v>-74.747408662634058</v>
      </c>
      <c r="AS45" s="2">
        <v>-77.155373401623365</v>
      </c>
      <c r="AT45" s="2">
        <v>-78.79162203508271</v>
      </c>
      <c r="AU45" s="2">
        <v>-79.679152228709327</v>
      </c>
      <c r="AV45" s="2">
        <v>-79.862665855622197</v>
      </c>
      <c r="AW45" s="2">
        <v>-79.362109224468696</v>
      </c>
      <c r="AX45" s="2">
        <v>-78.268531595498331</v>
      </c>
      <c r="AY45" s="2">
        <v>-76.667266157650687</v>
      </c>
      <c r="AZ45" s="2">
        <v>-74.511557758175144</v>
      </c>
      <c r="BA45" s="2"/>
      <c r="BB45" s="2">
        <v>-1209.7909540496021</v>
      </c>
    </row>
    <row r="46" spans="1:58" x14ac:dyDescent="0.4">
      <c r="A46" s="17" t="s">
        <v>197</v>
      </c>
      <c r="L46" s="2">
        <v>0</v>
      </c>
      <c r="M46" s="2">
        <v>0.66248990066696933</v>
      </c>
      <c r="N46" s="2">
        <v>0.33807762151309362</v>
      </c>
      <c r="O46" s="2">
        <v>0.30693689277148906</v>
      </c>
      <c r="P46" s="2">
        <v>0.22226059748993521</v>
      </c>
      <c r="Q46" s="2">
        <v>0.38388107922332892</v>
      </c>
      <c r="R46" s="2">
        <v>0.54573169897236085</v>
      </c>
      <c r="S46" s="2">
        <v>0.48319993299941189</v>
      </c>
      <c r="T46" s="2">
        <v>0.37616296770806912</v>
      </c>
      <c r="U46" s="2">
        <v>0.42017667843697382</v>
      </c>
      <c r="V46" s="2">
        <v>0.52091433147398902</v>
      </c>
      <c r="W46" s="2">
        <v>0.59961318864407076</v>
      </c>
      <c r="X46" s="2">
        <v>0.82613853218771283</v>
      </c>
      <c r="Y46" s="2">
        <v>0.93002902463854298</v>
      </c>
      <c r="Z46" s="2">
        <v>0.93677961507148666</v>
      </c>
      <c r="AA46" s="2">
        <v>1.0316371117400536</v>
      </c>
      <c r="AB46" s="2">
        <v>1.1465381475149456</v>
      </c>
      <c r="AC46" s="2">
        <v>1.1838465587350697</v>
      </c>
      <c r="AD46" s="2">
        <v>1.1798403536237743</v>
      </c>
      <c r="AE46" s="2">
        <v>1.0022943666436674</v>
      </c>
      <c r="AF46" s="2">
        <v>1.0660024489861826</v>
      </c>
      <c r="AG46" s="2">
        <v>-0.42099941697716758</v>
      </c>
      <c r="AH46" s="2">
        <v>-1.9269016742744043</v>
      </c>
      <c r="AI46" s="2">
        <v>-3.5374933701885425</v>
      </c>
      <c r="AJ46" s="2">
        <v>-5.3050585621296591</v>
      </c>
      <c r="AK46" s="2">
        <v>-7.1599869530463707</v>
      </c>
      <c r="AL46" s="2">
        <v>-9.116805133846043</v>
      </c>
      <c r="AM46" s="2">
        <v>-11.133478753678872</v>
      </c>
      <c r="AN46" s="2">
        <v>-13.208540303493123</v>
      </c>
      <c r="AO46" s="2">
        <v>-15.284693583857774</v>
      </c>
      <c r="AP46" s="2">
        <v>-17.400363597906022</v>
      </c>
      <c r="AQ46" s="2">
        <v>-19.586175127231883</v>
      </c>
      <c r="AR46" s="2">
        <v>-21.803820686029724</v>
      </c>
      <c r="AS46" s="2">
        <v>-24.07853272829</v>
      </c>
      <c r="AT46" s="2">
        <v>-26.283314008256568</v>
      </c>
      <c r="AU46" s="2">
        <v>-28.452630464761498</v>
      </c>
      <c r="AV46" s="2">
        <v>-30.631019406503526</v>
      </c>
      <c r="AW46" s="2">
        <v>-32.786959192486364</v>
      </c>
      <c r="AX46" s="2">
        <v>-35.034262918703817</v>
      </c>
      <c r="AY46" s="2">
        <v>-37.376743109250128</v>
      </c>
      <c r="AZ46" s="2">
        <v>-39.694427571012483</v>
      </c>
      <c r="BA46" s="2"/>
      <c r="BB46" s="2">
        <v>-366.05965551288284</v>
      </c>
    </row>
    <row r="47" spans="1:58" x14ac:dyDescent="0.4">
      <c r="A47" s="17" t="s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9.8399584620367797E-3</v>
      </c>
      <c r="X47" s="2">
        <v>4.9232389171785851E-2</v>
      </c>
      <c r="Y47" s="2">
        <v>0.16708170038068371</v>
      </c>
      <c r="Z47" s="2">
        <v>0.31556171476458594</v>
      </c>
      <c r="AA47" s="2">
        <v>0.48800662909511772</v>
      </c>
      <c r="AB47" s="2">
        <v>0.74897880685252183</v>
      </c>
      <c r="AC47" s="2">
        <v>1.0805175229695561</v>
      </c>
      <c r="AD47" s="2">
        <v>1.5958357966671262</v>
      </c>
      <c r="AE47" s="2">
        <v>2.1548455300453284</v>
      </c>
      <c r="AF47" s="2">
        <v>2.6345999731690348</v>
      </c>
      <c r="AG47" s="2">
        <v>4.0485936749095544</v>
      </c>
      <c r="AH47" s="2">
        <v>5.3893889685022032</v>
      </c>
      <c r="AI47" s="2">
        <v>6.3269396972080187</v>
      </c>
      <c r="AJ47" s="2">
        <v>7.1760444345974506</v>
      </c>
      <c r="AK47" s="2">
        <v>7.954991593649261</v>
      </c>
      <c r="AL47" s="2">
        <v>8.9035181101779557</v>
      </c>
      <c r="AM47" s="2">
        <v>9.5194277339221713</v>
      </c>
      <c r="AN47" s="2">
        <v>10.062269899084519</v>
      </c>
      <c r="AO47" s="2">
        <v>10.394121057976548</v>
      </c>
      <c r="AP47" s="2">
        <v>10.489654124995837</v>
      </c>
      <c r="AQ47" s="2">
        <v>10.577140582754758</v>
      </c>
      <c r="AR47" s="2">
        <v>10.422853058712292</v>
      </c>
      <c r="AS47" s="2">
        <v>10.409024434894079</v>
      </c>
      <c r="AT47" s="2">
        <v>10.275111436763829</v>
      </c>
      <c r="AU47" s="2">
        <v>9.9110425921766208</v>
      </c>
      <c r="AV47" s="2">
        <v>9.28613300872221</v>
      </c>
      <c r="AW47" s="2">
        <v>8.6448700385494917</v>
      </c>
      <c r="AX47" s="2">
        <v>7.9115007133300068</v>
      </c>
      <c r="AY47" s="2">
        <v>7.2718435375859158</v>
      </c>
      <c r="AZ47" s="2">
        <v>6.3532696082777704</v>
      </c>
      <c r="BA47" s="2"/>
      <c r="BB47" s="2">
        <v>180.57223832836826</v>
      </c>
    </row>
    <row r="48" spans="1:58" x14ac:dyDescent="0.4">
      <c r="A48" s="17" t="s">
        <v>100</v>
      </c>
      <c r="L48" s="7">
        <f t="shared" ref="L48:AZ48" si="135">L41-L$8</f>
        <v>0</v>
      </c>
      <c r="M48" s="7">
        <f t="shared" si="135"/>
        <v>0</v>
      </c>
      <c r="N48" s="7">
        <f t="shared" si="135"/>
        <v>0</v>
      </c>
      <c r="O48" s="7">
        <f t="shared" si="135"/>
        <v>0</v>
      </c>
      <c r="P48" s="7">
        <f t="shared" si="135"/>
        <v>0</v>
      </c>
      <c r="Q48" s="7">
        <f t="shared" si="135"/>
        <v>0</v>
      </c>
      <c r="R48" s="7">
        <f t="shared" si="135"/>
        <v>0</v>
      </c>
      <c r="S48" s="7">
        <f t="shared" si="135"/>
        <v>0</v>
      </c>
      <c r="T48" s="7">
        <f t="shared" si="135"/>
        <v>0</v>
      </c>
      <c r="U48" s="7">
        <f t="shared" si="135"/>
        <v>0</v>
      </c>
      <c r="V48" s="7">
        <f t="shared" si="135"/>
        <v>0</v>
      </c>
      <c r="W48" s="7">
        <f t="shared" si="135"/>
        <v>3.1636143242081971E-3</v>
      </c>
      <c r="X48" s="7">
        <f t="shared" ref="X48" si="136">X41-X$8</f>
        <v>1.4840337098689815E-2</v>
      </c>
      <c r="Y48" s="7">
        <f t="shared" si="135"/>
        <v>5.0510718453040226E-2</v>
      </c>
      <c r="Z48" s="7">
        <f t="shared" si="135"/>
        <v>6.2293699618933829E-2</v>
      </c>
      <c r="AA48" s="7">
        <f t="shared" si="135"/>
        <v>8.0795208540962449E-2</v>
      </c>
      <c r="AB48" s="7">
        <f t="shared" si="135"/>
        <v>0.11194540679134946</v>
      </c>
      <c r="AC48" s="7">
        <f t="shared" si="135"/>
        <v>0.15250996499476344</v>
      </c>
      <c r="AD48" s="7">
        <f t="shared" si="135"/>
        <v>0.23453801958805798</v>
      </c>
      <c r="AE48" s="7">
        <f t="shared" si="135"/>
        <v>0.29212416828484322</v>
      </c>
      <c r="AF48" s="7">
        <f t="shared" si="135"/>
        <v>0.33802508230804307</v>
      </c>
      <c r="AG48" s="7">
        <f t="shared" si="135"/>
        <v>0.85065574356186602</v>
      </c>
      <c r="AH48" s="7">
        <f t="shared" si="135"/>
        <v>0.9155686174957367</v>
      </c>
      <c r="AI48" s="7">
        <f t="shared" si="135"/>
        <v>0.94500714847504952</v>
      </c>
      <c r="AJ48" s="7">
        <f t="shared" si="135"/>
        <v>0.97449535858810066</v>
      </c>
      <c r="AK48" s="7">
        <f t="shared" si="135"/>
        <v>0.98445001275040056</v>
      </c>
      <c r="AL48" s="7">
        <f t="shared" si="135"/>
        <v>0.98893725521200793</v>
      </c>
      <c r="AM48" s="7">
        <f t="shared" si="135"/>
        <v>0.97542923468979836</v>
      </c>
      <c r="AN48" s="7">
        <f t="shared" si="135"/>
        <v>0.95522557085519111</v>
      </c>
      <c r="AO48" s="7">
        <f t="shared" si="135"/>
        <v>0.89661666986430077</v>
      </c>
      <c r="AP48" s="7">
        <f t="shared" si="135"/>
        <v>0.83634108197399826</v>
      </c>
      <c r="AQ48" s="7">
        <f t="shared" si="135"/>
        <v>0.78778681381429294</v>
      </c>
      <c r="AR48" s="7">
        <f t="shared" si="135"/>
        <v>0.72774135562329434</v>
      </c>
      <c r="AS48" s="7">
        <f t="shared" si="135"/>
        <v>0.66686206520269309</v>
      </c>
      <c r="AT48" s="7">
        <f t="shared" si="135"/>
        <v>0.60900580671379601</v>
      </c>
      <c r="AU48" s="7">
        <f t="shared" si="135"/>
        <v>0.54757217580399242</v>
      </c>
      <c r="AV48" s="7">
        <f t="shared" si="135"/>
        <v>0.48266457923008943</v>
      </c>
      <c r="AW48" s="7">
        <f t="shared" si="135"/>
        <v>0.41562024367529204</v>
      </c>
      <c r="AX48" s="7">
        <f t="shared" si="135"/>
        <v>0.35760773143009317</v>
      </c>
      <c r="AY48" s="7">
        <f t="shared" si="135"/>
        <v>0.30422190214309808</v>
      </c>
      <c r="AZ48" s="7">
        <f t="shared" si="135"/>
        <v>0.24540583874330935</v>
      </c>
      <c r="BB48" s="2">
        <f>SUM(L48:AZ48)</f>
        <v>15.807961425849292</v>
      </c>
    </row>
    <row r="49" spans="1:58" x14ac:dyDescent="0.4">
      <c r="BB49" s="2">
        <f>SUM(BB45:BB48)</f>
        <v>-1379.4704098082673</v>
      </c>
    </row>
    <row r="50" spans="1:58" x14ac:dyDescent="0.4">
      <c r="A50" s="25" t="s">
        <v>109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58" x14ac:dyDescent="0.4">
      <c r="A51" s="17" t="s">
        <v>198</v>
      </c>
      <c r="B51" s="3">
        <v>1120</v>
      </c>
      <c r="C51" s="3">
        <v>1126</v>
      </c>
      <c r="D51" s="3">
        <v>1156</v>
      </c>
      <c r="E51" s="3">
        <v>1159</v>
      </c>
      <c r="F51" s="3">
        <v>1180</v>
      </c>
      <c r="G51" s="3">
        <v>1180</v>
      </c>
      <c r="H51" s="3">
        <v>1187</v>
      </c>
      <c r="I51" s="3">
        <v>1183</v>
      </c>
      <c r="J51" s="3">
        <v>1119</v>
      </c>
      <c r="K51" s="3">
        <v>1107</v>
      </c>
      <c r="L51" s="3">
        <v>1089</v>
      </c>
      <c r="M51" s="3">
        <v>1091.8096402447923</v>
      </c>
      <c r="N51" s="3">
        <v>1087.4224074443437</v>
      </c>
      <c r="O51" s="3">
        <v>1101.7873387873556</v>
      </c>
      <c r="P51" s="3">
        <v>1110.6493330769899</v>
      </c>
      <c r="Q51" s="3">
        <v>1141.7746023791228</v>
      </c>
      <c r="R51" s="3">
        <v>1147.5924103724722</v>
      </c>
      <c r="S51" s="3">
        <v>1146.8109284420993</v>
      </c>
      <c r="T51" s="3">
        <v>1143.7462754189678</v>
      </c>
      <c r="U51" s="3">
        <v>1132.2736388989756</v>
      </c>
      <c r="V51" s="3">
        <v>1118.1829305433264</v>
      </c>
      <c r="W51" s="3">
        <v>1099.6784920276452</v>
      </c>
      <c r="X51" s="3">
        <v>1078.0916419411087</v>
      </c>
      <c r="Y51" s="3">
        <v>1051.8712413531252</v>
      </c>
      <c r="Z51" s="3">
        <v>1022.8668835252065</v>
      </c>
      <c r="AA51" s="3">
        <v>993.35995217495247</v>
      </c>
      <c r="AB51" s="3">
        <v>967.18038771016984</v>
      </c>
      <c r="AC51" s="3">
        <v>942.10325586834813</v>
      </c>
      <c r="AD51" s="3">
        <v>916.90685977603391</v>
      </c>
      <c r="AE51" s="3">
        <v>889.20490880749833</v>
      </c>
      <c r="AF51" s="3">
        <v>855.80363854866187</v>
      </c>
      <c r="AG51" s="3">
        <v>818.34632186755232</v>
      </c>
      <c r="AH51" s="3">
        <v>780.54070490363199</v>
      </c>
      <c r="AI51" s="3">
        <v>742.73258487759153</v>
      </c>
      <c r="AJ51" s="3">
        <v>703.97607391216241</v>
      </c>
      <c r="AK51" s="3">
        <v>663.53547338342196</v>
      </c>
      <c r="AL51" s="3">
        <v>623.54632557957143</v>
      </c>
      <c r="AM51" s="3">
        <v>583.77382074449622</v>
      </c>
      <c r="AN51" s="3">
        <v>544.58593789443216</v>
      </c>
      <c r="AO51" s="3">
        <v>506.1376230959653</v>
      </c>
      <c r="AP51" s="3">
        <v>468.65975520786458</v>
      </c>
      <c r="AQ51" s="3">
        <v>432.46262475180379</v>
      </c>
      <c r="AR51" s="3">
        <v>398.2535008611784</v>
      </c>
      <c r="AS51" s="3">
        <v>365.77082185862997</v>
      </c>
      <c r="AT51" s="3">
        <v>334.87258973547665</v>
      </c>
      <c r="AU51" s="3">
        <v>305.73941495426965</v>
      </c>
      <c r="AV51" s="3">
        <v>278.56073968546764</v>
      </c>
      <c r="AW51" s="3">
        <v>253.42222583132531</v>
      </c>
      <c r="AX51" s="3">
        <v>230.18283389927396</v>
      </c>
      <c r="AY51" s="3">
        <v>208.86128222703806</v>
      </c>
      <c r="AZ51" s="3">
        <v>189.28977167446575</v>
      </c>
      <c r="BA51" s="3"/>
      <c r="BB51" s="6">
        <f>SUM(L51:AZ51)</f>
        <v>31561.36719428682</v>
      </c>
      <c r="BD51" s="6">
        <f>SUM(B51:AZ51)</f>
        <v>43078.367194286802</v>
      </c>
      <c r="BE51" s="52"/>
      <c r="BF51" s="11">
        <f>(G51-AZ51)/G51</f>
        <v>0.8395849392589273</v>
      </c>
    </row>
    <row r="52" spans="1:58" x14ac:dyDescent="0.4">
      <c r="A52" s="17" t="s">
        <v>197</v>
      </c>
      <c r="L52" s="3">
        <v>240.01192907353487</v>
      </c>
      <c r="M52" s="3">
        <v>308.66427800237187</v>
      </c>
      <c r="N52" s="3">
        <v>307.51916624517577</v>
      </c>
      <c r="O52" s="3">
        <v>311.5906480101562</v>
      </c>
      <c r="P52" s="3">
        <v>314.12436708688824</v>
      </c>
      <c r="Q52" s="3">
        <v>322.70147050114701</v>
      </c>
      <c r="R52" s="3">
        <v>324.0915194742451</v>
      </c>
      <c r="S52" s="3">
        <v>323.82675186092189</v>
      </c>
      <c r="T52" s="3">
        <v>322.96984135283719</v>
      </c>
      <c r="U52" s="3">
        <v>319.57296519452382</v>
      </c>
      <c r="V52" s="3">
        <v>315.4334175670964</v>
      </c>
      <c r="W52" s="3">
        <v>310.02078968324957</v>
      </c>
      <c r="X52" s="3">
        <v>303.59297612818085</v>
      </c>
      <c r="Y52" s="3">
        <v>295.93460793347413</v>
      </c>
      <c r="Z52" s="3">
        <v>287.57570455001229</v>
      </c>
      <c r="AA52" s="3">
        <v>279.00467945053873</v>
      </c>
      <c r="AB52" s="3">
        <v>271.31480428897407</v>
      </c>
      <c r="AC52" s="3">
        <v>263.97903319772655</v>
      </c>
      <c r="AD52" s="3">
        <v>256.56327589945329</v>
      </c>
      <c r="AE52" s="3">
        <v>248.59366200874442</v>
      </c>
      <c r="AF52" s="3">
        <v>238.78227795498555</v>
      </c>
      <c r="AG52" s="3">
        <v>228.31159304137373</v>
      </c>
      <c r="AH52" s="3">
        <v>217.79786491597068</v>
      </c>
      <c r="AI52" s="3">
        <v>207.42316907530932</v>
      </c>
      <c r="AJ52" s="3">
        <v>197.06391286516541</v>
      </c>
      <c r="AK52" s="3">
        <v>187.38662978305908</v>
      </c>
      <c r="AL52" s="3">
        <v>177.72846696312865</v>
      </c>
      <c r="AM52" s="3">
        <v>167.97415583406922</v>
      </c>
      <c r="AN52" s="3">
        <v>158.17761024109259</v>
      </c>
      <c r="AO52" s="3">
        <v>148.31382780513781</v>
      </c>
      <c r="AP52" s="3">
        <v>138.43419348871771</v>
      </c>
      <c r="AQ52" s="3">
        <v>128.72932102252182</v>
      </c>
      <c r="AR52" s="3">
        <v>119.29603508727953</v>
      </c>
      <c r="AS52" s="3">
        <v>110.15025721871962</v>
      </c>
      <c r="AT52" s="3">
        <v>100.94943536183553</v>
      </c>
      <c r="AU52" s="3">
        <v>91.793132009226511</v>
      </c>
      <c r="AV52" s="3">
        <v>82.834641766888097</v>
      </c>
      <c r="AW52" s="3">
        <v>74.03799170118775</v>
      </c>
      <c r="AX52" s="3">
        <v>65.690871710033662</v>
      </c>
      <c r="AY52" s="3">
        <v>57.803652992059433</v>
      </c>
      <c r="AZ52" s="3">
        <v>50.057072731332077</v>
      </c>
      <c r="BA52" s="3"/>
      <c r="BB52" s="6">
        <f t="shared" ref="BB52:BB54" si="137">SUM(L52:AZ52)</f>
        <v>8875.8220010783425</v>
      </c>
    </row>
    <row r="53" spans="1:58" x14ac:dyDescent="0.4">
      <c r="A53" s="17" t="s">
        <v>0</v>
      </c>
      <c r="L53" s="3">
        <v>0</v>
      </c>
      <c r="M53" s="3">
        <v>4.869393818902869E-4</v>
      </c>
      <c r="N53" s="3">
        <v>0.25791311119745525</v>
      </c>
      <c r="O53" s="3">
        <v>0.39901015051848304</v>
      </c>
      <c r="P53" s="3">
        <v>0.66168120103115646</v>
      </c>
      <c r="Q53" s="3">
        <v>0.67459464542479142</v>
      </c>
      <c r="R53" s="3">
        <v>0.73477981180777829</v>
      </c>
      <c r="S53" s="3">
        <v>0.79366667354042719</v>
      </c>
      <c r="T53" s="3">
        <v>1.0752257985873253</v>
      </c>
      <c r="U53" s="3">
        <v>1.5375170162164724</v>
      </c>
      <c r="V53" s="3">
        <v>2.1127023745036171</v>
      </c>
      <c r="W53" s="3">
        <v>2.7901007643654756</v>
      </c>
      <c r="X53" s="3">
        <v>3.4911271499598322</v>
      </c>
      <c r="Y53" s="3">
        <v>4.2414349612839208</v>
      </c>
      <c r="Z53" s="3">
        <v>5.5766425230052441</v>
      </c>
      <c r="AA53" s="3">
        <v>7.3045347932460851</v>
      </c>
      <c r="AB53" s="3">
        <v>9.679578966522925</v>
      </c>
      <c r="AC53" s="3">
        <v>12.536238046200353</v>
      </c>
      <c r="AD53" s="3">
        <v>16.540914248716327</v>
      </c>
      <c r="AE53" s="3">
        <v>21.213609915537649</v>
      </c>
      <c r="AF53" s="3">
        <v>25.931289419964493</v>
      </c>
      <c r="AG53" s="3">
        <v>30.997584778232813</v>
      </c>
      <c r="AH53" s="3">
        <v>36.072207625826834</v>
      </c>
      <c r="AI53" s="3">
        <v>38.967218165476467</v>
      </c>
      <c r="AJ53" s="3">
        <v>41.872975883345234</v>
      </c>
      <c r="AK53" s="3">
        <v>44.504287734990314</v>
      </c>
      <c r="AL53" s="3">
        <v>48.612205581016987</v>
      </c>
      <c r="AM53" s="3">
        <v>51.370342856828131</v>
      </c>
      <c r="AN53" s="3">
        <v>54.207928323339821</v>
      </c>
      <c r="AO53" s="3">
        <v>56.419361600224669</v>
      </c>
      <c r="AP53" s="3">
        <v>57.820021853087766</v>
      </c>
      <c r="AQ53" s="3">
        <v>59.622520713011333</v>
      </c>
      <c r="AR53" s="3">
        <v>60.379850159274334</v>
      </c>
      <c r="AS53" s="3">
        <v>62.288704138950173</v>
      </c>
      <c r="AT53" s="3">
        <v>63.837262230292602</v>
      </c>
      <c r="AU53" s="3">
        <v>64.229791665551033</v>
      </c>
      <c r="AV53" s="3">
        <v>63.057050175821118</v>
      </c>
      <c r="AW53" s="3">
        <v>61.759825182926804</v>
      </c>
      <c r="AX53" s="3">
        <v>59.724787001217948</v>
      </c>
      <c r="AY53" s="3">
        <v>58.283467085918623</v>
      </c>
      <c r="AZ53" s="3">
        <v>54.332481557480037</v>
      </c>
      <c r="BA53" s="3"/>
      <c r="BB53" s="6">
        <f t="shared" si="137"/>
        <v>1185.9129228238248</v>
      </c>
    </row>
    <row r="54" spans="1:58" x14ac:dyDescent="0.4">
      <c r="A54" s="17" t="s">
        <v>100</v>
      </c>
      <c r="L54" s="3">
        <v>52.965406598061797</v>
      </c>
      <c r="M54" s="3">
        <v>59.9080319819236</v>
      </c>
      <c r="N54" s="3">
        <v>65.067189676980902</v>
      </c>
      <c r="O54" s="3">
        <v>68.507879097129404</v>
      </c>
      <c r="P54" s="3">
        <v>73.984307929489702</v>
      </c>
      <c r="Q54" s="3">
        <v>81.64804434116229</v>
      </c>
      <c r="R54" s="3">
        <v>81.438479605761998</v>
      </c>
      <c r="S54" s="3">
        <v>85.793104266879396</v>
      </c>
      <c r="T54" s="3">
        <v>85.502058420922296</v>
      </c>
      <c r="U54" s="3">
        <v>83.762567098851292</v>
      </c>
      <c r="V54" s="3">
        <v>83.169828386174601</v>
      </c>
      <c r="W54" s="3">
        <v>80.990229389171304</v>
      </c>
      <c r="X54" s="3">
        <v>77.373893510451694</v>
      </c>
      <c r="Y54" s="3">
        <v>73.468296745666009</v>
      </c>
      <c r="Z54" s="3">
        <v>70.956265983942671</v>
      </c>
      <c r="AA54" s="3">
        <v>69.265054484587665</v>
      </c>
      <c r="AB54" s="3">
        <v>65.691139676687243</v>
      </c>
      <c r="AC54" s="3">
        <v>64.506134719938757</v>
      </c>
      <c r="AD54" s="3">
        <v>64.48085317034537</v>
      </c>
      <c r="AE54" s="3">
        <v>63.372703195142684</v>
      </c>
      <c r="AF54" s="3">
        <v>62.1212409634106</v>
      </c>
      <c r="AG54" s="3">
        <v>62.723411027563301</v>
      </c>
      <c r="AH54" s="3">
        <v>62.736113042925702</v>
      </c>
      <c r="AI54" s="3">
        <v>62.416707642349905</v>
      </c>
      <c r="AJ54" s="3">
        <v>62.919384145829099</v>
      </c>
      <c r="AK54" s="3">
        <v>62.2989291322626</v>
      </c>
      <c r="AL54" s="3">
        <v>62.920151067076901</v>
      </c>
      <c r="AM54" s="3">
        <v>63.387816758396696</v>
      </c>
      <c r="AN54" s="3">
        <v>64.159538245694591</v>
      </c>
      <c r="AO54" s="3">
        <v>63.469628888906705</v>
      </c>
      <c r="AP54" s="3">
        <v>63.391347536623599</v>
      </c>
      <c r="AQ54" s="3">
        <v>64.103828392738109</v>
      </c>
      <c r="AR54" s="3">
        <v>63.9385258940097</v>
      </c>
      <c r="AS54" s="3">
        <v>64.169982370859898</v>
      </c>
      <c r="AT54" s="3">
        <v>64.875589312529598</v>
      </c>
      <c r="AU54" s="3">
        <v>65.3954197861989</v>
      </c>
      <c r="AV54" s="3">
        <v>65.556310880604101</v>
      </c>
      <c r="AW54" s="3">
        <v>65.028910133363695</v>
      </c>
      <c r="AX54" s="3">
        <v>65.210885759878693</v>
      </c>
      <c r="AY54" s="3">
        <v>65.756497164280702</v>
      </c>
      <c r="AZ54" s="3">
        <v>65.4834797467756</v>
      </c>
      <c r="BA54" s="3"/>
      <c r="BB54" s="6">
        <f t="shared" si="137"/>
        <v>2793.9151661715491</v>
      </c>
    </row>
    <row r="55" spans="1:58" x14ac:dyDescent="0.4">
      <c r="A55" s="17" t="s">
        <v>199</v>
      </c>
      <c r="L55" s="23">
        <f>SUM(L52:L54)/SUM(L51:L54)</f>
        <v>0.21199865447085578</v>
      </c>
      <c r="M55" s="23">
        <f>SUM(M52:M54)/SUM(M51:M54)</f>
        <v>0.2523810116741077</v>
      </c>
      <c r="N55" s="23">
        <f t="shared" ref="N55" si="138">SUM(N52:N54)/SUM(N51:N54)</f>
        <v>0.25532615038007306</v>
      </c>
      <c r="O55" s="23">
        <f t="shared" ref="O55" si="139">SUM(O52:O54)/SUM(O51:O54)</f>
        <v>0.25669663329022036</v>
      </c>
      <c r="P55" s="23">
        <f t="shared" ref="P55" si="140">SUM(P52:P54)/SUM(P51:P54)</f>
        <v>0.25928054632946546</v>
      </c>
      <c r="Q55" s="23">
        <f t="shared" ref="Q55" si="141">SUM(Q52:Q54)/SUM(Q51:Q54)</f>
        <v>0.26184668139457123</v>
      </c>
      <c r="R55" s="23">
        <f t="shared" ref="R55" si="142">SUM(R52:R54)/SUM(R51:R54)</f>
        <v>0.26145567411131981</v>
      </c>
      <c r="S55" s="23">
        <f t="shared" ref="S55" si="143">SUM(S52:S54)/SUM(S51:S54)</f>
        <v>0.2635545071705156</v>
      </c>
      <c r="T55" s="23">
        <f t="shared" ref="T55" si="144">SUM(T52:T54)/SUM(T51:T54)</f>
        <v>0.263663725932894</v>
      </c>
      <c r="U55" s="23">
        <f t="shared" ref="U55" si="145">SUM(U52:U54)/SUM(U51:U54)</f>
        <v>0.26339259123112163</v>
      </c>
      <c r="V55" s="23">
        <f t="shared" ref="V55" si="146">SUM(V52:V54)/SUM(V51:V54)</f>
        <v>0.26382003035356821</v>
      </c>
      <c r="W55" s="23">
        <f t="shared" ref="W55" si="147">SUM(W52:W54)/SUM(W51:W54)</f>
        <v>0.26368027839708674</v>
      </c>
      <c r="X55" s="23">
        <f t="shared" ref="X55" si="148">SUM(X52:X54)/SUM(X51:X54)</f>
        <v>0.26286834074398574</v>
      </c>
      <c r="Y55" s="23">
        <f t="shared" ref="Y55" si="149">SUM(Y52:Y54)/SUM(Y51:Y54)</f>
        <v>0.26211171917181231</v>
      </c>
      <c r="Z55" s="23">
        <f t="shared" ref="Z55" si="150">SUM(Z52:Z54)/SUM(Z51:Z54)</f>
        <v>0.2625198599068328</v>
      </c>
      <c r="AA55" s="23">
        <f t="shared" ref="AA55" si="151">SUM(AA52:AA54)/SUM(AA51:AA54)</f>
        <v>0.26359644763868412</v>
      </c>
      <c r="AB55" s="23">
        <f t="shared" ref="AB55" si="152">SUM(AB52:AB54)/SUM(AB51:AB54)</f>
        <v>0.26386674631255808</v>
      </c>
      <c r="AC55" s="23">
        <f t="shared" ref="AC55" si="153">SUM(AC52:AC54)/SUM(AC51:AC54)</f>
        <v>0.26577418087881699</v>
      </c>
      <c r="AD55" s="23">
        <f t="shared" ref="AD55" si="154">SUM(AD52:AD54)/SUM(AD51:AD54)</f>
        <v>0.26910101411238185</v>
      </c>
      <c r="AE55" s="23">
        <f t="shared" ref="AE55" si="155">SUM(AE52:AE54)/SUM(AE51:AE54)</f>
        <v>0.27256552293830799</v>
      </c>
      <c r="AF55" s="23">
        <f t="shared" ref="AF55" si="156">SUM(AF52:AF54)/SUM(AF51:AF54)</f>
        <v>0.27636071632768688</v>
      </c>
      <c r="AG55" s="23">
        <f t="shared" ref="AG55" si="157">SUM(AG52:AG54)/SUM(AG51:AG54)</f>
        <v>0.28239086659831231</v>
      </c>
      <c r="AH55" s="23">
        <f t="shared" ref="AH55" si="158">SUM(AH52:AH54)/SUM(AH51:AH54)</f>
        <v>0.28857228537903201</v>
      </c>
      <c r="AI55" s="23">
        <f t="shared" ref="AI55" si="159">SUM(AI52:AI54)/SUM(AI51:AI54)</f>
        <v>0.29367136668908522</v>
      </c>
      <c r="AJ55" s="23">
        <f t="shared" ref="AJ55" si="160">SUM(AJ52:AJ54)/SUM(AJ51:AJ54)</f>
        <v>0.30010595090993786</v>
      </c>
      <c r="AK55" s="23">
        <f t="shared" ref="AK55" si="161">SUM(AK52:AK54)/SUM(AK51:AK54)</f>
        <v>0.30717559669399758</v>
      </c>
      <c r="AL55" s="23">
        <f t="shared" ref="AL55" si="162">SUM(AL52:AL54)/SUM(AL51:AL54)</f>
        <v>0.31689149659668314</v>
      </c>
      <c r="AM55" s="23">
        <f t="shared" ref="AM55" si="163">SUM(AM52:AM54)/SUM(AM51:AM54)</f>
        <v>0.32629003262599199</v>
      </c>
      <c r="AN55" s="23">
        <f t="shared" ref="AN55" si="164">SUM(AN52:AN54)/SUM(AN51:AN54)</f>
        <v>0.33678556997341913</v>
      </c>
      <c r="AO55" s="23">
        <f t="shared" ref="AO55" si="165">SUM(AO52:AO54)/SUM(AO51:AO54)</f>
        <v>0.34636292250569212</v>
      </c>
      <c r="AP55" s="23">
        <f t="shared" ref="AP55" si="166">SUM(AP52:AP54)/SUM(AP51:AP54)</f>
        <v>0.35650647665278323</v>
      </c>
      <c r="AQ55" s="23">
        <f t="shared" ref="AQ55" si="167">SUM(AQ52:AQ54)/SUM(AQ51:AQ54)</f>
        <v>0.36859238834096941</v>
      </c>
      <c r="AR55" s="23">
        <f t="shared" ref="AR55" si="168">SUM(AR52:AR54)/SUM(AR51:AR54)</f>
        <v>0.37953978783706893</v>
      </c>
      <c r="AS55" s="23">
        <f t="shared" ref="AS55" si="169">SUM(AS52:AS54)/SUM(AS51:AS54)</f>
        <v>0.39279032471799424</v>
      </c>
      <c r="AT55" s="23">
        <f t="shared" ref="AT55" si="170">SUM(AT52:AT54)/SUM(AT51:AT54)</f>
        <v>0.40681682639610789</v>
      </c>
      <c r="AU55" s="23">
        <f t="shared" ref="AU55" si="171">SUM(AU52:AU54)/SUM(AU51:AU54)</f>
        <v>0.42002292468692742</v>
      </c>
      <c r="AV55" s="23">
        <f t="shared" ref="AV55" si="172">SUM(AV52:AV54)/SUM(AV51:AV54)</f>
        <v>0.4315188372777331</v>
      </c>
      <c r="AW55" s="23">
        <f t="shared" ref="AW55" si="173">SUM(AW52:AW54)/SUM(AW51:AW54)</f>
        <v>0.44210718760715179</v>
      </c>
      <c r="AX55" s="23">
        <f t="shared" ref="AX55" si="174">SUM(AX52:AX54)/SUM(AX51:AX54)</f>
        <v>0.45299975302199008</v>
      </c>
      <c r="AY55" s="23">
        <f t="shared" ref="AY55" si="175">SUM(AY52:AY54)/SUM(AY51:AY54)</f>
        <v>0.46542446099155904</v>
      </c>
      <c r="AZ55" s="23">
        <f t="shared" ref="AZ55:BB55" si="176">SUM(AZ52:AZ54)/SUM(AZ51:AZ54)</f>
        <v>0.47296944821375397</v>
      </c>
      <c r="BA55" s="23"/>
      <c r="BB55" s="23">
        <f t="shared" si="176"/>
        <v>0.28943073794827412</v>
      </c>
    </row>
    <row r="56" spans="1:58" s="17" customFormat="1" x14ac:dyDescent="0.4"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</row>
    <row r="57" spans="1:58" x14ac:dyDescent="0.4">
      <c r="A57" s="25" t="s">
        <v>112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58" x14ac:dyDescent="0.4">
      <c r="A58" s="17" t="s">
        <v>198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-7.1355369035173565E-5</v>
      </c>
      <c r="U58" s="2">
        <v>1.4617468582657782E-4</v>
      </c>
      <c r="V58" s="2">
        <v>4.3126796716268933E-4</v>
      </c>
      <c r="W58" s="2">
        <v>-1.4896976559141217E-3</v>
      </c>
      <c r="X58" s="2">
        <v>-1.4742141163158102E-2</v>
      </c>
      <c r="Y58" s="2">
        <v>-0.2631442833119344</v>
      </c>
      <c r="Z58" s="2">
        <v>-0.63716378027676812</v>
      </c>
      <c r="AA58" s="2">
        <v>-0.21693066436470224</v>
      </c>
      <c r="AB58" s="2">
        <v>-0.15506304902984336</v>
      </c>
      <c r="AC58" s="2">
        <v>-0.46971026732498056</v>
      </c>
      <c r="AD58" s="2">
        <v>-1.4365387868277564</v>
      </c>
      <c r="AE58" s="2">
        <v>-3.0002606979838164</v>
      </c>
      <c r="AF58" s="2">
        <v>-5.1826900761200374</v>
      </c>
      <c r="AG58" s="2">
        <v>-11.190417715043804</v>
      </c>
      <c r="AH58" s="2">
        <v>-17.735802781219267</v>
      </c>
      <c r="AI58" s="2">
        <v>-24.930238897780779</v>
      </c>
      <c r="AJ58" s="2">
        <v>-32.745615365868595</v>
      </c>
      <c r="AK58" s="2">
        <v>-41.871938788592672</v>
      </c>
      <c r="AL58" s="2">
        <v>-50.824617475965752</v>
      </c>
      <c r="AM58" s="2">
        <v>-59.337583474332689</v>
      </c>
      <c r="AN58" s="2">
        <v>-67.317537578816896</v>
      </c>
      <c r="AO58" s="2">
        <v>-74.325125181957191</v>
      </c>
      <c r="AP58" s="2">
        <v>-80.324172245261607</v>
      </c>
      <c r="AQ58" s="2">
        <v>-85.295227061564788</v>
      </c>
      <c r="AR58" s="2">
        <v>-89.296317805066664</v>
      </c>
      <c r="AS58" s="2">
        <v>-92.27940592851499</v>
      </c>
      <c r="AT58" s="2">
        <v>-94.244938689185176</v>
      </c>
      <c r="AU58" s="2">
        <v>-95.238555007973773</v>
      </c>
      <c r="AV58" s="2">
        <v>-95.330176770911876</v>
      </c>
      <c r="AW58" s="2">
        <v>-94.563899544178838</v>
      </c>
      <c r="AX58" s="2">
        <v>-93.05824057514991</v>
      </c>
      <c r="AY58" s="2">
        <v>-90.932183505732056</v>
      </c>
      <c r="AZ58" s="2">
        <v>-88.147017813770603</v>
      </c>
      <c r="BA58" s="2"/>
      <c r="BB58" s="2">
        <f>SUM(L58:AZ58)</f>
        <v>-1390.3662395636629</v>
      </c>
    </row>
    <row r="59" spans="1:58" x14ac:dyDescent="0.4">
      <c r="A59" s="17" t="s">
        <v>197</v>
      </c>
      <c r="L59" s="2">
        <v>0</v>
      </c>
      <c r="M59" s="2">
        <v>6.3197762363529364E-3</v>
      </c>
      <c r="N59" s="2">
        <v>4.0962944228795095E-3</v>
      </c>
      <c r="O59" s="2">
        <v>4.3502895913434259E-3</v>
      </c>
      <c r="P59" s="2">
        <v>4.6220356420576536E-3</v>
      </c>
      <c r="Q59" s="2">
        <v>3.6857133652574703E-3</v>
      </c>
      <c r="R59" s="2">
        <v>2.7889661892572803E-3</v>
      </c>
      <c r="S59" s="2">
        <v>1.7227478004429031E-3</v>
      </c>
      <c r="T59" s="2">
        <v>9.926319801252248E-4</v>
      </c>
      <c r="U59" s="2">
        <v>1.5105957307923745E-3</v>
      </c>
      <c r="V59" s="2">
        <v>4.3233960608404232E-3</v>
      </c>
      <c r="W59" s="2">
        <v>-1.2314688017340814E-3</v>
      </c>
      <c r="X59" s="2">
        <v>-1.070385649580885E-2</v>
      </c>
      <c r="Y59" s="2">
        <v>-8.7940430016885784E-2</v>
      </c>
      <c r="Z59" s="2">
        <v>-0.19946558090356348</v>
      </c>
      <c r="AA59" s="2">
        <v>-8.230006141695867E-2</v>
      </c>
      <c r="AB59" s="2">
        <v>-6.1882952864323215E-2</v>
      </c>
      <c r="AC59" s="2">
        <v>-0.13957707951260545</v>
      </c>
      <c r="AD59" s="2">
        <v>-0.38474318013891207</v>
      </c>
      <c r="AE59" s="2">
        <v>-0.77197295012760492</v>
      </c>
      <c r="AF59" s="2">
        <v>-1.3059427179288718</v>
      </c>
      <c r="AG59" s="2">
        <v>-3.0024867378007514</v>
      </c>
      <c r="AH59" s="2">
        <v>-4.7962778940159581</v>
      </c>
      <c r="AI59" s="2">
        <v>-6.7027756804698129</v>
      </c>
      <c r="AJ59" s="2">
        <v>-8.6569983647927415</v>
      </c>
      <c r="AK59" s="2">
        <v>-9.9726082722894205</v>
      </c>
      <c r="AL59" s="2">
        <v>-11.553956602708809</v>
      </c>
      <c r="AM59" s="2">
        <v>-13.375584288764884</v>
      </c>
      <c r="AN59" s="2">
        <v>-15.465385623669277</v>
      </c>
      <c r="AO59" s="2">
        <v>-17.768972233787395</v>
      </c>
      <c r="AP59" s="2">
        <v>-20.317001026970274</v>
      </c>
      <c r="AQ59" s="2">
        <v>-22.833822833350467</v>
      </c>
      <c r="AR59" s="2">
        <v>-25.362960115998703</v>
      </c>
      <c r="AS59" s="2">
        <v>-27.829473164567077</v>
      </c>
      <c r="AT59" s="2">
        <v>-30.407888011444925</v>
      </c>
      <c r="AU59" s="2">
        <v>-33.087819751951329</v>
      </c>
      <c r="AV59" s="2">
        <v>-35.820402112452769</v>
      </c>
      <c r="AW59" s="2">
        <v>-38.642122372160841</v>
      </c>
      <c r="AX59" s="2">
        <v>-41.361434529144546</v>
      </c>
      <c r="AY59" s="2">
        <v>-43.996212916536415</v>
      </c>
      <c r="AZ59" s="2">
        <v>-46.707587942678252</v>
      </c>
      <c r="BA59" s="2"/>
      <c r="BB59" s="2">
        <f t="shared" ref="BB59:BB61" si="177">SUM(L59:AZ59)</f>
        <v>-460.67311830674254</v>
      </c>
    </row>
    <row r="60" spans="1:58" x14ac:dyDescent="0.4">
      <c r="A60" s="17" t="s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-4.8343870151512647E-7</v>
      </c>
      <c r="S60" s="2">
        <v>-3.254706435029675E-6</v>
      </c>
      <c r="T60" s="2">
        <v>-1.2091058184227066E-5</v>
      </c>
      <c r="U60" s="2">
        <v>-8.0625120777666481E-5</v>
      </c>
      <c r="V60" s="2">
        <v>-2.7452654339530369E-3</v>
      </c>
      <c r="W60" s="2">
        <v>6.7282324280366623E-3</v>
      </c>
      <c r="X60" s="2">
        <v>4.6013169261370557E-2</v>
      </c>
      <c r="Y60" s="2">
        <v>0.1668319406365022</v>
      </c>
      <c r="Z60" s="2">
        <v>0.32161645458984989</v>
      </c>
      <c r="AA60" s="2">
        <v>0.48406356050614718</v>
      </c>
      <c r="AB60" s="2">
        <v>0.7303032716597162</v>
      </c>
      <c r="AC60" s="2">
        <v>1.0625734362050689</v>
      </c>
      <c r="AD60" s="2">
        <v>1.5902736241311093</v>
      </c>
      <c r="AE60" s="2">
        <v>2.1842511062018275</v>
      </c>
      <c r="AF60" s="2">
        <v>2.7134670109394357</v>
      </c>
      <c r="AG60" s="2">
        <v>4.1473636414862476</v>
      </c>
      <c r="AH60" s="2">
        <v>5.4671680285162978</v>
      </c>
      <c r="AI60" s="2">
        <v>6.3214133811708066</v>
      </c>
      <c r="AJ60" s="2">
        <v>7.0060523488892485</v>
      </c>
      <c r="AK60" s="2">
        <v>7.222706607816832</v>
      </c>
      <c r="AL60" s="2">
        <v>7.581124641271451</v>
      </c>
      <c r="AM60" s="2">
        <v>7.6425216603234816</v>
      </c>
      <c r="AN60" s="2">
        <v>7.6383525125487139</v>
      </c>
      <c r="AO60" s="2">
        <v>7.4741384519429346</v>
      </c>
      <c r="AP60" s="2">
        <v>7.1502248809925817</v>
      </c>
      <c r="AQ60" s="2">
        <v>6.7981708116688679</v>
      </c>
      <c r="AR60" s="2">
        <v>6.282134255464733</v>
      </c>
      <c r="AS60" s="2">
        <v>5.8366817809715243</v>
      </c>
      <c r="AT60" s="2">
        <v>5.3015811162977258</v>
      </c>
      <c r="AU60" s="2">
        <v>4.637333607591124</v>
      </c>
      <c r="AV60" s="2">
        <v>3.8637600863496075</v>
      </c>
      <c r="AW60" s="2">
        <v>3.1148411148543502</v>
      </c>
      <c r="AX60" s="2">
        <v>2.369651785459375</v>
      </c>
      <c r="AY60" s="2">
        <v>1.6918508366816312</v>
      </c>
      <c r="AZ60" s="2">
        <v>1.008787885942148</v>
      </c>
      <c r="BA60" s="2"/>
      <c r="BB60" s="2">
        <f t="shared" si="177"/>
        <v>117.85913952304071</v>
      </c>
    </row>
    <row r="61" spans="1:58" x14ac:dyDescent="0.4">
      <c r="A61" s="17" t="s">
        <v>100</v>
      </c>
      <c r="L61" s="7">
        <f>L54-L$8</f>
        <v>0</v>
      </c>
      <c r="M61" s="7">
        <f t="shared" ref="M61:AZ61" si="178">M54-M$8</f>
        <v>0</v>
      </c>
      <c r="N61" s="7">
        <f t="shared" si="178"/>
        <v>0</v>
      </c>
      <c r="O61" s="7">
        <f t="shared" si="178"/>
        <v>0</v>
      </c>
      <c r="P61" s="7">
        <f t="shared" si="178"/>
        <v>0</v>
      </c>
      <c r="Q61" s="7">
        <f t="shared" si="178"/>
        <v>-7.6921409686292463E-8</v>
      </c>
      <c r="R61" s="7">
        <f t="shared" si="178"/>
        <v>4.3384312959915405E-6</v>
      </c>
      <c r="S61" s="7">
        <f t="shared" si="178"/>
        <v>-3.2246329055851675E-6</v>
      </c>
      <c r="T61" s="7">
        <f t="shared" si="178"/>
        <v>-4.0910494050194757E-6</v>
      </c>
      <c r="U61" s="7">
        <f t="shared" si="178"/>
        <v>-5.4541355595461027E-5</v>
      </c>
      <c r="V61" s="7">
        <f t="shared" si="178"/>
        <v>-2.0944450206883403E-3</v>
      </c>
      <c r="W61" s="7">
        <f t="shared" si="178"/>
        <v>2.5200043192086241E-3</v>
      </c>
      <c r="X61" s="7">
        <f t="shared" si="178"/>
        <v>1.4409626480585302E-2</v>
      </c>
      <c r="Y61" s="7">
        <f t="shared" si="178"/>
        <v>5.2332703951805115E-2</v>
      </c>
      <c r="Z61" s="7">
        <f t="shared" si="178"/>
        <v>6.7617337605682337E-2</v>
      </c>
      <c r="AA61" s="7">
        <f t="shared" si="178"/>
        <v>3.5091248604288694E-2</v>
      </c>
      <c r="AB61" s="7">
        <f t="shared" si="178"/>
        <v>4.5213442379520075E-2</v>
      </c>
      <c r="AC61" s="7">
        <f t="shared" si="178"/>
        <v>8.7195865023971919E-2</v>
      </c>
      <c r="AD61" s="7">
        <f t="shared" si="178"/>
        <v>0.16930946274607095</v>
      </c>
      <c r="AE61" s="7">
        <f t="shared" si="178"/>
        <v>0.23415942883193708</v>
      </c>
      <c r="AF61" s="7">
        <f t="shared" si="178"/>
        <v>0.28655949559654204</v>
      </c>
      <c r="AG61" s="7">
        <f t="shared" si="178"/>
        <v>0.75719817650466581</v>
      </c>
      <c r="AH61" s="7">
        <f t="shared" si="178"/>
        <v>0.74848507923434227</v>
      </c>
      <c r="AI61" s="7">
        <f t="shared" si="178"/>
        <v>0.65730041646965276</v>
      </c>
      <c r="AJ61" s="7">
        <f t="shared" si="178"/>
        <v>0.49018653996709816</v>
      </c>
      <c r="AK61" s="7">
        <f t="shared" si="178"/>
        <v>-0.38741292213320122</v>
      </c>
      <c r="AL61" s="7">
        <f t="shared" si="178"/>
        <v>-0.54275071038949818</v>
      </c>
      <c r="AM61" s="7">
        <f t="shared" si="178"/>
        <v>-0.65313472084380919</v>
      </c>
      <c r="AN61" s="7">
        <f t="shared" si="178"/>
        <v>-0.76142449201111617</v>
      </c>
      <c r="AO61" s="7">
        <f t="shared" si="178"/>
        <v>-0.85187054531069606</v>
      </c>
      <c r="AP61" s="7">
        <f t="shared" si="178"/>
        <v>-0.92529509084660333</v>
      </c>
      <c r="AQ61" s="7">
        <f t="shared" si="178"/>
        <v>-1.0713803351938935</v>
      </c>
      <c r="AR61" s="7">
        <f t="shared" si="178"/>
        <v>-1.1953871707401049</v>
      </c>
      <c r="AS61" s="7">
        <f t="shared" si="178"/>
        <v>-1.3243516531054098</v>
      </c>
      <c r="AT61" s="7">
        <f t="shared" si="178"/>
        <v>-1.455030736910004</v>
      </c>
      <c r="AU61" s="7">
        <f t="shared" si="178"/>
        <v>-1.5756774218522054</v>
      </c>
      <c r="AV61" s="7">
        <f t="shared" si="178"/>
        <v>-1.6780704458677036</v>
      </c>
      <c r="AW61" s="7">
        <f t="shared" si="178"/>
        <v>-1.750326784789408</v>
      </c>
      <c r="AX61" s="7">
        <f t="shared" si="178"/>
        <v>-1.8286320162722092</v>
      </c>
      <c r="AY61" s="7">
        <f t="shared" si="178"/>
        <v>-1.9066816894029017</v>
      </c>
      <c r="AZ61" s="7">
        <f t="shared" si="178"/>
        <v>-1.9536295528456975</v>
      </c>
      <c r="BB61" s="2">
        <f t="shared" si="177"/>
        <v>-16.215629501347799</v>
      </c>
    </row>
    <row r="62" spans="1:58" x14ac:dyDescent="0.4"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2">
        <f>SUM(BB58:BB61)</f>
        <v>-1749.3958478487125</v>
      </c>
    </row>
    <row r="65" spans="1:21" x14ac:dyDescent="0.4">
      <c r="A65" t="s">
        <v>236</v>
      </c>
    </row>
    <row r="66" spans="1:21" x14ac:dyDescent="0.4">
      <c r="A66" t="s">
        <v>237</v>
      </c>
    </row>
    <row r="67" spans="1:21" x14ac:dyDescent="0.4">
      <c r="A67" t="s">
        <v>239</v>
      </c>
      <c r="B67" s="3">
        <v>5772.8862092070603</v>
      </c>
      <c r="C67" s="3">
        <v>5696.7930620131901</v>
      </c>
      <c r="D67" s="3">
        <v>5738.3806936883102</v>
      </c>
      <c r="E67" s="3">
        <v>5792.9547512663103</v>
      </c>
      <c r="F67" s="3">
        <v>5901.5724308262297</v>
      </c>
      <c r="G67" s="3">
        <v>5930.2961219164899</v>
      </c>
      <c r="H67" s="3">
        <v>5844.9006518547903</v>
      </c>
      <c r="I67" s="3">
        <v>5919.43645466624</v>
      </c>
      <c r="J67" s="3">
        <v>5736.1919998609201</v>
      </c>
      <c r="K67" s="3">
        <v>5340.7170238731296</v>
      </c>
      <c r="L67" s="3">
        <v>5518.0305529776497</v>
      </c>
      <c r="M67" s="3">
        <v>5381.7563818526296</v>
      </c>
      <c r="N67" s="3">
        <v>5185.0484073409898</v>
      </c>
      <c r="O67" s="3">
        <v>5331.5644490716304</v>
      </c>
      <c r="P67" s="3">
        <v>5375.4042688222398</v>
      </c>
      <c r="Q67" s="3">
        <v>5231.53022257869</v>
      </c>
      <c r="R67" s="3">
        <v>5119.84145510491</v>
      </c>
      <c r="S67" s="3">
        <v>5081.3208356648902</v>
      </c>
      <c r="T67" s="3">
        <v>5249.2948831866797</v>
      </c>
    </row>
    <row r="68" spans="1:21" x14ac:dyDescent="0.4">
      <c r="A68" t="s">
        <v>240</v>
      </c>
      <c r="B68" s="3">
        <v>5175.79148267648</v>
      </c>
      <c r="C68" s="3">
        <v>5108.7140774131103</v>
      </c>
      <c r="D68" s="3">
        <v>5131.6616126658</v>
      </c>
      <c r="E68" s="3">
        <v>5272.3832948996196</v>
      </c>
      <c r="F68" s="3">
        <v>5338.9277108275201</v>
      </c>
      <c r="G68" s="3">
        <v>5300.9411313073797</v>
      </c>
      <c r="H68" s="3">
        <v>5222.7048709071996</v>
      </c>
      <c r="I68" s="3">
        <v>5328.4282349954901</v>
      </c>
      <c r="J68" s="3">
        <v>5181.3979665492698</v>
      </c>
      <c r="K68" s="3">
        <v>4714.9075677219298</v>
      </c>
      <c r="L68" s="3">
        <v>4946.0851915114899</v>
      </c>
      <c r="M68" s="3">
        <v>4760.06172568089</v>
      </c>
      <c r="N68" s="3">
        <v>4564.3561212076702</v>
      </c>
      <c r="O68" s="3">
        <v>4725.3208564039696</v>
      </c>
      <c r="P68" s="3">
        <v>4822.1542682169802</v>
      </c>
      <c r="Q68" s="3">
        <v>4609.5033440997404</v>
      </c>
      <c r="R68" s="3">
        <v>4490.5331552043099</v>
      </c>
      <c r="S68" s="3">
        <v>4463.5875481392804</v>
      </c>
      <c r="T68" s="3">
        <v>4625.2599795067699</v>
      </c>
    </row>
    <row r="69" spans="1:21" x14ac:dyDescent="0.4">
      <c r="A69" t="s">
        <v>238</v>
      </c>
      <c r="B69" s="3">
        <v>5917.36</v>
      </c>
      <c r="C69" s="3"/>
      <c r="D69" s="3"/>
      <c r="E69" s="3"/>
      <c r="F69" s="3"/>
      <c r="G69" s="3">
        <v>5948.47</v>
      </c>
      <c r="H69" s="3"/>
      <c r="I69" s="3"/>
      <c r="J69" s="3"/>
      <c r="K69" s="3"/>
      <c r="L69" s="3">
        <v>5567.64</v>
      </c>
      <c r="M69" s="3"/>
      <c r="N69" s="3"/>
      <c r="O69" s="3"/>
      <c r="P69" s="3"/>
      <c r="Q69" s="3">
        <v>5248.96</v>
      </c>
      <c r="R69" s="3"/>
      <c r="S69" s="3"/>
      <c r="T69" s="3">
        <v>5243.74</v>
      </c>
      <c r="U69" s="3">
        <v>5107.26</v>
      </c>
    </row>
    <row r="70" spans="1:21" x14ac:dyDescent="0.4">
      <c r="C70"/>
      <c r="D70"/>
      <c r="E70"/>
      <c r="F70"/>
      <c r="G70"/>
      <c r="H70"/>
      <c r="I70"/>
      <c r="J70"/>
      <c r="K70"/>
      <c r="L70"/>
    </row>
    <row r="71" spans="1:21" x14ac:dyDescent="0.4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23">
        <f t="shared" ref="L71:T71" si="179">SUM(L6:L8)/L67</f>
        <v>5.3094547567066247E-2</v>
      </c>
      <c r="M71" s="23">
        <f t="shared" si="179"/>
        <v>6.8484422370037643E-2</v>
      </c>
      <c r="N71" s="23">
        <f t="shared" si="179"/>
        <v>7.1906787256038773E-2</v>
      </c>
      <c r="O71" s="23">
        <f t="shared" si="179"/>
        <v>7.136614226514075E-2</v>
      </c>
      <c r="P71" s="23">
        <f t="shared" si="179"/>
        <v>7.2323069064151771E-2</v>
      </c>
      <c r="Q71" s="23">
        <f t="shared" si="179"/>
        <v>7.7419111926997602E-2</v>
      </c>
      <c r="R71" s="23">
        <f t="shared" si="179"/>
        <v>7.9350501306159754E-2</v>
      </c>
      <c r="S71" s="23">
        <f t="shared" si="179"/>
        <v>8.0768725259832627E-2</v>
      </c>
      <c r="T71" s="23">
        <f t="shared" si="179"/>
        <v>7.8019268918238377E-2</v>
      </c>
    </row>
    <row r="72" spans="1:21" x14ac:dyDescent="0.4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23">
        <f>SUM(L6:L8)/L68</f>
        <v>5.9234187105067795E-2</v>
      </c>
      <c r="M72" s="23">
        <f t="shared" ref="M72:T72" si="180">SUM(M6:M8)/M68</f>
        <v>7.7428928108011136E-2</v>
      </c>
      <c r="N72" s="23">
        <f t="shared" si="180"/>
        <v>8.1685162778289633E-2</v>
      </c>
      <c r="O72" s="23">
        <f t="shared" si="180"/>
        <v>8.0522190668291041E-2</v>
      </c>
      <c r="P72" s="23">
        <f t="shared" si="180"/>
        <v>8.0620758390941211E-2</v>
      </c>
      <c r="Q72" s="23">
        <f t="shared" si="180"/>
        <v>8.7866391152470857E-2</v>
      </c>
      <c r="R72" s="23">
        <f t="shared" si="180"/>
        <v>9.0470768621270528E-2</v>
      </c>
      <c r="S72" s="23">
        <f t="shared" si="180"/>
        <v>9.1946624123899506E-2</v>
      </c>
      <c r="T72" s="23">
        <f t="shared" si="180"/>
        <v>8.8545541426224353E-2</v>
      </c>
    </row>
    <row r="73" spans="1:21" x14ac:dyDescent="0.4">
      <c r="Q73" s="23">
        <f>SUM(Q6:Q8)/Q69</f>
        <v>7.7162032831511435E-2</v>
      </c>
      <c r="R73" s="23"/>
      <c r="S73" s="23"/>
      <c r="T73" s="23">
        <f t="shared" ref="T73:U73" si="181">SUM(T6:T8)/T69</f>
        <v>7.8101917547871227E-2</v>
      </c>
      <c r="U73" s="23">
        <f t="shared" si="181"/>
        <v>7.9273754200948676E-2</v>
      </c>
    </row>
    <row r="201" spans="12:52" x14ac:dyDescent="0.4">
      <c r="L201" s="17">
        <v>505.74179099999992</v>
      </c>
      <c r="M201" s="17">
        <v>892.14055299999984</v>
      </c>
      <c r="N201" s="17">
        <v>1457.4285830000001</v>
      </c>
      <c r="O201" s="17">
        <v>1548.0426729999999</v>
      </c>
      <c r="P201" s="17">
        <v>243.88052800000003</v>
      </c>
      <c r="Q201" s="17">
        <v>161.822463</v>
      </c>
      <c r="R201" s="17">
        <v>153.96764600000003</v>
      </c>
      <c r="S201" s="17">
        <v>157.60401299999998</v>
      </c>
      <c r="T201" s="17">
        <v>152.81669500000001</v>
      </c>
      <c r="U201" s="17">
        <v>151.50983499999998</v>
      </c>
      <c r="V201" s="17">
        <v>154.65749099999999</v>
      </c>
      <c r="W201" s="17">
        <v>149.30154800000003</v>
      </c>
      <c r="X201" s="17">
        <v>150.82552899999999</v>
      </c>
      <c r="Y201" s="17">
        <v>149.100583</v>
      </c>
      <c r="Z201" s="17">
        <v>148.10171499999998</v>
      </c>
      <c r="AA201" s="17">
        <v>142.71248500000002</v>
      </c>
      <c r="AB201" s="17">
        <v>134.748829</v>
      </c>
      <c r="AC201" s="17">
        <v>127.41976600000001</v>
      </c>
      <c r="AD201" s="17">
        <v>117.86068499999999</v>
      </c>
      <c r="AE201" s="17">
        <v>105.502478</v>
      </c>
      <c r="AF201" s="17">
        <v>97.839334000000008</v>
      </c>
      <c r="AG201" s="17">
        <v>79.939447000000015</v>
      </c>
      <c r="AH201" s="17">
        <v>72.196696000000003</v>
      </c>
      <c r="AI201" s="17">
        <v>66.145023000000009</v>
      </c>
      <c r="AJ201" s="17">
        <v>59.050055999999998</v>
      </c>
      <c r="AK201" s="17">
        <v>49.305763999999996</v>
      </c>
      <c r="AL201" s="17">
        <v>42.375489999999999</v>
      </c>
      <c r="AM201" s="17">
        <v>35.783349999999999</v>
      </c>
      <c r="AN201" s="17">
        <v>29.872475000000001</v>
      </c>
      <c r="AO201" s="17">
        <v>23.946452999999998</v>
      </c>
      <c r="AP201" s="17">
        <v>19.308275999999999</v>
      </c>
      <c r="AQ201" s="17">
        <v>15.273987999999999</v>
      </c>
      <c r="AR201" s="17">
        <v>12.072659999999999</v>
      </c>
      <c r="AS201" s="17">
        <v>9.2580099999999987</v>
      </c>
      <c r="AT201" s="17">
        <v>7.4623900000000001</v>
      </c>
      <c r="AU201" s="17">
        <v>6.2035689999999999</v>
      </c>
      <c r="AV201" s="17">
        <v>5.2473409999999996</v>
      </c>
      <c r="AW201" s="17">
        <v>4.5724959999999992</v>
      </c>
      <c r="AX201" s="17">
        <v>3.9184700000000001</v>
      </c>
      <c r="AY201" s="17">
        <v>3.3018420000000002</v>
      </c>
      <c r="AZ201" s="17">
        <v>2.8378020000000004</v>
      </c>
    </row>
    <row r="202" spans="12:52" x14ac:dyDescent="0.4">
      <c r="L202" s="17">
        <v>544.48555899999997</v>
      </c>
      <c r="M202" s="17">
        <v>1065.7611969999998</v>
      </c>
      <c r="N202" s="17">
        <v>1305.6871150000002</v>
      </c>
      <c r="O202" s="17">
        <v>1655.8571019999999</v>
      </c>
      <c r="P202" s="17">
        <v>892.96152500000005</v>
      </c>
      <c r="Q202" s="17">
        <v>1100.6574220000002</v>
      </c>
      <c r="R202" s="17">
        <v>1167.9876689999996</v>
      </c>
      <c r="S202" s="17">
        <v>1238.265247</v>
      </c>
      <c r="T202" s="17">
        <v>1258.3992480000002</v>
      </c>
      <c r="U202" s="17">
        <v>1199.6594089999999</v>
      </c>
      <c r="V202" s="17">
        <v>1178.042244</v>
      </c>
      <c r="W202" s="17">
        <v>1178.3467340000002</v>
      </c>
      <c r="X202" s="17">
        <v>1150.5971690000001</v>
      </c>
      <c r="Y202" s="17">
        <v>1128.37456</v>
      </c>
      <c r="Z202" s="17">
        <v>1129.9529540000001</v>
      </c>
      <c r="AA202" s="17">
        <v>1097.2990629999999</v>
      </c>
      <c r="AB202" s="17">
        <v>1043.3094149999999</v>
      </c>
      <c r="AC202" s="17">
        <v>1003.2902759999998</v>
      </c>
      <c r="AD202" s="17">
        <v>961.96492699999999</v>
      </c>
      <c r="AE202" s="17">
        <v>905.04379600000004</v>
      </c>
      <c r="AF202" s="17">
        <v>876.3219610000001</v>
      </c>
      <c r="AG202" s="17">
        <v>779.93750899999998</v>
      </c>
      <c r="AH202" s="17">
        <v>749.59944800000005</v>
      </c>
      <c r="AI202" s="17">
        <v>717.87486300000012</v>
      </c>
      <c r="AJ202" s="17">
        <v>669.38969800000007</v>
      </c>
      <c r="AK202" s="17">
        <v>583.14152300000001</v>
      </c>
      <c r="AL202" s="17">
        <v>515.33241499999997</v>
      </c>
      <c r="AM202" s="17">
        <v>454.12792400000006</v>
      </c>
      <c r="AN202" s="17">
        <v>395.63602100000003</v>
      </c>
      <c r="AO202" s="17">
        <v>328.28190599999994</v>
      </c>
      <c r="AP202" s="17">
        <v>273.90879699999999</v>
      </c>
      <c r="AQ202" s="17">
        <v>223.47581000000002</v>
      </c>
      <c r="AR202" s="17">
        <v>181.97109899999998</v>
      </c>
      <c r="AS202" s="17">
        <v>142.515558</v>
      </c>
      <c r="AT202" s="17">
        <v>118.03142400000002</v>
      </c>
      <c r="AU202" s="17">
        <v>100.29860099999999</v>
      </c>
      <c r="AV202" s="17">
        <v>86.229389999999995</v>
      </c>
      <c r="AW202" s="17">
        <v>76.644655999999998</v>
      </c>
      <c r="AX202" s="17">
        <v>66.64</v>
      </c>
      <c r="AY202" s="17">
        <v>56.971624999999996</v>
      </c>
      <c r="AZ202" s="17">
        <v>49.520336999999998</v>
      </c>
    </row>
    <row r="203" spans="12:52" x14ac:dyDescent="0.4">
      <c r="L203" s="17">
        <v>4880.2583009999998</v>
      </c>
      <c r="M203" s="17">
        <v>5549.9106449999999</v>
      </c>
      <c r="N203" s="17">
        <v>6450.2163090000004</v>
      </c>
      <c r="O203" s="17">
        <v>6382.2773440000001</v>
      </c>
      <c r="P203" s="17">
        <v>7651.7353519999997</v>
      </c>
      <c r="Q203" s="17">
        <v>6921.6674800000001</v>
      </c>
      <c r="R203" s="17">
        <v>6447.8110349999997</v>
      </c>
      <c r="S203" s="17">
        <v>6611.2294920000004</v>
      </c>
      <c r="T203" s="17">
        <v>6292.0883789999998</v>
      </c>
      <c r="U203" s="17">
        <v>6162.2109380000002</v>
      </c>
      <c r="V203" s="17">
        <v>6107.8652339999999</v>
      </c>
      <c r="W203" s="17">
        <v>5968.0825199999999</v>
      </c>
      <c r="X203" s="17">
        <v>5967.0385740000002</v>
      </c>
      <c r="Y203" s="17">
        <v>5834.9951170000004</v>
      </c>
      <c r="Z203" s="17">
        <v>5803.6621089999999</v>
      </c>
      <c r="AA203" s="17">
        <v>5622.9487300000001</v>
      </c>
      <c r="AB203" s="17">
        <v>5437.9995120000003</v>
      </c>
      <c r="AC203" s="17">
        <v>5227.5380859999996</v>
      </c>
      <c r="AD203" s="17">
        <v>4863.1743159999996</v>
      </c>
      <c r="AE203" s="17">
        <v>4259.9726559999999</v>
      </c>
      <c r="AF203" s="17">
        <v>3545.2614749999998</v>
      </c>
      <c r="AG203" s="17">
        <v>2806.1030270000001</v>
      </c>
      <c r="AH203" s="17">
        <v>2420.4709469999998</v>
      </c>
      <c r="AI203" s="17">
        <v>2103.3781739999999</v>
      </c>
      <c r="AJ203" s="17">
        <v>1805.9329829999999</v>
      </c>
      <c r="AK203" s="17">
        <v>1454.766357</v>
      </c>
      <c r="AL203" s="17">
        <v>1236.315308</v>
      </c>
      <c r="AM203" s="17">
        <v>1049.7771</v>
      </c>
      <c r="AN203" s="17">
        <v>879.303223</v>
      </c>
      <c r="AO203" s="17">
        <v>709.05462599999998</v>
      </c>
      <c r="AP203" s="17">
        <v>577.75518799999998</v>
      </c>
      <c r="AQ203" s="17">
        <v>496.17987099999999</v>
      </c>
      <c r="AR203" s="17">
        <v>402.21523999999999</v>
      </c>
      <c r="AS203" s="17">
        <v>323.17657500000001</v>
      </c>
      <c r="AT203" s="17">
        <v>258.25836199999998</v>
      </c>
      <c r="AU203" s="17">
        <v>204.848389</v>
      </c>
      <c r="AV203" s="17">
        <v>160.26457199999999</v>
      </c>
      <c r="AW203" s="17">
        <v>123.227242</v>
      </c>
      <c r="AX203" s="17">
        <v>98.472358999999997</v>
      </c>
      <c r="AY203" s="17">
        <v>79.891120999999998</v>
      </c>
      <c r="AZ203" s="17">
        <v>63.179969999999997</v>
      </c>
    </row>
    <row r="204" spans="12:52" x14ac:dyDescent="0.4">
      <c r="L204" s="17">
        <v>4359.6191410000001</v>
      </c>
      <c r="M204" s="17">
        <v>3997.5415039999998</v>
      </c>
      <c r="N204" s="17">
        <v>3524.92749</v>
      </c>
      <c r="O204" s="17">
        <v>3459.6499020000001</v>
      </c>
      <c r="P204" s="17">
        <v>5659.8535160000001</v>
      </c>
      <c r="Q204" s="17">
        <v>7492.6669920000004</v>
      </c>
      <c r="R204" s="17">
        <v>8280.8564449999994</v>
      </c>
      <c r="S204" s="17">
        <v>8778.3066409999992</v>
      </c>
      <c r="T204" s="17">
        <v>8782.3720699999994</v>
      </c>
      <c r="U204" s="17">
        <v>8313.3339840000008</v>
      </c>
      <c r="V204" s="17">
        <v>8186.4155270000001</v>
      </c>
      <c r="W204" s="17">
        <v>8171.9741210000002</v>
      </c>
      <c r="X204" s="17">
        <v>7940.2421880000002</v>
      </c>
      <c r="Y204" s="17">
        <v>7748.5649409999996</v>
      </c>
      <c r="Z204" s="17">
        <v>7719.4389650000003</v>
      </c>
      <c r="AA204" s="17">
        <v>7470.2163090000004</v>
      </c>
      <c r="AB204" s="17">
        <v>7028.7114259999998</v>
      </c>
      <c r="AC204" s="17">
        <v>6778.3217770000001</v>
      </c>
      <c r="AD204" s="17">
        <v>6486.2797849999997</v>
      </c>
      <c r="AE204" s="17">
        <v>5909.5375979999999</v>
      </c>
      <c r="AF204" s="17">
        <v>5019.1933589999999</v>
      </c>
      <c r="AG204" s="17">
        <v>4324.1118159999996</v>
      </c>
      <c r="AH204" s="17">
        <v>3958.2727049999999</v>
      </c>
      <c r="AI204" s="17">
        <v>3586.5610350000002</v>
      </c>
      <c r="AJ204" s="17">
        <v>3219.1228030000002</v>
      </c>
      <c r="AK204" s="17">
        <v>2724.0766600000002</v>
      </c>
      <c r="AL204" s="17">
        <v>2387.6831050000001</v>
      </c>
      <c r="AM204" s="17">
        <v>2124.469482</v>
      </c>
      <c r="AN204" s="17">
        <v>1874.4875489999999</v>
      </c>
      <c r="AO204" s="17">
        <v>1591.3206789999999</v>
      </c>
      <c r="AP204" s="17">
        <v>1360.7375489999999</v>
      </c>
      <c r="AQ204" s="17">
        <v>1164.6042480000001</v>
      </c>
      <c r="AR204" s="17">
        <v>991.95434599999999</v>
      </c>
      <c r="AS204" s="17">
        <v>847.33581500000003</v>
      </c>
      <c r="AT204" s="17">
        <v>724.14263900000003</v>
      </c>
      <c r="AU204" s="17">
        <v>617.40533400000004</v>
      </c>
      <c r="AV204" s="17">
        <v>521.52728300000001</v>
      </c>
      <c r="AW204" s="17">
        <v>429.85128800000001</v>
      </c>
      <c r="AX204" s="17">
        <v>360.01086400000003</v>
      </c>
      <c r="AY204" s="17">
        <v>302.22125199999999</v>
      </c>
      <c r="AZ204" s="17">
        <v>245.35878</v>
      </c>
    </row>
    <row r="205" spans="12:52" x14ac:dyDescent="0.4">
      <c r="L205" s="17">
        <v>443.39263899999997</v>
      </c>
      <c r="M205" s="17">
        <v>586.26745600000004</v>
      </c>
      <c r="N205" s="17">
        <v>907.92040999999995</v>
      </c>
      <c r="O205" s="17">
        <v>1269.6362300000001</v>
      </c>
      <c r="P205" s="17">
        <v>735.86669900000004</v>
      </c>
      <c r="Q205" s="17">
        <v>557.92517099999998</v>
      </c>
      <c r="R205" s="17">
        <v>322.53466800000001</v>
      </c>
      <c r="S205" s="17">
        <v>214.406631</v>
      </c>
      <c r="T205" s="17">
        <v>251.43165400000001</v>
      </c>
      <c r="U205" s="17">
        <v>226.66393600000001</v>
      </c>
      <c r="V205" s="17">
        <v>239.81970100000001</v>
      </c>
      <c r="W205" s="17">
        <v>527.63929299999995</v>
      </c>
      <c r="X205" s="17">
        <v>543.26849599999991</v>
      </c>
      <c r="Y205" s="17">
        <v>551.92564400000003</v>
      </c>
      <c r="Z205" s="17">
        <v>550.15316900000005</v>
      </c>
      <c r="AA205" s="17">
        <v>604.07190500000002</v>
      </c>
      <c r="AB205" s="17">
        <v>613.49030600000003</v>
      </c>
      <c r="AC205" s="17">
        <v>592.98280099999999</v>
      </c>
      <c r="AD205" s="17">
        <v>562.775666</v>
      </c>
      <c r="AE205" s="17">
        <v>513.46421599999996</v>
      </c>
      <c r="AF205" s="17">
        <v>457.86237299999999</v>
      </c>
      <c r="AG205" s="17">
        <v>404.01654200000002</v>
      </c>
      <c r="AH205" s="17">
        <v>368.54131700000005</v>
      </c>
      <c r="AI205" s="17">
        <v>339.45494400000001</v>
      </c>
      <c r="AJ205" s="17">
        <v>309.02384000000001</v>
      </c>
      <c r="AK205" s="17">
        <v>267.72110199999997</v>
      </c>
      <c r="AL205" s="17">
        <v>230.95124899999999</v>
      </c>
      <c r="AM205" s="17">
        <v>196.798416</v>
      </c>
      <c r="AN205" s="17">
        <v>173.21725499999999</v>
      </c>
      <c r="AO205" s="17">
        <v>150.57060200000001</v>
      </c>
      <c r="AP205" s="17">
        <v>130.68542500000001</v>
      </c>
      <c r="AQ205" s="17">
        <v>112.285241</v>
      </c>
      <c r="AR205" s="17">
        <v>95.708680000000001</v>
      </c>
      <c r="AS205" s="17">
        <v>81.783988999999991</v>
      </c>
      <c r="AT205" s="17">
        <v>69.860301000000007</v>
      </c>
      <c r="AU205" s="17">
        <v>58.374217000000002</v>
      </c>
      <c r="AV205" s="17">
        <v>48.867193</v>
      </c>
      <c r="AW205" s="17">
        <v>40.897475999999997</v>
      </c>
      <c r="AX205" s="17">
        <v>34.308509999999998</v>
      </c>
      <c r="AY205" s="17">
        <v>28.930346</v>
      </c>
      <c r="AZ205" s="17">
        <v>24.656753999999999</v>
      </c>
    </row>
    <row r="206" spans="12:52" x14ac:dyDescent="0.4">
      <c r="L206" s="17">
        <v>64.419235</v>
      </c>
      <c r="M206" s="17">
        <v>62.341197999999999</v>
      </c>
      <c r="N206" s="17">
        <v>49.749619000000003</v>
      </c>
      <c r="O206" s="17">
        <v>48.525333000000003</v>
      </c>
      <c r="P206" s="17">
        <v>42.134518</v>
      </c>
      <c r="Q206" s="17">
        <v>7.8393069999999998</v>
      </c>
      <c r="R206" s="17">
        <v>10.444145000000001</v>
      </c>
      <c r="S206" s="17">
        <v>6.0966139999999998</v>
      </c>
      <c r="T206" s="17">
        <v>11.607935999999999</v>
      </c>
      <c r="U206" s="17">
        <v>10.520294</v>
      </c>
      <c r="V206" s="17">
        <v>26.092849999999999</v>
      </c>
      <c r="W206" s="17">
        <v>15.610504000000001</v>
      </c>
      <c r="X206" s="17">
        <v>11.833475</v>
      </c>
      <c r="Y206" s="17">
        <v>9.8690549999999995</v>
      </c>
      <c r="Z206" s="17">
        <v>9.2180529999999994</v>
      </c>
      <c r="AA206" s="17">
        <v>11.700583</v>
      </c>
      <c r="AB206" s="17">
        <v>13.799377999999999</v>
      </c>
      <c r="AC206" s="17">
        <v>13.225089000000001</v>
      </c>
      <c r="AD206" s="17">
        <v>12.654893</v>
      </c>
      <c r="AE206" s="17">
        <v>11.711022</v>
      </c>
      <c r="AF206" s="17">
        <v>10.399623</v>
      </c>
      <c r="AG206" s="17">
        <v>9.2729250000000008</v>
      </c>
      <c r="AH206" s="17">
        <v>8.6925629999999998</v>
      </c>
      <c r="AI206" s="17">
        <v>8.0717630000000007</v>
      </c>
      <c r="AJ206" s="17">
        <v>7.4578119999999997</v>
      </c>
      <c r="AK206" s="17">
        <v>6.5694090000000003</v>
      </c>
      <c r="AL206" s="17">
        <v>5.6960670000000002</v>
      </c>
      <c r="AM206" s="17">
        <v>4.9508910000000004</v>
      </c>
      <c r="AN206" s="17">
        <v>4.4577159999999996</v>
      </c>
      <c r="AO206" s="17">
        <v>3.9484849999999998</v>
      </c>
      <c r="AP206" s="17">
        <v>3.4876809999999998</v>
      </c>
      <c r="AQ206" s="17">
        <v>2.894663</v>
      </c>
      <c r="AR206" s="17">
        <v>2.5263800000000001</v>
      </c>
      <c r="AS206" s="17">
        <v>2.232745</v>
      </c>
      <c r="AT206" s="17">
        <v>1.9970410000000001</v>
      </c>
      <c r="AU206" s="17">
        <v>1.7820750000000001</v>
      </c>
      <c r="AV206" s="17">
        <v>1.633669</v>
      </c>
      <c r="AW206" s="17">
        <v>1.541331</v>
      </c>
      <c r="AX206" s="17">
        <v>1.5066630000000001</v>
      </c>
      <c r="AY206" s="17">
        <v>1.5289140000000001</v>
      </c>
      <c r="AZ206" s="17">
        <v>1.5946070000000001</v>
      </c>
    </row>
    <row r="207" spans="12:52" x14ac:dyDescent="0.4">
      <c r="L207" s="17">
        <v>0</v>
      </c>
      <c r="M207" s="17">
        <v>0</v>
      </c>
      <c r="N207" s="17">
        <v>6.6112419999999998</v>
      </c>
      <c r="O207" s="17">
        <v>15.374139</v>
      </c>
      <c r="P207" s="17">
        <v>23.381031</v>
      </c>
      <c r="Q207" s="17">
        <v>24.176399</v>
      </c>
      <c r="R207" s="17">
        <v>23.177257999999998</v>
      </c>
      <c r="S207" s="17">
        <v>25.054141999999999</v>
      </c>
      <c r="T207" s="17">
        <v>1.506993</v>
      </c>
      <c r="U207" s="17">
        <v>9.1113730000000004</v>
      </c>
      <c r="V207" s="17">
        <v>82.857956000000001</v>
      </c>
      <c r="W207" s="17">
        <v>122.40267900000001</v>
      </c>
      <c r="X207" s="17">
        <v>146.113846</v>
      </c>
      <c r="Y207" s="17">
        <v>160.72920199999999</v>
      </c>
      <c r="Z207" s="17">
        <v>176.602158</v>
      </c>
      <c r="AA207" s="17">
        <v>185.604782</v>
      </c>
      <c r="AB207" s="17">
        <v>104.215721</v>
      </c>
      <c r="AC207" s="17">
        <v>99.515563999999998</v>
      </c>
      <c r="AD207" s="17">
        <v>95.437308999999999</v>
      </c>
      <c r="AE207" s="17">
        <v>89.827765999999997</v>
      </c>
      <c r="AF207" s="17">
        <v>88.525734</v>
      </c>
      <c r="AG207" s="17">
        <v>69.490821999999994</v>
      </c>
      <c r="AH207" s="17">
        <v>63.532932000000002</v>
      </c>
      <c r="AI207" s="17">
        <v>58.996127999999999</v>
      </c>
      <c r="AJ207" s="17">
        <v>55.014339</v>
      </c>
      <c r="AK207" s="17">
        <v>48.719337000000003</v>
      </c>
      <c r="AL207" s="17">
        <v>42.046149999999997</v>
      </c>
      <c r="AM207" s="17">
        <v>34.714092000000001</v>
      </c>
      <c r="AN207" s="17">
        <v>31.265696999999999</v>
      </c>
      <c r="AO207" s="17">
        <v>28.79064</v>
      </c>
      <c r="AP207" s="17">
        <v>26.637513999999999</v>
      </c>
      <c r="AQ207" s="17">
        <v>7.9642169999999997</v>
      </c>
      <c r="AR207" s="17">
        <v>10.406378</v>
      </c>
      <c r="AS207" s="17">
        <v>14.094932</v>
      </c>
      <c r="AT207" s="17">
        <v>19.051926000000002</v>
      </c>
      <c r="AU207" s="17">
        <v>23.781749999999999</v>
      </c>
      <c r="AV207" s="17">
        <v>27.204643000000001</v>
      </c>
      <c r="AW207" s="17">
        <v>28.030127</v>
      </c>
      <c r="AX207" s="17">
        <v>26.390753</v>
      </c>
      <c r="AY207" s="17">
        <v>24.048566999999998</v>
      </c>
      <c r="AZ207" s="17">
        <v>21.967055999999999</v>
      </c>
    </row>
    <row r="208" spans="12:52" x14ac:dyDescent="0.4">
      <c r="L208" s="17">
        <v>0</v>
      </c>
      <c r="M208" s="17">
        <v>0</v>
      </c>
      <c r="N208" s="17">
        <v>0</v>
      </c>
      <c r="O208" s="17">
        <v>0</v>
      </c>
      <c r="P208" s="17">
        <v>0</v>
      </c>
      <c r="Q208" s="17">
        <v>0</v>
      </c>
      <c r="R208" s="17">
        <v>1.657958</v>
      </c>
      <c r="S208" s="17">
        <v>2.7601930000000001</v>
      </c>
      <c r="T208" s="17">
        <v>87.423705999999996</v>
      </c>
      <c r="U208" s="17">
        <v>113.84211000000001</v>
      </c>
      <c r="V208" s="17">
        <v>89.461296000000004</v>
      </c>
      <c r="W208" s="17">
        <v>99.522262999999995</v>
      </c>
      <c r="X208" s="17">
        <v>121.033531</v>
      </c>
      <c r="Y208" s="17">
        <v>138.57531700000001</v>
      </c>
      <c r="Z208" s="17">
        <v>154.75230400000001</v>
      </c>
      <c r="AA208" s="17">
        <v>168.98899800000001</v>
      </c>
      <c r="AB208" s="17">
        <v>249.00500500000001</v>
      </c>
      <c r="AC208" s="17">
        <v>245.33805799999999</v>
      </c>
      <c r="AD208" s="17">
        <v>244.756393</v>
      </c>
      <c r="AE208" s="17">
        <v>245.572968</v>
      </c>
      <c r="AF208" s="17">
        <v>247.90211500000001</v>
      </c>
      <c r="AG208" s="17">
        <v>256.87011699999999</v>
      </c>
      <c r="AH208" s="17">
        <v>247.003784</v>
      </c>
      <c r="AI208" s="17">
        <v>238.85961900000001</v>
      </c>
      <c r="AJ208" s="17">
        <v>227.38227800000001</v>
      </c>
      <c r="AK208" s="17">
        <v>207.20474200000001</v>
      </c>
      <c r="AL208" s="17">
        <v>179.402435</v>
      </c>
      <c r="AM208" s="17">
        <v>152.92378199999999</v>
      </c>
      <c r="AN208" s="17">
        <v>138.31388899999999</v>
      </c>
      <c r="AO208" s="17">
        <v>124.273521</v>
      </c>
      <c r="AP208" s="17">
        <v>109.834328</v>
      </c>
      <c r="AQ208" s="17">
        <v>105.95470400000001</v>
      </c>
      <c r="AR208" s="17">
        <v>88.526764</v>
      </c>
      <c r="AS208" s="17">
        <v>72.301208000000003</v>
      </c>
      <c r="AT208" s="17">
        <v>56.039574000000002</v>
      </c>
      <c r="AU208" s="17">
        <v>39.249854999999997</v>
      </c>
      <c r="AV208" s="17">
        <v>26.131972999999999</v>
      </c>
      <c r="AW208" s="17">
        <v>17.443493</v>
      </c>
      <c r="AX208" s="17">
        <v>12.04416</v>
      </c>
      <c r="AY208" s="17">
        <v>8.5156939999999999</v>
      </c>
      <c r="AZ208" s="17">
        <v>6.0191670000000004</v>
      </c>
    </row>
    <row r="209" spans="12:52" x14ac:dyDescent="0.4">
      <c r="L209" s="17">
        <v>0</v>
      </c>
      <c r="M209" s="17">
        <v>2.9E-5</v>
      </c>
      <c r="N209" s="17">
        <v>4.6000000000000001E-4</v>
      </c>
      <c r="O209" s="17">
        <v>2.9290000000000002E-3</v>
      </c>
      <c r="P209" s="17">
        <v>0.191826</v>
      </c>
      <c r="Q209" s="17">
        <v>0.73622799999999999</v>
      </c>
      <c r="R209" s="17">
        <v>2.0025000000000001E-2</v>
      </c>
      <c r="S209" s="17">
        <v>1.1770000000000001E-3</v>
      </c>
      <c r="T209" s="17">
        <v>1.6733999999999999E-2</v>
      </c>
      <c r="U209" s="17">
        <v>1.0319999999999999E-3</v>
      </c>
      <c r="V209" s="17">
        <v>1.75457</v>
      </c>
      <c r="W209" s="17">
        <v>0.55330500000000005</v>
      </c>
      <c r="X209" s="17">
        <v>8.0721000000000001E-2</v>
      </c>
      <c r="Y209" s="17">
        <v>1.3698999999999999E-2</v>
      </c>
      <c r="Z209" s="17">
        <v>3.4480000000000001E-3</v>
      </c>
      <c r="AA209" s="17">
        <v>1.1969999999999999E-3</v>
      </c>
      <c r="AB209" s="17">
        <v>6.2500000000000001E-4</v>
      </c>
      <c r="AC209" s="17">
        <v>2.43E-4</v>
      </c>
      <c r="AD209" s="17">
        <v>1.07E-4</v>
      </c>
      <c r="AE209" s="17">
        <v>5.3000000000000001E-5</v>
      </c>
      <c r="AF209" s="17">
        <v>3.0000000000000001E-5</v>
      </c>
      <c r="AG209" s="17">
        <v>1.5E-5</v>
      </c>
      <c r="AH209" s="17">
        <v>6.9999999999999999E-6</v>
      </c>
      <c r="AI209" s="17">
        <v>3.9999999999999998E-6</v>
      </c>
      <c r="AJ209" s="17">
        <v>1.9999999999999999E-6</v>
      </c>
      <c r="AK209" s="17">
        <v>9.9999999999999995E-7</v>
      </c>
      <c r="AL209" s="17">
        <v>9.9999999999999995E-7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17">
        <v>0</v>
      </c>
      <c r="AX209" s="17">
        <v>0</v>
      </c>
      <c r="AY209" s="17">
        <v>0</v>
      </c>
      <c r="AZ209" s="17">
        <v>0</v>
      </c>
    </row>
    <row r="210" spans="12:52" x14ac:dyDescent="0.4">
      <c r="L210" s="17">
        <v>0</v>
      </c>
      <c r="M210" s="17">
        <v>0</v>
      </c>
      <c r="N210" s="17">
        <v>0</v>
      </c>
      <c r="O210" s="17">
        <v>0</v>
      </c>
      <c r="P210" s="17">
        <v>0</v>
      </c>
      <c r="Q210" s="17">
        <v>0</v>
      </c>
      <c r="R210" s="17">
        <v>0</v>
      </c>
      <c r="S210" s="17">
        <v>0</v>
      </c>
      <c r="T210" s="17">
        <v>0.67667299999999997</v>
      </c>
      <c r="U210" s="17">
        <v>0.40301199999999998</v>
      </c>
      <c r="V210" s="17">
        <v>0.26522400000000002</v>
      </c>
      <c r="W210" s="17">
        <v>6.7427000000000001E-2</v>
      </c>
      <c r="X210" s="17">
        <v>3.1129999999999999E-3</v>
      </c>
      <c r="Y210" s="17">
        <v>7.3399999999999995E-4</v>
      </c>
      <c r="Z210" s="17">
        <v>2.23E-4</v>
      </c>
      <c r="AA210" s="17">
        <v>8.2000000000000001E-5</v>
      </c>
      <c r="AB210" s="17">
        <v>4.3000000000000002E-5</v>
      </c>
      <c r="AC210" s="17">
        <v>1.7E-5</v>
      </c>
      <c r="AD210" s="17">
        <v>7.9999999999999996E-6</v>
      </c>
      <c r="AE210" s="17">
        <v>3.9999999999999998E-6</v>
      </c>
      <c r="AF210" s="17">
        <v>1.9999999999999999E-6</v>
      </c>
      <c r="AG210" s="17">
        <v>9.9999999999999995E-7</v>
      </c>
      <c r="AH210" s="17">
        <v>9.9999999999999995E-7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17">
        <v>0</v>
      </c>
      <c r="AX210" s="17">
        <v>0</v>
      </c>
      <c r="AY210" s="17">
        <v>0</v>
      </c>
      <c r="AZ210" s="17">
        <v>0</v>
      </c>
    </row>
    <row r="211" spans="12:52" x14ac:dyDescent="0.4">
      <c r="L211" s="17">
        <v>0</v>
      </c>
      <c r="M211" s="17">
        <v>5.2300000000000003E-3</v>
      </c>
      <c r="N211" s="17">
        <v>7.0441000000000004E-2</v>
      </c>
      <c r="O211" s="17">
        <v>0.27246199999999998</v>
      </c>
      <c r="P211" s="17">
        <v>2.5285549999999999</v>
      </c>
      <c r="Q211" s="17">
        <v>5.6863460000000003</v>
      </c>
      <c r="R211" s="17">
        <v>6.8971150000000003</v>
      </c>
      <c r="S211" s="17">
        <v>7.7056430000000002</v>
      </c>
      <c r="T211" s="17">
        <v>31.436402999999999</v>
      </c>
      <c r="U211" s="17">
        <v>58.773238999999997</v>
      </c>
      <c r="V211" s="17">
        <v>150.61398299999999</v>
      </c>
      <c r="W211" s="17">
        <v>217.903671</v>
      </c>
      <c r="X211" s="17">
        <v>293.58560199999999</v>
      </c>
      <c r="Y211" s="17">
        <v>457.88287400000002</v>
      </c>
      <c r="Z211" s="17">
        <v>635.04925500000002</v>
      </c>
      <c r="AA211" s="17">
        <v>817.51946999999996</v>
      </c>
      <c r="AB211" s="17">
        <v>1014.231812</v>
      </c>
      <c r="AC211" s="17">
        <v>1270.62085</v>
      </c>
      <c r="AD211" s="17">
        <v>1641.9956050000001</v>
      </c>
      <c r="AE211" s="17">
        <v>2063.9660640000002</v>
      </c>
      <c r="AF211" s="17">
        <v>2559.9248050000001</v>
      </c>
      <c r="AG211" s="17">
        <v>3169.7934570000002</v>
      </c>
      <c r="AH211" s="17">
        <v>3441.8813479999999</v>
      </c>
      <c r="AI211" s="17">
        <v>3717.9228520000001</v>
      </c>
      <c r="AJ211" s="17">
        <v>4015.8552249999998</v>
      </c>
      <c r="AK211" s="17">
        <v>4060.8645019999999</v>
      </c>
      <c r="AL211" s="17">
        <v>4335.3154299999997</v>
      </c>
      <c r="AM211" s="17">
        <v>4534.6840819999998</v>
      </c>
      <c r="AN211" s="17">
        <v>4737.845703</v>
      </c>
      <c r="AO211" s="17">
        <v>4825.1064450000003</v>
      </c>
      <c r="AP211" s="17">
        <v>4940.7646480000003</v>
      </c>
      <c r="AQ211" s="17">
        <v>5099.0063479999999</v>
      </c>
      <c r="AR211" s="17">
        <v>5182.0034180000002</v>
      </c>
      <c r="AS211" s="17">
        <v>5268.0913090000004</v>
      </c>
      <c r="AT211" s="17">
        <v>5388.3969729999999</v>
      </c>
      <c r="AU211" s="17">
        <v>5497.091797</v>
      </c>
      <c r="AV211" s="17">
        <v>5582.0556640000004</v>
      </c>
      <c r="AW211" s="17">
        <v>5603.7465819999998</v>
      </c>
      <c r="AX211" s="17">
        <v>5678.0512699999999</v>
      </c>
      <c r="AY211" s="17">
        <v>5775.0239259999998</v>
      </c>
      <c r="AZ211" s="17">
        <v>5834.9570309999999</v>
      </c>
    </row>
    <row r="212" spans="12:52" x14ac:dyDescent="0.4">
      <c r="L212" s="17">
        <v>2.1100000000000001E-4</v>
      </c>
      <c r="M212" s="17">
        <v>5.7889999999999999E-3</v>
      </c>
      <c r="N212" s="17">
        <v>5.4301000000000002E-2</v>
      </c>
      <c r="O212" s="17">
        <v>0.23050399999999999</v>
      </c>
      <c r="P212" s="17">
        <v>1.9150430000000001</v>
      </c>
      <c r="Q212" s="17">
        <v>8.6115519999999997</v>
      </c>
      <c r="R212" s="17">
        <v>9.8970900000000004</v>
      </c>
      <c r="S212" s="17">
        <v>10.905067000000001</v>
      </c>
      <c r="T212" s="17">
        <v>38.757277999999999</v>
      </c>
      <c r="U212" s="17">
        <v>68.384247000000002</v>
      </c>
      <c r="V212" s="17">
        <v>46.262993000000002</v>
      </c>
      <c r="W212" s="17">
        <v>85.475341999999998</v>
      </c>
      <c r="X212" s="17">
        <v>116.719864</v>
      </c>
      <c r="Y212" s="17">
        <v>184.11421200000001</v>
      </c>
      <c r="Z212" s="17">
        <v>306.31973299999999</v>
      </c>
      <c r="AA212" s="17">
        <v>434.39373799999998</v>
      </c>
      <c r="AB212" s="17">
        <v>582.477844</v>
      </c>
      <c r="AC212" s="17">
        <v>778.17327899999998</v>
      </c>
      <c r="AD212" s="17">
        <v>1058.939453</v>
      </c>
      <c r="AE212" s="17">
        <v>1400.306274</v>
      </c>
      <c r="AF212" s="17">
        <v>1800.118408</v>
      </c>
      <c r="AG212" s="17">
        <v>2279.477539</v>
      </c>
      <c r="AH212" s="17">
        <v>2516.7895509999998</v>
      </c>
      <c r="AI212" s="17">
        <v>2713.1022950000001</v>
      </c>
      <c r="AJ212" s="17">
        <v>2927.7558589999999</v>
      </c>
      <c r="AK212" s="17">
        <v>2981.3486330000001</v>
      </c>
      <c r="AL212" s="17">
        <v>3143.8947750000002</v>
      </c>
      <c r="AM212" s="17">
        <v>3309.7143550000001</v>
      </c>
      <c r="AN212" s="17">
        <v>3477.8125</v>
      </c>
      <c r="AO212" s="17">
        <v>3553.6364749999998</v>
      </c>
      <c r="AP212" s="17">
        <v>3654.3264159999999</v>
      </c>
      <c r="AQ212" s="17">
        <v>3784.679932</v>
      </c>
      <c r="AR212" s="17">
        <v>3858.9094239999999</v>
      </c>
      <c r="AS212" s="17">
        <v>3940.3127439999998</v>
      </c>
      <c r="AT212" s="17">
        <v>4043.2858890000002</v>
      </c>
      <c r="AU212" s="17">
        <v>4130.1337890000004</v>
      </c>
      <c r="AV212" s="17">
        <v>4196.0122069999998</v>
      </c>
      <c r="AW212" s="17">
        <v>4209.5986329999996</v>
      </c>
      <c r="AX212" s="17">
        <v>4269.4130859999996</v>
      </c>
      <c r="AY212" s="17">
        <v>4345.3012699999999</v>
      </c>
      <c r="AZ212" s="17">
        <v>4367.2880859999996</v>
      </c>
    </row>
    <row r="213" spans="12:52" x14ac:dyDescent="0.4">
      <c r="L213" s="17">
        <v>0</v>
      </c>
      <c r="M213" s="17">
        <v>0</v>
      </c>
      <c r="N213" s="17">
        <v>1.5999999999999999E-5</v>
      </c>
      <c r="O213" s="17">
        <v>3.2190000000000001E-3</v>
      </c>
      <c r="P213" s="17">
        <v>3.5605999999999999E-2</v>
      </c>
      <c r="Q213" s="17">
        <v>0.31007600000000002</v>
      </c>
      <c r="R213" s="17">
        <v>4.8466000000000002E-2</v>
      </c>
      <c r="S213" s="17">
        <v>9.6696000000000004E-2</v>
      </c>
      <c r="T213" s="17">
        <v>0.96886700000000003</v>
      </c>
      <c r="U213" s="17">
        <v>3.7429890000000001</v>
      </c>
      <c r="V213" s="17">
        <v>5.8293480000000004</v>
      </c>
      <c r="W213" s="17">
        <v>9.7948109999999993</v>
      </c>
      <c r="X213" s="17">
        <v>17.053963</v>
      </c>
      <c r="Y213" s="17">
        <v>36.366508000000003</v>
      </c>
      <c r="Z213" s="17">
        <v>56.438374000000003</v>
      </c>
      <c r="AA213" s="17">
        <v>89.100562999999994</v>
      </c>
      <c r="AB213" s="17">
        <v>134.75654599999999</v>
      </c>
      <c r="AC213" s="17">
        <v>205.650452</v>
      </c>
      <c r="AD213" s="17">
        <v>324.91085800000002</v>
      </c>
      <c r="AE213" s="17">
        <v>502.25479100000001</v>
      </c>
      <c r="AF213" s="17">
        <v>769.90014599999995</v>
      </c>
      <c r="AG213" s="17">
        <v>949.39068599999996</v>
      </c>
      <c r="AH213" s="17">
        <v>1028.917725</v>
      </c>
      <c r="AI213" s="17">
        <v>1108.977539</v>
      </c>
      <c r="AJ213" s="17">
        <v>1195.901611</v>
      </c>
      <c r="AK213" s="17">
        <v>1206.046509</v>
      </c>
      <c r="AL213" s="17">
        <v>1287.242798</v>
      </c>
      <c r="AM213" s="17">
        <v>1345.4508060000001</v>
      </c>
      <c r="AN213" s="17">
        <v>1404.484741</v>
      </c>
      <c r="AO213" s="17">
        <v>1431.0314940000001</v>
      </c>
      <c r="AP213" s="17">
        <v>1465.4774170000001</v>
      </c>
      <c r="AQ213" s="17">
        <v>1512.075928</v>
      </c>
      <c r="AR213" s="17">
        <v>1535.731812</v>
      </c>
      <c r="AS213" s="17">
        <v>1560.7423100000001</v>
      </c>
      <c r="AT213" s="17">
        <v>1596.4499510000001</v>
      </c>
      <c r="AU213" s="17">
        <v>1628.1907960000001</v>
      </c>
      <c r="AV213" s="17">
        <v>1653.454956</v>
      </c>
      <c r="AW213" s="17">
        <v>1660.518677</v>
      </c>
      <c r="AX213" s="17">
        <v>1682.5329589999999</v>
      </c>
      <c r="AY213" s="17">
        <v>1710.476807</v>
      </c>
      <c r="AZ213" s="17">
        <v>1728.4013669999999</v>
      </c>
    </row>
    <row r="214" spans="12:52" x14ac:dyDescent="0.4">
      <c r="L214" s="17">
        <v>0</v>
      </c>
      <c r="M214" s="17">
        <v>0</v>
      </c>
      <c r="N214" s="17">
        <v>0</v>
      </c>
      <c r="O214" s="17">
        <v>0</v>
      </c>
      <c r="P214" s="17">
        <v>0</v>
      </c>
      <c r="Q214" s="17">
        <v>0</v>
      </c>
      <c r="R214" s="17">
        <v>0</v>
      </c>
      <c r="S214" s="17">
        <v>0</v>
      </c>
      <c r="T214" s="17">
        <v>0.98558199999999996</v>
      </c>
      <c r="U214" s="17">
        <v>5.2827190000000002</v>
      </c>
      <c r="V214" s="17">
        <v>4.0803219999999998</v>
      </c>
      <c r="W214" s="17">
        <v>8.054316</v>
      </c>
      <c r="X214" s="17">
        <v>14.332592</v>
      </c>
      <c r="Y214" s="17">
        <v>28.063036</v>
      </c>
      <c r="Z214" s="17">
        <v>58.680393000000002</v>
      </c>
      <c r="AA214" s="17">
        <v>98.409546000000006</v>
      </c>
      <c r="AB214" s="17">
        <v>157.02874800000001</v>
      </c>
      <c r="AC214" s="17">
        <v>253.53857400000001</v>
      </c>
      <c r="AD214" s="17">
        <v>422.671539</v>
      </c>
      <c r="AE214" s="17">
        <v>693.81927499999995</v>
      </c>
      <c r="AF214" s="17">
        <v>1125.595337</v>
      </c>
      <c r="AG214" s="17">
        <v>1450.982178</v>
      </c>
      <c r="AH214" s="17">
        <v>1638.9722899999999</v>
      </c>
      <c r="AI214" s="17">
        <v>1809.7078859999999</v>
      </c>
      <c r="AJ214" s="17">
        <v>1999.905029</v>
      </c>
      <c r="AK214" s="17">
        <v>2072.3198240000002</v>
      </c>
      <c r="AL214" s="17">
        <v>2239.358643</v>
      </c>
      <c r="AM214" s="17">
        <v>2411.3015140000002</v>
      </c>
      <c r="AN214" s="17">
        <v>2585.92749</v>
      </c>
      <c r="AO214" s="17">
        <v>2695.569336</v>
      </c>
      <c r="AP214" s="17">
        <v>2819.7041020000001</v>
      </c>
      <c r="AQ214" s="17">
        <v>2968.5749510000001</v>
      </c>
      <c r="AR214" s="17">
        <v>3069.7702640000002</v>
      </c>
      <c r="AS214" s="17">
        <v>3174.0051269999999</v>
      </c>
      <c r="AT214" s="17">
        <v>3290.1821289999998</v>
      </c>
      <c r="AU214" s="17">
        <v>3391.7460940000001</v>
      </c>
      <c r="AV214" s="17">
        <v>3471.7707519999999</v>
      </c>
      <c r="AW214" s="17">
        <v>3504.1608890000002</v>
      </c>
      <c r="AX214" s="17">
        <v>3572.8088379999999</v>
      </c>
      <c r="AY214" s="17">
        <v>3653.2265619999998</v>
      </c>
      <c r="AZ214" s="17">
        <v>3687.216797</v>
      </c>
    </row>
    <row r="215" spans="12:52" x14ac:dyDescent="0.4">
      <c r="L215" s="17">
        <v>0</v>
      </c>
      <c r="M215" s="17">
        <v>0</v>
      </c>
      <c r="N215" s="17">
        <v>2.0000000000000002E-5</v>
      </c>
      <c r="O215" s="17">
        <v>5.7000000000000003E-5</v>
      </c>
      <c r="P215" s="17">
        <v>3.88E-4</v>
      </c>
      <c r="Q215" s="17">
        <v>5.44E-4</v>
      </c>
      <c r="R215" s="17">
        <v>1.266E-3</v>
      </c>
      <c r="S215" s="17">
        <v>3.6939999999999998E-3</v>
      </c>
      <c r="T215" s="17">
        <v>2.7845000000000002E-2</v>
      </c>
      <c r="U215" s="17">
        <v>0.17007</v>
      </c>
      <c r="V215" s="17">
        <v>7.729355</v>
      </c>
      <c r="W215" s="17">
        <v>2.1843370000000002</v>
      </c>
      <c r="X215" s="17">
        <v>3.8779080000000001</v>
      </c>
      <c r="Y215" s="17">
        <v>6.9518240000000002</v>
      </c>
      <c r="Z215" s="17">
        <v>10.421836000000001</v>
      </c>
      <c r="AA215" s="17">
        <v>15.534753</v>
      </c>
      <c r="AB215" s="17">
        <v>22.623101999999999</v>
      </c>
      <c r="AC215" s="17">
        <v>33.116824999999999</v>
      </c>
      <c r="AD215" s="17">
        <v>50.637379000000003</v>
      </c>
      <c r="AE215" s="17">
        <v>75.804130999999998</v>
      </c>
      <c r="AF215" s="17">
        <v>111.75778200000001</v>
      </c>
      <c r="AG215" s="17">
        <v>146.62196399999999</v>
      </c>
      <c r="AH215" s="17">
        <v>204.54362499999999</v>
      </c>
      <c r="AI215" s="17">
        <v>284.70538299999998</v>
      </c>
      <c r="AJ215" s="17">
        <v>394.06951900000001</v>
      </c>
      <c r="AK215" s="17">
        <v>809.05651899999998</v>
      </c>
      <c r="AL215" s="17">
        <v>863.92071499999997</v>
      </c>
      <c r="AM215" s="17">
        <v>907.84692399999994</v>
      </c>
      <c r="AN215" s="17">
        <v>949.18957499999999</v>
      </c>
      <c r="AO215" s="17">
        <v>967.56542999999999</v>
      </c>
      <c r="AP215" s="17">
        <v>991.59240699999998</v>
      </c>
      <c r="AQ215" s="17">
        <v>1015.730042</v>
      </c>
      <c r="AR215" s="17">
        <v>1023.3433230000001</v>
      </c>
      <c r="AS215" s="17">
        <v>1030.7479249999999</v>
      </c>
      <c r="AT215" s="17">
        <v>1044.7685550000001</v>
      </c>
      <c r="AU215" s="17">
        <v>1058.043823</v>
      </c>
      <c r="AV215" s="17">
        <v>1066.923828</v>
      </c>
      <c r="AW215" s="17">
        <v>1063.2698969999999</v>
      </c>
      <c r="AX215" s="17">
        <v>1071.0054929999999</v>
      </c>
      <c r="AY215" s="17">
        <v>1081.137207</v>
      </c>
      <c r="AZ215" s="17">
        <v>1082.0748289999999</v>
      </c>
    </row>
    <row r="216" spans="12:52" x14ac:dyDescent="0.4">
      <c r="L216" s="17">
        <v>0</v>
      </c>
      <c r="M216" s="17">
        <v>0</v>
      </c>
      <c r="N216" s="17">
        <v>0</v>
      </c>
      <c r="O216" s="17">
        <v>0</v>
      </c>
      <c r="P216" s="17">
        <v>0</v>
      </c>
      <c r="Q216" s="17">
        <v>1.2899999999999999E-4</v>
      </c>
      <c r="R216" s="17">
        <v>3.8999999999999999E-4</v>
      </c>
      <c r="S216" s="17">
        <v>1.207E-3</v>
      </c>
      <c r="T216" s="17">
        <v>8.2249999999999997E-3</v>
      </c>
      <c r="U216" s="17">
        <v>5.4153E-2</v>
      </c>
      <c r="V216" s="17">
        <v>1.5942460000000001</v>
      </c>
      <c r="W216" s="17">
        <v>0.56410199999999999</v>
      </c>
      <c r="X216" s="17">
        <v>1.0116149999999999</v>
      </c>
      <c r="Y216" s="17">
        <v>2.7007889999999999</v>
      </c>
      <c r="Z216" s="17">
        <v>4.7794340000000002</v>
      </c>
      <c r="AA216" s="17">
        <v>7.7944560000000003</v>
      </c>
      <c r="AB216" s="17">
        <v>12.320005999999999</v>
      </c>
      <c r="AC216" s="17">
        <v>19.556979999999999</v>
      </c>
      <c r="AD216" s="17">
        <v>32.422279000000003</v>
      </c>
      <c r="AE216" s="17">
        <v>53.173167999999997</v>
      </c>
      <c r="AF216" s="17">
        <v>86.178077999999999</v>
      </c>
      <c r="AG216" s="17">
        <v>124.223534</v>
      </c>
      <c r="AH216" s="17">
        <v>188.81660500000001</v>
      </c>
      <c r="AI216" s="17">
        <v>280.71475199999998</v>
      </c>
      <c r="AJ216" s="17">
        <v>419.93756100000002</v>
      </c>
      <c r="AK216" s="17">
        <v>929.66546600000004</v>
      </c>
      <c r="AL216" s="17">
        <v>1011.501526</v>
      </c>
      <c r="AM216" s="17">
        <v>1094.32251</v>
      </c>
      <c r="AN216" s="17">
        <v>1179.6489260000001</v>
      </c>
      <c r="AO216" s="17">
        <v>1237.541138</v>
      </c>
      <c r="AP216" s="17">
        <v>1298.587769</v>
      </c>
      <c r="AQ216" s="17">
        <v>1359.4174800000001</v>
      </c>
      <c r="AR216" s="17">
        <v>1395.583862</v>
      </c>
      <c r="AS216" s="17">
        <v>1432.8883060000001</v>
      </c>
      <c r="AT216" s="17">
        <v>1475.528442</v>
      </c>
      <c r="AU216" s="17">
        <v>1513.230225</v>
      </c>
      <c r="AV216" s="17">
        <v>1541.290283</v>
      </c>
      <c r="AW216" s="17">
        <v>1547.5699460000001</v>
      </c>
      <c r="AX216" s="17">
        <v>1569.009888</v>
      </c>
      <c r="AY216" s="17">
        <v>1593.696289</v>
      </c>
      <c r="AZ216" s="17">
        <v>1597.5078120000001</v>
      </c>
    </row>
    <row r="255" s="17" customFormat="1" x14ac:dyDescent="0.4"/>
    <row r="256" s="17" customFormat="1" x14ac:dyDescent="0.4"/>
    <row r="257" s="17" customFormat="1" x14ac:dyDescent="0.4"/>
    <row r="258" s="17" customFormat="1" x14ac:dyDescent="0.4"/>
    <row r="259" s="17" customFormat="1" x14ac:dyDescent="0.4"/>
    <row r="260" s="17" customFormat="1" x14ac:dyDescent="0.4"/>
    <row r="261" s="17" customFormat="1" x14ac:dyDescent="0.4"/>
    <row r="262" s="17" customFormat="1" x14ac:dyDescent="0.4"/>
    <row r="263" s="17" customFormat="1" x14ac:dyDescent="0.4"/>
    <row r="264" s="17" customFormat="1" x14ac:dyDescent="0.4"/>
    <row r="265" s="17" customFormat="1" x14ac:dyDescent="0.4"/>
    <row r="266" s="17" customFormat="1" x14ac:dyDescent="0.4"/>
    <row r="267" s="17" customFormat="1" x14ac:dyDescent="0.4"/>
    <row r="268" s="17" customFormat="1" x14ac:dyDescent="0.4"/>
    <row r="269" s="17" customFormat="1" x14ac:dyDescent="0.4"/>
    <row r="270" s="17" customFormat="1" x14ac:dyDescent="0.4"/>
    <row r="271" s="17" customFormat="1" x14ac:dyDescent="0.4"/>
    <row r="272" s="17" customFormat="1" x14ac:dyDescent="0.4"/>
    <row r="273" s="17" customFormat="1" x14ac:dyDescent="0.4"/>
    <row r="274" s="17" customFormat="1" x14ac:dyDescent="0.4"/>
    <row r="275" s="17" customFormat="1" x14ac:dyDescent="0.4"/>
    <row r="276" s="17" customFormat="1" x14ac:dyDescent="0.4"/>
    <row r="277" s="17" customFormat="1" x14ac:dyDescent="0.4"/>
    <row r="278" s="17" customFormat="1" x14ac:dyDescent="0.4"/>
    <row r="279" s="17" customFormat="1" x14ac:dyDescent="0.4"/>
    <row r="280" s="17" customFormat="1" x14ac:dyDescent="0.4"/>
    <row r="281" s="17" customFormat="1" x14ac:dyDescent="0.4"/>
    <row r="282" s="17" customFormat="1" x14ac:dyDescent="0.4"/>
    <row r="283" s="17" customFormat="1" x14ac:dyDescent="0.4"/>
    <row r="284" s="17" customFormat="1" x14ac:dyDescent="0.4"/>
    <row r="285" s="17" customFormat="1" x14ac:dyDescent="0.4"/>
    <row r="286" s="17" customFormat="1" x14ac:dyDescent="0.4"/>
    <row r="287" s="17" customFormat="1" x14ac:dyDescent="0.4"/>
    <row r="288" s="17" customFormat="1" x14ac:dyDescent="0.4"/>
    <row r="289" s="17" customFormat="1" x14ac:dyDescent="0.4"/>
    <row r="290" s="17" customFormat="1" x14ac:dyDescent="0.4"/>
    <row r="291" s="17" customFormat="1" x14ac:dyDescent="0.4"/>
    <row r="292" s="17" customFormat="1" x14ac:dyDescent="0.4"/>
    <row r="293" s="17" customFormat="1" x14ac:dyDescent="0.4"/>
    <row r="294" s="17" customFormat="1" x14ac:dyDescent="0.4"/>
    <row r="295" s="17" customFormat="1" x14ac:dyDescent="0.4"/>
    <row r="296" s="17" customFormat="1" x14ac:dyDescent="0.4"/>
    <row r="297" s="17" customFormat="1" x14ac:dyDescent="0.4"/>
    <row r="298" s="17" customFormat="1" x14ac:dyDescent="0.4"/>
    <row r="299" s="17" customFormat="1" x14ac:dyDescent="0.4"/>
    <row r="300" s="17" customFormat="1" x14ac:dyDescent="0.4"/>
    <row r="301" s="17" customFormat="1" x14ac:dyDescent="0.4"/>
    <row r="302" s="17" customFormat="1" x14ac:dyDescent="0.4"/>
    <row r="303" s="17" customFormat="1" x14ac:dyDescent="0.4"/>
    <row r="304" s="17" customFormat="1" x14ac:dyDescent="0.4"/>
    <row r="305" s="17" customFormat="1" x14ac:dyDescent="0.4"/>
    <row r="306" s="17" customFormat="1" x14ac:dyDescent="0.4"/>
    <row r="307" s="17" customFormat="1" x14ac:dyDescent="0.4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3E991-B92C-4D05-89A0-C96E4D772D30}">
  <sheetPr>
    <tabColor theme="9"/>
  </sheetPr>
  <dimension ref="A1:Q7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6" x14ac:dyDescent="0.4"/>
  <cols>
    <col min="1" max="1" width="15.53515625" customWidth="1"/>
    <col min="2" max="2" width="9.23046875" style="17"/>
    <col min="5" max="5" width="9.23046875" style="17"/>
  </cols>
  <sheetData>
    <row r="1" spans="1:17" ht="18.45" x14ac:dyDescent="0.5">
      <c r="A1" s="5" t="s">
        <v>141</v>
      </c>
    </row>
    <row r="3" spans="1:17" ht="76.3" x14ac:dyDescent="0.4">
      <c r="A3" s="17"/>
      <c r="B3" s="34" t="s">
        <v>114</v>
      </c>
      <c r="C3" s="34" t="s">
        <v>115</v>
      </c>
      <c r="D3" s="34" t="s">
        <v>142</v>
      </c>
      <c r="E3" s="34" t="s">
        <v>143</v>
      </c>
      <c r="F3" s="34" t="s">
        <v>82</v>
      </c>
      <c r="G3" s="34" t="s">
        <v>83</v>
      </c>
      <c r="H3" s="34" t="s">
        <v>72</v>
      </c>
      <c r="I3" s="34" t="s">
        <v>73</v>
      </c>
      <c r="J3" s="34" t="s">
        <v>74</v>
      </c>
      <c r="K3" s="34" t="s">
        <v>75</v>
      </c>
      <c r="L3" s="34" t="s">
        <v>76</v>
      </c>
      <c r="M3" s="34" t="s">
        <v>77</v>
      </c>
      <c r="N3" s="34" t="s">
        <v>78</v>
      </c>
      <c r="O3" s="34" t="s">
        <v>79</v>
      </c>
      <c r="P3" s="34" t="s">
        <v>80</v>
      </c>
      <c r="Q3" s="34" t="s">
        <v>81</v>
      </c>
    </row>
    <row r="4" spans="1:17" x14ac:dyDescent="0.4">
      <c r="A4" s="17" t="s">
        <v>106</v>
      </c>
      <c r="B4" s="23">
        <v>-0.28597917923648963</v>
      </c>
      <c r="C4" s="23">
        <v>-0.13701105967814117</v>
      </c>
      <c r="D4" s="23">
        <v>-0.73316647137027058</v>
      </c>
      <c r="E4" s="23">
        <v>9.1325200128697548E-2</v>
      </c>
      <c r="F4" s="23">
        <v>-0.11421419945310264</v>
      </c>
      <c r="G4" s="23">
        <v>0</v>
      </c>
      <c r="H4" s="23">
        <v>-7.3103108682675819E-2</v>
      </c>
      <c r="I4" s="23">
        <v>-0.28521085035624694</v>
      </c>
      <c r="J4" s="23">
        <v>-0.32156609457682989</v>
      </c>
      <c r="K4" s="23">
        <v>0.1842997371783357</v>
      </c>
      <c r="L4" s="23">
        <v>-0.99890514564272603</v>
      </c>
      <c r="M4" s="23">
        <v>2.0850623302762147E-2</v>
      </c>
      <c r="N4" s="23">
        <v>6.5196837262114192E-3</v>
      </c>
      <c r="O4" s="23">
        <v>1.9948022575192997E-2</v>
      </c>
      <c r="P4" s="23">
        <v>4.7369840286724064E-2</v>
      </c>
      <c r="Q4" s="23">
        <v>1.1694038707663749E-2</v>
      </c>
    </row>
    <row r="5" spans="1:17" x14ac:dyDescent="0.4">
      <c r="A5" t="s">
        <v>108</v>
      </c>
      <c r="B5" s="23">
        <v>-0.25658168695119776</v>
      </c>
      <c r="C5" s="23">
        <v>-0.22844593949313163</v>
      </c>
      <c r="D5" s="23">
        <v>-0.74855268565936472</v>
      </c>
      <c r="E5" s="23">
        <v>9.3111790727059843E-2</v>
      </c>
      <c r="F5" s="23">
        <v>-0.11109372150529542</v>
      </c>
      <c r="G5" s="23">
        <v>0</v>
      </c>
      <c r="H5" s="23">
        <v>-6.1662272678980369E-2</v>
      </c>
      <c r="I5" s="23">
        <v>-0.25545501378213548</v>
      </c>
      <c r="J5" s="23">
        <v>-0.2974103161390792</v>
      </c>
      <c r="K5" s="23">
        <v>0.17930955701303819</v>
      </c>
      <c r="L5" s="23">
        <v>-0.98040548380470827</v>
      </c>
      <c r="M5" s="23">
        <v>2.0466524596791061E-2</v>
      </c>
      <c r="N5" s="23">
        <v>6.625404661562152E-3</v>
      </c>
      <c r="O5" s="23">
        <v>1.8690236717902157E-2</v>
      </c>
      <c r="P5" s="23">
        <v>5.0257450231089983E-2</v>
      </c>
      <c r="Q5" s="23">
        <v>1.3495051257742528E-2</v>
      </c>
    </row>
    <row r="6" spans="1:17" x14ac:dyDescent="0.4">
      <c r="A6" t="s">
        <v>116</v>
      </c>
      <c r="B6" s="23">
        <v>-0.26857129472850444</v>
      </c>
      <c r="C6" s="23">
        <v>-0.15214656513950781</v>
      </c>
      <c r="D6" s="23">
        <v>-0.32798233668502613</v>
      </c>
      <c r="E6" s="23">
        <v>4.0854445340645286E-2</v>
      </c>
      <c r="F6" s="23">
        <v>-0.10436050667688156</v>
      </c>
      <c r="G6" s="23">
        <v>0</v>
      </c>
      <c r="H6" s="23">
        <v>-5.0744202789475772E-2</v>
      </c>
      <c r="I6" s="23">
        <v>-0.26771039135816432</v>
      </c>
      <c r="J6" s="23">
        <v>-0.30607101067459569</v>
      </c>
      <c r="K6" s="23">
        <v>0.11914533991985767</v>
      </c>
      <c r="L6" s="23">
        <v>0.26122687743497497</v>
      </c>
      <c r="M6" s="23">
        <v>1.6513855398187904E-2</v>
      </c>
      <c r="N6" s="23">
        <v>-4.8609795875271752E-4</v>
      </c>
      <c r="O6" s="23">
        <v>1.5865927400992831E-2</v>
      </c>
      <c r="P6" s="23">
        <v>2.8421365570978289E-2</v>
      </c>
      <c r="Q6" s="23">
        <v>5.1384237182181781E-3</v>
      </c>
    </row>
    <row r="7" spans="1:17" x14ac:dyDescent="0.4">
      <c r="A7" t="s">
        <v>117</v>
      </c>
      <c r="B7" s="23">
        <v>-0.3177192829269968</v>
      </c>
      <c r="C7" s="23">
        <v>-0.21906598340740963</v>
      </c>
      <c r="D7" s="23">
        <v>0.49307941231958952</v>
      </c>
      <c r="E7" s="23">
        <v>-6.1419269669816708E-2</v>
      </c>
      <c r="F7" s="23">
        <v>-0.12215192432205728</v>
      </c>
      <c r="G7" s="23">
        <v>0</v>
      </c>
      <c r="H7" s="23">
        <v>-1.0134070708680901E-2</v>
      </c>
      <c r="I7" s="23">
        <v>-0.31569157035915163</v>
      </c>
      <c r="J7" s="23">
        <v>-0.38777672505802468</v>
      </c>
      <c r="K7" s="23">
        <v>1.8918192204689568E-2</v>
      </c>
      <c r="L7" s="23">
        <v>3.2703284189886754</v>
      </c>
      <c r="M7" s="23">
        <v>8.4562406816603552E-3</v>
      </c>
      <c r="N7" s="23">
        <v>-1.7146626439982882E-2</v>
      </c>
      <c r="O7" s="23">
        <v>7.4192217347024102E-3</v>
      </c>
      <c r="P7" s="23">
        <v>-7.4565606385654333E-3</v>
      </c>
      <c r="Q7" s="23">
        <v>1.3495051257742528E-2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97047-7FD7-4327-B29F-001F883D8F6F}">
  <sheetPr>
    <tabColor theme="9"/>
  </sheetPr>
  <dimension ref="A1:AR39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defaultRowHeight="14.6" x14ac:dyDescent="0.4"/>
  <cols>
    <col min="1" max="1" width="9.23046875" style="17"/>
    <col min="2" max="2" width="31.765625" customWidth="1"/>
    <col min="3" max="15" width="9.3046875" bestFit="1" customWidth="1"/>
    <col min="16" max="16" width="9.921875" bestFit="1" customWidth="1"/>
    <col min="17" max="17" width="9.53515625" bestFit="1" customWidth="1"/>
    <col min="18" max="20" width="9.921875" bestFit="1" customWidth="1"/>
    <col min="21" max="21" width="9.53515625" bestFit="1" customWidth="1"/>
    <col min="22" max="23" width="9.921875" bestFit="1" customWidth="1"/>
    <col min="24" max="24" width="9.53515625" bestFit="1" customWidth="1"/>
    <col min="25" max="25" width="9.3046875" bestFit="1" customWidth="1"/>
    <col min="26" max="26" width="9.53515625" bestFit="1" customWidth="1"/>
    <col min="27" max="27" width="9.921875" bestFit="1" customWidth="1"/>
    <col min="28" max="28" width="9.53515625" bestFit="1" customWidth="1"/>
    <col min="29" max="31" width="9.921875" bestFit="1" customWidth="1"/>
    <col min="32" max="32" width="9.53515625" bestFit="1" customWidth="1"/>
    <col min="33" max="33" width="9.921875" bestFit="1" customWidth="1"/>
    <col min="34" max="34" width="9.53515625" bestFit="1" customWidth="1"/>
    <col min="35" max="35" width="9.3046875" bestFit="1" customWidth="1"/>
    <col min="36" max="37" width="9.921875" bestFit="1" customWidth="1"/>
    <col min="38" max="39" width="10.69140625" bestFit="1" customWidth="1"/>
    <col min="40" max="40" width="10.3046875" bestFit="1" customWidth="1"/>
    <col min="41" max="42" width="9.921875" bestFit="1" customWidth="1"/>
    <col min="43" max="43" width="10.3046875" bestFit="1" customWidth="1"/>
    <col min="44" max="44" width="10.69140625" bestFit="1" customWidth="1"/>
  </cols>
  <sheetData>
    <row r="1" spans="1:44" s="17" customFormat="1" ht="18.45" x14ac:dyDescent="0.5">
      <c r="A1" s="5" t="s">
        <v>184</v>
      </c>
    </row>
    <row r="2" spans="1:44" s="17" customFormat="1" x14ac:dyDescent="0.4"/>
    <row r="3" spans="1:44" x14ac:dyDescent="0.4">
      <c r="C3">
        <v>2009</v>
      </c>
      <c r="D3">
        <v>2010</v>
      </c>
      <c r="E3">
        <v>2011</v>
      </c>
      <c r="F3">
        <v>2012</v>
      </c>
      <c r="G3">
        <v>2013</v>
      </c>
      <c r="H3">
        <v>2014</v>
      </c>
      <c r="I3">
        <v>2015</v>
      </c>
      <c r="J3">
        <v>2016</v>
      </c>
      <c r="K3">
        <v>2017</v>
      </c>
      <c r="L3">
        <v>2018</v>
      </c>
      <c r="M3">
        <v>2019</v>
      </c>
      <c r="N3">
        <v>2020</v>
      </c>
      <c r="O3">
        <v>2021</v>
      </c>
      <c r="P3">
        <v>2022</v>
      </c>
      <c r="Q3">
        <v>2023</v>
      </c>
      <c r="R3">
        <v>2024</v>
      </c>
      <c r="S3">
        <v>2025</v>
      </c>
      <c r="T3">
        <v>2026</v>
      </c>
      <c r="U3">
        <v>2027</v>
      </c>
      <c r="V3">
        <v>2028</v>
      </c>
      <c r="W3">
        <v>2029</v>
      </c>
      <c r="X3">
        <v>2030</v>
      </c>
      <c r="Y3">
        <v>2031</v>
      </c>
      <c r="Z3">
        <v>2032</v>
      </c>
      <c r="AA3">
        <v>2033</v>
      </c>
      <c r="AB3">
        <v>2034</v>
      </c>
      <c r="AC3">
        <v>2035</v>
      </c>
      <c r="AD3">
        <v>2036</v>
      </c>
      <c r="AE3">
        <v>2037</v>
      </c>
      <c r="AF3">
        <v>2038</v>
      </c>
      <c r="AG3">
        <v>2039</v>
      </c>
      <c r="AH3">
        <v>2040</v>
      </c>
      <c r="AI3">
        <v>2041</v>
      </c>
      <c r="AJ3">
        <v>2042</v>
      </c>
      <c r="AK3">
        <v>2043</v>
      </c>
      <c r="AL3">
        <v>2044</v>
      </c>
      <c r="AM3">
        <v>2045</v>
      </c>
      <c r="AN3">
        <v>2046</v>
      </c>
      <c r="AO3">
        <v>2047</v>
      </c>
      <c r="AP3">
        <v>2048</v>
      </c>
      <c r="AQ3">
        <v>2049</v>
      </c>
      <c r="AR3">
        <v>2050</v>
      </c>
    </row>
    <row r="4" spans="1:44" s="17" customFormat="1" x14ac:dyDescent="0.4"/>
    <row r="5" spans="1:44" s="17" customFormat="1" x14ac:dyDescent="0.4">
      <c r="A5" s="4" t="s">
        <v>185</v>
      </c>
    </row>
    <row r="6" spans="1:44" x14ac:dyDescent="0.4">
      <c r="B6" s="17" t="s">
        <v>60</v>
      </c>
      <c r="C6" s="3">
        <v>1755.8950199999999</v>
      </c>
      <c r="D6" s="3">
        <v>1847.384399</v>
      </c>
      <c r="E6" s="3">
        <v>1733.2320560000001</v>
      </c>
      <c r="F6" s="3">
        <v>1515.6961670000001</v>
      </c>
      <c r="G6" s="3">
        <v>1582.9381100000001</v>
      </c>
      <c r="H6" s="3">
        <v>1583.4711910000001</v>
      </c>
      <c r="I6" s="3">
        <v>1354.455078</v>
      </c>
      <c r="J6" s="3">
        <v>1234.3492429999999</v>
      </c>
      <c r="K6" s="3">
        <v>1251.066284</v>
      </c>
      <c r="L6" s="3">
        <v>1273.3870850000001</v>
      </c>
      <c r="M6" s="3">
        <v>1296.0532229999999</v>
      </c>
      <c r="N6" s="3">
        <v>1274.8222659999999</v>
      </c>
      <c r="O6" s="3">
        <v>1187.671875</v>
      </c>
      <c r="P6" s="3">
        <v>1088.665283</v>
      </c>
      <c r="Q6" s="3">
        <v>942.56567399999994</v>
      </c>
      <c r="R6" s="3">
        <v>866.81378199999995</v>
      </c>
      <c r="S6" s="3">
        <v>807.88256799999999</v>
      </c>
      <c r="T6" s="3">
        <v>780.34875499999998</v>
      </c>
      <c r="U6" s="3">
        <v>739.10565199999996</v>
      </c>
      <c r="V6" s="3">
        <v>727.61767599999996</v>
      </c>
      <c r="W6" s="3">
        <v>687.22686799999997</v>
      </c>
      <c r="X6" s="3">
        <v>601.64837599999998</v>
      </c>
      <c r="Y6" s="3">
        <v>535.76232900000002</v>
      </c>
      <c r="Z6" s="3">
        <v>480.860229</v>
      </c>
      <c r="AA6" s="3">
        <v>400.24496499999998</v>
      </c>
      <c r="AB6" s="3">
        <v>345.12460299999998</v>
      </c>
      <c r="AC6" s="3">
        <v>309.04513500000002</v>
      </c>
      <c r="AD6" s="3">
        <v>290.36038200000002</v>
      </c>
      <c r="AE6" s="3">
        <v>258.97537199999999</v>
      </c>
      <c r="AF6" s="3">
        <v>243.42688000000001</v>
      </c>
      <c r="AG6" s="3">
        <v>229.04347200000001</v>
      </c>
      <c r="AH6" s="3">
        <v>205.043015</v>
      </c>
      <c r="AI6" s="3">
        <v>191.34013400000001</v>
      </c>
      <c r="AJ6" s="3">
        <v>174.82797199999999</v>
      </c>
      <c r="AK6" s="3">
        <v>167.57368500000001</v>
      </c>
      <c r="AL6" s="3">
        <v>166.49764999999999</v>
      </c>
      <c r="AM6" s="3">
        <v>156.19709800000001</v>
      </c>
      <c r="AN6" s="3">
        <v>143.74906899999999</v>
      </c>
      <c r="AO6" s="3">
        <v>129.60485800000001</v>
      </c>
      <c r="AP6" s="3">
        <v>115.360893</v>
      </c>
      <c r="AQ6" s="3">
        <v>105.799683</v>
      </c>
      <c r="AR6" s="3">
        <v>92.140213000000003</v>
      </c>
    </row>
    <row r="7" spans="1:44" x14ac:dyDescent="0.4">
      <c r="B7" s="17" t="s">
        <v>84</v>
      </c>
      <c r="C7" s="3">
        <v>38.939152</v>
      </c>
      <c r="D7" s="3">
        <v>37.062317</v>
      </c>
      <c r="E7" s="3">
        <v>29.033069999999999</v>
      </c>
      <c r="F7" s="3">
        <v>22.255436</v>
      </c>
      <c r="G7" s="3">
        <v>26.212686999999999</v>
      </c>
      <c r="H7" s="3">
        <v>29.378307</v>
      </c>
      <c r="I7" s="3">
        <v>27.883728000000001</v>
      </c>
      <c r="J7" s="3">
        <v>21.169746</v>
      </c>
      <c r="K7" s="3">
        <v>18.723030000000001</v>
      </c>
      <c r="L7" s="3">
        <v>18.150444</v>
      </c>
      <c r="M7" s="3">
        <v>14.442055</v>
      </c>
      <c r="N7" s="3">
        <v>14.089067</v>
      </c>
      <c r="O7" s="3">
        <v>13.690928</v>
      </c>
      <c r="P7" s="3">
        <v>13.214964</v>
      </c>
      <c r="Q7" s="3">
        <v>12.54632</v>
      </c>
      <c r="R7" s="3">
        <v>12.144346000000001</v>
      </c>
      <c r="S7" s="3">
        <v>11.480548000000001</v>
      </c>
      <c r="T7" s="3">
        <v>10.670551</v>
      </c>
      <c r="U7" s="3">
        <v>10.085227</v>
      </c>
      <c r="V7" s="3">
        <v>9.6631490000000007</v>
      </c>
      <c r="W7" s="3">
        <v>9.2477520000000002</v>
      </c>
      <c r="X7" s="3">
        <v>8.6699090000000005</v>
      </c>
      <c r="Y7" s="3">
        <v>8.1459349999999997</v>
      </c>
      <c r="Z7" s="3">
        <v>7.8159039999999997</v>
      </c>
      <c r="AA7" s="3">
        <v>7.4262170000000003</v>
      </c>
      <c r="AB7" s="3">
        <v>7.1121160000000003</v>
      </c>
      <c r="AC7" s="3">
        <v>6.9172760000000002</v>
      </c>
      <c r="AD7" s="3">
        <v>6.6963699999999999</v>
      </c>
      <c r="AE7" s="3">
        <v>6.4324219999999999</v>
      </c>
      <c r="AF7" s="3">
        <v>6.0880729999999996</v>
      </c>
      <c r="AG7" s="3">
        <v>5.9083050000000004</v>
      </c>
      <c r="AH7" s="3">
        <v>5.6804350000000001</v>
      </c>
      <c r="AI7" s="3">
        <v>5.3335990000000004</v>
      </c>
      <c r="AJ7" s="3">
        <v>4.9352879999999999</v>
      </c>
      <c r="AK7" s="3">
        <v>4.602201</v>
      </c>
      <c r="AL7" s="3">
        <v>4.2907099999999998</v>
      </c>
      <c r="AM7" s="3">
        <v>3.9530569999999998</v>
      </c>
      <c r="AN7" s="3">
        <v>3.9055740000000001</v>
      </c>
      <c r="AO7" s="3">
        <v>3.8463289999999999</v>
      </c>
      <c r="AP7" s="3">
        <v>3.8170130000000002</v>
      </c>
      <c r="AQ7" s="3">
        <v>3.7886299999999999</v>
      </c>
      <c r="AR7" s="3">
        <v>3.716326</v>
      </c>
    </row>
    <row r="8" spans="1:44" x14ac:dyDescent="0.4">
      <c r="B8" s="17" t="s">
        <v>85</v>
      </c>
      <c r="C8" s="3">
        <v>922.52447500000005</v>
      </c>
      <c r="D8" s="3">
        <v>991.23376499999995</v>
      </c>
      <c r="E8" s="3">
        <v>1014.225769</v>
      </c>
      <c r="F8" s="3">
        <v>1227.399414</v>
      </c>
      <c r="G8" s="3">
        <v>1125.2974850000001</v>
      </c>
      <c r="H8" s="3">
        <v>1130.3645019999999</v>
      </c>
      <c r="I8" s="3">
        <v>1340.5795900000001</v>
      </c>
      <c r="J8" s="3">
        <v>1435.802612</v>
      </c>
      <c r="K8" s="3">
        <v>1393.994019</v>
      </c>
      <c r="L8" s="3">
        <v>1380.815063</v>
      </c>
      <c r="M8" s="3">
        <v>1267.610107</v>
      </c>
      <c r="N8" s="3">
        <v>1109.3133539999999</v>
      </c>
      <c r="O8" s="3">
        <v>977.16265899999996</v>
      </c>
      <c r="P8" s="3">
        <v>865.88555899999994</v>
      </c>
      <c r="Q8" s="3">
        <v>762.09503199999995</v>
      </c>
      <c r="R8" s="3">
        <v>771.03826900000001</v>
      </c>
      <c r="S8" s="3">
        <v>813.56359899999995</v>
      </c>
      <c r="T8" s="3">
        <v>828.47222899999997</v>
      </c>
      <c r="U8" s="3">
        <v>850.90911900000003</v>
      </c>
      <c r="V8" s="3">
        <v>833.55383300000005</v>
      </c>
      <c r="W8" s="3">
        <v>823.24462900000003</v>
      </c>
      <c r="X8" s="3">
        <v>816.84729000000004</v>
      </c>
      <c r="Y8" s="3">
        <v>781.41156000000001</v>
      </c>
      <c r="Z8" s="3">
        <v>780.85229500000003</v>
      </c>
      <c r="AA8" s="3">
        <v>800.196777</v>
      </c>
      <c r="AB8" s="3">
        <v>811.70727499999998</v>
      </c>
      <c r="AC8" s="3">
        <v>805.48681599999998</v>
      </c>
      <c r="AD8" s="3">
        <v>819.47399900000005</v>
      </c>
      <c r="AE8" s="3">
        <v>847.18408199999999</v>
      </c>
      <c r="AF8" s="3">
        <v>853.65673800000002</v>
      </c>
      <c r="AG8" s="3">
        <v>865.40783699999997</v>
      </c>
      <c r="AH8" s="3">
        <v>897.32568400000002</v>
      </c>
      <c r="AI8" s="3">
        <v>912.13659700000005</v>
      </c>
      <c r="AJ8" s="3">
        <v>921.39160200000003</v>
      </c>
      <c r="AK8" s="3">
        <v>931.276794</v>
      </c>
      <c r="AL8" s="3">
        <v>938.67614700000001</v>
      </c>
      <c r="AM8" s="3">
        <v>957.94104000000004</v>
      </c>
      <c r="AN8" s="3">
        <v>960.796875</v>
      </c>
      <c r="AO8" s="3">
        <v>971.10082999999997</v>
      </c>
      <c r="AP8" s="3">
        <v>973.768372</v>
      </c>
      <c r="AQ8" s="3">
        <v>950.16272000000004</v>
      </c>
      <c r="AR8" s="3">
        <v>964.910889</v>
      </c>
    </row>
    <row r="9" spans="1:44" x14ac:dyDescent="0.4">
      <c r="B9" s="17" t="s">
        <v>86</v>
      </c>
      <c r="C9" s="3">
        <v>798.85400400000003</v>
      </c>
      <c r="D9" s="3">
        <v>806.96899399999995</v>
      </c>
      <c r="E9" s="3">
        <v>790.203979</v>
      </c>
      <c r="F9" s="3">
        <v>769.33203100000003</v>
      </c>
      <c r="G9" s="3">
        <v>789.01599099999999</v>
      </c>
      <c r="H9" s="3">
        <v>797.16601600000001</v>
      </c>
      <c r="I9" s="3">
        <v>797.17797900000005</v>
      </c>
      <c r="J9" s="3">
        <v>797.87329099999999</v>
      </c>
      <c r="K9" s="3">
        <v>792.05584699999997</v>
      </c>
      <c r="L9" s="3">
        <v>776.70452899999998</v>
      </c>
      <c r="M9" s="3">
        <v>765.09973100000002</v>
      </c>
      <c r="N9" s="3">
        <v>755.824341</v>
      </c>
      <c r="O9" s="3">
        <v>765.407104</v>
      </c>
      <c r="P9" s="3">
        <v>764.63855000000001</v>
      </c>
      <c r="Q9" s="3">
        <v>762.09936500000003</v>
      </c>
      <c r="R9" s="3">
        <v>762.786743</v>
      </c>
      <c r="S9" s="3">
        <v>744.40979000000004</v>
      </c>
      <c r="T9" s="3">
        <v>735.45733600000005</v>
      </c>
      <c r="U9" s="3">
        <v>737.36340299999995</v>
      </c>
      <c r="V9" s="3">
        <v>738.597351</v>
      </c>
      <c r="W9" s="3">
        <v>739.963257</v>
      </c>
      <c r="X9" s="3">
        <v>737.66503899999998</v>
      </c>
      <c r="Y9" s="3">
        <v>734.41503899999998</v>
      </c>
      <c r="Z9" s="3">
        <v>729.879639</v>
      </c>
      <c r="AA9" s="3">
        <v>726.86084000000005</v>
      </c>
      <c r="AB9" s="3">
        <v>710.20703100000003</v>
      </c>
      <c r="AC9" s="3">
        <v>684.76428199999998</v>
      </c>
      <c r="AD9" s="3">
        <v>679.89227300000005</v>
      </c>
      <c r="AE9" s="3">
        <v>667.39416500000004</v>
      </c>
      <c r="AF9" s="3">
        <v>659.62524399999995</v>
      </c>
      <c r="AG9" s="3">
        <v>649.60101299999997</v>
      </c>
      <c r="AH9" s="3">
        <v>639.62463400000001</v>
      </c>
      <c r="AI9" s="3">
        <v>628.934753</v>
      </c>
      <c r="AJ9" s="3">
        <v>612.87268100000006</v>
      </c>
      <c r="AK9" s="3">
        <v>601.85022000000004</v>
      </c>
      <c r="AL9" s="3">
        <v>580.92700200000002</v>
      </c>
      <c r="AM9" s="3">
        <v>556.26464799999997</v>
      </c>
      <c r="AN9" s="3">
        <v>535.05627400000003</v>
      </c>
      <c r="AO9" s="3">
        <v>498.95083599999998</v>
      </c>
      <c r="AP9" s="3">
        <v>478.48773199999999</v>
      </c>
      <c r="AQ9" s="3">
        <v>439.16345200000001</v>
      </c>
      <c r="AR9" s="3">
        <v>375.97412100000003</v>
      </c>
    </row>
    <row r="10" spans="1:44" x14ac:dyDescent="0.4">
      <c r="B10" s="17" t="s">
        <v>87</v>
      </c>
      <c r="C10" s="3">
        <v>418.713593</v>
      </c>
      <c r="D10" s="3">
        <v>429.20519999999999</v>
      </c>
      <c r="E10" s="3">
        <v>513.69702099999995</v>
      </c>
      <c r="F10" s="3">
        <v>498.50656099999998</v>
      </c>
      <c r="G10" s="3">
        <v>527.64727800000003</v>
      </c>
      <c r="H10" s="3">
        <v>548.92016599999999</v>
      </c>
      <c r="I10" s="3">
        <v>559.73657200000002</v>
      </c>
      <c r="J10" s="3">
        <v>612.06640600000003</v>
      </c>
      <c r="K10" s="3">
        <v>645.03967299999999</v>
      </c>
      <c r="L10" s="3">
        <v>721.760986</v>
      </c>
      <c r="M10" s="3">
        <v>867.08612100000005</v>
      </c>
      <c r="N10" s="3">
        <v>1086.5706789999999</v>
      </c>
      <c r="O10" s="3">
        <v>1340.778564</v>
      </c>
      <c r="P10" s="3">
        <v>1613.7025149999999</v>
      </c>
      <c r="Q10" s="3">
        <v>1927.9748540000001</v>
      </c>
      <c r="R10" s="3">
        <v>2051.5991210000002</v>
      </c>
      <c r="S10" s="3">
        <v>2137.5979000000002</v>
      </c>
      <c r="T10" s="3">
        <v>2198.4157709999999</v>
      </c>
      <c r="U10" s="3">
        <v>2263.7121579999998</v>
      </c>
      <c r="V10" s="3">
        <v>2341.1508789999998</v>
      </c>
      <c r="W10" s="3">
        <v>2437.9890140000002</v>
      </c>
      <c r="X10" s="3">
        <v>2573.0463869999999</v>
      </c>
      <c r="Y10" s="3">
        <v>2719.016357</v>
      </c>
      <c r="Z10" s="3">
        <v>2826.9343260000001</v>
      </c>
      <c r="AA10" s="3">
        <v>2944.9094239999999</v>
      </c>
      <c r="AB10" s="3">
        <v>3067.2751459999999</v>
      </c>
      <c r="AC10" s="3">
        <v>3198.6701659999999</v>
      </c>
      <c r="AD10" s="3">
        <v>3273.0095209999999</v>
      </c>
      <c r="AE10" s="3">
        <v>3357.671875</v>
      </c>
      <c r="AF10" s="3">
        <v>3451.2145999999998</v>
      </c>
      <c r="AG10" s="3">
        <v>3537.195557</v>
      </c>
      <c r="AH10" s="3">
        <v>3604.1062010000001</v>
      </c>
      <c r="AI10" s="3">
        <v>3678.6479490000002</v>
      </c>
      <c r="AJ10" s="3">
        <v>3764.7302249999998</v>
      </c>
      <c r="AK10" s="3">
        <v>3842.7473140000002</v>
      </c>
      <c r="AL10" s="3">
        <v>3930.515625</v>
      </c>
      <c r="AM10" s="3">
        <v>4022.7612300000001</v>
      </c>
      <c r="AN10" s="3">
        <v>4129.6987300000001</v>
      </c>
      <c r="AO10" s="3">
        <v>4247.6655270000001</v>
      </c>
      <c r="AP10" s="3">
        <v>4360.1835940000001</v>
      </c>
      <c r="AQ10" s="3">
        <v>4513.5776370000003</v>
      </c>
      <c r="AR10" s="3">
        <v>4659.0146480000003</v>
      </c>
    </row>
    <row r="11" spans="1:44" x14ac:dyDescent="0.4">
      <c r="B11" s="17" t="s">
        <v>88</v>
      </c>
      <c r="C11" s="3">
        <v>17.025738</v>
      </c>
      <c r="D11" s="3">
        <v>18.095023999999999</v>
      </c>
      <c r="E11" s="3">
        <v>17.795721</v>
      </c>
      <c r="F11" s="3">
        <v>19.317360000000001</v>
      </c>
      <c r="G11" s="3">
        <v>20.407126999999999</v>
      </c>
      <c r="H11" s="3">
        <v>18.613458999999999</v>
      </c>
      <c r="I11" s="3">
        <v>19.889706</v>
      </c>
      <c r="J11" s="3">
        <v>17.409382000000001</v>
      </c>
      <c r="K11" s="3">
        <v>17.415697000000002</v>
      </c>
      <c r="L11" s="3">
        <v>26.889258999999999</v>
      </c>
      <c r="M11" s="3">
        <v>26.860621999999999</v>
      </c>
      <c r="N11" s="3">
        <v>26.808001999999998</v>
      </c>
      <c r="O11" s="3">
        <v>26.853380000000001</v>
      </c>
      <c r="P11" s="3">
        <v>26.879372</v>
      </c>
      <c r="Q11" s="3">
        <v>26.897943000000001</v>
      </c>
      <c r="R11" s="3">
        <v>26.873412999999999</v>
      </c>
      <c r="S11" s="3">
        <v>26.931004000000001</v>
      </c>
      <c r="T11" s="3">
        <v>26.371047999999998</v>
      </c>
      <c r="U11" s="3">
        <v>26.290952999999998</v>
      </c>
      <c r="V11" s="3">
        <v>26.452082000000001</v>
      </c>
      <c r="W11" s="3">
        <v>26.483661999999999</v>
      </c>
      <c r="X11" s="3">
        <v>26.397822999999999</v>
      </c>
      <c r="Y11" s="3">
        <v>26.385859</v>
      </c>
      <c r="Z11" s="3">
        <v>26.408508000000001</v>
      </c>
      <c r="AA11" s="3">
        <v>26.376743000000001</v>
      </c>
      <c r="AB11" s="3">
        <v>26.419315000000001</v>
      </c>
      <c r="AC11" s="3">
        <v>26.458527</v>
      </c>
      <c r="AD11" s="3">
        <v>26.575157000000001</v>
      </c>
      <c r="AE11" s="3">
        <v>26.620466</v>
      </c>
      <c r="AF11" s="3">
        <v>26.637271999999999</v>
      </c>
      <c r="AG11" s="3">
        <v>26.794720000000002</v>
      </c>
      <c r="AH11" s="3">
        <v>26.726714999999999</v>
      </c>
      <c r="AI11" s="3">
        <v>26.738216000000001</v>
      </c>
      <c r="AJ11" s="3">
        <v>26.733284000000001</v>
      </c>
      <c r="AK11" s="3">
        <v>26.664176999999999</v>
      </c>
      <c r="AL11" s="3">
        <v>26.65204</v>
      </c>
      <c r="AM11" s="3">
        <v>26.727143999999999</v>
      </c>
      <c r="AN11" s="3">
        <v>26.825626</v>
      </c>
      <c r="AO11" s="3">
        <v>26.857588</v>
      </c>
      <c r="AP11" s="3">
        <v>26.741012999999999</v>
      </c>
      <c r="AQ11" s="3">
        <v>26.797426000000002</v>
      </c>
      <c r="AR11" s="3">
        <v>26.813600999999998</v>
      </c>
    </row>
    <row r="12" spans="1:44" x14ac:dyDescent="0.4">
      <c r="B12" s="17" t="s">
        <v>89</v>
      </c>
      <c r="C12" s="3">
        <v>3951.9519819999996</v>
      </c>
      <c r="D12" s="3">
        <v>4129.9496989999998</v>
      </c>
      <c r="E12" s="3">
        <v>4098.1876160000002</v>
      </c>
      <c r="F12" s="3">
        <v>4052.506969</v>
      </c>
      <c r="G12" s="3">
        <v>4071.5186780000004</v>
      </c>
      <c r="H12" s="3">
        <v>4107.9136410000001</v>
      </c>
      <c r="I12" s="3">
        <v>4099.7226529999998</v>
      </c>
      <c r="J12" s="3">
        <v>4118.6706799999993</v>
      </c>
      <c r="K12" s="3">
        <v>4118.2945500000005</v>
      </c>
      <c r="L12" s="3">
        <v>4197.7073659999996</v>
      </c>
      <c r="M12" s="3">
        <v>4237.1518590000005</v>
      </c>
      <c r="N12" s="3">
        <v>4267.4277089999996</v>
      </c>
      <c r="O12" s="3">
        <v>4311.5645099999992</v>
      </c>
      <c r="P12" s="3">
        <v>4372.9862430000003</v>
      </c>
      <c r="Q12" s="3">
        <v>4434.1791880000001</v>
      </c>
      <c r="R12" s="3">
        <v>4491.2556740000009</v>
      </c>
      <c r="S12" s="3">
        <v>4541.865409</v>
      </c>
      <c r="T12" s="3">
        <v>4579.7356900000004</v>
      </c>
      <c r="U12" s="3">
        <v>4627.4665119999991</v>
      </c>
      <c r="V12" s="3">
        <v>4677.0349699999997</v>
      </c>
      <c r="W12" s="3">
        <v>4724.1551819999995</v>
      </c>
      <c r="X12" s="3">
        <v>4764.2748240000001</v>
      </c>
      <c r="Y12" s="3">
        <v>4805.1370790000001</v>
      </c>
      <c r="Z12" s="3">
        <v>4852.7509010000003</v>
      </c>
      <c r="AA12" s="3">
        <v>4906.0149659999997</v>
      </c>
      <c r="AB12" s="3">
        <v>4967.8454860000002</v>
      </c>
      <c r="AC12" s="3">
        <v>5031.3422019999998</v>
      </c>
      <c r="AD12" s="3">
        <v>5096.0077019999999</v>
      </c>
      <c r="AE12" s="3">
        <v>5164.2783820000004</v>
      </c>
      <c r="AF12" s="3">
        <v>5240.6488069999996</v>
      </c>
      <c r="AG12" s="3">
        <v>5313.9509039999994</v>
      </c>
      <c r="AH12" s="3">
        <v>5378.506684</v>
      </c>
      <c r="AI12" s="3">
        <v>5443.1312479999997</v>
      </c>
      <c r="AJ12" s="3">
        <v>5505.4910519999994</v>
      </c>
      <c r="AK12" s="3">
        <v>5574.7143910000004</v>
      </c>
      <c r="AL12" s="3">
        <v>5647.559174</v>
      </c>
      <c r="AM12" s="3">
        <v>5723.8442169999998</v>
      </c>
      <c r="AN12" s="3">
        <v>5800.0321480000002</v>
      </c>
      <c r="AO12" s="3">
        <v>5878.0259679999999</v>
      </c>
      <c r="AP12" s="3">
        <v>5958.3586169999999</v>
      </c>
      <c r="AQ12" s="3">
        <v>6039.2895480000007</v>
      </c>
      <c r="AR12" s="3">
        <v>6122.5697980000004</v>
      </c>
    </row>
    <row r="15" spans="1:44" x14ac:dyDescent="0.4">
      <c r="A15" s="4" t="s">
        <v>186</v>
      </c>
    </row>
    <row r="16" spans="1:44" x14ac:dyDescent="0.4">
      <c r="D16" s="3">
        <v>2270.3266600000002</v>
      </c>
      <c r="E16" s="3">
        <v>2169.75</v>
      </c>
      <c r="F16" s="3">
        <v>2034.376831</v>
      </c>
      <c r="G16" s="3">
        <v>2049.8864749999998</v>
      </c>
      <c r="H16" s="3">
        <v>2049.8867190000001</v>
      </c>
      <c r="I16" s="3">
        <v>1918.546875</v>
      </c>
      <c r="J16" s="3">
        <v>1792.010986</v>
      </c>
      <c r="K16" s="3">
        <v>1787.1773679999999</v>
      </c>
      <c r="L16" s="3">
        <v>1791.3420410000001</v>
      </c>
      <c r="M16" s="3">
        <v>1759.4194339999999</v>
      </c>
      <c r="N16" s="3">
        <v>1672.9381100000001</v>
      </c>
      <c r="O16" s="3">
        <v>1532.670288</v>
      </c>
      <c r="P16" s="3">
        <v>1388.2470699999999</v>
      </c>
      <c r="Q16" s="3">
        <v>1208.158447</v>
      </c>
      <c r="R16" s="3">
        <v>1134.2109379999999</v>
      </c>
      <c r="S16" s="3">
        <v>1084.6336670000001</v>
      </c>
      <c r="T16" s="3">
        <v>1057.5253909999999</v>
      </c>
      <c r="U16" s="3">
        <v>1019.847839</v>
      </c>
      <c r="V16" s="3">
        <v>997.94897500000002</v>
      </c>
      <c r="W16" s="3">
        <v>948.73260500000004</v>
      </c>
      <c r="X16" s="3">
        <v>860.81292699999995</v>
      </c>
      <c r="Y16" s="3">
        <v>780.39349400000003</v>
      </c>
      <c r="Z16" s="3">
        <v>723.71405000000004</v>
      </c>
      <c r="AA16" s="3">
        <v>645.73504600000001</v>
      </c>
      <c r="AB16" s="3">
        <v>588.88354500000003</v>
      </c>
      <c r="AC16" s="3">
        <v>547.444885</v>
      </c>
      <c r="AD16" s="3">
        <v>530.36175500000002</v>
      </c>
      <c r="AE16" s="3">
        <v>504.21868899999998</v>
      </c>
      <c r="AF16" s="3">
        <v>484.704407</v>
      </c>
      <c r="AG16" s="3">
        <v>464.84210200000001</v>
      </c>
      <c r="AH16" s="3">
        <v>442.523529</v>
      </c>
      <c r="AI16" s="3">
        <v>427.11926299999999</v>
      </c>
      <c r="AJ16" s="3">
        <v>407.459473</v>
      </c>
      <c r="AK16" s="3">
        <v>398.96783399999998</v>
      </c>
      <c r="AL16" s="3">
        <v>390.52325400000001</v>
      </c>
      <c r="AM16" s="3">
        <v>377.41192599999999</v>
      </c>
      <c r="AN16" s="3">
        <v>357.46740699999998</v>
      </c>
      <c r="AO16" s="3">
        <v>339.432861</v>
      </c>
      <c r="AP16" s="3">
        <v>319.453033</v>
      </c>
      <c r="AQ16" s="3">
        <v>304.13326999999998</v>
      </c>
      <c r="AR16" s="3">
        <v>277.589966</v>
      </c>
    </row>
    <row r="18" spans="1:44" s="17" customFormat="1" x14ac:dyDescent="0.4"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s="17" customFormat="1" x14ac:dyDescent="0.4">
      <c r="A19" s="4" t="s">
        <v>187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s="17" customFormat="1" x14ac:dyDescent="0.4">
      <c r="D20" s="3">
        <v>549.72259254197252</v>
      </c>
      <c r="E20" s="3">
        <v>529.4413688978359</v>
      </c>
      <c r="F20" s="3">
        <v>502.0045100081602</v>
      </c>
      <c r="G20" s="3">
        <v>503.46973112428452</v>
      </c>
      <c r="H20" s="3">
        <v>499.00921284572286</v>
      </c>
      <c r="I20" s="3">
        <v>467.96991796315308</v>
      </c>
      <c r="J20" s="3">
        <v>435.0944832397725</v>
      </c>
      <c r="K20" s="3">
        <v>433.96056222822261</v>
      </c>
      <c r="L20" s="3">
        <v>426.74293825025711</v>
      </c>
      <c r="M20" s="3">
        <v>415.2363891700449</v>
      </c>
      <c r="N20" s="3">
        <v>392.02494202096312</v>
      </c>
      <c r="O20" s="3">
        <v>355.47892295418734</v>
      </c>
      <c r="P20" s="3">
        <v>317.45973251988636</v>
      </c>
      <c r="Q20" s="3">
        <v>272.46495749934172</v>
      </c>
      <c r="R20" s="3">
        <v>252.5376190638348</v>
      </c>
      <c r="S20" s="3">
        <v>238.80798110884677</v>
      </c>
      <c r="T20" s="3">
        <v>230.91408339527123</v>
      </c>
      <c r="U20" s="3">
        <v>220.39009327115437</v>
      </c>
      <c r="V20" s="3">
        <v>213.37213463528647</v>
      </c>
      <c r="W20" s="3">
        <v>200.82591409058713</v>
      </c>
      <c r="X20" s="3">
        <v>180.68078452791178</v>
      </c>
      <c r="Y20" s="3">
        <v>162.40801180035652</v>
      </c>
      <c r="Z20" s="3">
        <v>149.13448564622661</v>
      </c>
      <c r="AA20" s="3">
        <v>131.62056318351316</v>
      </c>
      <c r="AB20" s="3">
        <v>118.5382827348546</v>
      </c>
      <c r="AC20" s="3">
        <v>108.80594344658229</v>
      </c>
      <c r="AD20" s="3">
        <v>104.07273168997928</v>
      </c>
      <c r="AE20" s="3">
        <v>97.634370200796624</v>
      </c>
      <c r="AF20" s="3">
        <v>92.487810115851119</v>
      </c>
      <c r="AG20" s="3">
        <v>87.474106826919126</v>
      </c>
      <c r="AH20" s="3">
        <v>82.274516268438987</v>
      </c>
      <c r="AI20" s="3">
        <v>78.467529841480712</v>
      </c>
      <c r="AJ20" s="3">
        <v>74.007739114407102</v>
      </c>
      <c r="AK20" s="3">
        <v>71.565441928156659</v>
      </c>
      <c r="AL20" s="3">
        <v>69.147043024967189</v>
      </c>
      <c r="AM20" s="3">
        <v>65.934806315573994</v>
      </c>
      <c r="AN20" s="3">
        <v>61.630013081637983</v>
      </c>
      <c r="AO20" s="3">
        <v>57.7441361178576</v>
      </c>
      <c r="AP20" s="3">
        <v>53.612402278705481</v>
      </c>
      <c r="AQ20" s="3">
        <v>50.357297985454018</v>
      </c>
      <c r="AR20" s="3">
        <v>45.337107411576127</v>
      </c>
    </row>
    <row r="21" spans="1:44" s="17" customFormat="1" x14ac:dyDescent="0.4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3" spans="1:44" x14ac:dyDescent="0.4">
      <c r="A23" s="4" t="s">
        <v>188</v>
      </c>
    </row>
    <row r="24" spans="1:44" x14ac:dyDescent="0.4">
      <c r="B24" t="s">
        <v>90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3.7800000000000003E-4</v>
      </c>
      <c r="P24" s="7">
        <v>3.7800000000000003E-4</v>
      </c>
      <c r="Q24" s="7">
        <v>3.7800000000000003E-4</v>
      </c>
      <c r="R24" s="7">
        <v>3.7800000000000003E-4</v>
      </c>
      <c r="S24" s="7">
        <v>3.7800000000000003E-4</v>
      </c>
      <c r="T24" s="7">
        <v>3.7800000000000003E-4</v>
      </c>
      <c r="U24" s="7">
        <v>3.7800000000000003E-4</v>
      </c>
      <c r="V24" s="7">
        <v>3.7800000000000003E-4</v>
      </c>
      <c r="W24" s="7">
        <v>3.7800000000000003E-4</v>
      </c>
      <c r="X24" s="7">
        <v>3.7800000000000003E-4</v>
      </c>
      <c r="Y24" s="7">
        <v>3.7800000000000003E-4</v>
      </c>
      <c r="Z24" s="7">
        <v>3.7800000000000003E-4</v>
      </c>
      <c r="AA24" s="7">
        <v>3.7800000000000003E-4</v>
      </c>
      <c r="AB24" s="7">
        <v>3.7800000000000003E-4</v>
      </c>
      <c r="AC24" s="7">
        <v>3.7800000000000003E-4</v>
      </c>
      <c r="AD24" s="7">
        <v>3.7800000000000003E-4</v>
      </c>
      <c r="AE24" s="7">
        <v>3.7800000000000003E-4</v>
      </c>
      <c r="AF24" s="7">
        <v>3.7800000000000003E-4</v>
      </c>
      <c r="AG24" s="7">
        <v>3.7800000000000003E-4</v>
      </c>
      <c r="AH24" s="7">
        <v>3.7800000000000003E-4</v>
      </c>
      <c r="AI24" s="7">
        <v>3.7800000000000003E-4</v>
      </c>
      <c r="AJ24" s="7">
        <v>3.7800000000000003E-4</v>
      </c>
      <c r="AK24" s="7">
        <v>3.7800000000000003E-4</v>
      </c>
      <c r="AL24" s="7">
        <v>3.7800000000000003E-4</v>
      </c>
      <c r="AM24" s="7">
        <v>3.7800000000000003E-4</v>
      </c>
      <c r="AN24" s="7">
        <v>3.7800000000000003E-4</v>
      </c>
      <c r="AO24" s="7">
        <v>3.7800000000000003E-4</v>
      </c>
      <c r="AP24" s="7">
        <v>3.7800000000000003E-4</v>
      </c>
      <c r="AQ24" s="7">
        <v>3.7800000000000003E-4</v>
      </c>
      <c r="AR24" s="7">
        <v>1.739509</v>
      </c>
    </row>
    <row r="25" spans="1:44" x14ac:dyDescent="0.4">
      <c r="B25" t="s">
        <v>91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4.2097999999999997E-2</v>
      </c>
      <c r="L25" s="7">
        <v>4.2097999999999997E-2</v>
      </c>
      <c r="M25" s="7">
        <v>4.2097999999999997E-2</v>
      </c>
      <c r="N25" s="7">
        <v>4.2153999999999997E-2</v>
      </c>
      <c r="O25" s="7">
        <v>4.2358E-2</v>
      </c>
      <c r="P25" s="7">
        <v>4.2554000000000002E-2</v>
      </c>
      <c r="Q25" s="7">
        <v>4.2764999999999997E-2</v>
      </c>
      <c r="R25" s="7">
        <v>4.2805999999999997E-2</v>
      </c>
      <c r="S25" s="7">
        <v>4.2805999999999997E-2</v>
      </c>
      <c r="T25" s="7">
        <v>4.2805999999999997E-2</v>
      </c>
      <c r="U25" s="7">
        <v>4.283E-2</v>
      </c>
      <c r="V25" s="7">
        <v>4.2875999999999997E-2</v>
      </c>
      <c r="W25" s="7">
        <v>4.2875999999999997E-2</v>
      </c>
      <c r="X25" s="7">
        <v>4.2875999999999997E-2</v>
      </c>
      <c r="Y25" s="7">
        <v>4.2875999999999997E-2</v>
      </c>
      <c r="Z25" s="7">
        <v>4.2875999999999997E-2</v>
      </c>
      <c r="AA25" s="7">
        <v>4.2916999999999997E-2</v>
      </c>
      <c r="AB25" s="7">
        <v>4.2918999999999999E-2</v>
      </c>
      <c r="AC25" s="7">
        <v>4.2918999999999999E-2</v>
      </c>
      <c r="AD25" s="7">
        <v>4.2918999999999999E-2</v>
      </c>
      <c r="AE25" s="7">
        <v>4.3020000000000003E-2</v>
      </c>
      <c r="AF25" s="7">
        <v>4.3166000000000003E-2</v>
      </c>
      <c r="AG25" s="7">
        <v>4.3201999999999997E-2</v>
      </c>
      <c r="AH25" s="7">
        <v>4.3270000000000003E-2</v>
      </c>
      <c r="AI25" s="7">
        <v>4.3430000000000003E-2</v>
      </c>
      <c r="AJ25" s="7">
        <v>4.3618999999999998E-2</v>
      </c>
      <c r="AK25" s="7">
        <v>4.3798999999999998E-2</v>
      </c>
      <c r="AL25" s="7">
        <v>4.3938999999999999E-2</v>
      </c>
      <c r="AM25" s="7">
        <v>4.4084999999999999E-2</v>
      </c>
      <c r="AN25" s="7">
        <v>4.4186000000000003E-2</v>
      </c>
      <c r="AO25" s="7">
        <v>4.4219000000000001E-2</v>
      </c>
      <c r="AP25" s="7">
        <v>4.4275000000000002E-2</v>
      </c>
      <c r="AQ25" s="7">
        <v>4.4359999999999997E-2</v>
      </c>
      <c r="AR25" s="7">
        <v>4.4462000000000002E-2</v>
      </c>
    </row>
    <row r="26" spans="1:44" x14ac:dyDescent="0.4">
      <c r="B26" t="s">
        <v>92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12.618513</v>
      </c>
      <c r="L26" s="7">
        <v>20.03145</v>
      </c>
      <c r="M26" s="7">
        <v>23.565380000000001</v>
      </c>
      <c r="N26" s="7">
        <v>26.935625000000002</v>
      </c>
      <c r="O26" s="7">
        <v>29.778480999999999</v>
      </c>
      <c r="P26" s="7">
        <v>33.347149000000002</v>
      </c>
      <c r="Q26" s="7">
        <v>37.295731000000004</v>
      </c>
      <c r="R26" s="7">
        <v>41.66328</v>
      </c>
      <c r="S26" s="7">
        <v>47.125197999999997</v>
      </c>
      <c r="T26" s="7">
        <v>56.196280999999999</v>
      </c>
      <c r="U26" s="7">
        <v>69.712326000000004</v>
      </c>
      <c r="V26" s="7">
        <v>83.418602000000007</v>
      </c>
      <c r="W26" s="7">
        <v>99.450042999999994</v>
      </c>
      <c r="X26" s="7">
        <v>110.727448</v>
      </c>
      <c r="Y26" s="7">
        <v>121.513794</v>
      </c>
      <c r="Z26" s="7">
        <v>129.53064000000001</v>
      </c>
      <c r="AA26" s="7">
        <v>135.27903699999999</v>
      </c>
      <c r="AB26" s="7">
        <v>142.614487</v>
      </c>
      <c r="AC26" s="7">
        <v>149.78625500000001</v>
      </c>
      <c r="AD26" s="7">
        <v>157.48603800000001</v>
      </c>
      <c r="AE26" s="7">
        <v>164.65358000000001</v>
      </c>
      <c r="AF26" s="7">
        <v>171.670715</v>
      </c>
      <c r="AG26" s="7">
        <v>180.90947</v>
      </c>
      <c r="AH26" s="7">
        <v>187.51405299999999</v>
      </c>
      <c r="AI26" s="7">
        <v>195.09124800000001</v>
      </c>
      <c r="AJ26" s="7">
        <v>204.21302800000001</v>
      </c>
      <c r="AK26" s="7">
        <v>211.93272400000001</v>
      </c>
      <c r="AL26" s="7">
        <v>221.29406700000001</v>
      </c>
      <c r="AM26" s="7">
        <v>229.466354</v>
      </c>
      <c r="AN26" s="7">
        <v>241.257294</v>
      </c>
      <c r="AO26" s="7">
        <v>249.46257</v>
      </c>
      <c r="AP26" s="7">
        <v>257.94250499999998</v>
      </c>
      <c r="AQ26" s="7">
        <v>261.27694700000001</v>
      </c>
      <c r="AR26" s="7">
        <v>306.455872</v>
      </c>
    </row>
    <row r="27" spans="1:44" x14ac:dyDescent="0.4">
      <c r="B27" t="s">
        <v>93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2.2000000000000002</v>
      </c>
      <c r="N27" s="7">
        <v>4.4000000000000004</v>
      </c>
      <c r="O27" s="7">
        <v>4.4000000000000004</v>
      </c>
      <c r="P27" s="7">
        <v>4.4000000000000004</v>
      </c>
      <c r="Q27" s="7">
        <v>4.4000000000000004</v>
      </c>
      <c r="R27" s="7">
        <v>4.4000000000000004</v>
      </c>
      <c r="S27" s="7">
        <v>4.4000000000000004</v>
      </c>
      <c r="T27" s="7">
        <v>4.4000000000000004</v>
      </c>
      <c r="U27" s="7">
        <v>4.4000000000000004</v>
      </c>
      <c r="V27" s="7">
        <v>4.4000000000000004</v>
      </c>
      <c r="W27" s="7">
        <v>4.4000000000000004</v>
      </c>
      <c r="X27" s="7">
        <v>4.4000000000000004</v>
      </c>
      <c r="Y27" s="7">
        <v>4.4000000000000004</v>
      </c>
      <c r="Z27" s="7">
        <v>4.4000000000000004</v>
      </c>
      <c r="AA27" s="7">
        <v>4.4000000000000004</v>
      </c>
      <c r="AB27" s="7">
        <v>4.4000000000000004</v>
      </c>
      <c r="AC27" s="7">
        <v>4.4000000000000004</v>
      </c>
      <c r="AD27" s="7">
        <v>4.4000000000000004</v>
      </c>
      <c r="AE27" s="7">
        <v>4.4000000000000004</v>
      </c>
      <c r="AF27" s="7">
        <v>4.4000000000000004</v>
      </c>
      <c r="AG27" s="7">
        <v>4.4000000000000004</v>
      </c>
      <c r="AH27" s="7">
        <v>4.4000000000000004</v>
      </c>
      <c r="AI27" s="7">
        <v>4.4000000000000004</v>
      </c>
      <c r="AJ27" s="7">
        <v>4.4000000000000004</v>
      </c>
      <c r="AK27" s="7">
        <v>4.4000000000000004</v>
      </c>
      <c r="AL27" s="7">
        <v>4.4000000000000004</v>
      </c>
      <c r="AM27" s="7">
        <v>4.4000000000000004</v>
      </c>
      <c r="AN27" s="7">
        <v>4.4000000000000004</v>
      </c>
      <c r="AO27" s="7">
        <v>4.4000000000000004</v>
      </c>
      <c r="AP27" s="7">
        <v>4.4000000000000004</v>
      </c>
      <c r="AQ27" s="7">
        <v>4.4000000000000004</v>
      </c>
      <c r="AR27" s="7">
        <v>9.6173920000000006</v>
      </c>
    </row>
    <row r="28" spans="1:44" x14ac:dyDescent="0.4">
      <c r="B28" t="s">
        <v>94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14.111297</v>
      </c>
      <c r="L28" s="7">
        <v>34.158562000000003</v>
      </c>
      <c r="M28" s="7">
        <v>81.201035000000005</v>
      </c>
      <c r="N28" s="7">
        <v>145.81579600000001</v>
      </c>
      <c r="O28" s="7">
        <v>218.01814300000001</v>
      </c>
      <c r="P28" s="7">
        <v>302.92663599999997</v>
      </c>
      <c r="Q28" s="7">
        <v>403.19537400000002</v>
      </c>
      <c r="R28" s="7">
        <v>425.02917500000001</v>
      </c>
      <c r="S28" s="7">
        <v>449.68899499999998</v>
      </c>
      <c r="T28" s="7">
        <v>466.54660000000001</v>
      </c>
      <c r="U28" s="7">
        <v>485.090149</v>
      </c>
      <c r="V28" s="7">
        <v>507.878693</v>
      </c>
      <c r="W28" s="7">
        <v>536.77856399999996</v>
      </c>
      <c r="X28" s="7">
        <v>573.17694100000006</v>
      </c>
      <c r="Y28" s="7">
        <v>613.48144500000001</v>
      </c>
      <c r="Z28" s="7">
        <v>646.31750499999998</v>
      </c>
      <c r="AA28" s="7">
        <v>680.94537400000002</v>
      </c>
      <c r="AB28" s="7">
        <v>716.98046899999997</v>
      </c>
      <c r="AC28" s="7">
        <v>748.73230000000001</v>
      </c>
      <c r="AD28" s="7">
        <v>774.52044699999999</v>
      </c>
      <c r="AE28" s="7">
        <v>807.73400900000001</v>
      </c>
      <c r="AF28" s="7">
        <v>843.21362299999998</v>
      </c>
      <c r="AG28" s="7">
        <v>877.48864700000001</v>
      </c>
      <c r="AH28" s="7">
        <v>912.52587900000003</v>
      </c>
      <c r="AI28" s="7">
        <v>941.37805200000003</v>
      </c>
      <c r="AJ28" s="7">
        <v>969.60986300000002</v>
      </c>
      <c r="AK28" s="7">
        <v>999.02087400000005</v>
      </c>
      <c r="AL28" s="7">
        <v>1030.7944339999999</v>
      </c>
      <c r="AM28" s="7">
        <v>1065.363525</v>
      </c>
      <c r="AN28" s="7">
        <v>1103.4989009999999</v>
      </c>
      <c r="AO28" s="7">
        <v>1140.2509769999999</v>
      </c>
      <c r="AP28" s="7">
        <v>1176.1130370000001</v>
      </c>
      <c r="AQ28" s="7">
        <v>1231.7220460000001</v>
      </c>
      <c r="AR28" s="7">
        <v>1293.838013</v>
      </c>
    </row>
    <row r="29" spans="1:44" x14ac:dyDescent="0.4">
      <c r="B29" t="s">
        <v>190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0.85754399999999997</v>
      </c>
      <c r="M29" s="7">
        <v>0.85754399999999997</v>
      </c>
      <c r="N29" s="7">
        <v>0.85754399999999997</v>
      </c>
      <c r="O29" s="7">
        <v>0.86186200000000002</v>
      </c>
      <c r="P29" s="7">
        <v>0.86416099999999996</v>
      </c>
      <c r="Q29" s="7">
        <v>0.86590699999999998</v>
      </c>
      <c r="R29" s="7">
        <v>0.86590699999999998</v>
      </c>
      <c r="S29" s="7">
        <v>0.87143899999999996</v>
      </c>
      <c r="T29" s="7">
        <v>0.87143899999999996</v>
      </c>
      <c r="U29" s="7">
        <v>0.87143899999999996</v>
      </c>
      <c r="V29" s="7">
        <v>0.88945099999999999</v>
      </c>
      <c r="W29" s="7">
        <v>0.89225299999999996</v>
      </c>
      <c r="X29" s="7">
        <v>0.89225299999999996</v>
      </c>
      <c r="Y29" s="7">
        <v>0.89225299999999996</v>
      </c>
      <c r="Z29" s="7">
        <v>0.89464699999999997</v>
      </c>
      <c r="AA29" s="7">
        <v>0.89464699999999997</v>
      </c>
      <c r="AB29" s="7">
        <v>0.89910900000000005</v>
      </c>
      <c r="AC29" s="7">
        <v>0.90341099999999996</v>
      </c>
      <c r="AD29" s="7">
        <v>0.91644899999999996</v>
      </c>
      <c r="AE29" s="7">
        <v>0.92107799999999995</v>
      </c>
      <c r="AF29" s="7">
        <v>0.92250299999999996</v>
      </c>
      <c r="AG29" s="7">
        <v>0.94013500000000005</v>
      </c>
      <c r="AH29" s="7">
        <v>0.94013500000000005</v>
      </c>
      <c r="AI29" s="7">
        <v>0.94122899999999998</v>
      </c>
      <c r="AJ29" s="7">
        <v>0.94122899999999998</v>
      </c>
      <c r="AK29" s="7">
        <v>0.94122899999999998</v>
      </c>
      <c r="AL29" s="7">
        <v>0.94122899999999998</v>
      </c>
      <c r="AM29" s="7">
        <v>0.94968399999999997</v>
      </c>
      <c r="AN29" s="7">
        <v>0.96076700000000004</v>
      </c>
      <c r="AO29" s="7">
        <v>0.96429699999999996</v>
      </c>
      <c r="AP29" s="7">
        <v>0.96429699999999996</v>
      </c>
      <c r="AQ29" s="7">
        <v>0.97059300000000004</v>
      </c>
      <c r="AR29" s="7">
        <v>0.97172000000000003</v>
      </c>
    </row>
    <row r="31" spans="1:44" s="17" customFormat="1" x14ac:dyDescent="0.4"/>
    <row r="32" spans="1:44" x14ac:dyDescent="0.4">
      <c r="A32" s="4" t="s">
        <v>189</v>
      </c>
    </row>
    <row r="33" spans="2:44" x14ac:dyDescent="0.4">
      <c r="B33" t="s">
        <v>95</v>
      </c>
      <c r="C33" s="33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v>4.1156009999999998</v>
      </c>
      <c r="L33" s="33">
        <v>10.007702999999999</v>
      </c>
      <c r="M33" s="33">
        <v>24.005398</v>
      </c>
      <c r="N33" s="33">
        <v>39.248409000000002</v>
      </c>
      <c r="O33" s="33">
        <v>54.436095999999999</v>
      </c>
      <c r="P33" s="33">
        <v>67.350905999999995</v>
      </c>
      <c r="Q33" s="33">
        <v>79.020499999999998</v>
      </c>
      <c r="R33" s="33">
        <v>87.925514000000007</v>
      </c>
      <c r="S33" s="33">
        <v>110.24282100000001</v>
      </c>
      <c r="T33" s="33">
        <v>118.233627</v>
      </c>
      <c r="U33" s="33">
        <v>124.393631</v>
      </c>
      <c r="V33" s="33">
        <v>127.319717</v>
      </c>
      <c r="W33" s="33">
        <v>129.14224200000001</v>
      </c>
      <c r="X33" s="33">
        <v>133.81634500000001</v>
      </c>
      <c r="Y33" s="33">
        <v>137.21734599999999</v>
      </c>
      <c r="Z33" s="33">
        <v>142.92190600000001</v>
      </c>
      <c r="AA33" s="33">
        <v>156.72998000000001</v>
      </c>
      <c r="AB33" s="33">
        <v>168.00637800000001</v>
      </c>
      <c r="AC33" s="33">
        <v>172.14840699999999</v>
      </c>
      <c r="AD33" s="33">
        <v>176.725403</v>
      </c>
      <c r="AE33" s="33">
        <v>185.63299599999999</v>
      </c>
      <c r="AF33" s="33">
        <v>186.47500600000001</v>
      </c>
      <c r="AG33" s="33">
        <v>187.11041299999999</v>
      </c>
      <c r="AH33" s="33">
        <v>189.64840699999999</v>
      </c>
      <c r="AI33" s="33">
        <v>193.310318</v>
      </c>
      <c r="AJ33" s="33">
        <v>195.436508</v>
      </c>
      <c r="AK33" s="33">
        <v>197.04402200000001</v>
      </c>
      <c r="AL33" s="33">
        <v>199.01921100000001</v>
      </c>
      <c r="AM33" s="33">
        <v>200.31291200000001</v>
      </c>
      <c r="AN33" s="33">
        <v>201.49992399999999</v>
      </c>
      <c r="AO33" s="33">
        <v>202.19392400000001</v>
      </c>
      <c r="AP33" s="33">
        <v>204.85391200000001</v>
      </c>
      <c r="AQ33" s="33">
        <v>205.259918</v>
      </c>
      <c r="AR33" s="33">
        <v>206.08992000000001</v>
      </c>
    </row>
    <row r="34" spans="2:44" x14ac:dyDescent="0.4">
      <c r="B34" t="s">
        <v>191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1.6066</v>
      </c>
      <c r="L34" s="33">
        <v>4.8037999999999998</v>
      </c>
      <c r="M34" s="33">
        <v>7.7496</v>
      </c>
      <c r="N34" s="33">
        <v>12.527201</v>
      </c>
      <c r="O34" s="33">
        <v>22.217300000000002</v>
      </c>
      <c r="P34" s="33">
        <v>28.257598999999999</v>
      </c>
      <c r="Q34" s="33">
        <v>29.966498999999999</v>
      </c>
      <c r="R34" s="33">
        <v>33.013004000000002</v>
      </c>
      <c r="S34" s="33">
        <v>40.591403999999997</v>
      </c>
      <c r="T34" s="33">
        <v>43.330406000000004</v>
      </c>
      <c r="U34" s="33">
        <v>44.073208000000001</v>
      </c>
      <c r="V34" s="33">
        <v>47.415207000000002</v>
      </c>
      <c r="W34" s="33">
        <v>48.329208000000001</v>
      </c>
      <c r="X34" s="33">
        <v>51.798659999999998</v>
      </c>
      <c r="Y34" s="33">
        <v>55.452412000000002</v>
      </c>
      <c r="Z34" s="33">
        <v>59.067608</v>
      </c>
      <c r="AA34" s="33">
        <v>64.216614000000007</v>
      </c>
      <c r="AB34" s="33">
        <v>66.625609999999995</v>
      </c>
      <c r="AC34" s="33">
        <v>70.073104999999998</v>
      </c>
      <c r="AD34" s="33">
        <v>72.361312999999996</v>
      </c>
      <c r="AE34" s="33">
        <v>73.590301999999994</v>
      </c>
      <c r="AF34" s="33">
        <v>76.496429000000006</v>
      </c>
      <c r="AG34" s="33">
        <v>82.279076000000003</v>
      </c>
      <c r="AH34" s="33">
        <v>84.983817999999999</v>
      </c>
      <c r="AI34" s="33">
        <v>87.159676000000005</v>
      </c>
      <c r="AJ34" s="33">
        <v>89.198372000000006</v>
      </c>
      <c r="AK34" s="33">
        <v>89.287086000000002</v>
      </c>
      <c r="AL34" s="33">
        <v>89.630088999999998</v>
      </c>
      <c r="AM34" s="33">
        <v>92.428093000000004</v>
      </c>
      <c r="AN34" s="33">
        <v>95.733588999999995</v>
      </c>
      <c r="AO34" s="33">
        <v>98.792107000000001</v>
      </c>
      <c r="AP34" s="33">
        <v>102.673698</v>
      </c>
      <c r="AQ34" s="33">
        <v>104.76563299999999</v>
      </c>
      <c r="AR34" s="33">
        <v>104.76563299999999</v>
      </c>
    </row>
    <row r="35" spans="2:44" x14ac:dyDescent="0.4">
      <c r="B35" t="s">
        <v>96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v>0</v>
      </c>
      <c r="L35" s="33">
        <v>2.2265999999999999</v>
      </c>
      <c r="M35" s="33">
        <v>3.2353999999999998</v>
      </c>
      <c r="N35" s="33">
        <v>5.7774000000000001</v>
      </c>
      <c r="O35" s="33">
        <v>7.5125999999999999</v>
      </c>
      <c r="P35" s="33">
        <v>11.157</v>
      </c>
      <c r="Q35" s="33">
        <v>12.610398999999999</v>
      </c>
      <c r="R35" s="33">
        <v>13.677</v>
      </c>
      <c r="S35" s="33">
        <v>16.844801</v>
      </c>
      <c r="T35" s="33">
        <v>17.201602999999999</v>
      </c>
      <c r="U35" s="33">
        <v>17.201602999999999</v>
      </c>
      <c r="V35" s="33">
        <v>17.517605</v>
      </c>
      <c r="W35" s="33">
        <v>19.429303999999998</v>
      </c>
      <c r="X35" s="33">
        <v>19.856304000000002</v>
      </c>
      <c r="Y35" s="33">
        <v>24.000306999999999</v>
      </c>
      <c r="Z35" s="33">
        <v>27.784306999999998</v>
      </c>
      <c r="AA35" s="33">
        <v>28.310842999999998</v>
      </c>
      <c r="AB35" s="33">
        <v>28.643409999999999</v>
      </c>
      <c r="AC35" s="33">
        <v>33.396304999999998</v>
      </c>
      <c r="AD35" s="33">
        <v>33.434505000000001</v>
      </c>
      <c r="AE35" s="33">
        <v>34.102009000000002</v>
      </c>
      <c r="AF35" s="33">
        <v>36.166305999999999</v>
      </c>
      <c r="AG35" s="33">
        <v>37.262805999999998</v>
      </c>
      <c r="AH35" s="33">
        <v>38.706302999999998</v>
      </c>
      <c r="AI35" s="33">
        <v>38.968803000000001</v>
      </c>
      <c r="AJ35" s="33">
        <v>40.994408</v>
      </c>
      <c r="AK35" s="33">
        <v>41.223906999999997</v>
      </c>
      <c r="AL35" s="33">
        <v>42.730308999999998</v>
      </c>
      <c r="AM35" s="33">
        <v>42.890312000000002</v>
      </c>
      <c r="AN35" s="33">
        <v>46.488503000000001</v>
      </c>
      <c r="AO35" s="33">
        <v>47.825507999999999</v>
      </c>
      <c r="AP35" s="33">
        <v>48.952606000000003</v>
      </c>
      <c r="AQ35" s="33">
        <v>53.240704000000001</v>
      </c>
      <c r="AR35" s="33">
        <v>72.038703999999996</v>
      </c>
    </row>
    <row r="36" spans="2:44" x14ac:dyDescent="0.4">
      <c r="B36" t="s">
        <v>97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v>0.1736</v>
      </c>
      <c r="L36" s="33">
        <v>1.4339999999999999</v>
      </c>
      <c r="M36" s="33">
        <v>4.508108</v>
      </c>
      <c r="N36" s="33">
        <v>6.6982109999999997</v>
      </c>
      <c r="O36" s="33">
        <v>7.183611</v>
      </c>
      <c r="P36" s="33">
        <v>7.6345109999999998</v>
      </c>
      <c r="Q36" s="33">
        <v>8.0957240000000006</v>
      </c>
      <c r="R36" s="33">
        <v>9.1243250000000007</v>
      </c>
      <c r="S36" s="33">
        <v>9.8955260000000003</v>
      </c>
      <c r="T36" s="33">
        <v>10.911427</v>
      </c>
      <c r="U36" s="33">
        <v>11.888028</v>
      </c>
      <c r="V36" s="33">
        <v>12.062530000000001</v>
      </c>
      <c r="W36" s="33">
        <v>12.255737</v>
      </c>
      <c r="X36" s="33">
        <v>12.422935000000001</v>
      </c>
      <c r="Y36" s="33">
        <v>13.624235000000001</v>
      </c>
      <c r="Z36" s="33">
        <v>14.665535</v>
      </c>
      <c r="AA36" s="33">
        <v>14.760035</v>
      </c>
      <c r="AB36" s="33">
        <v>14.871835000000001</v>
      </c>
      <c r="AC36" s="33">
        <v>15.053034</v>
      </c>
      <c r="AD36" s="33">
        <v>16.418039</v>
      </c>
      <c r="AE36" s="33">
        <v>16.845237999999998</v>
      </c>
      <c r="AF36" s="33">
        <v>17.335837999999999</v>
      </c>
      <c r="AG36" s="33">
        <v>18.093439</v>
      </c>
      <c r="AH36" s="33">
        <v>18.288239000000001</v>
      </c>
      <c r="AI36" s="33">
        <v>18.411239999999999</v>
      </c>
      <c r="AJ36" s="33">
        <v>20.261835000000001</v>
      </c>
      <c r="AK36" s="33">
        <v>20.748135000000001</v>
      </c>
      <c r="AL36" s="33">
        <v>21.077134999999998</v>
      </c>
      <c r="AM36" s="33">
        <v>21.446732999999998</v>
      </c>
      <c r="AN36" s="33">
        <v>21.446732999999998</v>
      </c>
      <c r="AO36" s="33">
        <v>21.722733999999999</v>
      </c>
      <c r="AP36" s="33">
        <v>22.161335000000001</v>
      </c>
      <c r="AQ36" s="33">
        <v>23.023533</v>
      </c>
      <c r="AR36" s="33">
        <v>23.023533</v>
      </c>
    </row>
    <row r="37" spans="2:44" x14ac:dyDescent="0.4">
      <c r="B37" t="s">
        <v>98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v>1.819</v>
      </c>
      <c r="L37" s="33">
        <v>2.8839999999999999</v>
      </c>
      <c r="M37" s="33">
        <v>4.5658799999999999</v>
      </c>
      <c r="N37" s="33">
        <v>7.1579110000000004</v>
      </c>
      <c r="O37" s="33">
        <v>7.1579110000000004</v>
      </c>
      <c r="P37" s="33">
        <v>7.1579110000000004</v>
      </c>
      <c r="Q37" s="33">
        <v>7.1579110000000004</v>
      </c>
      <c r="R37" s="33">
        <v>7.1579110000000004</v>
      </c>
      <c r="S37" s="33">
        <v>9.4579109999999993</v>
      </c>
      <c r="T37" s="33">
        <v>10.575912000000001</v>
      </c>
      <c r="U37" s="33">
        <v>10.575912000000001</v>
      </c>
      <c r="V37" s="33">
        <v>10.575912000000001</v>
      </c>
      <c r="W37" s="33">
        <v>10.575912000000001</v>
      </c>
      <c r="X37" s="33">
        <v>10.976146999999999</v>
      </c>
      <c r="Y37" s="33">
        <v>11.376156999999999</v>
      </c>
      <c r="Z37" s="33">
        <v>11.976616</v>
      </c>
      <c r="AA37" s="33">
        <v>12.376676</v>
      </c>
      <c r="AB37" s="33">
        <v>14.377065</v>
      </c>
      <c r="AC37" s="33">
        <v>17.577594999999999</v>
      </c>
      <c r="AD37" s="33">
        <v>18.177544000000001</v>
      </c>
      <c r="AE37" s="33">
        <v>19.678851999999999</v>
      </c>
      <c r="AF37" s="33">
        <v>20.479385000000001</v>
      </c>
      <c r="AG37" s="33">
        <v>21.17971</v>
      </c>
      <c r="AH37" s="33">
        <v>21.17971</v>
      </c>
      <c r="AI37" s="33">
        <v>21.979869999999998</v>
      </c>
      <c r="AJ37" s="33">
        <v>22.678944000000001</v>
      </c>
      <c r="AK37" s="33">
        <v>23.379847000000002</v>
      </c>
      <c r="AL37" s="33">
        <v>24.479285999999998</v>
      </c>
      <c r="AM37" s="33">
        <v>26.079989999999999</v>
      </c>
      <c r="AN37" s="33">
        <v>27.379867999999998</v>
      </c>
      <c r="AO37" s="33">
        <v>30.081900000000001</v>
      </c>
      <c r="AP37" s="33">
        <v>31.082139999999999</v>
      </c>
      <c r="AQ37" s="33">
        <v>34.834460999999997</v>
      </c>
      <c r="AR37" s="33">
        <v>41.543227999999999</v>
      </c>
    </row>
    <row r="38" spans="2:44" x14ac:dyDescent="0.4">
      <c r="B38" t="s">
        <v>99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v>0</v>
      </c>
      <c r="L38" s="33">
        <v>0</v>
      </c>
      <c r="M38" s="33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v>0</v>
      </c>
      <c r="X38" s="33">
        <v>0</v>
      </c>
      <c r="Y38" s="33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3">
        <v>0</v>
      </c>
      <c r="AK38" s="33">
        <v>0</v>
      </c>
      <c r="AL38" s="33">
        <v>0</v>
      </c>
      <c r="AM38" s="33">
        <v>0</v>
      </c>
      <c r="AN38" s="33">
        <v>0</v>
      </c>
      <c r="AO38" s="33">
        <v>0</v>
      </c>
      <c r="AP38" s="33">
        <v>0</v>
      </c>
      <c r="AQ38" s="33">
        <v>0</v>
      </c>
      <c r="AR38" s="33">
        <v>0</v>
      </c>
    </row>
    <row r="39" spans="2:44" x14ac:dyDescent="0.4">
      <c r="B39" t="s">
        <v>192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0.1482</v>
      </c>
      <c r="L39" s="33">
        <v>0.48</v>
      </c>
      <c r="M39" s="33">
        <v>0.48</v>
      </c>
      <c r="N39" s="33">
        <v>0.48099999999999998</v>
      </c>
      <c r="O39" s="33">
        <v>0.48099999999999998</v>
      </c>
      <c r="P39" s="33">
        <v>0.50090000000000001</v>
      </c>
      <c r="Q39" s="33">
        <v>0.50739999999999996</v>
      </c>
      <c r="R39" s="33">
        <v>0.52339999999999998</v>
      </c>
      <c r="S39" s="33">
        <v>0.52590000000000003</v>
      </c>
      <c r="T39" s="33">
        <v>0.52790000000000004</v>
      </c>
      <c r="U39" s="33">
        <v>0.52790000000000004</v>
      </c>
      <c r="V39" s="33">
        <v>0.52790000000000004</v>
      </c>
      <c r="W39" s="33">
        <v>0.52790000000000004</v>
      </c>
      <c r="X39" s="33">
        <v>0.52790000000000004</v>
      </c>
      <c r="Y39" s="33">
        <v>0.52790000000000004</v>
      </c>
      <c r="Z39" s="33">
        <v>0.52790000000000004</v>
      </c>
      <c r="AA39" s="33">
        <v>0.52790000000000004</v>
      </c>
      <c r="AB39" s="33">
        <v>0.52939999999999998</v>
      </c>
      <c r="AC39" s="33">
        <v>0.52939999999999998</v>
      </c>
      <c r="AD39" s="33">
        <v>0.52939999999999998</v>
      </c>
      <c r="AE39" s="33">
        <v>0.52939999999999998</v>
      </c>
      <c r="AF39" s="33">
        <v>0.52939999999999998</v>
      </c>
      <c r="AG39" s="33">
        <v>0.52939999999999998</v>
      </c>
      <c r="AH39" s="33">
        <v>0.52939999999999998</v>
      </c>
      <c r="AI39" s="33">
        <v>0.52939999999999998</v>
      </c>
      <c r="AJ39" s="33">
        <v>0.52939999999999998</v>
      </c>
      <c r="AK39" s="33">
        <v>0.52939999999999998</v>
      </c>
      <c r="AL39" s="33">
        <v>0.52939999999999998</v>
      </c>
      <c r="AM39" s="33">
        <v>0.52939999999999998</v>
      </c>
      <c r="AN39" s="33">
        <v>0.57440000000000002</v>
      </c>
      <c r="AO39" s="33">
        <v>0.57440000000000002</v>
      </c>
      <c r="AP39" s="33">
        <v>0.57440000000000002</v>
      </c>
      <c r="AQ39" s="33">
        <v>0.57440000000000002</v>
      </c>
      <c r="AR39" s="33">
        <v>0.57440000000000002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15DF-0C17-4615-AB4D-C79098AD5F4B}">
  <sheetPr>
    <tabColor theme="7"/>
  </sheetPr>
  <dimension ref="A1:AQ120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7" sqref="C7"/>
    </sheetView>
  </sheetViews>
  <sheetFormatPr defaultRowHeight="14.6" x14ac:dyDescent="0.4"/>
  <cols>
    <col min="2" max="2" width="14.53515625" customWidth="1"/>
    <col min="3" max="15" width="10.23046875" bestFit="1" customWidth="1"/>
    <col min="16" max="27" width="10.15234375" bestFit="1" customWidth="1"/>
    <col min="28" max="28" width="11.07421875" bestFit="1" customWidth="1"/>
  </cols>
  <sheetData>
    <row r="1" spans="1:43" s="17" customFormat="1" ht="18.45" x14ac:dyDescent="0.5">
      <c r="A1" s="5" t="s">
        <v>123</v>
      </c>
    </row>
    <row r="2" spans="1:43" s="17" customFormat="1" x14ac:dyDescent="0.4"/>
    <row r="3" spans="1:43" x14ac:dyDescent="0.4">
      <c r="C3">
        <v>2010</v>
      </c>
      <c r="D3">
        <v>2011</v>
      </c>
      <c r="E3">
        <v>2012</v>
      </c>
      <c r="F3" s="17">
        <v>2013</v>
      </c>
      <c r="G3" s="17">
        <v>2014</v>
      </c>
      <c r="H3" s="17">
        <v>2015</v>
      </c>
      <c r="I3" s="17">
        <v>2016</v>
      </c>
      <c r="J3" s="17">
        <v>2017</v>
      </c>
      <c r="K3" s="17">
        <v>2018</v>
      </c>
      <c r="L3" s="17">
        <v>2019</v>
      </c>
      <c r="M3" s="17">
        <v>2020</v>
      </c>
      <c r="N3" s="17">
        <v>2021</v>
      </c>
      <c r="O3" s="17">
        <v>2022</v>
      </c>
      <c r="P3" s="17">
        <v>2023</v>
      </c>
      <c r="Q3" s="17">
        <v>2024</v>
      </c>
      <c r="R3" s="17">
        <v>2025</v>
      </c>
      <c r="S3" s="17">
        <v>2026</v>
      </c>
      <c r="T3" s="17">
        <v>2027</v>
      </c>
      <c r="U3" s="17">
        <v>2028</v>
      </c>
      <c r="V3" s="17">
        <v>2029</v>
      </c>
      <c r="W3" s="17">
        <v>2030</v>
      </c>
      <c r="X3" s="17">
        <v>2031</v>
      </c>
      <c r="Y3" s="17">
        <v>2032</v>
      </c>
      <c r="Z3" s="17">
        <v>2033</v>
      </c>
      <c r="AA3" s="17">
        <v>2034</v>
      </c>
      <c r="AB3" s="17">
        <v>2035</v>
      </c>
      <c r="AC3" s="17">
        <v>2036</v>
      </c>
      <c r="AD3" s="17">
        <v>2037</v>
      </c>
      <c r="AE3" s="17">
        <v>2038</v>
      </c>
      <c r="AF3" s="17">
        <v>2039</v>
      </c>
      <c r="AG3" s="17">
        <v>2040</v>
      </c>
      <c r="AH3" s="17">
        <v>2041</v>
      </c>
      <c r="AI3" s="17">
        <v>2042</v>
      </c>
      <c r="AJ3" s="17">
        <v>2043</v>
      </c>
      <c r="AK3" s="17">
        <v>2044</v>
      </c>
      <c r="AL3" s="17">
        <v>2045</v>
      </c>
      <c r="AM3" s="17">
        <v>2046</v>
      </c>
      <c r="AN3" s="17">
        <v>2047</v>
      </c>
      <c r="AO3" s="17">
        <v>2048</v>
      </c>
      <c r="AP3" s="17">
        <v>2049</v>
      </c>
      <c r="AQ3" s="17">
        <v>2050</v>
      </c>
    </row>
    <row r="5" spans="1:43" x14ac:dyDescent="0.4">
      <c r="A5" s="4" t="s">
        <v>121</v>
      </c>
    </row>
    <row r="6" spans="1:43" x14ac:dyDescent="0.4">
      <c r="B6" t="s">
        <v>37</v>
      </c>
      <c r="C6" s="3">
        <v>1578.4684371762346</v>
      </c>
      <c r="D6" s="3">
        <v>1602.5369175365115</v>
      </c>
      <c r="E6" s="3">
        <v>1583.6842390998258</v>
      </c>
      <c r="F6" s="3">
        <v>1588.4639509702818</v>
      </c>
      <c r="G6" s="3">
        <v>1593.9465967625081</v>
      </c>
      <c r="H6" s="3">
        <v>1590.4193861814961</v>
      </c>
      <c r="I6" s="3">
        <v>1558.8580099121357</v>
      </c>
      <c r="J6" s="3">
        <v>1549.7672992981052</v>
      </c>
      <c r="K6" s="3">
        <v>1541.8678114524685</v>
      </c>
      <c r="L6" s="3">
        <v>1530.4124665673992</v>
      </c>
      <c r="M6" s="3">
        <v>1510.064718871143</v>
      </c>
      <c r="N6" s="3">
        <v>1489.8847248742557</v>
      </c>
      <c r="O6" s="3">
        <v>1462.4501805972625</v>
      </c>
      <c r="P6" s="3">
        <v>1429.7652744208008</v>
      </c>
      <c r="Q6" s="3">
        <v>1415.8123985484474</v>
      </c>
      <c r="R6" s="3">
        <v>1378.7734862263526</v>
      </c>
      <c r="S6" s="3">
        <v>1378.7719630021857</v>
      </c>
      <c r="T6" s="3">
        <v>1378.8341924548024</v>
      </c>
      <c r="U6" s="3">
        <v>1378.8498275497038</v>
      </c>
      <c r="V6" s="3">
        <v>1378.8101467450608</v>
      </c>
      <c r="W6" s="3">
        <v>1378.778405791119</v>
      </c>
      <c r="X6" s="3">
        <v>1378.7719743736841</v>
      </c>
      <c r="Y6" s="3">
        <v>1378.7756890367236</v>
      </c>
      <c r="Z6" s="3">
        <v>1378.8451844793481</v>
      </c>
      <c r="AA6" s="3">
        <v>1378.793192476799</v>
      </c>
      <c r="AB6" s="3">
        <v>1378.814258297258</v>
      </c>
      <c r="AC6" s="3">
        <v>1378.7554064182916</v>
      </c>
      <c r="AD6" s="3">
        <v>1378.821054397858</v>
      </c>
      <c r="AE6" s="3">
        <v>1378.8151604626546</v>
      </c>
      <c r="AF6" s="3">
        <v>1378.7807701880995</v>
      </c>
      <c r="AG6" s="3">
        <v>1378.8031069922106</v>
      </c>
      <c r="AH6" s="3">
        <v>1378.8083952161908</v>
      </c>
      <c r="AI6" s="3">
        <v>1378.8260794869504</v>
      </c>
      <c r="AJ6" s="3">
        <v>1378.822378421997</v>
      </c>
      <c r="AK6" s="3">
        <v>1378.8173333731411</v>
      </c>
      <c r="AL6" s="3">
        <v>1378.8156410078723</v>
      </c>
      <c r="AM6" s="3">
        <v>1378.8151191912716</v>
      </c>
      <c r="AN6" s="3">
        <v>1378.808943354232</v>
      </c>
      <c r="AO6" s="3">
        <v>1378.8336866219165</v>
      </c>
      <c r="AP6" s="3">
        <v>1378.8347754230283</v>
      </c>
      <c r="AQ6" s="3">
        <v>1378.7788972307094</v>
      </c>
    </row>
    <row r="7" spans="1:43" x14ac:dyDescent="0.4">
      <c r="A7" s="17"/>
      <c r="B7" t="s">
        <v>38</v>
      </c>
      <c r="C7" s="3">
        <v>1964.8225036080294</v>
      </c>
      <c r="D7" s="3">
        <v>2036.6239823561532</v>
      </c>
      <c r="E7" s="3">
        <v>2043.3760379313785</v>
      </c>
      <c r="F7" s="3">
        <v>2038.3468830321076</v>
      </c>
      <c r="G7" s="3">
        <v>2044.5907742338309</v>
      </c>
      <c r="H7" s="3">
        <v>2021.1076720856045</v>
      </c>
      <c r="I7" s="3">
        <v>1993.6743174689614</v>
      </c>
      <c r="J7" s="3">
        <v>1980.9994212218253</v>
      </c>
      <c r="K7" s="3">
        <v>1969.4469306483547</v>
      </c>
      <c r="L7" s="3">
        <v>1959.4082480033348</v>
      </c>
      <c r="M7" s="3">
        <v>1944.8507761598935</v>
      </c>
      <c r="N7" s="3">
        <v>1918.992823637506</v>
      </c>
      <c r="O7" s="3">
        <v>1893.3480528027674</v>
      </c>
      <c r="P7" s="3">
        <v>1858.4841870827129</v>
      </c>
      <c r="Q7" s="3">
        <v>1816.9481524942198</v>
      </c>
      <c r="R7" s="3">
        <v>1799.216814006842</v>
      </c>
      <c r="S7" s="3">
        <v>1752.1477009726848</v>
      </c>
      <c r="T7" s="3">
        <v>1752.145765256812</v>
      </c>
      <c r="U7" s="3">
        <v>1752.2248465514731</v>
      </c>
      <c r="V7" s="3">
        <v>1752.2447156567757</v>
      </c>
      <c r="W7" s="3">
        <v>1752.1942892224681</v>
      </c>
      <c r="X7" s="3">
        <v>1752.1539527639916</v>
      </c>
      <c r="Y7" s="3">
        <v>1752.1457797077317</v>
      </c>
      <c r="Z7" s="3">
        <v>1752.1505003078662</v>
      </c>
      <c r="AA7" s="3">
        <v>1752.2388152350379</v>
      </c>
      <c r="AB7" s="3">
        <v>1752.1727437094066</v>
      </c>
      <c r="AC7" s="3">
        <v>1752.199514190022</v>
      </c>
      <c r="AD7" s="3">
        <v>1752.1247251217239</v>
      </c>
      <c r="AE7" s="3">
        <v>1752.2081506862708</v>
      </c>
      <c r="AF7" s="3">
        <v>1752.2006606633488</v>
      </c>
      <c r="AG7" s="3">
        <v>1752.1569574437124</v>
      </c>
      <c r="AH7" s="3">
        <v>1752.1853430925237</v>
      </c>
      <c r="AI7" s="3">
        <v>1752.1920633765887</v>
      </c>
      <c r="AJ7" s="3">
        <v>1752.2145365780714</v>
      </c>
      <c r="AK7" s="3">
        <v>1752.2098332584078</v>
      </c>
      <c r="AL7" s="3">
        <v>1752.2034220017058</v>
      </c>
      <c r="AM7" s="3">
        <v>1752.201271341032</v>
      </c>
      <c r="AN7" s="3">
        <v>1752.2006082156047</v>
      </c>
      <c r="AO7" s="3">
        <v>1752.1927599513479</v>
      </c>
      <c r="AP7" s="3">
        <v>1752.2242037381777</v>
      </c>
      <c r="AQ7" s="3">
        <v>1752.2255873884901</v>
      </c>
    </row>
    <row r="8" spans="1:43" x14ac:dyDescent="0.4">
      <c r="A8" s="17"/>
      <c r="B8" t="s">
        <v>39</v>
      </c>
      <c r="C8" s="3">
        <v>1588.7108347407525</v>
      </c>
      <c r="D8" s="3">
        <v>1612.9354911377607</v>
      </c>
      <c r="E8" s="3">
        <v>1593.9604810641815</v>
      </c>
      <c r="F8" s="3">
        <v>1598.7712076246166</v>
      </c>
      <c r="G8" s="3">
        <v>1604.2894293185125</v>
      </c>
      <c r="H8" s="3">
        <v>1600.7393313029384</v>
      </c>
      <c r="I8" s="3">
        <v>1568.9731589440137</v>
      </c>
      <c r="J8" s="3">
        <v>1559.8234603451367</v>
      </c>
      <c r="K8" s="3">
        <v>1551.8727141447775</v>
      </c>
      <c r="L8" s="3">
        <v>1540.343037588711</v>
      </c>
      <c r="M8" s="3">
        <v>1519.8632570202485</v>
      </c>
      <c r="N8" s="3">
        <v>1499.5523186747141</v>
      </c>
      <c r="O8" s="3">
        <v>1471.9397565781255</v>
      </c>
      <c r="P8" s="3">
        <v>1439.042763928768</v>
      </c>
      <c r="Q8" s="3">
        <v>1424.9993503563965</v>
      </c>
      <c r="R8" s="3">
        <v>1387.7200991992479</v>
      </c>
      <c r="S8" s="3">
        <v>1387.7185660911534</v>
      </c>
      <c r="T8" s="3">
        <v>1387.7811993394869</v>
      </c>
      <c r="U8" s="3">
        <v>1387.7969358877049</v>
      </c>
      <c r="V8" s="3">
        <v>1387.7569976014631</v>
      </c>
      <c r="W8" s="3">
        <v>1387.7250506861844</v>
      </c>
      <c r="X8" s="3">
        <v>1387.7185775364396</v>
      </c>
      <c r="Y8" s="3">
        <v>1387.7223163032588</v>
      </c>
      <c r="Z8" s="3">
        <v>1387.7922626893014</v>
      </c>
      <c r="AA8" s="3">
        <v>1387.7399333200065</v>
      </c>
      <c r="AB8" s="3">
        <v>1387.7611358327824</v>
      </c>
      <c r="AC8" s="3">
        <v>1387.7019020745668</v>
      </c>
      <c r="AD8" s="3">
        <v>1387.7679760320559</v>
      </c>
      <c r="AE8" s="3">
        <v>1387.7620438521678</v>
      </c>
      <c r="AF8" s="3">
        <v>1387.7274304253115</v>
      </c>
      <c r="AG8" s="3">
        <v>1387.7499121689239</v>
      </c>
      <c r="AH8" s="3">
        <v>1387.7552347072376</v>
      </c>
      <c r="AI8" s="3">
        <v>1387.773033728047</v>
      </c>
      <c r="AJ8" s="3">
        <v>1387.7693086475492</v>
      </c>
      <c r="AK8" s="3">
        <v>1387.7642308622794</v>
      </c>
      <c r="AL8" s="3">
        <v>1387.7625275155569</v>
      </c>
      <c r="AM8" s="3">
        <v>1387.7620023129823</v>
      </c>
      <c r="AN8" s="3">
        <v>1387.7557864020478</v>
      </c>
      <c r="AO8" s="3">
        <v>1387.7806902243426</v>
      </c>
      <c r="AP8" s="3">
        <v>1387.7817860904888</v>
      </c>
      <c r="AQ8" s="3">
        <v>1387.7255453146379</v>
      </c>
    </row>
    <row r="9" spans="1:43" x14ac:dyDescent="0.4">
      <c r="A9" s="17"/>
      <c r="B9" t="s">
        <v>40</v>
      </c>
      <c r="C9" s="3">
        <v>1977.5718831658912</v>
      </c>
      <c r="D9" s="3">
        <v>2049.8392687853457</v>
      </c>
      <c r="E9" s="3">
        <v>2056.6351372338286</v>
      </c>
      <c r="F9" s="3">
        <v>2051.5733490536641</v>
      </c>
      <c r="G9" s="3">
        <v>2057.8577557414947</v>
      </c>
      <c r="H9" s="3">
        <v>2034.222275970387</v>
      </c>
      <c r="I9" s="3">
        <v>2006.6109112536403</v>
      </c>
      <c r="J9" s="3">
        <v>1993.8537698862378</v>
      </c>
      <c r="K9" s="3">
        <v>1982.2263172808844</v>
      </c>
      <c r="L9" s="3">
        <v>1972.1224954311438</v>
      </c>
      <c r="M9" s="3">
        <v>1957.4705627732553</v>
      </c>
      <c r="N9" s="3">
        <v>1931.4448226513816</v>
      </c>
      <c r="O9" s="3">
        <v>1905.633647514755</v>
      </c>
      <c r="P9" s="3">
        <v>1870.543556445539</v>
      </c>
      <c r="Q9" s="3">
        <v>1828.7380020050873</v>
      </c>
      <c r="R9" s="3">
        <v>1810.8916080539059</v>
      </c>
      <c r="S9" s="3">
        <v>1763.5170720177105</v>
      </c>
      <c r="T9" s="3">
        <v>1763.5151237413256</v>
      </c>
      <c r="U9" s="3">
        <v>1763.5947181802733</v>
      </c>
      <c r="V9" s="3">
        <v>1763.6147162126238</v>
      </c>
      <c r="W9" s="3">
        <v>1763.5639625702606</v>
      </c>
      <c r="X9" s="3">
        <v>1763.5233643757656</v>
      </c>
      <c r="Y9" s="3">
        <v>1763.5151382860147</v>
      </c>
      <c r="Z9" s="3">
        <v>1763.5198895172739</v>
      </c>
      <c r="AA9" s="3">
        <v>1763.6087775041112</v>
      </c>
      <c r="AB9" s="3">
        <v>1763.5422772522431</v>
      </c>
      <c r="AC9" s="3">
        <v>1763.5692214416886</v>
      </c>
      <c r="AD9" s="3">
        <v>1763.4939470805882</v>
      </c>
      <c r="AE9" s="3">
        <v>1763.5779139786068</v>
      </c>
      <c r="AF9" s="3">
        <v>1763.5703753542743</v>
      </c>
      <c r="AG9" s="3">
        <v>1763.5263885523123</v>
      </c>
      <c r="AH9" s="3">
        <v>1763.5549583904892</v>
      </c>
      <c r="AI9" s="3">
        <v>1763.561722281268</v>
      </c>
      <c r="AJ9" s="3">
        <v>1763.5843413073098</v>
      </c>
      <c r="AK9" s="3">
        <v>1763.5796074686516</v>
      </c>
      <c r="AL9" s="3">
        <v>1763.5731546104589</v>
      </c>
      <c r="AM9" s="3">
        <v>1763.570989994535</v>
      </c>
      <c r="AN9" s="3">
        <v>1763.5703225662062</v>
      </c>
      <c r="AO9" s="3">
        <v>1763.5624233759754</v>
      </c>
      <c r="AP9" s="3">
        <v>1763.5940711958781</v>
      </c>
      <c r="AQ9" s="3">
        <v>1763.5954638244482</v>
      </c>
    </row>
    <row r="10" spans="1:43" x14ac:dyDescent="0.4">
      <c r="A10" s="17"/>
      <c r="B10" t="s">
        <v>41</v>
      </c>
      <c r="C10" s="3">
        <v>1614.3136138379969</v>
      </c>
      <c r="D10" s="3">
        <v>1638.9286613073618</v>
      </c>
      <c r="E10" s="3">
        <v>1619.6478605381706</v>
      </c>
      <c r="F10" s="3">
        <v>1624.536114088874</v>
      </c>
      <c r="G10" s="3">
        <v>1630.1432643706216</v>
      </c>
      <c r="H10" s="3">
        <v>1626.5359549523939</v>
      </c>
      <c r="I10" s="3">
        <v>1594.257856649562</v>
      </c>
      <c r="J10" s="3">
        <v>1584.9607066033159</v>
      </c>
      <c r="K10" s="3">
        <v>1576.881830604774</v>
      </c>
      <c r="L10" s="3">
        <v>1565.1663482019337</v>
      </c>
      <c r="M10" s="3">
        <v>1544.3565268945347</v>
      </c>
      <c r="N10" s="3">
        <v>1523.7182687773043</v>
      </c>
      <c r="O10" s="3">
        <v>1495.660718006749</v>
      </c>
      <c r="P10" s="3">
        <v>1462.2335757434103</v>
      </c>
      <c r="Q10" s="3">
        <v>1447.963846338351</v>
      </c>
      <c r="R10" s="3">
        <v>1410.0838235294857</v>
      </c>
      <c r="S10" s="3">
        <v>1410.082265714675</v>
      </c>
      <c r="T10" s="3">
        <v>1410.1459083255597</v>
      </c>
      <c r="U10" s="3">
        <v>1410.1618984752254</v>
      </c>
      <c r="V10" s="3">
        <v>1410.1213165658032</v>
      </c>
      <c r="W10" s="3">
        <v>1410.0888548118285</v>
      </c>
      <c r="X10" s="3">
        <v>1410.082277344407</v>
      </c>
      <c r="Y10" s="3">
        <v>1410.0860763631104</v>
      </c>
      <c r="Z10" s="3">
        <v>1410.1571499661588</v>
      </c>
      <c r="AA10" s="3">
        <v>1410.1039772858892</v>
      </c>
      <c r="AB10" s="3">
        <v>1410.1255214865541</v>
      </c>
      <c r="AC10" s="3">
        <v>1410.0653331500769</v>
      </c>
      <c r="AD10" s="3">
        <v>1410.1324719186698</v>
      </c>
      <c r="AE10" s="3">
        <v>1410.1264441390742</v>
      </c>
      <c r="AF10" s="3">
        <v>1410.091272901506</v>
      </c>
      <c r="AG10" s="3">
        <v>1410.114116948379</v>
      </c>
      <c r="AH10" s="3">
        <v>1410.1195252617561</v>
      </c>
      <c r="AI10" s="3">
        <v>1410.137611121673</v>
      </c>
      <c r="AJ10" s="3">
        <v>1410.1338260098523</v>
      </c>
      <c r="AK10" s="3">
        <v>1410.1286663938229</v>
      </c>
      <c r="AL10" s="3">
        <v>1410.1269355969132</v>
      </c>
      <c r="AM10" s="3">
        <v>1410.1264019304663</v>
      </c>
      <c r="AN10" s="3">
        <v>1410.1200858473728</v>
      </c>
      <c r="AO10" s="3">
        <v>1410.1453910057992</v>
      </c>
      <c r="AP10" s="3">
        <v>1410.1465045323139</v>
      </c>
      <c r="AQ10" s="3">
        <v>1410.0893574114386</v>
      </c>
    </row>
    <row r="11" spans="1:43" s="17" customFormat="1" x14ac:dyDescent="0.4">
      <c r="B11" s="17" t="s">
        <v>44</v>
      </c>
      <c r="C11" s="3">
        <v>2009.4413303720469</v>
      </c>
      <c r="D11" s="3">
        <v>2082.8733369341485</v>
      </c>
      <c r="E11" s="3">
        <v>2089.7787238140891</v>
      </c>
      <c r="F11" s="3">
        <v>2084.635362674403</v>
      </c>
      <c r="G11" s="3">
        <v>2091.0210453607779</v>
      </c>
      <c r="H11" s="3">
        <v>2067.0046693597178</v>
      </c>
      <c r="I11" s="3">
        <v>2038.948335265311</v>
      </c>
      <c r="J11" s="3">
        <v>2025.9856069117816</v>
      </c>
      <c r="K11" s="3">
        <v>2014.170772755293</v>
      </c>
      <c r="L11" s="3">
        <v>2003.9041233392013</v>
      </c>
      <c r="M11" s="3">
        <v>1989.0160682939124</v>
      </c>
      <c r="N11" s="3">
        <v>1962.5709118373529</v>
      </c>
      <c r="O11" s="3">
        <v>1936.3437781758566</v>
      </c>
      <c r="P11" s="3">
        <v>1900.6881947398097</v>
      </c>
      <c r="Q11" s="3">
        <v>1858.2089252645189</v>
      </c>
      <c r="R11" s="3">
        <v>1840.0749287666545</v>
      </c>
      <c r="S11" s="3">
        <v>1791.9369310894567</v>
      </c>
      <c r="T11" s="3">
        <v>1791.9349514157348</v>
      </c>
      <c r="U11" s="3">
        <v>1792.0158285543362</v>
      </c>
      <c r="V11" s="3">
        <v>1792.0361488638396</v>
      </c>
      <c r="W11" s="3">
        <v>1791.9845773040397</v>
      </c>
      <c r="X11" s="3">
        <v>1791.9433248516502</v>
      </c>
      <c r="Y11" s="3">
        <v>1791.9349661948179</v>
      </c>
      <c r="Z11" s="3">
        <v>1791.9397939942742</v>
      </c>
      <c r="AA11" s="3">
        <v>1792.0301144504078</v>
      </c>
      <c r="AB11" s="3">
        <v>1791.9625425175129</v>
      </c>
      <c r="AC11" s="3">
        <v>1791.9899209245109</v>
      </c>
      <c r="AD11" s="3">
        <v>1791.9134334837256</v>
      </c>
      <c r="AE11" s="3">
        <v>1791.9987535455134</v>
      </c>
      <c r="AF11" s="3">
        <v>1791.9910934329093</v>
      </c>
      <c r="AG11" s="3">
        <v>1791.9463977641421</v>
      </c>
      <c r="AH11" s="3">
        <v>1791.9754280179213</v>
      </c>
      <c r="AI11" s="3">
        <v>1791.9823009117972</v>
      </c>
      <c r="AJ11" s="3">
        <v>1792.0052844534666</v>
      </c>
      <c r="AK11" s="3">
        <v>1792.0004743269008</v>
      </c>
      <c r="AL11" s="3">
        <v>1791.9939174780388</v>
      </c>
      <c r="AM11" s="3">
        <v>1791.9917179783702</v>
      </c>
      <c r="AN11" s="3">
        <v>1791.9910397941383</v>
      </c>
      <c r="AO11" s="3">
        <v>1791.9830133049563</v>
      </c>
      <c r="AP11" s="3">
        <v>1792.0151711435008</v>
      </c>
      <c r="AQ11" s="3">
        <v>1792.0165862148974</v>
      </c>
    </row>
    <row r="12" spans="1:43" x14ac:dyDescent="0.4">
      <c r="A12" s="17"/>
      <c r="B12" t="s">
        <v>42</v>
      </c>
      <c r="C12" s="3">
        <v>1694.748261378561</v>
      </c>
      <c r="D12" s="3">
        <v>1720.5897760290368</v>
      </c>
      <c r="E12" s="3">
        <v>1700.3482917836761</v>
      </c>
      <c r="F12" s="3">
        <v>1705.4801070240471</v>
      </c>
      <c r="G12" s="3">
        <v>1711.3666386804875</v>
      </c>
      <c r="H12" s="3">
        <v>1707.5795917817989</v>
      </c>
      <c r="I12" s="3">
        <v>1673.6932078038587</v>
      </c>
      <c r="J12" s="3">
        <v>1663.9328187805693</v>
      </c>
      <c r="K12" s="3">
        <v>1655.451405420082</v>
      </c>
      <c r="L12" s="3">
        <v>1643.1521884257954</v>
      </c>
      <c r="M12" s="3">
        <v>1621.305498799939</v>
      </c>
      <c r="N12" s="3">
        <v>1599.6389206566116</v>
      </c>
      <c r="O12" s="3">
        <v>1570.1833768395159</v>
      </c>
      <c r="P12" s="3">
        <v>1535.0906967381809</v>
      </c>
      <c r="Q12" s="3">
        <v>1520.1099650561437</v>
      </c>
      <c r="R12" s="3">
        <v>1480.3425355765164</v>
      </c>
      <c r="S12" s="3">
        <v>1480.3409001421626</v>
      </c>
      <c r="T12" s="3">
        <v>1480.4077138041562</v>
      </c>
      <c r="U12" s="3">
        <v>1480.4245006776068</v>
      </c>
      <c r="V12" s="3">
        <v>1480.3818967375501</v>
      </c>
      <c r="W12" s="3">
        <v>1480.3478175470889</v>
      </c>
      <c r="X12" s="3">
        <v>1480.3409123513566</v>
      </c>
      <c r="Y12" s="3">
        <v>1480.3449006596304</v>
      </c>
      <c r="Z12" s="3">
        <v>1480.4195155697466</v>
      </c>
      <c r="AA12" s="3">
        <v>1480.3636935122065</v>
      </c>
      <c r="AB12" s="3">
        <v>1480.3863111723108</v>
      </c>
      <c r="AC12" s="3">
        <v>1480.3231238970964</v>
      </c>
      <c r="AD12" s="3">
        <v>1480.3936079160433</v>
      </c>
      <c r="AE12" s="3">
        <v>1480.387279796834</v>
      </c>
      <c r="AF12" s="3">
        <v>1480.350356120289</v>
      </c>
      <c r="AG12" s="3">
        <v>1480.3743383926237</v>
      </c>
      <c r="AH12" s="3">
        <v>1480.3800161801455</v>
      </c>
      <c r="AI12" s="3">
        <v>1480.3990031845212</v>
      </c>
      <c r="AJ12" s="3">
        <v>1480.3950294760534</v>
      </c>
      <c r="AK12" s="3">
        <v>1480.3896127774512</v>
      </c>
      <c r="AL12" s="3">
        <v>1480.3877957420077</v>
      </c>
      <c r="AM12" s="3">
        <v>1480.3872354851437</v>
      </c>
      <c r="AN12" s="3">
        <v>1480.3806046974516</v>
      </c>
      <c r="AO12" s="3">
        <v>1480.4071707084668</v>
      </c>
      <c r="AP12" s="3">
        <v>1480.4083397174554</v>
      </c>
      <c r="AQ12" s="3">
        <v>1480.3483451891827</v>
      </c>
    </row>
    <row r="13" spans="1:43" s="17" customFormat="1" x14ac:dyDescent="0.4">
      <c r="B13" s="17" t="s">
        <v>45</v>
      </c>
      <c r="C13" s="3">
        <v>2109.5635766174028</v>
      </c>
      <c r="D13" s="3">
        <v>2186.654399852664</v>
      </c>
      <c r="E13" s="3">
        <v>2193.9038539293738</v>
      </c>
      <c r="F13" s="3">
        <v>2188.5042201318233</v>
      </c>
      <c r="G13" s="3">
        <v>2195.208075279721</v>
      </c>
      <c r="H13" s="3">
        <v>2169.9950614492527</v>
      </c>
      <c r="I13" s="3">
        <v>2140.5407949303039</v>
      </c>
      <c r="J13" s="3">
        <v>2126.9321868187503</v>
      </c>
      <c r="K13" s="3">
        <v>2114.5286677791137</v>
      </c>
      <c r="L13" s="3">
        <v>2103.7504731960062</v>
      </c>
      <c r="M13" s="3">
        <v>2088.1206072350028</v>
      </c>
      <c r="N13" s="3">
        <v>2060.3577967485789</v>
      </c>
      <c r="O13" s="3">
        <v>2032.8238722417484</v>
      </c>
      <c r="P13" s="3">
        <v>1995.3917168546582</v>
      </c>
      <c r="Q13" s="3">
        <v>1950.7958790504279</v>
      </c>
      <c r="R13" s="3">
        <v>1931.7583396447267</v>
      </c>
      <c r="S13" s="3">
        <v>1881.2218223470022</v>
      </c>
      <c r="T13" s="3">
        <v>1881.2197440342322</v>
      </c>
      <c r="U13" s="3">
        <v>1881.3046509499982</v>
      </c>
      <c r="V13" s="3">
        <v>1881.325983737448</v>
      </c>
      <c r="W13" s="3">
        <v>1881.2718425776645</v>
      </c>
      <c r="X13" s="3">
        <v>1881.2285346842261</v>
      </c>
      <c r="Y13" s="3">
        <v>1881.2197595496966</v>
      </c>
      <c r="Z13" s="3">
        <v>1881.2248278986622</v>
      </c>
      <c r="AA13" s="3">
        <v>1881.3196486538657</v>
      </c>
      <c r="AB13" s="3">
        <v>1881.2487098878107</v>
      </c>
      <c r="AC13" s="3">
        <v>1881.2774524488975</v>
      </c>
      <c r="AD13" s="3">
        <v>1881.1971539516435</v>
      </c>
      <c r="AE13" s="3">
        <v>1881.286725163294</v>
      </c>
      <c r="AF13" s="3">
        <v>1881.2786833785958</v>
      </c>
      <c r="AG13" s="3">
        <v>1881.2317607073842</v>
      </c>
      <c r="AH13" s="3">
        <v>1881.2622374200241</v>
      </c>
      <c r="AI13" s="3">
        <v>1881.2694527621034</v>
      </c>
      <c r="AJ13" s="3">
        <v>1881.2935814796901</v>
      </c>
      <c r="AK13" s="3">
        <v>1881.2885316841828</v>
      </c>
      <c r="AL13" s="3">
        <v>1881.2816481343486</v>
      </c>
      <c r="AM13" s="3">
        <v>1881.2793390426036</v>
      </c>
      <c r="AN13" s="3">
        <v>1881.2786270672241</v>
      </c>
      <c r="AO13" s="3">
        <v>1881.2702006509012</v>
      </c>
      <c r="AP13" s="3">
        <v>1881.3039607830685</v>
      </c>
      <c r="AQ13" s="3">
        <v>1881.3054463616877</v>
      </c>
    </row>
    <row r="14" spans="1:43" x14ac:dyDescent="0.4">
      <c r="A14" s="17"/>
      <c r="B14" t="s">
        <v>43</v>
      </c>
      <c r="C14" s="3">
        <v>1616.2516335226949</v>
      </c>
      <c r="D14" s="3">
        <v>1644.3544164011739</v>
      </c>
      <c r="E14" s="3">
        <v>1622.3416959945139</v>
      </c>
      <c r="F14" s="3">
        <v>1627.9225720160348</v>
      </c>
      <c r="G14" s="3">
        <v>1634.3242061031137</v>
      </c>
      <c r="H14" s="3">
        <v>1630.2057727146707</v>
      </c>
      <c r="I14" s="3">
        <v>1593.3541521982513</v>
      </c>
      <c r="J14" s="3">
        <v>1582.7396778827551</v>
      </c>
      <c r="K14" s="3">
        <v>1573.5160963165711</v>
      </c>
      <c r="L14" s="3">
        <v>1560.1406332510046</v>
      </c>
      <c r="M14" s="3">
        <v>1536.38224356398</v>
      </c>
      <c r="N14" s="3">
        <v>1512.819726059987</v>
      </c>
      <c r="O14" s="3">
        <v>1480.7866674852207</v>
      </c>
      <c r="P14" s="3">
        <v>1442.6231936002416</v>
      </c>
      <c r="Q14" s="3">
        <v>1426.3315692308747</v>
      </c>
      <c r="R14" s="3">
        <v>1383.0842808494792</v>
      </c>
      <c r="S14" s="3">
        <v>1383.0825023060315</v>
      </c>
      <c r="T14" s="3">
        <v>1383.155162514294</v>
      </c>
      <c r="U14" s="3">
        <v>1383.1734183273209</v>
      </c>
      <c r="V14" s="3">
        <v>1383.1270863187922</v>
      </c>
      <c r="W14" s="3">
        <v>1383.0900250202128</v>
      </c>
      <c r="X14" s="3">
        <v>1383.0825155835942</v>
      </c>
      <c r="Y14" s="3">
        <v>1383.0868528897847</v>
      </c>
      <c r="Z14" s="3">
        <v>1383.1679969963459</v>
      </c>
      <c r="AA14" s="3">
        <v>1383.1072902156443</v>
      </c>
      <c r="AB14" s="3">
        <v>1383.1318870397749</v>
      </c>
      <c r="AC14" s="3">
        <v>1383.0631705461774</v>
      </c>
      <c r="AD14" s="3">
        <v>1383.1398222869</v>
      </c>
      <c r="AE14" s="3">
        <v>1383.1329404240303</v>
      </c>
      <c r="AF14" s="3">
        <v>1383.0927857318982</v>
      </c>
      <c r="AG14" s="3">
        <v>1383.1188665789953</v>
      </c>
      <c r="AH14" s="3">
        <v>1383.1250412027398</v>
      </c>
      <c r="AI14" s="3">
        <v>1383.1456896697009</v>
      </c>
      <c r="AJ14" s="3">
        <v>1383.1413682408756</v>
      </c>
      <c r="AK14" s="3">
        <v>1383.1354775527025</v>
      </c>
      <c r="AL14" s="3">
        <v>1383.1335015171162</v>
      </c>
      <c r="AM14" s="3">
        <v>1383.1328922348343</v>
      </c>
      <c r="AN14" s="3">
        <v>1383.1256812184006</v>
      </c>
      <c r="AO14" s="3">
        <v>1383.1545718948801</v>
      </c>
      <c r="AP14" s="3">
        <v>1383.1558431982935</v>
      </c>
      <c r="AQ14" s="3">
        <v>1383.0905988337606</v>
      </c>
    </row>
    <row r="15" spans="1:43" x14ac:dyDescent="0.4">
      <c r="A15" s="17"/>
      <c r="B15" s="17" t="s">
        <v>46</v>
      </c>
      <c r="C15" s="3">
        <v>2067.3654670769656</v>
      </c>
      <c r="D15" s="3">
        <v>2151.2021421560662</v>
      </c>
      <c r="E15" s="3">
        <v>2159.0859615320142</v>
      </c>
      <c r="F15" s="3">
        <v>2153.2138314232225</v>
      </c>
      <c r="G15" s="3">
        <v>2160.5043090990989</v>
      </c>
      <c r="H15" s="3">
        <v>2133.0850241626918</v>
      </c>
      <c r="I15" s="3">
        <v>2101.0533546563679</v>
      </c>
      <c r="J15" s="3">
        <v>2086.2539218750449</v>
      </c>
      <c r="K15" s="3">
        <v>2072.7650297874602</v>
      </c>
      <c r="L15" s="3">
        <v>2061.0436865810752</v>
      </c>
      <c r="M15" s="3">
        <v>2044.0461252746704</v>
      </c>
      <c r="N15" s="3">
        <v>2013.8539230857029</v>
      </c>
      <c r="O15" s="3">
        <v>1983.910635601444</v>
      </c>
      <c r="P15" s="3">
        <v>1943.2029700584139</v>
      </c>
      <c r="Q15" s="3">
        <v>1894.7047622696116</v>
      </c>
      <c r="R15" s="3">
        <v>1874.0013381981028</v>
      </c>
      <c r="S15" s="3">
        <v>1819.0426102650906</v>
      </c>
      <c r="T15" s="3">
        <v>1819.0403500890397</v>
      </c>
      <c r="U15" s="3">
        <v>1819.132686805789</v>
      </c>
      <c r="V15" s="3">
        <v>1819.1558863241612</v>
      </c>
      <c r="W15" s="3">
        <v>1819.0970075285968</v>
      </c>
      <c r="X15" s="3">
        <v>1819.0499099670687</v>
      </c>
      <c r="Y15" s="3">
        <v>1819.040366962189</v>
      </c>
      <c r="Z15" s="3">
        <v>1819.0458788183032</v>
      </c>
      <c r="AA15" s="3">
        <v>1819.1489968874994</v>
      </c>
      <c r="AB15" s="3">
        <v>1819.0718506069088</v>
      </c>
      <c r="AC15" s="3">
        <v>1819.1031082930203</v>
      </c>
      <c r="AD15" s="3">
        <v>1819.0157832556019</v>
      </c>
      <c r="AE15" s="3">
        <v>1819.1131924186184</v>
      </c>
      <c r="AF15" s="3">
        <v>1819.1044469355311</v>
      </c>
      <c r="AG15" s="3">
        <v>1819.0534182841934</v>
      </c>
      <c r="AH15" s="3">
        <v>1819.0865618692253</v>
      </c>
      <c r="AI15" s="3">
        <v>1819.0944085916246</v>
      </c>
      <c r="AJ15" s="3">
        <v>1819.1206486987023</v>
      </c>
      <c r="AK15" s="3">
        <v>1819.1151570195711</v>
      </c>
      <c r="AL15" s="3">
        <v>1819.1076711229803</v>
      </c>
      <c r="AM15" s="3">
        <v>1819.1051599735827</v>
      </c>
      <c r="AN15" s="3">
        <v>1819.1043856966185</v>
      </c>
      <c r="AO15" s="3">
        <v>1819.0952219246194</v>
      </c>
      <c r="AP15" s="3">
        <v>1819.131936245629</v>
      </c>
      <c r="AQ15" s="3">
        <v>1819.1335518201781</v>
      </c>
    </row>
    <row r="16" spans="1:43" x14ac:dyDescent="0.4">
      <c r="A16" s="17"/>
      <c r="B16" s="17" t="s">
        <v>57</v>
      </c>
      <c r="C16" s="3">
        <v>1871.8293505280849</v>
      </c>
      <c r="D16" s="3">
        <v>1903.8291814040981</v>
      </c>
      <c r="E16" s="3">
        <v>1878.7639295683623</v>
      </c>
      <c r="F16" s="3">
        <v>1885.1187126373877</v>
      </c>
      <c r="G16" s="3">
        <v>1892.4080693179153</v>
      </c>
      <c r="H16" s="3">
        <v>1887.7185276282476</v>
      </c>
      <c r="I16" s="3">
        <v>1845.7566468731748</v>
      </c>
      <c r="J16" s="3">
        <v>1833.6702501486079</v>
      </c>
      <c r="K16" s="3">
        <v>1823.1676230078974</v>
      </c>
      <c r="L16" s="3">
        <v>1807.9373677752649</v>
      </c>
      <c r="M16" s="3">
        <v>1780.8843725200009</v>
      </c>
      <c r="N16" s="3">
        <v>1754.054411288002</v>
      </c>
      <c r="O16" s="3">
        <v>1717.5792884766265</v>
      </c>
      <c r="P16" s="3">
        <v>1674.1236380080857</v>
      </c>
      <c r="Q16" s="3">
        <v>1655.5728337418466</v>
      </c>
      <c r="R16" s="3">
        <v>1606.3283898718189</v>
      </c>
      <c r="S16" s="3">
        <v>1606.3263646955306</v>
      </c>
      <c r="T16" s="3">
        <v>1606.4091007856132</v>
      </c>
      <c r="U16" s="3">
        <v>1606.4298881550312</v>
      </c>
      <c r="V16" s="3">
        <v>1606.3771312290185</v>
      </c>
      <c r="W16" s="3">
        <v>1606.3349305938818</v>
      </c>
      <c r="X16" s="3">
        <v>1606.3263798143091</v>
      </c>
      <c r="Y16" s="3">
        <v>1606.3313185801658</v>
      </c>
      <c r="Z16" s="3">
        <v>1606.4237150413194</v>
      </c>
      <c r="AA16" s="3">
        <v>1606.3545899755252</v>
      </c>
      <c r="AB16" s="3">
        <v>1606.3825976719754</v>
      </c>
      <c r="AC16" s="3">
        <v>1606.3043521763948</v>
      </c>
      <c r="AD16" s="3">
        <v>1606.3916333097291</v>
      </c>
      <c r="AE16" s="3">
        <v>1606.383797130341</v>
      </c>
      <c r="AF16" s="3">
        <v>1606.3380741369042</v>
      </c>
      <c r="AG16" s="3">
        <v>1606.3677716476391</v>
      </c>
      <c r="AH16" s="3">
        <v>1606.3748025141692</v>
      </c>
      <c r="AI16" s="3">
        <v>1606.3983143298303</v>
      </c>
      <c r="AJ16" s="3">
        <v>1606.3933936430733</v>
      </c>
      <c r="AK16" s="3">
        <v>1606.3866860858143</v>
      </c>
      <c r="AL16" s="3">
        <v>1606.3844360309058</v>
      </c>
      <c r="AM16" s="3">
        <v>1606.3837422586889</v>
      </c>
      <c r="AN16" s="3">
        <v>1606.3755312816011</v>
      </c>
      <c r="AO16" s="3">
        <v>1606.4084282642675</v>
      </c>
      <c r="AP16" s="3">
        <v>1606.4098758609132</v>
      </c>
      <c r="AQ16" s="3">
        <v>1606.3355839788708</v>
      </c>
    </row>
    <row r="17" spans="1:43" x14ac:dyDescent="0.4">
      <c r="A17" s="17"/>
      <c r="B17" s="17" t="s">
        <v>58</v>
      </c>
      <c r="C17" s="3">
        <v>2385.4997027486593</v>
      </c>
      <c r="D17" s="3">
        <v>2480.9621142592623</v>
      </c>
      <c r="E17" s="3">
        <v>2489.939192713673</v>
      </c>
      <c r="F17" s="3">
        <v>2483.2527669893661</v>
      </c>
      <c r="G17" s="3">
        <v>2491.5542243091695</v>
      </c>
      <c r="H17" s="3">
        <v>2460.3326728884326</v>
      </c>
      <c r="I17" s="3">
        <v>2423.8591317693545</v>
      </c>
      <c r="J17" s="3">
        <v>2407.0074431621765</v>
      </c>
      <c r="K17" s="3">
        <v>2391.6480295633887</v>
      </c>
      <c r="L17" s="3">
        <v>2378.3012730565351</v>
      </c>
      <c r="M17" s="3">
        <v>2358.9466386965992</v>
      </c>
      <c r="N17" s="3">
        <v>2324.5676461249695</v>
      </c>
      <c r="O17" s="3">
        <v>2290.4720855710038</v>
      </c>
      <c r="P17" s="3">
        <v>2244.1194372099112</v>
      </c>
      <c r="Q17" s="3">
        <v>2188.8959223807133</v>
      </c>
      <c r="R17" s="3">
        <v>2165.3215286380205</v>
      </c>
      <c r="S17" s="3">
        <v>2102.7416052680828</v>
      </c>
      <c r="T17" s="3">
        <v>2102.7390316705964</v>
      </c>
      <c r="U17" s="3">
        <v>2102.8441728351709</v>
      </c>
      <c r="V17" s="3">
        <v>2102.8705894597279</v>
      </c>
      <c r="W17" s="3">
        <v>2102.8035458680524</v>
      </c>
      <c r="X17" s="3">
        <v>2102.7499172288503</v>
      </c>
      <c r="Y17" s="3">
        <v>2102.7390508835661</v>
      </c>
      <c r="Z17" s="3">
        <v>2102.7453270756514</v>
      </c>
      <c r="AA17" s="3">
        <v>2102.8627446562805</v>
      </c>
      <c r="AB17" s="3">
        <v>2102.7749004046173</v>
      </c>
      <c r="AC17" s="3">
        <v>2102.8104926330975</v>
      </c>
      <c r="AD17" s="3">
        <v>2102.7110581236857</v>
      </c>
      <c r="AE17" s="3">
        <v>2102.8219751369861</v>
      </c>
      <c r="AF17" s="3">
        <v>2102.812016906837</v>
      </c>
      <c r="AG17" s="3">
        <v>2102.7539120486917</v>
      </c>
      <c r="AH17" s="3">
        <v>2102.7916516960513</v>
      </c>
      <c r="AI17" s="3">
        <v>2102.8005865332448</v>
      </c>
      <c r="AJ17" s="3">
        <v>2102.8304653887403</v>
      </c>
      <c r="AK17" s="3">
        <v>2102.8242121716062</v>
      </c>
      <c r="AL17" s="3">
        <v>2102.8156881963864</v>
      </c>
      <c r="AM17" s="3">
        <v>2102.8128288227658</v>
      </c>
      <c r="AN17" s="3">
        <v>2102.8119471758478</v>
      </c>
      <c r="AO17" s="3">
        <v>2102.8015126521418</v>
      </c>
      <c r="AP17" s="3">
        <v>2102.8433181938958</v>
      </c>
      <c r="AQ17" s="3">
        <v>2102.8451578021854</v>
      </c>
    </row>
    <row r="18" spans="1:43" x14ac:dyDescent="0.4">
      <c r="A18" s="17"/>
      <c r="B18" t="s">
        <v>47</v>
      </c>
      <c r="C18" s="3">
        <v>1592.9351004029547</v>
      </c>
      <c r="D18" s="3">
        <v>1617.2241683857337</v>
      </c>
      <c r="E18" s="3">
        <v>1598.1987051511758</v>
      </c>
      <c r="F18" s="3">
        <v>1603.0222230809243</v>
      </c>
      <c r="G18" s="3">
        <v>1608.5551173218364</v>
      </c>
      <c r="H18" s="3">
        <v>1604.9955798558494</v>
      </c>
      <c r="I18" s="3">
        <v>1573.1449435729803</v>
      </c>
      <c r="J18" s="3">
        <v>1563.9709165961724</v>
      </c>
      <c r="K18" s="3">
        <v>1555.9990299444303</v>
      </c>
      <c r="L18" s="3">
        <v>1544.4386968234894</v>
      </c>
      <c r="M18" s="3">
        <v>1523.9044620195971</v>
      </c>
      <c r="N18" s="3">
        <v>1503.5395183777282</v>
      </c>
      <c r="O18" s="3">
        <v>1475.8535365024363</v>
      </c>
      <c r="P18" s="3">
        <v>1442.8690731608674</v>
      </c>
      <c r="Q18" s="3">
        <v>1428.7883191811438</v>
      </c>
      <c r="R18" s="3">
        <v>1391.4099452276171</v>
      </c>
      <c r="S18" s="3">
        <v>1391.4084080431007</v>
      </c>
      <c r="T18" s="3">
        <v>1391.4712078286507</v>
      </c>
      <c r="U18" s="3">
        <v>1391.4869862191968</v>
      </c>
      <c r="V18" s="3">
        <v>1391.4469417399794</v>
      </c>
      <c r="W18" s="3">
        <v>1391.4149098801945</v>
      </c>
      <c r="X18" s="3">
        <v>1391.4084195188188</v>
      </c>
      <c r="Y18" s="3">
        <v>1391.4121682267453</v>
      </c>
      <c r="Z18" s="3">
        <v>1391.4823005951014</v>
      </c>
      <c r="AA18" s="3">
        <v>1391.4298320858488</v>
      </c>
      <c r="AB18" s="3">
        <v>1391.4510909745525</v>
      </c>
      <c r="AC18" s="3">
        <v>1391.3916997181152</v>
      </c>
      <c r="AD18" s="3">
        <v>1391.4579493614144</v>
      </c>
      <c r="AE18" s="3">
        <v>1391.4520014082948</v>
      </c>
      <c r="AF18" s="3">
        <v>1391.4172959468735</v>
      </c>
      <c r="AG18" s="3">
        <v>1391.4398374677942</v>
      </c>
      <c r="AH18" s="3">
        <v>1391.4451741583471</v>
      </c>
      <c r="AI18" s="3">
        <v>1391.4630205054484</v>
      </c>
      <c r="AJ18" s="3">
        <v>1391.4592855202345</v>
      </c>
      <c r="AK18" s="3">
        <v>1391.4541942335059</v>
      </c>
      <c r="AL18" s="3">
        <v>1391.4524863577094</v>
      </c>
      <c r="AM18" s="3">
        <v>1391.4519597586595</v>
      </c>
      <c r="AN18" s="3">
        <v>1391.4457273200735</v>
      </c>
      <c r="AO18" s="3">
        <v>1391.4706973598063</v>
      </c>
      <c r="AP18" s="3">
        <v>1391.4717961397803</v>
      </c>
      <c r="AQ18" s="3">
        <v>1391.4154058238289</v>
      </c>
    </row>
    <row r="19" spans="1:43" x14ac:dyDescent="0.4">
      <c r="A19" s="17"/>
      <c r="B19" t="s">
        <v>48</v>
      </c>
      <c r="C19" s="3">
        <v>1982.8301018535969</v>
      </c>
      <c r="D19" s="3">
        <v>2055.2896411544475</v>
      </c>
      <c r="E19" s="3">
        <v>2062.1035793190194</v>
      </c>
      <c r="F19" s="3">
        <v>2057.0283322150967</v>
      </c>
      <c r="G19" s="3">
        <v>2063.329448679684</v>
      </c>
      <c r="H19" s="3">
        <v>2039.6311239002691</v>
      </c>
      <c r="I19" s="3">
        <v>2011.9463425885644</v>
      </c>
      <c r="J19" s="3">
        <v>1999.1552809173234</v>
      </c>
      <c r="K19" s="3">
        <v>1987.496911767747</v>
      </c>
      <c r="L19" s="3">
        <v>1977.3662245962855</v>
      </c>
      <c r="M19" s="3">
        <v>1962.6753335233989</v>
      </c>
      <c r="N19" s="3">
        <v>1936.5803928661437</v>
      </c>
      <c r="O19" s="3">
        <v>1910.7005877067047</v>
      </c>
      <c r="P19" s="3">
        <v>1875.5171946573259</v>
      </c>
      <c r="Q19" s="3">
        <v>1833.6004823118294</v>
      </c>
      <c r="R19" s="3">
        <v>1815.7066361072148</v>
      </c>
      <c r="S19" s="3">
        <v>1768.2061346520995</v>
      </c>
      <c r="T19" s="3">
        <v>1768.2041811953907</v>
      </c>
      <c r="U19" s="3">
        <v>1768.2839872701174</v>
      </c>
      <c r="V19" s="3">
        <v>1768.3040384757701</v>
      </c>
      <c r="W19" s="3">
        <v>1768.253149883192</v>
      </c>
      <c r="X19" s="3">
        <v>1768.2124437410735</v>
      </c>
      <c r="Y19" s="3">
        <v>1768.204195778753</v>
      </c>
      <c r="Z19" s="3">
        <v>1768.2089596431879</v>
      </c>
      <c r="AA19" s="3">
        <v>1768.2980839766669</v>
      </c>
      <c r="AB19" s="3">
        <v>1768.2314069055033</v>
      </c>
      <c r="AC19" s="3">
        <v>1768.2584227375735</v>
      </c>
      <c r="AD19" s="3">
        <v>1768.1829482274645</v>
      </c>
      <c r="AE19" s="3">
        <v>1768.2671383873105</v>
      </c>
      <c r="AF19" s="3">
        <v>1768.2595797183285</v>
      </c>
      <c r="AG19" s="3">
        <v>1768.215475958684</v>
      </c>
      <c r="AH19" s="3">
        <v>1768.2441217619667</v>
      </c>
      <c r="AI19" s="3">
        <v>1768.2509036374352</v>
      </c>
      <c r="AJ19" s="3">
        <v>1768.2735828058094</v>
      </c>
      <c r="AK19" s="3">
        <v>1768.268836380221</v>
      </c>
      <c r="AL19" s="3">
        <v>1768.2623663643515</v>
      </c>
      <c r="AM19" s="3">
        <v>1768.2601959928725</v>
      </c>
      <c r="AN19" s="3">
        <v>1768.2595267899007</v>
      </c>
      <c r="AO19" s="3">
        <v>1768.2516065963021</v>
      </c>
      <c r="AP19" s="3">
        <v>1768.283338565438</v>
      </c>
      <c r="AQ19" s="3">
        <v>1768.2847348969055</v>
      </c>
    </row>
    <row r="21" spans="1:43" x14ac:dyDescent="0.4">
      <c r="A21" s="4" t="s">
        <v>53</v>
      </c>
      <c r="V21" s="2"/>
      <c r="W21" s="2"/>
      <c r="X21" s="11"/>
    </row>
    <row r="22" spans="1:43" x14ac:dyDescent="0.4">
      <c r="A22" s="17"/>
      <c r="B22" s="17" t="s">
        <v>37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</row>
    <row r="23" spans="1:43" x14ac:dyDescent="0.4">
      <c r="A23" s="17"/>
      <c r="B23" s="17" t="s">
        <v>38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</row>
    <row r="24" spans="1:43" x14ac:dyDescent="0.4">
      <c r="A24" s="17"/>
      <c r="B24" s="17" t="s">
        <v>39</v>
      </c>
      <c r="C24" s="7">
        <v>1.2318952423331695</v>
      </c>
      <c r="D24" s="7">
        <v>1.2506791760170484</v>
      </c>
      <c r="E24" s="7">
        <v>1.2359658473723927</v>
      </c>
      <c r="F24" s="7">
        <v>1.2396961115793041</v>
      </c>
      <c r="G24" s="7">
        <v>1.2439749714587731</v>
      </c>
      <c r="H24" s="7">
        <v>1.2412222056567346</v>
      </c>
      <c r="I24" s="7">
        <v>1.2165905384329883</v>
      </c>
      <c r="J24" s="7">
        <v>1.2094958111067418</v>
      </c>
      <c r="K24" s="7">
        <v>1.2033307581574935</v>
      </c>
      <c r="L24" s="7">
        <v>1.1943905826488546</v>
      </c>
      <c r="M24" s="7">
        <v>1.1785104465695704</v>
      </c>
      <c r="N24" s="7">
        <v>1.1627612316916667</v>
      </c>
      <c r="O24" s="7">
        <v>1.1413502970322027</v>
      </c>
      <c r="P24" s="7">
        <v>1.1158417854480756</v>
      </c>
      <c r="Q24" s="7">
        <v>1.1049524442365615</v>
      </c>
      <c r="R24" s="7">
        <v>1.0760459049633344</v>
      </c>
      <c r="S24" s="7">
        <v>1.0760447161827671</v>
      </c>
      <c r="T24" s="7">
        <v>1.0760932823528635</v>
      </c>
      <c r="U24" s="7">
        <v>1.0761054845601226</v>
      </c>
      <c r="V24" s="7">
        <v>1.0760745161902139</v>
      </c>
      <c r="W24" s="7">
        <v>1.0760497443739221</v>
      </c>
      <c r="X24" s="7">
        <v>1.0760447250575058</v>
      </c>
      <c r="Y24" s="7">
        <v>1.0760476241181505</v>
      </c>
      <c r="Z24" s="7">
        <v>1.0761018609360156</v>
      </c>
      <c r="AA24" s="7">
        <v>1.0760612844511959</v>
      </c>
      <c r="AB24" s="7">
        <v>1.0760777249978599</v>
      </c>
      <c r="AC24" s="7">
        <v>1.0760317948113618</v>
      </c>
      <c r="AD24" s="7">
        <v>1.076083028926528</v>
      </c>
      <c r="AE24" s="7">
        <v>1.076078429081156</v>
      </c>
      <c r="AF24" s="7">
        <v>1.0760515896369143</v>
      </c>
      <c r="AG24" s="7">
        <v>1.0760690221063038</v>
      </c>
      <c r="AH24" s="7">
        <v>1.0760731492321989</v>
      </c>
      <c r="AI24" s="7">
        <v>1.0760869506922088</v>
      </c>
      <c r="AJ24" s="7">
        <v>1.0760840622440142</v>
      </c>
      <c r="AK24" s="7">
        <v>1.0760801249009946</v>
      </c>
      <c r="AL24" s="7">
        <v>1.0760788041164455</v>
      </c>
      <c r="AM24" s="7">
        <v>1.0760783968714398</v>
      </c>
      <c r="AN24" s="7">
        <v>1.0760735770194318</v>
      </c>
      <c r="AO24" s="7">
        <v>1.0760928875821407</v>
      </c>
      <c r="AP24" s="7">
        <v>1.0760937373228627</v>
      </c>
      <c r="AQ24" s="7">
        <v>1.0760501279115837</v>
      </c>
    </row>
    <row r="25" spans="1:43" x14ac:dyDescent="0.4">
      <c r="A25" s="17"/>
      <c r="B25" s="17" t="s">
        <v>40</v>
      </c>
      <c r="C25" s="7">
        <v>1.5334202681644349</v>
      </c>
      <c r="D25" s="7">
        <v>1.5894568020469457</v>
      </c>
      <c r="E25" s="7">
        <v>1.594726356346029</v>
      </c>
      <c r="F25" s="7">
        <v>1.5908014175588767</v>
      </c>
      <c r="G25" s="7">
        <v>1.5956743815560595</v>
      </c>
      <c r="H25" s="7">
        <v>1.5773472987140513</v>
      </c>
      <c r="I25" s="7">
        <v>1.5559372925095951</v>
      </c>
      <c r="J25" s="7">
        <v>1.54604533394003</v>
      </c>
      <c r="K25" s="7">
        <v>1.5370293423374255</v>
      </c>
      <c r="L25" s="7">
        <v>1.5291947825208128</v>
      </c>
      <c r="M25" s="7">
        <v>1.5178335922163579</v>
      </c>
      <c r="N25" s="7">
        <v>1.4976530881666279</v>
      </c>
      <c r="O25" s="7">
        <v>1.4776389590032002</v>
      </c>
      <c r="P25" s="7">
        <v>1.4504299066722524</v>
      </c>
      <c r="Q25" s="7">
        <v>1.4180136465875803</v>
      </c>
      <c r="R25" s="7">
        <v>1.4041754531791171</v>
      </c>
      <c r="S25" s="7">
        <v>1.3674409737039683</v>
      </c>
      <c r="T25" s="7">
        <v>1.367439462999593</v>
      </c>
      <c r="U25" s="7">
        <v>1.367501180971493</v>
      </c>
      <c r="V25" s="7">
        <v>1.367516687557317</v>
      </c>
      <c r="W25" s="7">
        <v>1.367477332899949</v>
      </c>
      <c r="X25" s="7">
        <v>1.3674458528335001</v>
      </c>
      <c r="Y25" s="7">
        <v>1.3674394742776261</v>
      </c>
      <c r="Z25" s="7">
        <v>1.3674431584088445</v>
      </c>
      <c r="AA25" s="7">
        <v>1.3675120826496132</v>
      </c>
      <c r="AB25" s="7">
        <v>1.3674605179834078</v>
      </c>
      <c r="AC25" s="7">
        <v>1.3674814106581856</v>
      </c>
      <c r="AD25" s="7">
        <v>1.3674230424987439</v>
      </c>
      <c r="AE25" s="7">
        <v>1.3674881508997949</v>
      </c>
      <c r="AF25" s="7">
        <v>1.3674823054084406</v>
      </c>
      <c r="AG25" s="7">
        <v>1.3674481977968618</v>
      </c>
      <c r="AH25" s="7">
        <v>1.3674703510087334</v>
      </c>
      <c r="AI25" s="7">
        <v>1.367475595767369</v>
      </c>
      <c r="AJ25" s="7">
        <v>1.3674931346863199</v>
      </c>
      <c r="AK25" s="7">
        <v>1.3674894640414212</v>
      </c>
      <c r="AL25" s="7">
        <v>1.3674844604591876</v>
      </c>
      <c r="AM25" s="7">
        <v>1.367482782003927</v>
      </c>
      <c r="AN25" s="7">
        <v>1.3674822644762783</v>
      </c>
      <c r="AO25" s="7">
        <v>1.3674761394001154</v>
      </c>
      <c r="AP25" s="7">
        <v>1.3675006792961844</v>
      </c>
      <c r="AQ25" s="7">
        <v>1.3675017591481451</v>
      </c>
    </row>
    <row r="26" spans="1:43" x14ac:dyDescent="0.4">
      <c r="A26" s="17"/>
      <c r="B26" s="17" t="s">
        <v>41</v>
      </c>
      <c r="C26" s="7">
        <v>4.3112466892701953</v>
      </c>
      <c r="D26" s="7">
        <v>4.3769845613904872</v>
      </c>
      <c r="E26" s="7">
        <v>4.3254925292536655</v>
      </c>
      <c r="F26" s="7">
        <v>4.3385472831479106</v>
      </c>
      <c r="G26" s="7">
        <v>4.3535219497066295</v>
      </c>
      <c r="H26" s="7">
        <v>4.3438881334188926</v>
      </c>
      <c r="I26" s="7">
        <v>4.2576850293558755</v>
      </c>
      <c r="J26" s="7">
        <v>4.2328557105587485</v>
      </c>
      <c r="K26" s="7">
        <v>4.2112799602812467</v>
      </c>
      <c r="L26" s="7">
        <v>4.1799921520824634</v>
      </c>
      <c r="M26" s="7">
        <v>4.1244166601540213</v>
      </c>
      <c r="N26" s="7">
        <v>4.0692993513377544</v>
      </c>
      <c r="O26" s="7">
        <v>3.9943678003481042</v>
      </c>
      <c r="P26" s="7">
        <v>3.9050960162416954</v>
      </c>
      <c r="Q26" s="7">
        <v>3.8669867398737163</v>
      </c>
      <c r="R26" s="7">
        <v>3.7658229254052666</v>
      </c>
      <c r="S26" s="7">
        <v>3.7658187650464074</v>
      </c>
      <c r="T26" s="7">
        <v>3.7659887313981257</v>
      </c>
      <c r="U26" s="7">
        <v>3.7660314352935869</v>
      </c>
      <c r="V26" s="7">
        <v>3.7659230557190475</v>
      </c>
      <c r="W26" s="7">
        <v>3.7658363621372359</v>
      </c>
      <c r="X26" s="7">
        <v>3.765818796105207</v>
      </c>
      <c r="Y26" s="7">
        <v>3.7658289419075266</v>
      </c>
      <c r="Z26" s="7">
        <v>3.7660187537465712</v>
      </c>
      <c r="AA26" s="7">
        <v>3.7658767487855727</v>
      </c>
      <c r="AB26" s="7">
        <v>3.7659342855386502</v>
      </c>
      <c r="AC26" s="7">
        <v>3.7657735443021609</v>
      </c>
      <c r="AD26" s="7">
        <v>3.7659528476242272</v>
      </c>
      <c r="AE26" s="7">
        <v>3.7659367496091933</v>
      </c>
      <c r="AF26" s="7">
        <v>3.7658428199785292</v>
      </c>
      <c r="AG26" s="7">
        <v>3.7659038281498081</v>
      </c>
      <c r="AH26" s="7">
        <v>3.7659182717950461</v>
      </c>
      <c r="AI26" s="7">
        <v>3.7659665725731735</v>
      </c>
      <c r="AJ26" s="7">
        <v>3.7659564639110981</v>
      </c>
      <c r="AK26" s="7">
        <v>3.7659426844463555</v>
      </c>
      <c r="AL26" s="7">
        <v>3.7659380621149929</v>
      </c>
      <c r="AM26" s="7">
        <v>3.7659366368852965</v>
      </c>
      <c r="AN26" s="7">
        <v>3.7659197689160906</v>
      </c>
      <c r="AO26" s="7">
        <v>3.7659873498245044</v>
      </c>
      <c r="AP26" s="7">
        <v>3.7659903236503207</v>
      </c>
      <c r="AQ26" s="7">
        <v>3.7658377043986691</v>
      </c>
    </row>
    <row r="27" spans="1:43" x14ac:dyDescent="0.4">
      <c r="A27" s="17"/>
      <c r="B27" s="17" t="s">
        <v>44</v>
      </c>
      <c r="C27" s="7">
        <v>5.3664896390563248</v>
      </c>
      <c r="D27" s="7">
        <v>5.5625999192791733</v>
      </c>
      <c r="E27" s="7">
        <v>5.581041705354119</v>
      </c>
      <c r="F27" s="7">
        <v>5.5673056515321653</v>
      </c>
      <c r="G27" s="7">
        <v>5.5843594960295242</v>
      </c>
      <c r="H27" s="7">
        <v>5.5202204584625463</v>
      </c>
      <c r="I27" s="7">
        <v>5.4452921567740065</v>
      </c>
      <c r="J27" s="7">
        <v>5.4106734066011724</v>
      </c>
      <c r="K27" s="7">
        <v>5.3791202658701494</v>
      </c>
      <c r="L27" s="7">
        <v>5.3517017655703274</v>
      </c>
      <c r="M27" s="7">
        <v>5.3119411654778386</v>
      </c>
      <c r="N27" s="7">
        <v>5.2413157354230702</v>
      </c>
      <c r="O27" s="7">
        <v>5.171272565249744</v>
      </c>
      <c r="P27" s="7">
        <v>5.0760494222836208</v>
      </c>
      <c r="Q27" s="7">
        <v>4.9626026865823993</v>
      </c>
      <c r="R27" s="7">
        <v>4.9141733530907583</v>
      </c>
      <c r="S27" s="7">
        <v>4.7856142048961852</v>
      </c>
      <c r="T27" s="7">
        <v>4.7856089179050425</v>
      </c>
      <c r="U27" s="7">
        <v>4.7858249114350748</v>
      </c>
      <c r="V27" s="7">
        <v>4.7858791796183571</v>
      </c>
      <c r="W27" s="7">
        <v>4.7857414506699412</v>
      </c>
      <c r="X27" s="7">
        <v>4.7856312803181194</v>
      </c>
      <c r="Y27" s="7">
        <v>4.7856089573746177</v>
      </c>
      <c r="Z27" s="7">
        <v>4.7856218506775319</v>
      </c>
      <c r="AA27" s="7">
        <v>4.7858630638867519</v>
      </c>
      <c r="AB27" s="7">
        <v>4.7856826037397981</v>
      </c>
      <c r="AC27" s="7">
        <v>4.7857557215438709</v>
      </c>
      <c r="AD27" s="7">
        <v>4.7855514513060253</v>
      </c>
      <c r="AE27" s="7">
        <v>4.7857793102739228</v>
      </c>
      <c r="AF27" s="7">
        <v>4.7857588528889252</v>
      </c>
      <c r="AG27" s="7">
        <v>4.7856394869538645</v>
      </c>
      <c r="AH27" s="7">
        <v>4.7857170162421152</v>
      </c>
      <c r="AI27" s="7">
        <v>4.7857353712511506</v>
      </c>
      <c r="AJ27" s="7">
        <v>4.785796751962482</v>
      </c>
      <c r="AK27" s="7">
        <v>4.7857839058574543</v>
      </c>
      <c r="AL27" s="7">
        <v>4.7857663948901266</v>
      </c>
      <c r="AM27" s="7">
        <v>4.785760520823537</v>
      </c>
      <c r="AN27" s="7">
        <v>4.7857587096392047</v>
      </c>
      <c r="AO27" s="7">
        <v>4.7857372737951307</v>
      </c>
      <c r="AP27" s="7">
        <v>4.7858231557289566</v>
      </c>
      <c r="AQ27" s="7">
        <v>4.7858269348718832</v>
      </c>
    </row>
    <row r="28" spans="1:43" x14ac:dyDescent="0.4">
      <c r="A28" s="17"/>
      <c r="B28" s="17" t="s">
        <v>42</v>
      </c>
      <c r="C28" s="7">
        <v>13.985452264654974</v>
      </c>
      <c r="D28" s="7">
        <v>14.198702384349229</v>
      </c>
      <c r="E28" s="7">
        <v>14.031665002969067</v>
      </c>
      <c r="F28" s="7">
        <v>14.074013922104028</v>
      </c>
      <c r="G28" s="7">
        <v>14.12259093460886</v>
      </c>
      <c r="H28" s="7">
        <v>14.091339352983079</v>
      </c>
      <c r="I28" s="7">
        <v>13.811701122134711</v>
      </c>
      <c r="J28" s="7">
        <v>13.731156148063668</v>
      </c>
      <c r="K28" s="7">
        <v>13.661165575190378</v>
      </c>
      <c r="L28" s="7">
        <v>13.559669609042395</v>
      </c>
      <c r="M28" s="7">
        <v>13.379385703835959</v>
      </c>
      <c r="N28" s="7">
        <v>13.200588119989828</v>
      </c>
      <c r="O28" s="7">
        <v>12.957514200770488</v>
      </c>
      <c r="P28" s="7">
        <v>12.667921336992119</v>
      </c>
      <c r="Q28" s="7">
        <v>12.544296895177785</v>
      </c>
      <c r="R28" s="7">
        <v>12.216126924834843</v>
      </c>
      <c r="S28" s="7">
        <v>12.216113428854579</v>
      </c>
      <c r="T28" s="7">
        <v>12.216664790553381</v>
      </c>
      <c r="U28" s="7">
        <v>12.216803319692289</v>
      </c>
      <c r="V28" s="7">
        <v>12.216451742184569</v>
      </c>
      <c r="W28" s="7">
        <v>12.216170512870297</v>
      </c>
      <c r="X28" s="7">
        <v>12.216113529607654</v>
      </c>
      <c r="Y28" s="7">
        <v>12.216146442044415</v>
      </c>
      <c r="Z28" s="7">
        <v>12.216762181436184</v>
      </c>
      <c r="AA28" s="7">
        <v>12.21630152498423</v>
      </c>
      <c r="AB28" s="7">
        <v>12.216488171115065</v>
      </c>
      <c r="AC28" s="7">
        <v>12.215966735193646</v>
      </c>
      <c r="AD28" s="7">
        <v>12.21654838552182</v>
      </c>
      <c r="AE28" s="7">
        <v>12.216496164427312</v>
      </c>
      <c r="AF28" s="7">
        <v>12.216191461759946</v>
      </c>
      <c r="AG28" s="7">
        <v>12.216389368984622</v>
      </c>
      <c r="AH28" s="7">
        <v>12.21643622339254</v>
      </c>
      <c r="AI28" s="7">
        <v>12.216592908517638</v>
      </c>
      <c r="AJ28" s="7">
        <v>12.216560116561832</v>
      </c>
      <c r="AK28" s="7">
        <v>12.216515416719702</v>
      </c>
      <c r="AL28" s="7">
        <v>12.216500422125499</v>
      </c>
      <c r="AM28" s="7">
        <v>12.216495798757057</v>
      </c>
      <c r="AN28" s="7">
        <v>12.216441079972645</v>
      </c>
      <c r="AO28" s="7">
        <v>12.216660308802899</v>
      </c>
      <c r="AP28" s="7">
        <v>12.216669955733819</v>
      </c>
      <c r="AQ28" s="7">
        <v>12.216174867094159</v>
      </c>
    </row>
    <row r="29" spans="1:43" x14ac:dyDescent="0.4">
      <c r="A29" s="17"/>
      <c r="B29" s="17" t="s">
        <v>45</v>
      </c>
      <c r="C29" s="7">
        <v>17.4086036093872</v>
      </c>
      <c r="D29" s="7">
        <v>18.044774805410555</v>
      </c>
      <c r="E29" s="7">
        <v>18.104598967054571</v>
      </c>
      <c r="F29" s="7">
        <v>18.060039947616001</v>
      </c>
      <c r="G29" s="7">
        <v>18.115361701469766</v>
      </c>
      <c r="H29" s="7">
        <v>17.907298115030521</v>
      </c>
      <c r="I29" s="7">
        <v>17.664234736369135</v>
      </c>
      <c r="J29" s="7">
        <v>17.551933373700844</v>
      </c>
      <c r="K29" s="7">
        <v>17.449576683096261</v>
      </c>
      <c r="L29" s="7">
        <v>17.360632543558634</v>
      </c>
      <c r="M29" s="7">
        <v>17.231651296442458</v>
      </c>
      <c r="N29" s="7">
        <v>17.002546201816365</v>
      </c>
      <c r="O29" s="7">
        <v>16.775329926913294</v>
      </c>
      <c r="P29" s="7">
        <v>16.466431175246505</v>
      </c>
      <c r="Q29" s="7">
        <v>16.098416069388822</v>
      </c>
      <c r="R29" s="7">
        <v>15.941313917604727</v>
      </c>
      <c r="S29" s="7">
        <v>15.524274958842604</v>
      </c>
      <c r="T29" s="7">
        <v>15.524257808127835</v>
      </c>
      <c r="U29" s="7">
        <v>15.524958479516291</v>
      </c>
      <c r="V29" s="7">
        <v>15.525134522582601</v>
      </c>
      <c r="W29" s="7">
        <v>15.524687737285362</v>
      </c>
      <c r="X29" s="7">
        <v>15.5243303505925</v>
      </c>
      <c r="Y29" s="7">
        <v>15.524257936165016</v>
      </c>
      <c r="Z29" s="7">
        <v>15.524299761345858</v>
      </c>
      <c r="AA29" s="7">
        <v>15.525082244016485</v>
      </c>
      <c r="AB29" s="7">
        <v>15.524496841010629</v>
      </c>
      <c r="AC29" s="7">
        <v>15.524734031232446</v>
      </c>
      <c r="AD29" s="7">
        <v>15.524071389572997</v>
      </c>
      <c r="AE29" s="7">
        <v>15.524810551803386</v>
      </c>
      <c r="AF29" s="7">
        <v>15.524744189147302</v>
      </c>
      <c r="AG29" s="7">
        <v>15.524356972477243</v>
      </c>
      <c r="AH29" s="7">
        <v>15.524608473316349</v>
      </c>
      <c r="AI29" s="7">
        <v>15.524668015977944</v>
      </c>
      <c r="AJ29" s="7">
        <v>15.524867131702509</v>
      </c>
      <c r="AK29" s="7">
        <v>15.524825459629067</v>
      </c>
      <c r="AL29" s="7">
        <v>15.524768654993352</v>
      </c>
      <c r="AM29" s="7">
        <v>15.524749599837428</v>
      </c>
      <c r="AN29" s="7">
        <v>15.524743724452915</v>
      </c>
      <c r="AO29" s="7">
        <v>15.524674187728241</v>
      </c>
      <c r="AP29" s="7">
        <v>15.524952784100122</v>
      </c>
      <c r="AQ29" s="7">
        <v>15.524965043436413</v>
      </c>
    </row>
    <row r="30" spans="1:43" x14ac:dyDescent="0.4">
      <c r="A30" s="17"/>
      <c r="B30" s="17" t="s">
        <v>43</v>
      </c>
      <c r="C30" s="7">
        <v>31.822027132460718</v>
      </c>
      <c r="D30" s="7">
        <v>32.307249273761173</v>
      </c>
      <c r="E30" s="7">
        <v>31.927178041038264</v>
      </c>
      <c r="F30" s="7">
        <v>32.023537345567085</v>
      </c>
      <c r="G30" s="7">
        <v>32.134067844022923</v>
      </c>
      <c r="H30" s="7">
        <v>32.062959047567247</v>
      </c>
      <c r="I30" s="7">
        <v>31.426679633720944</v>
      </c>
      <c r="J30" s="7">
        <v>31.243410312016589</v>
      </c>
      <c r="K30" s="7">
        <v>31.084156119385344</v>
      </c>
      <c r="L30" s="7">
        <v>30.85321561581944</v>
      </c>
      <c r="M30" s="7">
        <v>30.44300368884986</v>
      </c>
      <c r="N30" s="7">
        <v>30.036173687452656</v>
      </c>
      <c r="O30" s="7">
        <v>29.483091477008877</v>
      </c>
      <c r="P30" s="7">
        <v>28.824161626609104</v>
      </c>
      <c r="Q30" s="7">
        <v>28.542870734673258</v>
      </c>
      <c r="R30" s="7">
        <v>27.796163835054116</v>
      </c>
      <c r="S30" s="7">
        <v>27.796133126755095</v>
      </c>
      <c r="T30" s="7">
        <v>27.797387676597822</v>
      </c>
      <c r="U30" s="7">
        <v>27.797702881135621</v>
      </c>
      <c r="V30" s="7">
        <v>27.796902913513687</v>
      </c>
      <c r="W30" s="7">
        <v>27.796263013802193</v>
      </c>
      <c r="X30" s="7">
        <v>27.796133356005246</v>
      </c>
      <c r="Y30" s="7">
        <v>27.796208243855549</v>
      </c>
      <c r="Z30" s="7">
        <v>27.797609276532981</v>
      </c>
      <c r="AA30" s="7">
        <v>27.796561114354496</v>
      </c>
      <c r="AB30" s="7">
        <v>27.796985802675419</v>
      </c>
      <c r="AC30" s="7">
        <v>27.795799344938818</v>
      </c>
      <c r="AD30" s="7">
        <v>27.797122812508871</v>
      </c>
      <c r="AE30" s="7">
        <v>27.79700399038893</v>
      </c>
      <c r="AF30" s="7">
        <v>27.796310680200264</v>
      </c>
      <c r="AG30" s="7">
        <v>27.796760991634901</v>
      </c>
      <c r="AH30" s="7">
        <v>27.796867602576889</v>
      </c>
      <c r="AI30" s="7">
        <v>27.797224118634276</v>
      </c>
      <c r="AJ30" s="7">
        <v>27.797149504922277</v>
      </c>
      <c r="AK30" s="7">
        <v>27.79704779640673</v>
      </c>
      <c r="AL30" s="7">
        <v>27.797013678212011</v>
      </c>
      <c r="AM30" s="7">
        <v>27.797003158355142</v>
      </c>
      <c r="AN30" s="7">
        <v>27.796878653075719</v>
      </c>
      <c r="AO30" s="7">
        <v>27.797377478973694</v>
      </c>
      <c r="AP30" s="7">
        <v>27.797399429275458</v>
      </c>
      <c r="AQ30" s="7">
        <v>27.796272921256541</v>
      </c>
    </row>
    <row r="31" spans="1:43" x14ac:dyDescent="0.4">
      <c r="A31" s="17"/>
      <c r="B31" s="17" t="s">
        <v>46</v>
      </c>
      <c r="C31" s="7">
        <v>39.610950429985245</v>
      </c>
      <c r="D31" s="7">
        <v>41.058472946787084</v>
      </c>
      <c r="E31" s="7">
        <v>41.194594829654172</v>
      </c>
      <c r="F31" s="7">
        <v>41.093206737318134</v>
      </c>
      <c r="G31" s="7">
        <v>41.219083993114779</v>
      </c>
      <c r="H31" s="7">
        <v>40.745663114929819</v>
      </c>
      <c r="I31" s="7">
        <v>40.192604888116662</v>
      </c>
      <c r="J31" s="7">
        <v>39.937078149172784</v>
      </c>
      <c r="K31" s="7">
        <v>39.704179182162626</v>
      </c>
      <c r="L31" s="7">
        <v>39.50179868219174</v>
      </c>
      <c r="M31" s="7">
        <v>39.20831909585884</v>
      </c>
      <c r="N31" s="7">
        <v>38.687021078503918</v>
      </c>
      <c r="O31" s="7">
        <v>38.170020817942053</v>
      </c>
      <c r="P31" s="7">
        <v>37.467163000353537</v>
      </c>
      <c r="Q31" s="7">
        <v>36.629793821141824</v>
      </c>
      <c r="R31" s="7">
        <v>36.272328875279761</v>
      </c>
      <c r="S31" s="7">
        <v>35.323412472013999</v>
      </c>
      <c r="T31" s="7">
        <v>35.323373447855154</v>
      </c>
      <c r="U31" s="7">
        <v>35.324967731937811</v>
      </c>
      <c r="V31" s="7">
        <v>35.325368294402764</v>
      </c>
      <c r="W31" s="7">
        <v>35.324351694182617</v>
      </c>
      <c r="X31" s="7">
        <v>35.323538508536423</v>
      </c>
      <c r="Y31" s="7">
        <v>35.323373739186636</v>
      </c>
      <c r="Z31" s="7">
        <v>35.323468906794695</v>
      </c>
      <c r="AA31" s="7">
        <v>35.32524934151386</v>
      </c>
      <c r="AB31" s="7">
        <v>35.323917335227392</v>
      </c>
      <c r="AC31" s="7">
        <v>35.324457029870899</v>
      </c>
      <c r="AD31" s="7">
        <v>35.32294927735299</v>
      </c>
      <c r="AE31" s="7">
        <v>35.324631142201234</v>
      </c>
      <c r="AF31" s="7">
        <v>35.324480142848294</v>
      </c>
      <c r="AG31" s="7">
        <v>35.323599083076502</v>
      </c>
      <c r="AH31" s="7">
        <v>35.324171339616683</v>
      </c>
      <c r="AI31" s="7">
        <v>35.324306820983821</v>
      </c>
      <c r="AJ31" s="7">
        <v>35.324759882198407</v>
      </c>
      <c r="AK31" s="7">
        <v>35.324665062965778</v>
      </c>
      <c r="AL31" s="7">
        <v>35.324535811610524</v>
      </c>
      <c r="AM31" s="7">
        <v>35.324492454150409</v>
      </c>
      <c r="AN31" s="7">
        <v>35.324479085498339</v>
      </c>
      <c r="AO31" s="7">
        <v>35.32432086397661</v>
      </c>
      <c r="AP31" s="7">
        <v>35.324954772779655</v>
      </c>
      <c r="AQ31" s="7">
        <v>35.32498266726062</v>
      </c>
    </row>
    <row r="32" spans="1:43" x14ac:dyDescent="0.4">
      <c r="A32" s="17"/>
      <c r="B32" s="17" t="s">
        <v>57</v>
      </c>
      <c r="C32" s="7">
        <v>62.561409356405157</v>
      </c>
      <c r="D32" s="7">
        <v>63.51534547380993</v>
      </c>
      <c r="E32" s="7">
        <v>62.768133742891756</v>
      </c>
      <c r="F32" s="7">
        <v>62.957574028101504</v>
      </c>
      <c r="G32" s="7">
        <v>63.174874570630728</v>
      </c>
      <c r="H32" s="7">
        <v>63.035076232033795</v>
      </c>
      <c r="I32" s="7">
        <v>61.784164820608126</v>
      </c>
      <c r="J32" s="7">
        <v>61.423861342457883</v>
      </c>
      <c r="K32" s="7">
        <v>61.110771082825622</v>
      </c>
      <c r="L32" s="7">
        <v>60.656747103761667</v>
      </c>
      <c r="M32" s="7">
        <v>59.850279427167763</v>
      </c>
      <c r="N32" s="7">
        <v>59.05046054228238</v>
      </c>
      <c r="O32" s="7">
        <v>57.963113013123163</v>
      </c>
      <c r="P32" s="7">
        <v>56.667671338825677</v>
      </c>
      <c r="Q32" s="7">
        <v>56.114659597449979</v>
      </c>
      <c r="R32" s="7">
        <v>54.646650164176862</v>
      </c>
      <c r="S32" s="7">
        <v>54.64658979233262</v>
      </c>
      <c r="T32" s="7">
        <v>54.649056209884897</v>
      </c>
      <c r="U32" s="7">
        <v>54.649675895112317</v>
      </c>
      <c r="V32" s="7">
        <v>54.648103176263838</v>
      </c>
      <c r="W32" s="7">
        <v>54.646845147426426</v>
      </c>
      <c r="X32" s="7">
        <v>54.646590243033401</v>
      </c>
      <c r="Y32" s="7">
        <v>54.646737470909208</v>
      </c>
      <c r="Z32" s="7">
        <v>54.649491870510772</v>
      </c>
      <c r="AA32" s="7">
        <v>54.647431206592429</v>
      </c>
      <c r="AB32" s="7">
        <v>54.648266134542915</v>
      </c>
      <c r="AC32" s="7">
        <v>54.645933584582025</v>
      </c>
      <c r="AD32" s="7">
        <v>54.648535492878914</v>
      </c>
      <c r="AE32" s="7">
        <v>54.648301891189902</v>
      </c>
      <c r="AF32" s="7">
        <v>54.64693885852251</v>
      </c>
      <c r="AG32" s="7">
        <v>54.647824160954158</v>
      </c>
      <c r="AH32" s="7">
        <v>54.648033755734389</v>
      </c>
      <c r="AI32" s="7">
        <v>54.648734658505774</v>
      </c>
      <c r="AJ32" s="7">
        <v>54.648587969579872</v>
      </c>
      <c r="AK32" s="7">
        <v>54.648388012862803</v>
      </c>
      <c r="AL32" s="7">
        <v>54.648320937238196</v>
      </c>
      <c r="AM32" s="7">
        <v>54.648300255429675</v>
      </c>
      <c r="AN32" s="7">
        <v>54.648055480773401</v>
      </c>
      <c r="AO32" s="7">
        <v>54.649036161578898</v>
      </c>
      <c r="AP32" s="7">
        <v>54.649079315392086</v>
      </c>
      <c r="AQ32" s="7">
        <v>54.646864625264982</v>
      </c>
    </row>
    <row r="33" spans="1:43" x14ac:dyDescent="0.4">
      <c r="A33" s="17"/>
      <c r="B33" s="17" t="s">
        <v>58</v>
      </c>
      <c r="C33" s="7">
        <v>77.874262206216429</v>
      </c>
      <c r="D33" s="7">
        <v>80.72005981519014</v>
      </c>
      <c r="E33" s="7">
        <v>80.987672459757519</v>
      </c>
      <c r="F33" s="7">
        <v>80.788345687704421</v>
      </c>
      <c r="G33" s="7">
        <v>81.035817619513622</v>
      </c>
      <c r="H33" s="7">
        <v>80.1050825272861</v>
      </c>
      <c r="I33" s="7">
        <v>79.017782149420114</v>
      </c>
      <c r="J33" s="7">
        <v>78.51542216933359</v>
      </c>
      <c r="K33" s="7">
        <v>78.057547893972199</v>
      </c>
      <c r="L33" s="7">
        <v>77.659672257334435</v>
      </c>
      <c r="M33" s="7">
        <v>77.082697809355523</v>
      </c>
      <c r="N33" s="7">
        <v>76.057837308650463</v>
      </c>
      <c r="O33" s="7">
        <v>75.041426103803445</v>
      </c>
      <c r="P33" s="7">
        <v>73.659623006770389</v>
      </c>
      <c r="Q33" s="7">
        <v>72.01337351471139</v>
      </c>
      <c r="R33" s="7">
        <v>71.310605249334941</v>
      </c>
      <c r="S33" s="7">
        <v>69.445056354457648</v>
      </c>
      <c r="T33" s="7">
        <v>69.444979633814853</v>
      </c>
      <c r="U33" s="7">
        <v>69.448113961452464</v>
      </c>
      <c r="V33" s="7">
        <v>69.448901458497772</v>
      </c>
      <c r="W33" s="7">
        <v>69.446902844699224</v>
      </c>
      <c r="X33" s="7">
        <v>69.445304139504174</v>
      </c>
      <c r="Y33" s="7">
        <v>69.4449802065662</v>
      </c>
      <c r="Z33" s="7">
        <v>69.445167304002211</v>
      </c>
      <c r="AA33" s="7">
        <v>69.44866759971984</v>
      </c>
      <c r="AB33" s="7">
        <v>69.44604890449321</v>
      </c>
      <c r="AC33" s="7">
        <v>69.447109932358572</v>
      </c>
      <c r="AD33" s="7">
        <v>69.444145723884731</v>
      </c>
      <c r="AE33" s="7">
        <v>69.447452233391971</v>
      </c>
      <c r="AF33" s="7">
        <v>69.44715537196663</v>
      </c>
      <c r="AG33" s="7">
        <v>69.445423227725115</v>
      </c>
      <c r="AH33" s="7">
        <v>69.446548271567181</v>
      </c>
      <c r="AI33" s="7">
        <v>69.446814624971836</v>
      </c>
      <c r="AJ33" s="7">
        <v>69.44770533341071</v>
      </c>
      <c r="AK33" s="7">
        <v>69.447518920873179</v>
      </c>
      <c r="AL33" s="7">
        <v>69.447264815535632</v>
      </c>
      <c r="AM33" s="7">
        <v>69.447179575717314</v>
      </c>
      <c r="AN33" s="7">
        <v>69.447153293239737</v>
      </c>
      <c r="AO33" s="7">
        <v>69.446842233188519</v>
      </c>
      <c r="AP33" s="7">
        <v>69.448088484030961</v>
      </c>
      <c r="AQ33" s="7">
        <v>69.448143323970456</v>
      </c>
    </row>
    <row r="34" spans="1:43" x14ac:dyDescent="0.4">
      <c r="A34" s="17"/>
      <c r="B34" s="17" t="s">
        <v>47</v>
      </c>
      <c r="C34" s="7">
        <v>1.7399650315440249</v>
      </c>
      <c r="D34" s="7">
        <v>1.7664960113235149</v>
      </c>
      <c r="E34" s="7">
        <v>1.7457144736898202</v>
      </c>
      <c r="F34" s="7">
        <v>1.7509832084453449</v>
      </c>
      <c r="G34" s="7">
        <v>1.7570267958457251</v>
      </c>
      <c r="H34" s="7">
        <v>1.7531387085547101</v>
      </c>
      <c r="I34" s="7">
        <v>1.7183482181256897</v>
      </c>
      <c r="J34" s="7">
        <v>1.7083274168174321</v>
      </c>
      <c r="K34" s="7">
        <v>1.6996197149117143</v>
      </c>
      <c r="L34" s="7">
        <v>1.6869923483740887</v>
      </c>
      <c r="M34" s="7">
        <v>1.6645627776406364</v>
      </c>
      <c r="N34" s="7">
        <v>1.6423181238582865</v>
      </c>
      <c r="O34" s="7">
        <v>1.6120766907234503</v>
      </c>
      <c r="P34" s="7">
        <v>1.5760477195594289</v>
      </c>
      <c r="Q34" s="7">
        <v>1.5606672941194371</v>
      </c>
      <c r="R34" s="7">
        <v>1.519838848818269</v>
      </c>
      <c r="S34" s="7">
        <v>1.5198371697496713</v>
      </c>
      <c r="T34" s="7">
        <v>1.5199057660351181</v>
      </c>
      <c r="U34" s="7">
        <v>1.5199230007911337</v>
      </c>
      <c r="V34" s="7">
        <v>1.5198792601556694</v>
      </c>
      <c r="W34" s="7">
        <v>1.5198442717145795</v>
      </c>
      <c r="X34" s="7">
        <v>1.5198371822846128</v>
      </c>
      <c r="Y34" s="7">
        <v>1.5198412770030376</v>
      </c>
      <c r="Z34" s="7">
        <v>1.5199178826779882</v>
      </c>
      <c r="AA34" s="7">
        <v>1.5198605712587514</v>
      </c>
      <c r="AB34" s="7">
        <v>1.5198837923698589</v>
      </c>
      <c r="AC34" s="7">
        <v>1.5198189192250875</v>
      </c>
      <c r="AD34" s="7">
        <v>1.5198912837945313</v>
      </c>
      <c r="AE34" s="7">
        <v>1.5198847868377912</v>
      </c>
      <c r="AF34" s="7">
        <v>1.5198468780182406</v>
      </c>
      <c r="AG34" s="7">
        <v>1.5198715001501466</v>
      </c>
      <c r="AH34" s="7">
        <v>1.5198773294240098</v>
      </c>
      <c r="AI34" s="7">
        <v>1.5198968230115948</v>
      </c>
      <c r="AJ34" s="7">
        <v>1.5198927432825062</v>
      </c>
      <c r="AK34" s="7">
        <v>1.5198871820635518</v>
      </c>
      <c r="AL34" s="7">
        <v>1.5198853165486521</v>
      </c>
      <c r="AM34" s="7">
        <v>1.5198847413438417</v>
      </c>
      <c r="AN34" s="7">
        <v>1.5198779336432655</v>
      </c>
      <c r="AO34" s="7">
        <v>1.5199052084493516</v>
      </c>
      <c r="AP34" s="7">
        <v>1.5199064086481116</v>
      </c>
      <c r="AQ34" s="7">
        <v>1.5198448134344404</v>
      </c>
    </row>
    <row r="35" spans="1:43" x14ac:dyDescent="0.4">
      <c r="A35" s="17"/>
      <c r="B35" s="17" t="s">
        <v>48</v>
      </c>
      <c r="C35" s="7">
        <v>2.1658478363904452</v>
      </c>
      <c r="D35" s="7">
        <v>2.244995483117155</v>
      </c>
      <c r="E35" s="7">
        <v>2.2524383564209449</v>
      </c>
      <c r="F35" s="7">
        <v>2.2468946575690354</v>
      </c>
      <c r="G35" s="7">
        <v>2.2537773750791801</v>
      </c>
      <c r="H35" s="7">
        <v>2.2278916648503553</v>
      </c>
      <c r="I35" s="7">
        <v>2.1976515430926487</v>
      </c>
      <c r="J35" s="7">
        <v>2.183679850197783</v>
      </c>
      <c r="K35" s="7">
        <v>2.1709453987816749</v>
      </c>
      <c r="L35" s="7">
        <v>2.159879636328832</v>
      </c>
      <c r="M35" s="7">
        <v>2.1438327573677376</v>
      </c>
      <c r="N35" s="7">
        <v>2.1153292205743335</v>
      </c>
      <c r="O35" s="7">
        <v>2.0870606765581927</v>
      </c>
      <c r="P35" s="7">
        <v>2.0486298116839725</v>
      </c>
      <c r="Q35" s="7">
        <v>2.0028441335982778</v>
      </c>
      <c r="R35" s="7">
        <v>1.9832986626823688</v>
      </c>
      <c r="S35" s="7">
        <v>1.931413804666622</v>
      </c>
      <c r="T35" s="7">
        <v>1.9314116709033802</v>
      </c>
      <c r="U35" s="7">
        <v>1.931498843180075</v>
      </c>
      <c r="V35" s="7">
        <v>1.9315207451374536</v>
      </c>
      <c r="W35" s="7">
        <v>1.9314651594632051</v>
      </c>
      <c r="X35" s="7">
        <v>1.9314206960925144</v>
      </c>
      <c r="Y35" s="7">
        <v>1.9314116868328055</v>
      </c>
      <c r="Z35" s="7">
        <v>1.9314168904079727</v>
      </c>
      <c r="AA35" s="7">
        <v>1.9315142410305275</v>
      </c>
      <c r="AB35" s="7">
        <v>1.9314414095810848</v>
      </c>
      <c r="AC35" s="7">
        <v>1.9314709190087371</v>
      </c>
      <c r="AD35" s="7">
        <v>1.9313884781055706</v>
      </c>
      <c r="AE35" s="7">
        <v>1.9314804391240044</v>
      </c>
      <c r="AF35" s="7">
        <v>1.9314721827802837</v>
      </c>
      <c r="AG35" s="7">
        <v>1.9314240081876581</v>
      </c>
      <c r="AH35" s="7">
        <v>1.9314552980349342</v>
      </c>
      <c r="AI35" s="7">
        <v>1.9314627058861145</v>
      </c>
      <c r="AJ35" s="7">
        <v>1.9314874783705085</v>
      </c>
      <c r="AK35" s="7">
        <v>1.9314822938438154</v>
      </c>
      <c r="AL35" s="7">
        <v>1.9314752266372708</v>
      </c>
      <c r="AM35" s="7">
        <v>1.9314728559377503</v>
      </c>
      <c r="AN35" s="7">
        <v>1.931472124966495</v>
      </c>
      <c r="AO35" s="7">
        <v>1.9314634737289766</v>
      </c>
      <c r="AP35" s="7">
        <v>1.9314981345991307</v>
      </c>
      <c r="AQ35" s="7">
        <v>1.9314996598137646</v>
      </c>
    </row>
    <row r="37" spans="1:43" s="17" customFormat="1" x14ac:dyDescent="0.4">
      <c r="A37" s="4" t="s">
        <v>122</v>
      </c>
    </row>
    <row r="38" spans="1:43" s="17" customFormat="1" x14ac:dyDescent="0.4">
      <c r="B38" s="17" t="s">
        <v>37</v>
      </c>
    </row>
    <row r="39" spans="1:43" s="17" customFormat="1" x14ac:dyDescent="0.4">
      <c r="B39" s="17" t="s">
        <v>38</v>
      </c>
    </row>
    <row r="40" spans="1:43" s="17" customFormat="1" x14ac:dyDescent="0.4">
      <c r="B40" s="17" t="s">
        <v>39</v>
      </c>
    </row>
    <row r="41" spans="1:43" s="17" customFormat="1" x14ac:dyDescent="0.4">
      <c r="B41" s="17" t="s">
        <v>40</v>
      </c>
    </row>
    <row r="42" spans="1:43" s="17" customFormat="1" x14ac:dyDescent="0.4">
      <c r="B42" s="17" t="s">
        <v>41</v>
      </c>
      <c r="C42" s="17">
        <v>0.9</v>
      </c>
      <c r="D42" s="17">
        <v>0.9</v>
      </c>
      <c r="E42" s="17">
        <v>0.9</v>
      </c>
      <c r="F42" s="17">
        <v>0.9</v>
      </c>
      <c r="G42" s="17">
        <v>0.9</v>
      </c>
      <c r="H42" s="17">
        <v>0.9</v>
      </c>
      <c r="I42" s="17">
        <v>0.9</v>
      </c>
      <c r="J42" s="17">
        <v>0.9</v>
      </c>
      <c r="K42" s="17">
        <v>0.9</v>
      </c>
      <c r="L42" s="17">
        <v>0.9</v>
      </c>
      <c r="M42" s="17">
        <v>0.9</v>
      </c>
      <c r="N42" s="17">
        <v>0.9</v>
      </c>
      <c r="O42" s="17">
        <v>0.9</v>
      </c>
      <c r="P42" s="17">
        <v>0.9</v>
      </c>
      <c r="Q42" s="17">
        <v>0.9</v>
      </c>
      <c r="R42" s="17">
        <v>0.9</v>
      </c>
      <c r="S42" s="17">
        <v>0.9</v>
      </c>
      <c r="T42" s="17">
        <v>0.9</v>
      </c>
      <c r="U42" s="17">
        <v>0.9</v>
      </c>
      <c r="V42" s="17">
        <v>0.9</v>
      </c>
      <c r="W42" s="17">
        <v>0.9</v>
      </c>
      <c r="X42" s="17">
        <v>0.9</v>
      </c>
      <c r="Y42" s="17">
        <v>0.9</v>
      </c>
      <c r="Z42" s="17">
        <v>0.9</v>
      </c>
      <c r="AA42" s="17">
        <v>0.9</v>
      </c>
      <c r="AB42" s="17">
        <v>0.9</v>
      </c>
      <c r="AC42" s="17">
        <v>0.9</v>
      </c>
      <c r="AD42" s="17">
        <v>0.9</v>
      </c>
      <c r="AE42" s="17">
        <v>0.9</v>
      </c>
      <c r="AF42" s="17">
        <v>0.9</v>
      </c>
      <c r="AG42" s="17">
        <v>0.9</v>
      </c>
      <c r="AH42" s="17">
        <v>0.9</v>
      </c>
      <c r="AI42" s="17">
        <v>0.9</v>
      </c>
      <c r="AJ42" s="17">
        <v>0.9</v>
      </c>
      <c r="AK42" s="17">
        <v>0.9</v>
      </c>
      <c r="AL42" s="17">
        <v>0.9</v>
      </c>
      <c r="AM42" s="17">
        <v>0.9</v>
      </c>
      <c r="AN42" s="17">
        <v>0.9</v>
      </c>
      <c r="AO42" s="17">
        <v>0.9</v>
      </c>
      <c r="AP42" s="17">
        <v>0.9</v>
      </c>
      <c r="AQ42" s="17">
        <v>0.9</v>
      </c>
    </row>
    <row r="43" spans="1:43" s="17" customFormat="1" x14ac:dyDescent="0.4">
      <c r="B43" s="17" t="s">
        <v>44</v>
      </c>
      <c r="C43" s="17">
        <v>0.9</v>
      </c>
      <c r="D43" s="17">
        <v>0.9</v>
      </c>
      <c r="E43" s="17">
        <v>0.9</v>
      </c>
      <c r="F43" s="17">
        <v>0.9</v>
      </c>
      <c r="G43" s="17">
        <v>0.9</v>
      </c>
      <c r="H43" s="17">
        <v>0.9</v>
      </c>
      <c r="I43" s="17">
        <v>0.9</v>
      </c>
      <c r="J43" s="17">
        <v>0.9</v>
      </c>
      <c r="K43" s="17">
        <v>0.9</v>
      </c>
      <c r="L43" s="17">
        <v>0.9</v>
      </c>
      <c r="M43" s="17">
        <v>0.9</v>
      </c>
      <c r="N43" s="17">
        <v>0.9</v>
      </c>
      <c r="O43" s="17">
        <v>0.9</v>
      </c>
      <c r="P43" s="17">
        <v>0.9</v>
      </c>
      <c r="Q43" s="17">
        <v>0.9</v>
      </c>
      <c r="R43" s="17">
        <v>0.9</v>
      </c>
      <c r="S43" s="17">
        <v>0.9</v>
      </c>
      <c r="T43" s="17">
        <v>0.9</v>
      </c>
      <c r="U43" s="17">
        <v>0.9</v>
      </c>
      <c r="V43" s="17">
        <v>0.9</v>
      </c>
      <c r="W43" s="17">
        <v>0.9</v>
      </c>
      <c r="X43" s="17">
        <v>0.9</v>
      </c>
      <c r="Y43" s="17">
        <v>0.9</v>
      </c>
      <c r="Z43" s="17">
        <v>0.9</v>
      </c>
      <c r="AA43" s="17">
        <v>0.9</v>
      </c>
      <c r="AB43" s="17">
        <v>0.9</v>
      </c>
      <c r="AC43" s="17">
        <v>0.9</v>
      </c>
      <c r="AD43" s="17">
        <v>0.9</v>
      </c>
      <c r="AE43" s="17">
        <v>0.9</v>
      </c>
      <c r="AF43" s="17">
        <v>0.9</v>
      </c>
      <c r="AG43" s="17">
        <v>0.9</v>
      </c>
      <c r="AH43" s="17">
        <v>0.9</v>
      </c>
      <c r="AI43" s="17">
        <v>0.9</v>
      </c>
      <c r="AJ43" s="17">
        <v>0.9</v>
      </c>
      <c r="AK43" s="17">
        <v>0.9</v>
      </c>
      <c r="AL43" s="17">
        <v>0.9</v>
      </c>
      <c r="AM43" s="17">
        <v>0.9</v>
      </c>
      <c r="AN43" s="17">
        <v>0.9</v>
      </c>
      <c r="AO43" s="17">
        <v>0.9</v>
      </c>
      <c r="AP43" s="17">
        <v>0.9</v>
      </c>
      <c r="AQ43" s="17">
        <v>0.9</v>
      </c>
    </row>
    <row r="44" spans="1:43" s="17" customFormat="1" x14ac:dyDescent="0.4">
      <c r="B44" s="17" t="s">
        <v>42</v>
      </c>
      <c r="C44" s="17">
        <v>0.9</v>
      </c>
      <c r="D44" s="17">
        <v>0.9</v>
      </c>
      <c r="E44" s="17">
        <v>0.9</v>
      </c>
      <c r="F44" s="17">
        <v>0.9</v>
      </c>
      <c r="G44" s="17">
        <v>0.9</v>
      </c>
      <c r="H44" s="17">
        <v>0.9</v>
      </c>
      <c r="I44" s="17">
        <v>0.9</v>
      </c>
      <c r="J44" s="17">
        <v>0.9</v>
      </c>
      <c r="K44" s="17">
        <v>0.9</v>
      </c>
      <c r="L44" s="17">
        <v>0.9</v>
      </c>
      <c r="M44" s="17">
        <v>0.9</v>
      </c>
      <c r="N44" s="17">
        <v>0.9</v>
      </c>
      <c r="O44" s="17">
        <v>0.9</v>
      </c>
      <c r="P44" s="17">
        <v>0.9</v>
      </c>
      <c r="Q44" s="17">
        <v>0.9</v>
      </c>
      <c r="R44" s="17">
        <v>0.9</v>
      </c>
      <c r="S44" s="17">
        <v>0.9</v>
      </c>
      <c r="T44" s="17">
        <v>0.9</v>
      </c>
      <c r="U44" s="17">
        <v>0.9</v>
      </c>
      <c r="V44" s="17">
        <v>0.9</v>
      </c>
      <c r="W44" s="17">
        <v>0.9</v>
      </c>
      <c r="X44" s="17">
        <v>0.9</v>
      </c>
      <c r="Y44" s="17">
        <v>0.9</v>
      </c>
      <c r="Z44" s="17">
        <v>0.9</v>
      </c>
      <c r="AA44" s="17">
        <v>0.9</v>
      </c>
      <c r="AB44" s="17">
        <v>0.9</v>
      </c>
      <c r="AC44" s="17">
        <v>0.9</v>
      </c>
      <c r="AD44" s="17">
        <v>0.9</v>
      </c>
      <c r="AE44" s="17">
        <v>0.9</v>
      </c>
      <c r="AF44" s="17">
        <v>0.9</v>
      </c>
      <c r="AG44" s="17">
        <v>0.9</v>
      </c>
      <c r="AH44" s="17">
        <v>0.9</v>
      </c>
      <c r="AI44" s="17">
        <v>0.9</v>
      </c>
      <c r="AJ44" s="17">
        <v>0.9</v>
      </c>
      <c r="AK44" s="17">
        <v>0.9</v>
      </c>
      <c r="AL44" s="17">
        <v>0.9</v>
      </c>
      <c r="AM44" s="17">
        <v>0.9</v>
      </c>
      <c r="AN44" s="17">
        <v>0.9</v>
      </c>
      <c r="AO44" s="17">
        <v>0.9</v>
      </c>
      <c r="AP44" s="17">
        <v>0.9</v>
      </c>
      <c r="AQ44" s="17">
        <v>0.9</v>
      </c>
    </row>
    <row r="45" spans="1:43" s="17" customFormat="1" x14ac:dyDescent="0.4">
      <c r="B45" s="17" t="s">
        <v>45</v>
      </c>
      <c r="C45" s="17">
        <v>0.9</v>
      </c>
      <c r="D45" s="17">
        <v>0.9</v>
      </c>
      <c r="E45" s="17">
        <v>0.9</v>
      </c>
      <c r="F45" s="17">
        <v>0.9</v>
      </c>
      <c r="G45" s="17">
        <v>0.9</v>
      </c>
      <c r="H45" s="17">
        <v>0.9</v>
      </c>
      <c r="I45" s="17">
        <v>0.9</v>
      </c>
      <c r="J45" s="17">
        <v>0.9</v>
      </c>
      <c r="K45" s="17">
        <v>0.9</v>
      </c>
      <c r="L45" s="17">
        <v>0.9</v>
      </c>
      <c r="M45" s="17">
        <v>0.9</v>
      </c>
      <c r="N45" s="17">
        <v>0.9</v>
      </c>
      <c r="O45" s="17">
        <v>0.9</v>
      </c>
      <c r="P45" s="17">
        <v>0.9</v>
      </c>
      <c r="Q45" s="17">
        <v>0.9</v>
      </c>
      <c r="R45" s="17">
        <v>0.9</v>
      </c>
      <c r="S45" s="17">
        <v>0.9</v>
      </c>
      <c r="T45" s="17">
        <v>0.9</v>
      </c>
      <c r="U45" s="17">
        <v>0.9</v>
      </c>
      <c r="V45" s="17">
        <v>0.9</v>
      </c>
      <c r="W45" s="17">
        <v>0.9</v>
      </c>
      <c r="X45" s="17">
        <v>0.9</v>
      </c>
      <c r="Y45" s="17">
        <v>0.9</v>
      </c>
      <c r="Z45" s="17">
        <v>0.9</v>
      </c>
      <c r="AA45" s="17">
        <v>0.9</v>
      </c>
      <c r="AB45" s="17">
        <v>0.9</v>
      </c>
      <c r="AC45" s="17">
        <v>0.9</v>
      </c>
      <c r="AD45" s="17">
        <v>0.9</v>
      </c>
      <c r="AE45" s="17">
        <v>0.9</v>
      </c>
      <c r="AF45" s="17">
        <v>0.9</v>
      </c>
      <c r="AG45" s="17">
        <v>0.9</v>
      </c>
      <c r="AH45" s="17">
        <v>0.9</v>
      </c>
      <c r="AI45" s="17">
        <v>0.9</v>
      </c>
      <c r="AJ45" s="17">
        <v>0.9</v>
      </c>
      <c r="AK45" s="17">
        <v>0.9</v>
      </c>
      <c r="AL45" s="17">
        <v>0.9</v>
      </c>
      <c r="AM45" s="17">
        <v>0.9</v>
      </c>
      <c r="AN45" s="17">
        <v>0.9</v>
      </c>
      <c r="AO45" s="17">
        <v>0.9</v>
      </c>
      <c r="AP45" s="17">
        <v>0.9</v>
      </c>
      <c r="AQ45" s="17">
        <v>0.9</v>
      </c>
    </row>
    <row r="46" spans="1:43" s="17" customFormat="1" x14ac:dyDescent="0.4">
      <c r="B46" s="17" t="s">
        <v>43</v>
      </c>
      <c r="C46" s="17">
        <v>0.9</v>
      </c>
      <c r="D46" s="17">
        <v>0.9</v>
      </c>
      <c r="E46" s="17">
        <v>0.9</v>
      </c>
      <c r="F46" s="17">
        <v>0.9</v>
      </c>
      <c r="G46" s="17">
        <v>0.9</v>
      </c>
      <c r="H46" s="17">
        <v>0.9</v>
      </c>
      <c r="I46" s="17">
        <v>0.9</v>
      </c>
      <c r="J46" s="17">
        <v>0.9</v>
      </c>
      <c r="K46" s="17">
        <v>0.9</v>
      </c>
      <c r="L46" s="17">
        <v>0.9</v>
      </c>
      <c r="M46" s="17">
        <v>0.9</v>
      </c>
      <c r="N46" s="17">
        <v>0.9</v>
      </c>
      <c r="O46" s="17">
        <v>0.9</v>
      </c>
      <c r="P46" s="17">
        <v>0.9</v>
      </c>
      <c r="Q46" s="17">
        <v>0.9</v>
      </c>
      <c r="R46" s="17">
        <v>0.9</v>
      </c>
      <c r="S46" s="17">
        <v>0.9</v>
      </c>
      <c r="T46" s="17">
        <v>0.9</v>
      </c>
      <c r="U46" s="17">
        <v>0.9</v>
      </c>
      <c r="V46" s="17">
        <v>0.9</v>
      </c>
      <c r="W46" s="17">
        <v>0.9</v>
      </c>
      <c r="X46" s="17">
        <v>0.9</v>
      </c>
      <c r="Y46" s="17">
        <v>0.9</v>
      </c>
      <c r="Z46" s="17">
        <v>0.9</v>
      </c>
      <c r="AA46" s="17">
        <v>0.9</v>
      </c>
      <c r="AB46" s="17">
        <v>0.9</v>
      </c>
      <c r="AC46" s="17">
        <v>0.9</v>
      </c>
      <c r="AD46" s="17">
        <v>0.9</v>
      </c>
      <c r="AE46" s="17">
        <v>0.9</v>
      </c>
      <c r="AF46" s="17">
        <v>0.9</v>
      </c>
      <c r="AG46" s="17">
        <v>0.9</v>
      </c>
      <c r="AH46" s="17">
        <v>0.9</v>
      </c>
      <c r="AI46" s="17">
        <v>0.9</v>
      </c>
      <c r="AJ46" s="17">
        <v>0.9</v>
      </c>
      <c r="AK46" s="17">
        <v>0.9</v>
      </c>
      <c r="AL46" s="17">
        <v>0.9</v>
      </c>
      <c r="AM46" s="17">
        <v>0.9</v>
      </c>
      <c r="AN46" s="17">
        <v>0.9</v>
      </c>
      <c r="AO46" s="17">
        <v>0.9</v>
      </c>
      <c r="AP46" s="17">
        <v>0.9</v>
      </c>
      <c r="AQ46" s="17">
        <v>0.9</v>
      </c>
    </row>
    <row r="47" spans="1:43" s="17" customFormat="1" x14ac:dyDescent="0.4">
      <c r="B47" s="17" t="s">
        <v>46</v>
      </c>
      <c r="C47" s="17">
        <v>0.9</v>
      </c>
      <c r="D47" s="17">
        <v>0.9</v>
      </c>
      <c r="E47" s="17">
        <v>0.9</v>
      </c>
      <c r="F47" s="17">
        <v>0.9</v>
      </c>
      <c r="G47" s="17">
        <v>0.9</v>
      </c>
      <c r="H47" s="17">
        <v>0.9</v>
      </c>
      <c r="I47" s="17">
        <v>0.9</v>
      </c>
      <c r="J47" s="17">
        <v>0.9</v>
      </c>
      <c r="K47" s="17">
        <v>0.9</v>
      </c>
      <c r="L47" s="17">
        <v>0.9</v>
      </c>
      <c r="M47" s="17">
        <v>0.9</v>
      </c>
      <c r="N47" s="17">
        <v>0.9</v>
      </c>
      <c r="O47" s="17">
        <v>0.9</v>
      </c>
      <c r="P47" s="17">
        <v>0.9</v>
      </c>
      <c r="Q47" s="17">
        <v>0.9</v>
      </c>
      <c r="R47" s="17">
        <v>0.9</v>
      </c>
      <c r="S47" s="17">
        <v>0.9</v>
      </c>
      <c r="T47" s="17">
        <v>0.9</v>
      </c>
      <c r="U47" s="17">
        <v>0.9</v>
      </c>
      <c r="V47" s="17">
        <v>0.9</v>
      </c>
      <c r="W47" s="17">
        <v>0.9</v>
      </c>
      <c r="X47" s="17">
        <v>0.9</v>
      </c>
      <c r="Y47" s="17">
        <v>0.9</v>
      </c>
      <c r="Z47" s="17">
        <v>0.9</v>
      </c>
      <c r="AA47" s="17">
        <v>0.9</v>
      </c>
      <c r="AB47" s="17">
        <v>0.9</v>
      </c>
      <c r="AC47" s="17">
        <v>0.9</v>
      </c>
      <c r="AD47" s="17">
        <v>0.9</v>
      </c>
      <c r="AE47" s="17">
        <v>0.9</v>
      </c>
      <c r="AF47" s="17">
        <v>0.9</v>
      </c>
      <c r="AG47" s="17">
        <v>0.9</v>
      </c>
      <c r="AH47" s="17">
        <v>0.9</v>
      </c>
      <c r="AI47" s="17">
        <v>0.9</v>
      </c>
      <c r="AJ47" s="17">
        <v>0.9</v>
      </c>
      <c r="AK47" s="17">
        <v>0.9</v>
      </c>
      <c r="AL47" s="17">
        <v>0.9</v>
      </c>
      <c r="AM47" s="17">
        <v>0.9</v>
      </c>
      <c r="AN47" s="17">
        <v>0.9</v>
      </c>
      <c r="AO47" s="17">
        <v>0.9</v>
      </c>
      <c r="AP47" s="17">
        <v>0.9</v>
      </c>
      <c r="AQ47" s="17">
        <v>0.9</v>
      </c>
    </row>
    <row r="48" spans="1:43" s="17" customFormat="1" x14ac:dyDescent="0.4">
      <c r="B48" s="17" t="s">
        <v>57</v>
      </c>
      <c r="C48" s="17">
        <v>0.9</v>
      </c>
      <c r="D48" s="17">
        <v>0.9</v>
      </c>
      <c r="E48" s="17">
        <v>0.9</v>
      </c>
      <c r="F48" s="17">
        <v>0.9</v>
      </c>
      <c r="G48" s="17">
        <v>0.9</v>
      </c>
      <c r="H48" s="17">
        <v>0.9</v>
      </c>
      <c r="I48" s="17">
        <v>0.9</v>
      </c>
      <c r="J48" s="17">
        <v>0.9</v>
      </c>
      <c r="K48" s="17">
        <v>0.9</v>
      </c>
      <c r="L48" s="17">
        <v>0.9</v>
      </c>
      <c r="M48" s="17">
        <v>0.9</v>
      </c>
      <c r="N48" s="17">
        <v>0.9</v>
      </c>
      <c r="O48" s="17">
        <v>0.9</v>
      </c>
      <c r="P48" s="17">
        <v>0.9</v>
      </c>
      <c r="Q48" s="17">
        <v>0.9</v>
      </c>
      <c r="R48" s="17">
        <v>0.9</v>
      </c>
      <c r="S48" s="17">
        <v>0.9</v>
      </c>
      <c r="T48" s="17">
        <v>0.9</v>
      </c>
      <c r="U48" s="17">
        <v>0.9</v>
      </c>
      <c r="V48" s="17">
        <v>0.9</v>
      </c>
      <c r="W48" s="17">
        <v>0.9</v>
      </c>
      <c r="X48" s="17">
        <v>0.9</v>
      </c>
      <c r="Y48" s="17">
        <v>0.9</v>
      </c>
      <c r="Z48" s="17">
        <v>0.9</v>
      </c>
      <c r="AA48" s="17">
        <v>0.9</v>
      </c>
      <c r="AB48" s="17">
        <v>0.9</v>
      </c>
      <c r="AC48" s="17">
        <v>0.9</v>
      </c>
      <c r="AD48" s="17">
        <v>0.9</v>
      </c>
      <c r="AE48" s="17">
        <v>0.9</v>
      </c>
      <c r="AF48" s="17">
        <v>0.9</v>
      </c>
      <c r="AG48" s="17">
        <v>0.9</v>
      </c>
      <c r="AH48" s="17">
        <v>0.9</v>
      </c>
      <c r="AI48" s="17">
        <v>0.9</v>
      </c>
      <c r="AJ48" s="17">
        <v>0.9</v>
      </c>
      <c r="AK48" s="17">
        <v>0.9</v>
      </c>
      <c r="AL48" s="17">
        <v>0.9</v>
      </c>
      <c r="AM48" s="17">
        <v>0.9</v>
      </c>
      <c r="AN48" s="17">
        <v>0.9</v>
      </c>
      <c r="AO48" s="17">
        <v>0.9</v>
      </c>
      <c r="AP48" s="17">
        <v>0.9</v>
      </c>
      <c r="AQ48" s="17">
        <v>0.9</v>
      </c>
    </row>
    <row r="49" spans="1:43" s="17" customFormat="1" x14ac:dyDescent="0.4">
      <c r="B49" s="17" t="s">
        <v>58</v>
      </c>
      <c r="C49" s="17">
        <v>0.9</v>
      </c>
      <c r="D49" s="17">
        <v>0.9</v>
      </c>
      <c r="E49" s="17">
        <v>0.9</v>
      </c>
      <c r="F49" s="17">
        <v>0.9</v>
      </c>
      <c r="G49" s="17">
        <v>0.9</v>
      </c>
      <c r="H49" s="17">
        <v>0.9</v>
      </c>
      <c r="I49" s="17">
        <v>0.9</v>
      </c>
      <c r="J49" s="17">
        <v>0.9</v>
      </c>
      <c r="K49" s="17">
        <v>0.9</v>
      </c>
      <c r="L49" s="17">
        <v>0.9</v>
      </c>
      <c r="M49" s="17">
        <v>0.9</v>
      </c>
      <c r="N49" s="17">
        <v>0.9</v>
      </c>
      <c r="O49" s="17">
        <v>0.9</v>
      </c>
      <c r="P49" s="17">
        <v>0.9</v>
      </c>
      <c r="Q49" s="17">
        <v>0.9</v>
      </c>
      <c r="R49" s="17">
        <v>0.9</v>
      </c>
      <c r="S49" s="17">
        <v>0.9</v>
      </c>
      <c r="T49" s="17">
        <v>0.9</v>
      </c>
      <c r="U49" s="17">
        <v>0.9</v>
      </c>
      <c r="V49" s="17">
        <v>0.9</v>
      </c>
      <c r="W49" s="17">
        <v>0.9</v>
      </c>
      <c r="X49" s="17">
        <v>0.9</v>
      </c>
      <c r="Y49" s="17">
        <v>0.9</v>
      </c>
      <c r="Z49" s="17">
        <v>0.9</v>
      </c>
      <c r="AA49" s="17">
        <v>0.9</v>
      </c>
      <c r="AB49" s="17">
        <v>0.9</v>
      </c>
      <c r="AC49" s="17">
        <v>0.9</v>
      </c>
      <c r="AD49" s="17">
        <v>0.9</v>
      </c>
      <c r="AE49" s="17">
        <v>0.9</v>
      </c>
      <c r="AF49" s="17">
        <v>0.9</v>
      </c>
      <c r="AG49" s="17">
        <v>0.9</v>
      </c>
      <c r="AH49" s="17">
        <v>0.9</v>
      </c>
      <c r="AI49" s="17">
        <v>0.9</v>
      </c>
      <c r="AJ49" s="17">
        <v>0.9</v>
      </c>
      <c r="AK49" s="17">
        <v>0.9</v>
      </c>
      <c r="AL49" s="17">
        <v>0.9</v>
      </c>
      <c r="AM49" s="17">
        <v>0.9</v>
      </c>
      <c r="AN49" s="17">
        <v>0.9</v>
      </c>
      <c r="AO49" s="17">
        <v>0.9</v>
      </c>
      <c r="AP49" s="17">
        <v>0.9</v>
      </c>
      <c r="AQ49" s="17">
        <v>0.9</v>
      </c>
    </row>
    <row r="50" spans="1:43" s="17" customFormat="1" x14ac:dyDescent="0.4">
      <c r="B50" s="17" t="s">
        <v>47</v>
      </c>
    </row>
    <row r="51" spans="1:43" s="17" customFormat="1" x14ac:dyDescent="0.4">
      <c r="B51" s="17" t="s">
        <v>48</v>
      </c>
    </row>
    <row r="52" spans="1:43" s="17" customFormat="1" x14ac:dyDescent="0.4"/>
    <row r="53" spans="1:43" x14ac:dyDescent="0.4">
      <c r="A53" s="4" t="s">
        <v>54</v>
      </c>
      <c r="AQ53" s="17"/>
    </row>
    <row r="54" spans="1:43" x14ac:dyDescent="0.4">
      <c r="A54" s="17"/>
      <c r="B54" s="17" t="s">
        <v>37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</row>
    <row r="55" spans="1:43" x14ac:dyDescent="0.4">
      <c r="A55" s="17"/>
      <c r="B55" s="17" t="s">
        <v>38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</row>
    <row r="56" spans="1:43" x14ac:dyDescent="0.4">
      <c r="A56" s="17"/>
      <c r="B56" s="17" t="s">
        <v>39</v>
      </c>
      <c r="C56" s="7">
        <v>10.242397564517892</v>
      </c>
      <c r="D56" s="7">
        <v>10.398573601249263</v>
      </c>
      <c r="E56" s="7">
        <v>10.27624196435573</v>
      </c>
      <c r="F56" s="7">
        <v>10.307256654334982</v>
      </c>
      <c r="G56" s="7">
        <v>10.342832556004495</v>
      </c>
      <c r="H56" s="7">
        <v>10.319945121442212</v>
      </c>
      <c r="I56" s="7">
        <v>10.115149031878062</v>
      </c>
      <c r="J56" s="7">
        <v>10.056161047031528</v>
      </c>
      <c r="K56" s="7">
        <v>10.004902692309004</v>
      </c>
      <c r="L56" s="7">
        <v>9.9305710213118683</v>
      </c>
      <c r="M56" s="7">
        <v>9.7985381491054468</v>
      </c>
      <c r="N56" s="7">
        <v>9.6675938004585653</v>
      </c>
      <c r="O56" s="7">
        <v>9.4895759808631261</v>
      </c>
      <c r="P56" s="7">
        <v>9.2774895079671786</v>
      </c>
      <c r="Q56" s="7">
        <v>9.1869518079491357</v>
      </c>
      <c r="R56" s="7">
        <v>8.946612972895279</v>
      </c>
      <c r="S56" s="7">
        <v>8.9466030889678407</v>
      </c>
      <c r="T56" s="7">
        <v>8.9470068846845692</v>
      </c>
      <c r="U56" s="7">
        <v>8.9471083380010672</v>
      </c>
      <c r="V56" s="7">
        <v>8.9468508564022837</v>
      </c>
      <c r="W56" s="7">
        <v>8.9466448950655266</v>
      </c>
      <c r="X56" s="7">
        <v>8.9466031627554479</v>
      </c>
      <c r="Y56" s="7">
        <v>8.9466272665352697</v>
      </c>
      <c r="Z56" s="7">
        <v>8.9470782099532808</v>
      </c>
      <c r="AA56" s="7">
        <v>8.9467408432073015</v>
      </c>
      <c r="AB56" s="7">
        <v>8.9468775355244112</v>
      </c>
      <c r="AC56" s="7">
        <v>8.9464956562751379</v>
      </c>
      <c r="AD56" s="7">
        <v>8.9469216341979063</v>
      </c>
      <c r="AE56" s="7">
        <v>8.94688338951328</v>
      </c>
      <c r="AF56" s="7">
        <v>8.9466602372119421</v>
      </c>
      <c r="AG56" s="7">
        <v>8.9468051767131946</v>
      </c>
      <c r="AH56" s="7">
        <v>8.9468394910467222</v>
      </c>
      <c r="AI56" s="7">
        <v>8.9469542410965115</v>
      </c>
      <c r="AJ56" s="7">
        <v>8.9469302255522205</v>
      </c>
      <c r="AK56" s="7">
        <v>8.9468974891383031</v>
      </c>
      <c r="AL56" s="7">
        <v>8.9468865076846988</v>
      </c>
      <c r="AM56" s="7">
        <v>8.9468831217107052</v>
      </c>
      <c r="AN56" s="7">
        <v>8.9468430478158059</v>
      </c>
      <c r="AO56" s="7">
        <v>8.9470036024260207</v>
      </c>
      <c r="AP56" s="7">
        <v>8.9470106674604519</v>
      </c>
      <c r="AQ56" s="7">
        <v>8.9466480839285687</v>
      </c>
    </row>
    <row r="57" spans="1:43" x14ac:dyDescent="0.4">
      <c r="A57" s="17"/>
      <c r="B57" s="17" t="s">
        <v>40</v>
      </c>
      <c r="C57" s="7">
        <v>12.74937955786185</v>
      </c>
      <c r="D57" s="7">
        <v>13.21528642919225</v>
      </c>
      <c r="E57" s="7">
        <v>13.259099302449885</v>
      </c>
      <c r="F57" s="7">
        <v>13.226466021556396</v>
      </c>
      <c r="G57" s="7">
        <v>13.266981507663964</v>
      </c>
      <c r="H57" s="7">
        <v>13.114603884782509</v>
      </c>
      <c r="I57" s="7">
        <v>12.936593784678942</v>
      </c>
      <c r="J57" s="7">
        <v>12.854348664412601</v>
      </c>
      <c r="K57" s="7">
        <v>12.779386632529654</v>
      </c>
      <c r="L57" s="7">
        <v>12.714247427808996</v>
      </c>
      <c r="M57" s="7">
        <v>12.619786613361837</v>
      </c>
      <c r="N57" s="7">
        <v>12.451999013875518</v>
      </c>
      <c r="O57" s="7">
        <v>12.285594711987649</v>
      </c>
      <c r="P57" s="7">
        <v>12.059369362826045</v>
      </c>
      <c r="Q57" s="7">
        <v>11.789849510867541</v>
      </c>
      <c r="R57" s="7">
        <v>11.674794047063875</v>
      </c>
      <c r="S57" s="7">
        <v>11.369371045025574</v>
      </c>
      <c r="T57" s="7">
        <v>11.369358484513704</v>
      </c>
      <c r="U57" s="7">
        <v>11.369871628800126</v>
      </c>
      <c r="V57" s="7">
        <v>11.370000555847996</v>
      </c>
      <c r="W57" s="7">
        <v>11.369673347792533</v>
      </c>
      <c r="X57" s="7">
        <v>11.369411611774041</v>
      </c>
      <c r="Y57" s="7">
        <v>11.369358578283121</v>
      </c>
      <c r="Z57" s="7">
        <v>11.369389209407686</v>
      </c>
      <c r="AA57" s="7">
        <v>11.369962269073415</v>
      </c>
      <c r="AB57" s="7">
        <v>11.36953354283647</v>
      </c>
      <c r="AC57" s="7">
        <v>11.369707251666496</v>
      </c>
      <c r="AD57" s="7">
        <v>11.369221958864342</v>
      </c>
      <c r="AE57" s="7">
        <v>11.369763292336083</v>
      </c>
      <c r="AF57" s="7">
        <v>11.369714690925548</v>
      </c>
      <c r="AG57" s="7">
        <v>11.369431108599906</v>
      </c>
      <c r="AH57" s="7">
        <v>11.369615297965627</v>
      </c>
      <c r="AI57" s="7">
        <v>11.369658904679275</v>
      </c>
      <c r="AJ57" s="7">
        <v>11.369804729238519</v>
      </c>
      <c r="AK57" s="7">
        <v>11.369774210243818</v>
      </c>
      <c r="AL57" s="7">
        <v>11.369732608753106</v>
      </c>
      <c r="AM57" s="7">
        <v>11.369718653503112</v>
      </c>
      <c r="AN57" s="7">
        <v>11.369714350601578</v>
      </c>
      <c r="AO57" s="7">
        <v>11.369663424627502</v>
      </c>
      <c r="AP57" s="7">
        <v>11.369867457700359</v>
      </c>
      <c r="AQ57" s="7">
        <v>11.369876435958179</v>
      </c>
    </row>
    <row r="58" spans="1:43" x14ac:dyDescent="0.4">
      <c r="A58" s="17"/>
      <c r="B58" s="17" t="s">
        <v>41</v>
      </c>
      <c r="C58" s="7">
        <v>35.845176661762245</v>
      </c>
      <c r="D58" s="7">
        <v>36.391743770850383</v>
      </c>
      <c r="E58" s="7">
        <v>35.963621438344752</v>
      </c>
      <c r="F58" s="7">
        <v>36.0721631185923</v>
      </c>
      <c r="G58" s="7">
        <v>36.196667608113664</v>
      </c>
      <c r="H58" s="7">
        <v>36.116568770897892</v>
      </c>
      <c r="I58" s="7">
        <v>35.399846737426365</v>
      </c>
      <c r="J58" s="7">
        <v>35.193407305210783</v>
      </c>
      <c r="K58" s="7">
        <v>35.014019152305522</v>
      </c>
      <c r="L58" s="7">
        <v>34.753881634534629</v>
      </c>
      <c r="M58" s="7">
        <v>34.291808023391638</v>
      </c>
      <c r="N58" s="7">
        <v>33.833543903048657</v>
      </c>
      <c r="O58" s="7">
        <v>33.210537409486456</v>
      </c>
      <c r="P58" s="7">
        <v>32.468301322609555</v>
      </c>
      <c r="Q58" s="7">
        <v>32.151447789903592</v>
      </c>
      <c r="R58" s="7">
        <v>31.310337303133199</v>
      </c>
      <c r="S58" s="7">
        <v>31.310302712489463</v>
      </c>
      <c r="T58" s="7">
        <v>31.311715870757361</v>
      </c>
      <c r="U58" s="7">
        <v>31.312070925521628</v>
      </c>
      <c r="V58" s="7">
        <v>31.311169820742457</v>
      </c>
      <c r="W58" s="7">
        <v>31.310449020709552</v>
      </c>
      <c r="X58" s="7">
        <v>31.310302970722923</v>
      </c>
      <c r="Y58" s="7">
        <v>31.310387326386781</v>
      </c>
      <c r="Z58" s="7">
        <v>31.311965486810767</v>
      </c>
      <c r="AA58" s="7">
        <v>31.310784809090212</v>
      </c>
      <c r="AB58" s="7">
        <v>31.311263189296042</v>
      </c>
      <c r="AC58" s="7">
        <v>31.309926731785243</v>
      </c>
      <c r="AD58" s="7">
        <v>31.311417520811883</v>
      </c>
      <c r="AE58" s="7">
        <v>31.311283676419674</v>
      </c>
      <c r="AF58" s="7">
        <v>31.310502713406514</v>
      </c>
      <c r="AG58" s="7">
        <v>31.311009956168277</v>
      </c>
      <c r="AH58" s="7">
        <v>31.311130045565267</v>
      </c>
      <c r="AI58" s="7">
        <v>31.311531634722574</v>
      </c>
      <c r="AJ58" s="7">
        <v>31.311447587855383</v>
      </c>
      <c r="AK58" s="7">
        <v>31.311333020681758</v>
      </c>
      <c r="AL58" s="7">
        <v>31.31129458904093</v>
      </c>
      <c r="AM58" s="7">
        <v>31.311282739194716</v>
      </c>
      <c r="AN58" s="7">
        <v>31.311142493140689</v>
      </c>
      <c r="AO58" s="7">
        <v>31.31170438388266</v>
      </c>
      <c r="AP58" s="7">
        <v>31.311729109285643</v>
      </c>
      <c r="AQ58" s="7">
        <v>31.310460180729301</v>
      </c>
    </row>
    <row r="59" spans="1:43" x14ac:dyDescent="0.4">
      <c r="A59" s="17"/>
      <c r="B59" s="17" t="s">
        <v>44</v>
      </c>
      <c r="C59" s="7">
        <v>44.618826764017463</v>
      </c>
      <c r="D59" s="7">
        <v>46.249354577995483</v>
      </c>
      <c r="E59" s="7">
        <v>46.402685882710678</v>
      </c>
      <c r="F59" s="7">
        <v>46.28847964229562</v>
      </c>
      <c r="G59" s="7">
        <v>46.430271126947019</v>
      </c>
      <c r="H59" s="7">
        <v>45.896997274113303</v>
      </c>
      <c r="I59" s="7">
        <v>45.274017796349717</v>
      </c>
      <c r="J59" s="7">
        <v>44.986185689956216</v>
      </c>
      <c r="K59" s="7">
        <v>44.72384210693837</v>
      </c>
      <c r="L59" s="7">
        <v>44.495875335866387</v>
      </c>
      <c r="M59" s="7">
        <v>44.165292134018991</v>
      </c>
      <c r="N59" s="7">
        <v>43.578088199846839</v>
      </c>
      <c r="O59" s="7">
        <v>42.995725373089236</v>
      </c>
      <c r="P59" s="7">
        <v>42.204007657096803</v>
      </c>
      <c r="Q59" s="7">
        <v>41.260772770299155</v>
      </c>
      <c r="R59" s="7">
        <v>40.858114759812366</v>
      </c>
      <c r="S59" s="7">
        <v>39.789230116771861</v>
      </c>
      <c r="T59" s="7">
        <v>39.789186158922732</v>
      </c>
      <c r="U59" s="7">
        <v>39.790982002862975</v>
      </c>
      <c r="V59" s="7">
        <v>39.791433207063768</v>
      </c>
      <c r="W59" s="7">
        <v>39.790288081571482</v>
      </c>
      <c r="X59" s="7">
        <v>39.789372087658684</v>
      </c>
      <c r="Y59" s="7">
        <v>39.789186487086255</v>
      </c>
      <c r="Z59" s="7">
        <v>39.789293686407937</v>
      </c>
      <c r="AA59" s="7">
        <v>39.791299215369939</v>
      </c>
      <c r="AB59" s="7">
        <v>39.789798808106291</v>
      </c>
      <c r="AC59" s="7">
        <v>39.79040673448884</v>
      </c>
      <c r="AD59" s="7">
        <v>39.788708362001707</v>
      </c>
      <c r="AE59" s="7">
        <v>39.790602859242739</v>
      </c>
      <c r="AF59" s="7">
        <v>39.790432769560539</v>
      </c>
      <c r="AG59" s="7">
        <v>39.789440320429691</v>
      </c>
      <c r="AH59" s="7">
        <v>39.790084925397601</v>
      </c>
      <c r="AI59" s="7">
        <v>39.790237535208391</v>
      </c>
      <c r="AJ59" s="7">
        <v>39.790747875395319</v>
      </c>
      <c r="AK59" s="7">
        <v>39.790641068492974</v>
      </c>
      <c r="AL59" s="7">
        <v>39.790495476333064</v>
      </c>
      <c r="AM59" s="7">
        <v>39.79044663733827</v>
      </c>
      <c r="AN59" s="7">
        <v>39.790431578533465</v>
      </c>
      <c r="AO59" s="7">
        <v>39.790253353608492</v>
      </c>
      <c r="AP59" s="7">
        <v>39.790967405322974</v>
      </c>
      <c r="AQ59" s="7">
        <v>39.790998826407318</v>
      </c>
    </row>
    <row r="60" spans="1:43" x14ac:dyDescent="0.4">
      <c r="A60" s="17"/>
      <c r="B60" s="17" t="s">
        <v>42</v>
      </c>
      <c r="C60" s="7">
        <v>116.27982420232649</v>
      </c>
      <c r="D60" s="7">
        <v>118.05285849252539</v>
      </c>
      <c r="E60" s="7">
        <v>116.66405268385022</v>
      </c>
      <c r="F60" s="7">
        <v>117.01615605376531</v>
      </c>
      <c r="G60" s="7">
        <v>117.42004191797947</v>
      </c>
      <c r="H60" s="7">
        <v>117.16020560030283</v>
      </c>
      <c r="I60" s="7">
        <v>114.83519789172301</v>
      </c>
      <c r="J60" s="7">
        <v>114.16551948246402</v>
      </c>
      <c r="K60" s="7">
        <v>113.58359396761352</v>
      </c>
      <c r="L60" s="7">
        <v>112.73972185839619</v>
      </c>
      <c r="M60" s="7">
        <v>111.240779928796</v>
      </c>
      <c r="N60" s="7">
        <v>109.75419578235605</v>
      </c>
      <c r="O60" s="7">
        <v>107.7331962422534</v>
      </c>
      <c r="P60" s="7">
        <v>105.32542231738006</v>
      </c>
      <c r="Q60" s="7">
        <v>104.29756650769623</v>
      </c>
      <c r="R60" s="7">
        <v>101.56904935016392</v>
      </c>
      <c r="S60" s="7">
        <v>101.56893713997702</v>
      </c>
      <c r="T60" s="7">
        <v>101.5735213493537</v>
      </c>
      <c r="U60" s="7">
        <v>101.57467312790288</v>
      </c>
      <c r="V60" s="7">
        <v>101.5717499924892</v>
      </c>
      <c r="W60" s="7">
        <v>101.56941175596991</v>
      </c>
      <c r="X60" s="7">
        <v>101.56893797767248</v>
      </c>
      <c r="Y60" s="7">
        <v>101.56921162290671</v>
      </c>
      <c r="Z60" s="7">
        <v>101.57433109039867</v>
      </c>
      <c r="AA60" s="7">
        <v>101.57050103540743</v>
      </c>
      <c r="AB60" s="7">
        <v>101.57205287505272</v>
      </c>
      <c r="AC60" s="7">
        <v>101.56771747880468</v>
      </c>
      <c r="AD60" s="7">
        <v>101.57255351818527</v>
      </c>
      <c r="AE60" s="7">
        <v>101.57211933417935</v>
      </c>
      <c r="AF60" s="7">
        <v>101.56958593218955</v>
      </c>
      <c r="AG60" s="7">
        <v>101.57123140041313</v>
      </c>
      <c r="AH60" s="7">
        <v>101.57162096395477</v>
      </c>
      <c r="AI60" s="7">
        <v>101.57292369757087</v>
      </c>
      <c r="AJ60" s="7">
        <v>101.57265105405644</v>
      </c>
      <c r="AK60" s="7">
        <v>101.57227940431024</v>
      </c>
      <c r="AL60" s="7">
        <v>101.57215473413548</v>
      </c>
      <c r="AM60" s="7">
        <v>101.57211629387201</v>
      </c>
      <c r="AN60" s="7">
        <v>101.57166134321962</v>
      </c>
      <c r="AO60" s="7">
        <v>101.57348408655029</v>
      </c>
      <c r="AP60" s="7">
        <v>101.57356429442704</v>
      </c>
      <c r="AQ60" s="7">
        <v>101.56944795847345</v>
      </c>
    </row>
    <row r="61" spans="1:43" x14ac:dyDescent="0.4">
      <c r="A61" s="17"/>
      <c r="B61" s="17" t="s">
        <v>45</v>
      </c>
      <c r="C61" s="7">
        <v>144.74107300937325</v>
      </c>
      <c r="D61" s="7">
        <v>150.03041749651089</v>
      </c>
      <c r="E61" s="7">
        <v>150.52781599799508</v>
      </c>
      <c r="F61" s="7">
        <v>150.15733709971593</v>
      </c>
      <c r="G61" s="7">
        <v>150.61730104589003</v>
      </c>
      <c r="H61" s="7">
        <v>148.88738936364828</v>
      </c>
      <c r="I61" s="7">
        <v>146.86647746134255</v>
      </c>
      <c r="J61" s="7">
        <v>145.93276559692524</v>
      </c>
      <c r="K61" s="7">
        <v>145.08173713075882</v>
      </c>
      <c r="L61" s="7">
        <v>144.34222519267152</v>
      </c>
      <c r="M61" s="7">
        <v>143.26983107510912</v>
      </c>
      <c r="N61" s="7">
        <v>141.36497311107269</v>
      </c>
      <c r="O61" s="7">
        <v>139.47581943898095</v>
      </c>
      <c r="P61" s="7">
        <v>136.90752977194541</v>
      </c>
      <c r="Q61" s="7">
        <v>133.8477265562081</v>
      </c>
      <c r="R61" s="7">
        <v>132.5415256378846</v>
      </c>
      <c r="S61" s="7">
        <v>129.07412137431734</v>
      </c>
      <c r="T61" s="7">
        <v>129.07397877742019</v>
      </c>
      <c r="U61" s="7">
        <v>129.079804398525</v>
      </c>
      <c r="V61" s="7">
        <v>129.08126808067234</v>
      </c>
      <c r="W61" s="7">
        <v>129.07755335519647</v>
      </c>
      <c r="X61" s="7">
        <v>129.07458192023449</v>
      </c>
      <c r="Y61" s="7">
        <v>129.07397984196501</v>
      </c>
      <c r="Z61" s="7">
        <v>129.07432759079597</v>
      </c>
      <c r="AA61" s="7">
        <v>129.08083341882784</v>
      </c>
      <c r="AB61" s="7">
        <v>129.075966178404</v>
      </c>
      <c r="AC61" s="7">
        <v>129.07793825887543</v>
      </c>
      <c r="AD61" s="7">
        <v>129.07242882991943</v>
      </c>
      <c r="AE61" s="7">
        <v>129.0785744770233</v>
      </c>
      <c r="AF61" s="7">
        <v>129.07802271524704</v>
      </c>
      <c r="AG61" s="7">
        <v>129.0748032636719</v>
      </c>
      <c r="AH61" s="7">
        <v>129.07689432750055</v>
      </c>
      <c r="AI61" s="7">
        <v>129.07738938551455</v>
      </c>
      <c r="AJ61" s="7">
        <v>129.07904490161872</v>
      </c>
      <c r="AK61" s="7">
        <v>129.07869842577495</v>
      </c>
      <c r="AL61" s="7">
        <v>129.07822613264278</v>
      </c>
      <c r="AM61" s="7">
        <v>129.07806770157174</v>
      </c>
      <c r="AN61" s="7">
        <v>129.07801885161928</v>
      </c>
      <c r="AO61" s="7">
        <v>129.07744069955331</v>
      </c>
      <c r="AP61" s="7">
        <v>129.07975704489078</v>
      </c>
      <c r="AQ61" s="7">
        <v>129.07985897319753</v>
      </c>
    </row>
    <row r="62" spans="1:43" x14ac:dyDescent="0.4">
      <c r="A62" s="17"/>
      <c r="B62" s="17" t="s">
        <v>43</v>
      </c>
      <c r="C62" s="7">
        <v>264.57919634646032</v>
      </c>
      <c r="D62" s="7">
        <v>268.6134988646624</v>
      </c>
      <c r="E62" s="7">
        <v>265.45345689468814</v>
      </c>
      <c r="F62" s="7">
        <v>266.25462104575297</v>
      </c>
      <c r="G62" s="7">
        <v>267.17360934060576</v>
      </c>
      <c r="H62" s="7">
        <v>266.58238653317454</v>
      </c>
      <c r="I62" s="7">
        <v>261.29214228611568</v>
      </c>
      <c r="J62" s="7">
        <v>259.76837858465001</v>
      </c>
      <c r="K62" s="7">
        <v>258.4442848641026</v>
      </c>
      <c r="L62" s="7">
        <v>256.52416668360542</v>
      </c>
      <c r="M62" s="7">
        <v>253.1135246928369</v>
      </c>
      <c r="N62" s="7">
        <v>249.73100118573129</v>
      </c>
      <c r="O62" s="7">
        <v>245.13248688795835</v>
      </c>
      <c r="P62" s="7">
        <v>239.65391917944092</v>
      </c>
      <c r="Q62" s="7">
        <v>237.31517068242741</v>
      </c>
      <c r="R62" s="7">
        <v>231.1067946231266</v>
      </c>
      <c r="S62" s="7">
        <v>231.10653930384595</v>
      </c>
      <c r="T62" s="7">
        <v>231.11697005949154</v>
      </c>
      <c r="U62" s="7">
        <v>231.11959077761702</v>
      </c>
      <c r="V62" s="7">
        <v>231.1129395737313</v>
      </c>
      <c r="W62" s="7">
        <v>231.10761922909379</v>
      </c>
      <c r="X62" s="7">
        <v>231.10654120990998</v>
      </c>
      <c r="Y62" s="7">
        <v>231.10716385306111</v>
      </c>
      <c r="Z62" s="7">
        <v>231.11881251699779</v>
      </c>
      <c r="AA62" s="7">
        <v>231.11009773884524</v>
      </c>
      <c r="AB62" s="7">
        <v>231.11362874251699</v>
      </c>
      <c r="AC62" s="7">
        <v>231.10376412788568</v>
      </c>
      <c r="AD62" s="7">
        <v>231.11476788904199</v>
      </c>
      <c r="AE62" s="7">
        <v>231.11377996137568</v>
      </c>
      <c r="AF62" s="7">
        <v>231.10801554379876</v>
      </c>
      <c r="AG62" s="7">
        <v>231.11175958678464</v>
      </c>
      <c r="AH62" s="7">
        <v>231.11264598654901</v>
      </c>
      <c r="AI62" s="7">
        <v>231.11561018275046</v>
      </c>
      <c r="AJ62" s="7">
        <v>231.11498981887877</v>
      </c>
      <c r="AK62" s="7">
        <v>231.11414417956129</v>
      </c>
      <c r="AL62" s="7">
        <v>231.11386050924381</v>
      </c>
      <c r="AM62" s="7">
        <v>231.11377304356276</v>
      </c>
      <c r="AN62" s="7">
        <v>231.11273786416851</v>
      </c>
      <c r="AO62" s="7">
        <v>231.11688527296346</v>
      </c>
      <c r="AP62" s="7">
        <v>231.1170677752653</v>
      </c>
      <c r="AQ62" s="7">
        <v>231.10770160305125</v>
      </c>
    </row>
    <row r="63" spans="1:43" x14ac:dyDescent="0.4">
      <c r="A63" s="17"/>
      <c r="B63" s="17" t="s">
        <v>46</v>
      </c>
      <c r="C63" s="7">
        <v>329.33896346893602</v>
      </c>
      <c r="D63" s="7">
        <v>341.37415979991289</v>
      </c>
      <c r="E63" s="7">
        <v>342.50592360063575</v>
      </c>
      <c r="F63" s="7">
        <v>341.66294839111475</v>
      </c>
      <c r="G63" s="7">
        <v>342.7095348652681</v>
      </c>
      <c r="H63" s="7">
        <v>338.77335207708734</v>
      </c>
      <c r="I63" s="7">
        <v>334.17503718740647</v>
      </c>
      <c r="J63" s="7">
        <v>332.05050065321944</v>
      </c>
      <c r="K63" s="7">
        <v>330.11409913910563</v>
      </c>
      <c r="L63" s="7">
        <v>328.43143857774021</v>
      </c>
      <c r="M63" s="7">
        <v>325.99134911477688</v>
      </c>
      <c r="N63" s="7">
        <v>321.65709944819685</v>
      </c>
      <c r="O63" s="7">
        <v>317.35858279867659</v>
      </c>
      <c r="P63" s="7">
        <v>311.51478297570105</v>
      </c>
      <c r="Q63" s="7">
        <v>304.55260977539183</v>
      </c>
      <c r="R63" s="7">
        <v>301.58052419126074</v>
      </c>
      <c r="S63" s="7">
        <v>293.69090929240576</v>
      </c>
      <c r="T63" s="7">
        <v>293.69058483222784</v>
      </c>
      <c r="U63" s="7">
        <v>293.70384025431588</v>
      </c>
      <c r="V63" s="7">
        <v>293.70717066738553</v>
      </c>
      <c r="W63" s="7">
        <v>293.69871830612857</v>
      </c>
      <c r="X63" s="7">
        <v>293.69195720307704</v>
      </c>
      <c r="Y63" s="7">
        <v>293.69058725445723</v>
      </c>
      <c r="Z63" s="7">
        <v>293.69137851043706</v>
      </c>
      <c r="AA63" s="7">
        <v>293.7061816524614</v>
      </c>
      <c r="AB63" s="7">
        <v>293.69510689750206</v>
      </c>
      <c r="AC63" s="7">
        <v>293.69959410299833</v>
      </c>
      <c r="AD63" s="7">
        <v>293.687058133878</v>
      </c>
      <c r="AE63" s="7">
        <v>293.70104173234773</v>
      </c>
      <c r="AF63" s="7">
        <v>293.69978627218222</v>
      </c>
      <c r="AG63" s="7">
        <v>293.69246084048098</v>
      </c>
      <c r="AH63" s="7">
        <v>293.69721877670156</v>
      </c>
      <c r="AI63" s="7">
        <v>293.69834521503583</v>
      </c>
      <c r="AJ63" s="7">
        <v>293.70211212063089</v>
      </c>
      <c r="AK63" s="7">
        <v>293.70132376116334</v>
      </c>
      <c r="AL63" s="7">
        <v>293.70024912127451</v>
      </c>
      <c r="AM63" s="7">
        <v>293.6998886325506</v>
      </c>
      <c r="AN63" s="7">
        <v>293.69977748101377</v>
      </c>
      <c r="AO63" s="7">
        <v>293.69846197327161</v>
      </c>
      <c r="AP63" s="7">
        <v>293.70373250745126</v>
      </c>
      <c r="AQ63" s="7">
        <v>293.70396443168806</v>
      </c>
    </row>
    <row r="64" spans="1:43" x14ac:dyDescent="0.4">
      <c r="A64" s="17"/>
      <c r="B64" s="17" t="s">
        <v>57</v>
      </c>
      <c r="C64" s="7">
        <v>520.15691335185033</v>
      </c>
      <c r="D64" s="7">
        <v>528.08826386758665</v>
      </c>
      <c r="E64" s="7">
        <v>521.87569046853639</v>
      </c>
      <c r="F64" s="7">
        <v>523.45076166710601</v>
      </c>
      <c r="G64" s="7">
        <v>525.25747255540716</v>
      </c>
      <c r="H64" s="7">
        <v>524.09514144675143</v>
      </c>
      <c r="I64" s="7">
        <v>513.69463696103901</v>
      </c>
      <c r="J64" s="7">
        <v>510.69895085050263</v>
      </c>
      <c r="K64" s="7">
        <v>508.09581155542895</v>
      </c>
      <c r="L64" s="7">
        <v>504.32090120786575</v>
      </c>
      <c r="M64" s="7">
        <v>497.61565364885797</v>
      </c>
      <c r="N64" s="7">
        <v>490.96568641374631</v>
      </c>
      <c r="O64" s="7">
        <v>481.92510787936402</v>
      </c>
      <c r="P64" s="7">
        <v>471.15436358728482</v>
      </c>
      <c r="Q64" s="7">
        <v>466.55643519339924</v>
      </c>
      <c r="R64" s="7">
        <v>454.35090364546636</v>
      </c>
      <c r="S64" s="7">
        <v>454.35040169334485</v>
      </c>
      <c r="T64" s="7">
        <v>454.37090833081078</v>
      </c>
      <c r="U64" s="7">
        <v>454.37606060532727</v>
      </c>
      <c r="V64" s="7">
        <v>454.36298448395769</v>
      </c>
      <c r="W64" s="7">
        <v>454.35252480276273</v>
      </c>
      <c r="X64" s="7">
        <v>454.35040544062497</v>
      </c>
      <c r="Y64" s="7">
        <v>454.35162954344213</v>
      </c>
      <c r="Z64" s="7">
        <v>454.37453056197137</v>
      </c>
      <c r="AA64" s="7">
        <v>454.35739749872607</v>
      </c>
      <c r="AB64" s="7">
        <v>454.36433937471742</v>
      </c>
      <c r="AC64" s="7">
        <v>454.34494575810328</v>
      </c>
      <c r="AD64" s="7">
        <v>454.36657891187104</v>
      </c>
      <c r="AE64" s="7">
        <v>454.36463666768634</v>
      </c>
      <c r="AF64" s="7">
        <v>454.35330394880481</v>
      </c>
      <c r="AG64" s="7">
        <v>454.36066465542837</v>
      </c>
      <c r="AH64" s="7">
        <v>454.36240729797851</v>
      </c>
      <c r="AI64" s="7">
        <v>454.36823484287993</v>
      </c>
      <c r="AJ64" s="7">
        <v>454.36701522107626</v>
      </c>
      <c r="AK64" s="7">
        <v>454.36535271267331</v>
      </c>
      <c r="AL64" s="7">
        <v>454.36479502303342</v>
      </c>
      <c r="AM64" s="7">
        <v>454.36462306741743</v>
      </c>
      <c r="AN64" s="7">
        <v>454.36258792736891</v>
      </c>
      <c r="AO64" s="7">
        <v>454.37074164235099</v>
      </c>
      <c r="AP64" s="7">
        <v>454.37110043788482</v>
      </c>
      <c r="AQ64" s="7">
        <v>454.35268674816143</v>
      </c>
    </row>
    <row r="65" spans="1:43" x14ac:dyDescent="0.4">
      <c r="A65" s="17"/>
      <c r="B65" s="17" t="s">
        <v>58</v>
      </c>
      <c r="C65" s="7">
        <v>647.47319914062996</v>
      </c>
      <c r="D65" s="7">
        <v>671.13413190310916</v>
      </c>
      <c r="E65" s="7">
        <v>673.35915478229469</v>
      </c>
      <c r="F65" s="7">
        <v>671.70188395725836</v>
      </c>
      <c r="G65" s="7">
        <v>673.75945007533869</v>
      </c>
      <c r="H65" s="7">
        <v>666.02100080282798</v>
      </c>
      <c r="I65" s="7">
        <v>656.98081430039326</v>
      </c>
      <c r="J65" s="7">
        <v>652.80402194035105</v>
      </c>
      <c r="K65" s="7">
        <v>648.9970989150338</v>
      </c>
      <c r="L65" s="7">
        <v>645.68902505320011</v>
      </c>
      <c r="M65" s="7">
        <v>640.89186253670584</v>
      </c>
      <c r="N65" s="7">
        <v>632.37082248746356</v>
      </c>
      <c r="O65" s="7">
        <v>623.92003276823652</v>
      </c>
      <c r="P65" s="7">
        <v>612.4312501271985</v>
      </c>
      <c r="Q65" s="7">
        <v>598.7437698864934</v>
      </c>
      <c r="R65" s="7">
        <v>592.90071463117852</v>
      </c>
      <c r="S65" s="7">
        <v>577.38990429539797</v>
      </c>
      <c r="T65" s="7">
        <v>577.38926641378441</v>
      </c>
      <c r="U65" s="7">
        <v>577.4153262836976</v>
      </c>
      <c r="V65" s="7">
        <v>577.42187380295229</v>
      </c>
      <c r="W65" s="7">
        <v>577.40525664558436</v>
      </c>
      <c r="X65" s="7">
        <v>577.39196446485869</v>
      </c>
      <c r="Y65" s="7">
        <v>577.38927117583455</v>
      </c>
      <c r="Z65" s="7">
        <v>577.39082676778514</v>
      </c>
      <c r="AA65" s="7">
        <v>577.4199294212425</v>
      </c>
      <c r="AB65" s="7">
        <v>577.39815669521045</v>
      </c>
      <c r="AC65" s="7">
        <v>577.40697844307556</v>
      </c>
      <c r="AD65" s="7">
        <v>577.3823330019618</v>
      </c>
      <c r="AE65" s="7">
        <v>577.40982445071518</v>
      </c>
      <c r="AF65" s="7">
        <v>577.40735624348827</v>
      </c>
      <c r="AG65" s="7">
        <v>577.39295460497954</v>
      </c>
      <c r="AH65" s="7">
        <v>577.40230860352744</v>
      </c>
      <c r="AI65" s="7">
        <v>577.40452315665607</v>
      </c>
      <c r="AJ65" s="7">
        <v>577.41192881066911</v>
      </c>
      <c r="AK65" s="7">
        <v>577.41037891319831</v>
      </c>
      <c r="AL65" s="7">
        <v>577.40826619468055</v>
      </c>
      <c r="AM65" s="7">
        <v>577.40755748173365</v>
      </c>
      <c r="AN65" s="7">
        <v>577.40733896024324</v>
      </c>
      <c r="AO65" s="7">
        <v>577.40475270079401</v>
      </c>
      <c r="AP65" s="7">
        <v>577.41511445571825</v>
      </c>
      <c r="AQ65" s="7">
        <v>577.41557041369538</v>
      </c>
    </row>
    <row r="66" spans="1:43" x14ac:dyDescent="0.4">
      <c r="A66" s="17"/>
      <c r="B66" s="17" t="s">
        <v>47</v>
      </c>
      <c r="C66" s="7">
        <v>14.466663226720188</v>
      </c>
      <c r="D66" s="7">
        <v>14.687250849222126</v>
      </c>
      <c r="E66" s="7">
        <v>14.514466051349901</v>
      </c>
      <c r="F66" s="7">
        <v>14.55827211064263</v>
      </c>
      <c r="G66" s="7">
        <v>14.608520559328385</v>
      </c>
      <c r="H66" s="7">
        <v>14.576193674353409</v>
      </c>
      <c r="I66" s="7">
        <v>14.286933660844721</v>
      </c>
      <c r="J66" s="7">
        <v>14.203617298067133</v>
      </c>
      <c r="K66" s="7">
        <v>14.131218491961873</v>
      </c>
      <c r="L66" s="7">
        <v>14.026230256090212</v>
      </c>
      <c r="M66" s="7">
        <v>13.839743148454025</v>
      </c>
      <c r="N66" s="7">
        <v>13.65479350347255</v>
      </c>
      <c r="O66" s="7">
        <v>13.403355905173909</v>
      </c>
      <c r="P66" s="7">
        <v>13.103798740066638</v>
      </c>
      <c r="Q66" s="7">
        <v>12.975920632696518</v>
      </c>
      <c r="R66" s="7">
        <v>12.636459001264519</v>
      </c>
      <c r="S66" s="7">
        <v>12.636445040915032</v>
      </c>
      <c r="T66" s="7">
        <v>12.637015373848262</v>
      </c>
      <c r="U66" s="7">
        <v>12.637158669493033</v>
      </c>
      <c r="V66" s="7">
        <v>12.63679499491848</v>
      </c>
      <c r="W66" s="7">
        <v>12.636504089075604</v>
      </c>
      <c r="X66" s="7">
        <v>12.636445145134813</v>
      </c>
      <c r="Y66" s="7">
        <v>12.63647919002157</v>
      </c>
      <c r="Z66" s="7">
        <v>12.637116115753223</v>
      </c>
      <c r="AA66" s="7">
        <v>12.636639609049862</v>
      </c>
      <c r="AB66" s="7">
        <v>12.636832677294368</v>
      </c>
      <c r="AC66" s="7">
        <v>12.636293299823642</v>
      </c>
      <c r="AD66" s="7">
        <v>12.636894963556367</v>
      </c>
      <c r="AE66" s="7">
        <v>12.636840945640229</v>
      </c>
      <c r="AF66" s="7">
        <v>12.63652575877393</v>
      </c>
      <c r="AG66" s="7">
        <v>12.636730475583608</v>
      </c>
      <c r="AH66" s="7">
        <v>12.636778942156386</v>
      </c>
      <c r="AI66" s="7">
        <v>12.6369410184979</v>
      </c>
      <c r="AJ66" s="7">
        <v>12.636907098237602</v>
      </c>
      <c r="AK66" s="7">
        <v>12.636860860364836</v>
      </c>
      <c r="AL66" s="7">
        <v>12.636845349837149</v>
      </c>
      <c r="AM66" s="7">
        <v>12.636840567388003</v>
      </c>
      <c r="AN66" s="7">
        <v>12.636783965841536</v>
      </c>
      <c r="AO66" s="7">
        <v>12.637010737889863</v>
      </c>
      <c r="AP66" s="7">
        <v>12.637020716752053</v>
      </c>
      <c r="AQ66" s="7">
        <v>12.63650859311945</v>
      </c>
    </row>
    <row r="67" spans="1:43" x14ac:dyDescent="0.4">
      <c r="A67" s="17"/>
      <c r="B67" s="17" t="s">
        <v>48</v>
      </c>
      <c r="C67" s="7">
        <v>18.007598245567589</v>
      </c>
      <c r="D67" s="7">
        <v>18.665658798294139</v>
      </c>
      <c r="E67" s="7">
        <v>18.727541387641079</v>
      </c>
      <c r="F67" s="7">
        <v>18.681449182989265</v>
      </c>
      <c r="G67" s="7">
        <v>18.738674445853057</v>
      </c>
      <c r="H67" s="7">
        <v>18.523451814664565</v>
      </c>
      <c r="I67" s="7">
        <v>18.272025119603029</v>
      </c>
      <c r="J67" s="7">
        <v>18.155859695498027</v>
      </c>
      <c r="K67" s="7">
        <v>18.049981119392172</v>
      </c>
      <c r="L67" s="7">
        <v>17.957976592950562</v>
      </c>
      <c r="M67" s="7">
        <v>17.824557363505424</v>
      </c>
      <c r="N67" s="7">
        <v>17.58756922863774</v>
      </c>
      <c r="O67" s="7">
        <v>17.352534903937361</v>
      </c>
      <c r="P67" s="7">
        <v>17.033007574613062</v>
      </c>
      <c r="Q67" s="7">
        <v>16.652329817609523</v>
      </c>
      <c r="R67" s="7">
        <v>16.489822100372702</v>
      </c>
      <c r="S67" s="7">
        <v>16.058433679414655</v>
      </c>
      <c r="T67" s="7">
        <v>16.05841593857868</v>
      </c>
      <c r="U67" s="7">
        <v>16.059140718644247</v>
      </c>
      <c r="V67" s="7">
        <v>16.059322818994346</v>
      </c>
      <c r="W67" s="7">
        <v>16.058860660723919</v>
      </c>
      <c r="X67" s="7">
        <v>16.058490977081981</v>
      </c>
      <c r="Y67" s="7">
        <v>16.058416071021359</v>
      </c>
      <c r="Z67" s="7">
        <v>16.05845933532159</v>
      </c>
      <c r="AA67" s="7">
        <v>16.059268741629122</v>
      </c>
      <c r="AB67" s="7">
        <v>16.05866319609671</v>
      </c>
      <c r="AC67" s="7">
        <v>16.05890854755155</v>
      </c>
      <c r="AD67" s="7">
        <v>16.058223105740598</v>
      </c>
      <c r="AE67" s="7">
        <v>16.058987701039669</v>
      </c>
      <c r="AF67" s="7">
        <v>16.05891905497959</v>
      </c>
      <c r="AG67" s="7">
        <v>16.05851851497162</v>
      </c>
      <c r="AH67" s="7">
        <v>16.058778669442976</v>
      </c>
      <c r="AI67" s="7">
        <v>16.058840260846434</v>
      </c>
      <c r="AJ67" s="7">
        <v>16.059046227738023</v>
      </c>
      <c r="AK67" s="7">
        <v>16.059003121813305</v>
      </c>
      <c r="AL67" s="7">
        <v>16.058944362645633</v>
      </c>
      <c r="AM67" s="7">
        <v>16.058924651840556</v>
      </c>
      <c r="AN67" s="7">
        <v>16.058918574296015</v>
      </c>
      <c r="AO67" s="7">
        <v>16.058846644954102</v>
      </c>
      <c r="AP67" s="7">
        <v>16.059134827260397</v>
      </c>
      <c r="AQ67" s="7">
        <v>16.05914750841551</v>
      </c>
    </row>
    <row r="69" spans="1:43" x14ac:dyDescent="0.4">
      <c r="A69" s="4" t="s">
        <v>55</v>
      </c>
    </row>
    <row r="70" spans="1:43" x14ac:dyDescent="0.4">
      <c r="A70" s="17"/>
      <c r="B70" s="17" t="s">
        <v>37</v>
      </c>
      <c r="C70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</row>
    <row r="71" spans="1:43" x14ac:dyDescent="0.4">
      <c r="A71" s="17"/>
      <c r="B71" s="17" t="s">
        <v>38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</row>
    <row r="72" spans="1:43" x14ac:dyDescent="0.4">
      <c r="A72" s="17"/>
      <c r="B72" s="17" t="s">
        <v>39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</row>
    <row r="73" spans="1:43" x14ac:dyDescent="0.4">
      <c r="A73" s="17"/>
      <c r="B73" s="17" t="s">
        <v>40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</row>
    <row r="74" spans="1:43" x14ac:dyDescent="0.4">
      <c r="A74" s="17"/>
      <c r="B74" s="17" t="s">
        <v>41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0</v>
      </c>
      <c r="AE74" s="17">
        <v>0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</row>
    <row r="75" spans="1:43" x14ac:dyDescent="0.4">
      <c r="A75" s="17"/>
      <c r="B75" s="17" t="s">
        <v>44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0</v>
      </c>
      <c r="AC75" s="17">
        <v>0</v>
      </c>
      <c r="AD75" s="17">
        <v>0</v>
      </c>
      <c r="AE75" s="17">
        <v>0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</row>
    <row r="76" spans="1:43" x14ac:dyDescent="0.4">
      <c r="A76" s="17"/>
      <c r="B76" s="17" t="s">
        <v>42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</row>
    <row r="77" spans="1:43" x14ac:dyDescent="0.4">
      <c r="A77" s="17"/>
      <c r="B77" s="17" t="s">
        <v>45</v>
      </c>
      <c r="C77" s="17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</row>
    <row r="78" spans="1:43" x14ac:dyDescent="0.4">
      <c r="A78" s="17"/>
      <c r="B78" s="17" t="s">
        <v>43</v>
      </c>
      <c r="C78" s="28">
        <v>226.79599999999999</v>
      </c>
      <c r="D78" s="28">
        <v>226.79599999999999</v>
      </c>
      <c r="E78" s="28">
        <v>226.79599999999999</v>
      </c>
      <c r="F78" s="28">
        <v>226.79599999999999</v>
      </c>
      <c r="G78" s="28">
        <v>226.79599999999999</v>
      </c>
      <c r="H78" s="28">
        <v>226.79599999999999</v>
      </c>
      <c r="I78" s="28">
        <v>226.79599999999999</v>
      </c>
      <c r="J78" s="28">
        <v>226.79599999999999</v>
      </c>
      <c r="K78" s="28">
        <v>226.79599999999999</v>
      </c>
      <c r="L78" s="28">
        <v>226.79599999999999</v>
      </c>
      <c r="M78" s="28">
        <v>226.79599999999999</v>
      </c>
      <c r="N78" s="28">
        <v>226.79599999999999</v>
      </c>
      <c r="O78" s="28">
        <v>226.79599999999999</v>
      </c>
      <c r="P78" s="28">
        <v>226.79599999999999</v>
      </c>
      <c r="Q78" s="28">
        <v>226.79599999999999</v>
      </c>
      <c r="R78" s="28">
        <v>226.79599999999999</v>
      </c>
      <c r="S78" s="28">
        <v>226.79599999999999</v>
      </c>
      <c r="T78" s="28">
        <v>226.79599999999999</v>
      </c>
      <c r="U78" s="28">
        <v>226.79599999999999</v>
      </c>
      <c r="V78" s="28">
        <v>226.79599999999999</v>
      </c>
      <c r="W78" s="28">
        <v>226.79599999999999</v>
      </c>
      <c r="X78" s="28">
        <v>226.79599999999999</v>
      </c>
      <c r="Y78" s="28">
        <v>226.79599999999999</v>
      </c>
      <c r="Z78" s="28">
        <v>226.79599999999999</v>
      </c>
      <c r="AA78" s="28">
        <v>226.79599999999999</v>
      </c>
      <c r="AB78" s="28">
        <v>226.79599999999999</v>
      </c>
      <c r="AC78" s="28">
        <v>226.79599999999999</v>
      </c>
      <c r="AD78" s="28">
        <v>226.79599999999999</v>
      </c>
      <c r="AE78" s="28">
        <v>226.79599999999999</v>
      </c>
      <c r="AF78" s="28">
        <v>226.79599999999999</v>
      </c>
      <c r="AG78" s="28">
        <v>226.79599999999999</v>
      </c>
      <c r="AH78" s="28">
        <v>226.79599999999999</v>
      </c>
      <c r="AI78" s="28">
        <v>226.79599999999999</v>
      </c>
      <c r="AJ78" s="28">
        <v>226.79599999999999</v>
      </c>
      <c r="AK78" s="28">
        <v>226.79599999999999</v>
      </c>
      <c r="AL78" s="28">
        <v>226.79599999999999</v>
      </c>
      <c r="AM78" s="28">
        <v>226.79599999999999</v>
      </c>
      <c r="AN78" s="28">
        <v>226.79599999999999</v>
      </c>
      <c r="AO78" s="28">
        <v>226.79599999999999</v>
      </c>
      <c r="AP78" s="28">
        <v>226.79599999999999</v>
      </c>
      <c r="AQ78" s="28">
        <v>226.79599999999999</v>
      </c>
    </row>
    <row r="79" spans="1:43" x14ac:dyDescent="0.4">
      <c r="A79" s="17"/>
      <c r="B79" s="17" t="s">
        <v>46</v>
      </c>
      <c r="C79" s="28">
        <v>226.79599999999999</v>
      </c>
      <c r="D79" s="28">
        <v>226.79599999999999</v>
      </c>
      <c r="E79" s="28">
        <v>226.79599999999999</v>
      </c>
      <c r="F79" s="28">
        <v>226.79599999999999</v>
      </c>
      <c r="G79" s="28">
        <v>226.79599999999999</v>
      </c>
      <c r="H79" s="28">
        <v>226.79599999999999</v>
      </c>
      <c r="I79" s="28">
        <v>226.79599999999999</v>
      </c>
      <c r="J79" s="28">
        <v>226.79599999999999</v>
      </c>
      <c r="K79" s="28">
        <v>226.79599999999999</v>
      </c>
      <c r="L79" s="28">
        <v>226.79599999999999</v>
      </c>
      <c r="M79" s="28">
        <v>226.79599999999999</v>
      </c>
      <c r="N79" s="28">
        <v>226.79599999999999</v>
      </c>
      <c r="O79" s="28">
        <v>226.79599999999999</v>
      </c>
      <c r="P79" s="28">
        <v>226.79599999999999</v>
      </c>
      <c r="Q79" s="28">
        <v>226.79599999999999</v>
      </c>
      <c r="R79" s="28">
        <v>226.79599999999999</v>
      </c>
      <c r="S79" s="28">
        <v>226.79599999999999</v>
      </c>
      <c r="T79" s="28">
        <v>226.79599999999999</v>
      </c>
      <c r="U79" s="28">
        <v>226.79599999999999</v>
      </c>
      <c r="V79" s="28">
        <v>226.79599999999999</v>
      </c>
      <c r="W79" s="28">
        <v>226.79599999999999</v>
      </c>
      <c r="X79" s="28">
        <v>226.79599999999999</v>
      </c>
      <c r="Y79" s="28">
        <v>226.79599999999999</v>
      </c>
      <c r="Z79" s="28">
        <v>226.79599999999999</v>
      </c>
      <c r="AA79" s="28">
        <v>226.79599999999999</v>
      </c>
      <c r="AB79" s="28">
        <v>226.79599999999999</v>
      </c>
      <c r="AC79" s="28">
        <v>226.79599999999999</v>
      </c>
      <c r="AD79" s="28">
        <v>226.79599999999999</v>
      </c>
      <c r="AE79" s="28">
        <v>226.79599999999999</v>
      </c>
      <c r="AF79" s="28">
        <v>226.79599999999999</v>
      </c>
      <c r="AG79" s="28">
        <v>226.79599999999999</v>
      </c>
      <c r="AH79" s="28">
        <v>226.79599999999999</v>
      </c>
      <c r="AI79" s="28">
        <v>226.79599999999999</v>
      </c>
      <c r="AJ79" s="28">
        <v>226.79599999999999</v>
      </c>
      <c r="AK79" s="28">
        <v>226.79599999999999</v>
      </c>
      <c r="AL79" s="28">
        <v>226.79599999999999</v>
      </c>
      <c r="AM79" s="28">
        <v>226.79599999999999</v>
      </c>
      <c r="AN79" s="28">
        <v>226.79599999999999</v>
      </c>
      <c r="AO79" s="28">
        <v>226.79599999999999</v>
      </c>
      <c r="AP79" s="28">
        <v>226.79599999999999</v>
      </c>
      <c r="AQ79" s="28">
        <v>226.79599999999999</v>
      </c>
    </row>
    <row r="80" spans="1:43" x14ac:dyDescent="0.4">
      <c r="A80" s="17"/>
      <c r="B80" s="17" t="s">
        <v>57</v>
      </c>
      <c r="C80" s="28">
        <v>226.79599999999999</v>
      </c>
      <c r="D80" s="28">
        <v>226.79599999999999</v>
      </c>
      <c r="E80" s="28">
        <v>226.79599999999999</v>
      </c>
      <c r="F80" s="28">
        <v>226.79599999999999</v>
      </c>
      <c r="G80" s="28">
        <v>226.79599999999999</v>
      </c>
      <c r="H80" s="28">
        <v>226.79599999999999</v>
      </c>
      <c r="I80" s="28">
        <v>226.79599999999999</v>
      </c>
      <c r="J80" s="28">
        <v>226.79599999999999</v>
      </c>
      <c r="K80" s="28">
        <v>226.79599999999999</v>
      </c>
      <c r="L80" s="28">
        <v>226.79599999999999</v>
      </c>
      <c r="M80" s="28">
        <v>226.79599999999999</v>
      </c>
      <c r="N80" s="28">
        <v>226.79599999999999</v>
      </c>
      <c r="O80" s="28">
        <v>226.79599999999999</v>
      </c>
      <c r="P80" s="28">
        <v>226.79599999999999</v>
      </c>
      <c r="Q80" s="28">
        <v>226.79599999999999</v>
      </c>
      <c r="R80" s="28">
        <v>226.79599999999999</v>
      </c>
      <c r="S80" s="28">
        <v>226.79599999999999</v>
      </c>
      <c r="T80" s="28">
        <v>226.79599999999999</v>
      </c>
      <c r="U80" s="28">
        <v>226.79599999999999</v>
      </c>
      <c r="V80" s="28">
        <v>226.79599999999999</v>
      </c>
      <c r="W80" s="28">
        <v>226.79599999999999</v>
      </c>
      <c r="X80" s="28">
        <v>226.79599999999999</v>
      </c>
      <c r="Y80" s="28">
        <v>226.79599999999999</v>
      </c>
      <c r="Z80" s="28">
        <v>226.79599999999999</v>
      </c>
      <c r="AA80" s="28">
        <v>226.79599999999999</v>
      </c>
      <c r="AB80" s="28">
        <v>226.79599999999999</v>
      </c>
      <c r="AC80" s="28">
        <v>226.79599999999999</v>
      </c>
      <c r="AD80" s="28">
        <v>226.79599999999999</v>
      </c>
      <c r="AE80" s="28">
        <v>226.79599999999999</v>
      </c>
      <c r="AF80" s="28">
        <v>226.79599999999999</v>
      </c>
      <c r="AG80" s="28">
        <v>226.79599999999999</v>
      </c>
      <c r="AH80" s="28">
        <v>226.79599999999999</v>
      </c>
      <c r="AI80" s="28">
        <v>226.79599999999999</v>
      </c>
      <c r="AJ80" s="28">
        <v>226.79599999999999</v>
      </c>
      <c r="AK80" s="28">
        <v>226.79599999999999</v>
      </c>
      <c r="AL80" s="28">
        <v>226.79599999999999</v>
      </c>
      <c r="AM80" s="28">
        <v>226.79599999999999</v>
      </c>
      <c r="AN80" s="28">
        <v>226.79599999999999</v>
      </c>
      <c r="AO80" s="28">
        <v>226.79599999999999</v>
      </c>
      <c r="AP80" s="28">
        <v>226.79599999999999</v>
      </c>
      <c r="AQ80" s="28">
        <v>226.79599999999999</v>
      </c>
    </row>
    <row r="81" spans="1:43" x14ac:dyDescent="0.4">
      <c r="A81" s="17"/>
      <c r="B81" s="17" t="s">
        <v>58</v>
      </c>
      <c r="C81" s="28">
        <v>226.79599999999999</v>
      </c>
      <c r="D81" s="28">
        <v>226.79599999999999</v>
      </c>
      <c r="E81" s="28">
        <v>226.79599999999999</v>
      </c>
      <c r="F81" s="28">
        <v>226.79599999999999</v>
      </c>
      <c r="G81" s="28">
        <v>226.79599999999999</v>
      </c>
      <c r="H81" s="28">
        <v>226.79599999999999</v>
      </c>
      <c r="I81" s="28">
        <v>226.79599999999999</v>
      </c>
      <c r="J81" s="28">
        <v>226.79599999999999</v>
      </c>
      <c r="K81" s="28">
        <v>226.79599999999999</v>
      </c>
      <c r="L81" s="28">
        <v>226.79599999999999</v>
      </c>
      <c r="M81" s="28">
        <v>226.79599999999999</v>
      </c>
      <c r="N81" s="28">
        <v>226.79599999999999</v>
      </c>
      <c r="O81" s="28">
        <v>226.79599999999999</v>
      </c>
      <c r="P81" s="28">
        <v>226.79599999999999</v>
      </c>
      <c r="Q81" s="28">
        <v>226.79599999999999</v>
      </c>
      <c r="R81" s="28">
        <v>226.79599999999999</v>
      </c>
      <c r="S81" s="28">
        <v>226.79599999999999</v>
      </c>
      <c r="T81" s="28">
        <v>226.79599999999999</v>
      </c>
      <c r="U81" s="28">
        <v>226.79599999999999</v>
      </c>
      <c r="V81" s="28">
        <v>226.79599999999999</v>
      </c>
      <c r="W81" s="28">
        <v>226.79599999999999</v>
      </c>
      <c r="X81" s="28">
        <v>226.79599999999999</v>
      </c>
      <c r="Y81" s="28">
        <v>226.79599999999999</v>
      </c>
      <c r="Z81" s="28">
        <v>226.79599999999999</v>
      </c>
      <c r="AA81" s="28">
        <v>226.79599999999999</v>
      </c>
      <c r="AB81" s="28">
        <v>226.79599999999999</v>
      </c>
      <c r="AC81" s="28">
        <v>226.79599999999999</v>
      </c>
      <c r="AD81" s="28">
        <v>226.79599999999999</v>
      </c>
      <c r="AE81" s="28">
        <v>226.79599999999999</v>
      </c>
      <c r="AF81" s="28">
        <v>226.79599999999999</v>
      </c>
      <c r="AG81" s="28">
        <v>226.79599999999999</v>
      </c>
      <c r="AH81" s="28">
        <v>226.79599999999999</v>
      </c>
      <c r="AI81" s="28">
        <v>226.79599999999999</v>
      </c>
      <c r="AJ81" s="28">
        <v>226.79599999999999</v>
      </c>
      <c r="AK81" s="28">
        <v>226.79599999999999</v>
      </c>
      <c r="AL81" s="28">
        <v>226.79599999999999</v>
      </c>
      <c r="AM81" s="28">
        <v>226.79599999999999</v>
      </c>
      <c r="AN81" s="28">
        <v>226.79599999999999</v>
      </c>
      <c r="AO81" s="28">
        <v>226.79599999999999</v>
      </c>
      <c r="AP81" s="28">
        <v>226.79599999999999</v>
      </c>
      <c r="AQ81" s="28">
        <v>226.79599999999999</v>
      </c>
    </row>
    <row r="82" spans="1:43" x14ac:dyDescent="0.4">
      <c r="A82" s="17"/>
      <c r="B82" s="17" t="s">
        <v>47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G82" s="28">
        <v>0</v>
      </c>
      <c r="AH82" s="28">
        <v>0</v>
      </c>
      <c r="AI82" s="28">
        <v>0</v>
      </c>
      <c r="AJ82" s="28">
        <v>0</v>
      </c>
      <c r="AK82" s="28">
        <v>0</v>
      </c>
      <c r="AL82" s="28">
        <v>0</v>
      </c>
      <c r="AM82" s="28">
        <v>0</v>
      </c>
      <c r="AN82" s="28">
        <v>0</v>
      </c>
      <c r="AO82" s="28">
        <v>0</v>
      </c>
      <c r="AP82" s="28">
        <v>0</v>
      </c>
      <c r="AQ82" s="28">
        <v>0</v>
      </c>
    </row>
    <row r="83" spans="1:43" x14ac:dyDescent="0.4">
      <c r="A83" s="17"/>
      <c r="B83" s="17" t="s">
        <v>48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G83" s="28">
        <v>0</v>
      </c>
      <c r="AH83" s="28">
        <v>0</v>
      </c>
      <c r="AI83" s="28">
        <v>0</v>
      </c>
      <c r="AJ83" s="28">
        <v>0</v>
      </c>
      <c r="AK83" s="28">
        <v>0</v>
      </c>
      <c r="AL83" s="28">
        <v>0</v>
      </c>
      <c r="AM83" s="28">
        <v>0</v>
      </c>
      <c r="AN83" s="28">
        <v>0</v>
      </c>
      <c r="AO83" s="28">
        <v>0</v>
      </c>
      <c r="AP83" s="28">
        <v>0</v>
      </c>
      <c r="AQ83" s="28">
        <v>0</v>
      </c>
    </row>
    <row r="85" spans="1:43" x14ac:dyDescent="0.4">
      <c r="A85" s="4" t="s">
        <v>195</v>
      </c>
    </row>
    <row r="86" spans="1:43" x14ac:dyDescent="0.4">
      <c r="B86" s="17" t="s">
        <v>37</v>
      </c>
      <c r="C86" s="7">
        <v>77.357698101532904</v>
      </c>
      <c r="D86" s="7">
        <v>78.183440473949403</v>
      </c>
      <c r="E86" s="7">
        <v>72.793076535612798</v>
      </c>
      <c r="F86" s="7">
        <v>71.606831160354204</v>
      </c>
      <c r="G86" s="7">
        <v>71.072512939858299</v>
      </c>
      <c r="H86" s="7">
        <v>69.627871023082406</v>
      </c>
      <c r="I86" s="7">
        <v>69.753029430774205</v>
      </c>
      <c r="J86" s="7">
        <v>67.277210998410098</v>
      </c>
      <c r="K86" s="7">
        <v>66.306652622848404</v>
      </c>
      <c r="L86" s="7">
        <v>63.297101769138301</v>
      </c>
      <c r="M86" s="7">
        <v>61.423581873224997</v>
      </c>
      <c r="N86" s="7">
        <v>60.059322637786202</v>
      </c>
      <c r="O86" s="7">
        <v>57.669726555807301</v>
      </c>
      <c r="P86" s="7">
        <v>54.315205019663097</v>
      </c>
      <c r="Q86" s="7">
        <v>54.038653743712601</v>
      </c>
      <c r="R86" s="7">
        <v>51.121161597029399</v>
      </c>
      <c r="S86" s="7">
        <v>51.144509867963798</v>
      </c>
      <c r="T86" s="7">
        <v>51.149844147626901</v>
      </c>
      <c r="U86" s="7">
        <v>51.281376745262399</v>
      </c>
      <c r="V86" s="7">
        <v>51.3897092058223</v>
      </c>
      <c r="W86" s="7">
        <v>51.4100916909888</v>
      </c>
      <c r="X86" s="7">
        <v>51.525358322246099</v>
      </c>
      <c r="Y86" s="7">
        <v>51.623584669620001</v>
      </c>
      <c r="Z86" s="7">
        <v>51.739705587828901</v>
      </c>
      <c r="AA86" s="7">
        <v>51.853988125496201</v>
      </c>
      <c r="AB86" s="7">
        <v>51.978723183977799</v>
      </c>
      <c r="AC86" s="7">
        <v>52.082106336108197</v>
      </c>
      <c r="AD86" s="7">
        <v>52.224939319315197</v>
      </c>
      <c r="AE86" s="7">
        <v>52.381192569836898</v>
      </c>
      <c r="AF86" s="7">
        <v>52.515670168279897</v>
      </c>
      <c r="AG86" s="7">
        <v>52.6606917641883</v>
      </c>
      <c r="AH86" s="7">
        <v>52.537779785446801</v>
      </c>
      <c r="AI86" s="7">
        <v>52.652896418579502</v>
      </c>
      <c r="AJ86" s="7">
        <v>52.764282875026403</v>
      </c>
      <c r="AK86" s="7">
        <v>52.876512859643199</v>
      </c>
      <c r="AL86" s="7">
        <v>52.986887769995597</v>
      </c>
      <c r="AM86" s="7">
        <v>53.091988285578402</v>
      </c>
      <c r="AN86" s="7">
        <v>53.188540725029704</v>
      </c>
      <c r="AO86" s="7">
        <v>53.2906546528856</v>
      </c>
      <c r="AP86" s="7">
        <v>53.390720026750401</v>
      </c>
      <c r="AQ86" s="7">
        <v>53.458874189712901</v>
      </c>
    </row>
    <row r="87" spans="1:43" x14ac:dyDescent="0.4">
      <c r="B87" s="17" t="s">
        <v>38</v>
      </c>
      <c r="C87" s="7">
        <v>108.000808871171</v>
      </c>
      <c r="D87" s="7">
        <v>107.157108002859</v>
      </c>
      <c r="E87" s="7">
        <v>105.67317461528</v>
      </c>
      <c r="F87" s="7">
        <v>103.38944640472501</v>
      </c>
      <c r="G87" s="7">
        <v>98.726849930661103</v>
      </c>
      <c r="H87" s="7">
        <v>98.941595252693801</v>
      </c>
      <c r="I87" s="7">
        <v>95.913417708065197</v>
      </c>
      <c r="J87" s="7">
        <v>93.946571342786697</v>
      </c>
      <c r="K87" s="7">
        <v>92.229034260337301</v>
      </c>
      <c r="L87" s="7">
        <v>89.831549967962999</v>
      </c>
      <c r="M87" s="7">
        <v>86.003211482168197</v>
      </c>
      <c r="N87" s="7">
        <v>81.870319150729202</v>
      </c>
      <c r="O87" s="7">
        <v>78.7544044499097</v>
      </c>
      <c r="P87" s="7">
        <v>75.730556063978895</v>
      </c>
      <c r="Q87" s="7">
        <v>71.858419144296505</v>
      </c>
      <c r="R87" s="7">
        <v>69.814052392285106</v>
      </c>
      <c r="S87" s="7">
        <v>69.569302020457201</v>
      </c>
      <c r="T87" s="7">
        <v>69.333907009374499</v>
      </c>
      <c r="U87" s="7">
        <v>69.232698918513606</v>
      </c>
      <c r="V87" s="7">
        <v>69.054798591105296</v>
      </c>
      <c r="W87" s="7">
        <v>68.797645474849304</v>
      </c>
      <c r="X87" s="7">
        <v>68.668624719570005</v>
      </c>
      <c r="Y87" s="7">
        <v>68.518272395674799</v>
      </c>
      <c r="Z87" s="7">
        <v>68.397316535698096</v>
      </c>
      <c r="AA87" s="7">
        <v>68.337601985367897</v>
      </c>
      <c r="AB87" s="7">
        <v>68.262603915761602</v>
      </c>
      <c r="AC87" s="7">
        <v>68.194573423985801</v>
      </c>
      <c r="AD87" s="7">
        <v>68.1765856934027</v>
      </c>
      <c r="AE87" s="7">
        <v>68.243383494958294</v>
      </c>
      <c r="AF87" s="7">
        <v>68.249977473856305</v>
      </c>
      <c r="AG87" s="7">
        <v>68.274219738110801</v>
      </c>
      <c r="AH87" s="7">
        <v>68.255749363427796</v>
      </c>
      <c r="AI87" s="7">
        <v>68.262014103070399</v>
      </c>
      <c r="AJ87" s="7">
        <v>68.262608367216799</v>
      </c>
      <c r="AK87" s="7">
        <v>68.297980146609703</v>
      </c>
      <c r="AL87" s="7">
        <v>68.316676248817998</v>
      </c>
      <c r="AM87" s="7">
        <v>68.329795704158997</v>
      </c>
      <c r="AN87" s="7">
        <v>68.353581427624107</v>
      </c>
      <c r="AO87" s="7">
        <v>68.387948472934298</v>
      </c>
      <c r="AP87" s="7">
        <v>68.416981502644205</v>
      </c>
      <c r="AQ87" s="7">
        <v>68.388627587957998</v>
      </c>
    </row>
    <row r="88" spans="1:43" x14ac:dyDescent="0.4">
      <c r="B88" s="17" t="s">
        <v>39</v>
      </c>
      <c r="C88" s="7">
        <v>53.350136621746799</v>
      </c>
      <c r="D88" s="7">
        <v>53.919614119965097</v>
      </c>
      <c r="E88" s="7">
        <v>50.202121748698502</v>
      </c>
      <c r="F88" s="7">
        <v>49.384021489899503</v>
      </c>
      <c r="G88" s="7">
        <v>49.015526165419601</v>
      </c>
      <c r="H88" s="7">
        <v>48.019221395229202</v>
      </c>
      <c r="I88" s="7">
        <v>48.105537538464901</v>
      </c>
      <c r="J88" s="7">
        <v>46.3980765506276</v>
      </c>
      <c r="K88" s="7">
        <v>45.728725946791997</v>
      </c>
      <c r="L88" s="7">
        <v>43.6531736338885</v>
      </c>
      <c r="M88" s="7">
        <v>42.3610909470517</v>
      </c>
      <c r="N88" s="7">
        <v>41.420222508818</v>
      </c>
      <c r="O88" s="7">
        <v>39.772225210901603</v>
      </c>
      <c r="P88" s="7">
        <v>37.458762082526299</v>
      </c>
      <c r="Q88" s="7">
        <v>37.268037064629397</v>
      </c>
      <c r="R88" s="7">
        <v>35.2559735151927</v>
      </c>
      <c r="S88" s="7">
        <v>35.272075771009497</v>
      </c>
      <c r="T88" s="7">
        <v>35.275754584570301</v>
      </c>
      <c r="U88" s="7">
        <v>35.366466720870697</v>
      </c>
      <c r="V88" s="7">
        <v>35.441178762636099</v>
      </c>
      <c r="W88" s="7">
        <v>35.455235648957803</v>
      </c>
      <c r="X88" s="7">
        <v>35.534729877411102</v>
      </c>
      <c r="Y88" s="7">
        <v>35.602472185944897</v>
      </c>
      <c r="Z88" s="7">
        <v>35.682555577812998</v>
      </c>
      <c r="AA88" s="7">
        <v>35.7613711210318</v>
      </c>
      <c r="AB88" s="7">
        <v>35.847395299295101</v>
      </c>
      <c r="AC88" s="7">
        <v>35.918694024902202</v>
      </c>
      <c r="AD88" s="7">
        <v>36.017199530562202</v>
      </c>
      <c r="AE88" s="7">
        <v>36.124960392990999</v>
      </c>
      <c r="AF88" s="7">
        <v>36.217703564331003</v>
      </c>
      <c r="AG88" s="7">
        <v>36.317718458060902</v>
      </c>
      <c r="AH88" s="7">
        <v>36.232951576170201</v>
      </c>
      <c r="AI88" s="7">
        <v>36.312342357641</v>
      </c>
      <c r="AJ88" s="7">
        <v>36.3891606034665</v>
      </c>
      <c r="AK88" s="7">
        <v>36.466560592857398</v>
      </c>
      <c r="AL88" s="7">
        <v>36.542681220686603</v>
      </c>
      <c r="AM88" s="7">
        <v>36.615164334881698</v>
      </c>
      <c r="AN88" s="7">
        <v>36.681752224158402</v>
      </c>
      <c r="AO88" s="7">
        <v>36.752175622679701</v>
      </c>
      <c r="AP88" s="7">
        <v>36.821186225345102</v>
      </c>
      <c r="AQ88" s="7">
        <v>36.868189096353703</v>
      </c>
    </row>
    <row r="89" spans="1:43" x14ac:dyDescent="0.4">
      <c r="B89" s="17" t="s">
        <v>40</v>
      </c>
      <c r="C89" s="7">
        <v>74.483316462876402</v>
      </c>
      <c r="D89" s="7">
        <v>73.901453795075099</v>
      </c>
      <c r="E89" s="7">
        <v>72.878051458814099</v>
      </c>
      <c r="F89" s="7">
        <v>71.303066486017499</v>
      </c>
      <c r="G89" s="7">
        <v>68.0874827108007</v>
      </c>
      <c r="H89" s="7">
        <v>68.235582932892299</v>
      </c>
      <c r="I89" s="7">
        <v>66.1471846262518</v>
      </c>
      <c r="J89" s="7">
        <v>64.790738857094198</v>
      </c>
      <c r="K89" s="7">
        <v>63.606230524370602</v>
      </c>
      <c r="L89" s="7">
        <v>61.952793081353803</v>
      </c>
      <c r="M89" s="7">
        <v>59.312559642874596</v>
      </c>
      <c r="N89" s="7">
        <v>56.462289069468397</v>
      </c>
      <c r="O89" s="7">
        <v>54.313382379248097</v>
      </c>
      <c r="P89" s="7">
        <v>52.227969699295798</v>
      </c>
      <c r="Q89" s="7">
        <v>49.557530444342397</v>
      </c>
      <c r="R89" s="7">
        <v>48.147622339507002</v>
      </c>
      <c r="S89" s="7">
        <v>47.978828979625703</v>
      </c>
      <c r="T89" s="7">
        <v>47.816487592672097</v>
      </c>
      <c r="U89" s="7">
        <v>47.746688909319701</v>
      </c>
      <c r="V89" s="7">
        <v>47.6239990283485</v>
      </c>
      <c r="W89" s="7">
        <v>47.446652051620198</v>
      </c>
      <c r="X89" s="7">
        <v>47.357672220393098</v>
      </c>
      <c r="Y89" s="7">
        <v>47.253980962534399</v>
      </c>
      <c r="Z89" s="7">
        <v>47.170563128067698</v>
      </c>
      <c r="AA89" s="7">
        <v>47.1293806795641</v>
      </c>
      <c r="AB89" s="7">
        <v>47.077657872939</v>
      </c>
      <c r="AC89" s="7">
        <v>47.030740292403998</v>
      </c>
      <c r="AD89" s="7">
        <v>47.018334960967401</v>
      </c>
      <c r="AE89" s="7">
        <v>47.064402410316099</v>
      </c>
      <c r="AF89" s="7">
        <v>47.068949981969901</v>
      </c>
      <c r="AG89" s="7">
        <v>47.085668784904001</v>
      </c>
      <c r="AH89" s="7">
        <v>47.072930595467398</v>
      </c>
      <c r="AI89" s="7">
        <v>47.0772511055658</v>
      </c>
      <c r="AJ89" s="7">
        <v>47.077660942908203</v>
      </c>
      <c r="AK89" s="7">
        <v>47.102055273523902</v>
      </c>
      <c r="AL89" s="7">
        <v>47.114949137115801</v>
      </c>
      <c r="AM89" s="7">
        <v>47.123997037351003</v>
      </c>
      <c r="AN89" s="7">
        <v>47.140400984568402</v>
      </c>
      <c r="AO89" s="7">
        <v>47.164102395127102</v>
      </c>
      <c r="AP89" s="7">
        <v>47.184125174237401</v>
      </c>
      <c r="AQ89" s="7">
        <v>47.164570750315903</v>
      </c>
    </row>
    <row r="90" spans="1:43" x14ac:dyDescent="0.4">
      <c r="B90" s="17" t="s">
        <v>41</v>
      </c>
      <c r="C90" s="7">
        <v>53.350136621746799</v>
      </c>
      <c r="D90" s="7">
        <v>53.919614119965097</v>
      </c>
      <c r="E90" s="7">
        <v>50.202121748698502</v>
      </c>
      <c r="F90" s="7">
        <v>49.384021489899503</v>
      </c>
      <c r="G90" s="7">
        <v>49.015526165419601</v>
      </c>
      <c r="H90" s="7">
        <v>48.019221395229202</v>
      </c>
      <c r="I90" s="7">
        <v>48.105537538464901</v>
      </c>
      <c r="J90" s="7">
        <v>46.3980765506276</v>
      </c>
      <c r="K90" s="7">
        <v>45.728725946791997</v>
      </c>
      <c r="L90" s="7">
        <v>43.6531736338885</v>
      </c>
      <c r="M90" s="7">
        <v>42.3610909470517</v>
      </c>
      <c r="N90" s="7">
        <v>41.420222508818</v>
      </c>
      <c r="O90" s="7">
        <v>39.772225210901603</v>
      </c>
      <c r="P90" s="7">
        <v>37.458762082526299</v>
      </c>
      <c r="Q90" s="7">
        <v>37.268037064629397</v>
      </c>
      <c r="R90" s="7">
        <v>35.2559735151927</v>
      </c>
      <c r="S90" s="7">
        <v>35.272075771009497</v>
      </c>
      <c r="T90" s="7">
        <v>35.275754584570301</v>
      </c>
      <c r="U90" s="7">
        <v>35.366466720870697</v>
      </c>
      <c r="V90" s="7">
        <v>35.441178762636099</v>
      </c>
      <c r="W90" s="7">
        <v>35.455235648957803</v>
      </c>
      <c r="X90" s="7">
        <v>35.534729877411102</v>
      </c>
      <c r="Y90" s="7">
        <v>35.602472185944897</v>
      </c>
      <c r="Z90" s="7">
        <v>35.682555577812998</v>
      </c>
      <c r="AA90" s="7">
        <v>35.7613711210318</v>
      </c>
      <c r="AB90" s="7">
        <v>35.847395299295101</v>
      </c>
      <c r="AC90" s="7">
        <v>35.918694024902202</v>
      </c>
      <c r="AD90" s="7">
        <v>36.017199530562202</v>
      </c>
      <c r="AE90" s="7">
        <v>36.124960392990999</v>
      </c>
      <c r="AF90" s="7">
        <v>36.217703564331003</v>
      </c>
      <c r="AG90" s="7">
        <v>36.317718458060902</v>
      </c>
      <c r="AH90" s="7">
        <v>36.232951576170201</v>
      </c>
      <c r="AI90" s="7">
        <v>36.312342357641</v>
      </c>
      <c r="AJ90" s="7">
        <v>36.3891606034665</v>
      </c>
      <c r="AK90" s="7">
        <v>36.466560592857398</v>
      </c>
      <c r="AL90" s="7">
        <v>36.542681220686603</v>
      </c>
      <c r="AM90" s="7">
        <v>36.615164334881698</v>
      </c>
      <c r="AN90" s="7">
        <v>36.681752224158402</v>
      </c>
      <c r="AO90" s="7">
        <v>36.752175622679701</v>
      </c>
      <c r="AP90" s="7">
        <v>36.821186225345102</v>
      </c>
      <c r="AQ90" s="7">
        <v>36.868189096353703</v>
      </c>
    </row>
    <row r="91" spans="1:43" x14ac:dyDescent="0.4">
      <c r="B91" s="17" t="s">
        <v>44</v>
      </c>
      <c r="C91" s="7">
        <v>74.483316462876402</v>
      </c>
      <c r="D91" s="7">
        <v>73.901453795075099</v>
      </c>
      <c r="E91" s="7">
        <v>72.878051458814099</v>
      </c>
      <c r="F91" s="7">
        <v>71.303066486017499</v>
      </c>
      <c r="G91" s="7">
        <v>68.0874827108007</v>
      </c>
      <c r="H91" s="7">
        <v>68.235582932892299</v>
      </c>
      <c r="I91" s="7">
        <v>66.1471846262518</v>
      </c>
      <c r="J91" s="7">
        <v>64.790738857094198</v>
      </c>
      <c r="K91" s="7">
        <v>63.606230524370602</v>
      </c>
      <c r="L91" s="7">
        <v>61.952793081353803</v>
      </c>
      <c r="M91" s="7">
        <v>59.312559642874596</v>
      </c>
      <c r="N91" s="7">
        <v>56.462289069468397</v>
      </c>
      <c r="O91" s="7">
        <v>54.313382379248097</v>
      </c>
      <c r="P91" s="7">
        <v>52.227969699295798</v>
      </c>
      <c r="Q91" s="7">
        <v>49.557530444342397</v>
      </c>
      <c r="R91" s="7">
        <v>48.147622339507002</v>
      </c>
      <c r="S91" s="7">
        <v>47.978828979625703</v>
      </c>
      <c r="T91" s="7">
        <v>47.816487592672097</v>
      </c>
      <c r="U91" s="7">
        <v>47.746688909319701</v>
      </c>
      <c r="V91" s="7">
        <v>47.6239990283485</v>
      </c>
      <c r="W91" s="7">
        <v>47.446652051620198</v>
      </c>
      <c r="X91" s="7">
        <v>47.357672220393098</v>
      </c>
      <c r="Y91" s="7">
        <v>47.253980962534399</v>
      </c>
      <c r="Z91" s="7">
        <v>47.170563128067698</v>
      </c>
      <c r="AA91" s="7">
        <v>47.1293806795641</v>
      </c>
      <c r="AB91" s="7">
        <v>47.077657872939</v>
      </c>
      <c r="AC91" s="7">
        <v>47.030740292403998</v>
      </c>
      <c r="AD91" s="7">
        <v>47.018334960967401</v>
      </c>
      <c r="AE91" s="7">
        <v>47.064402410316099</v>
      </c>
      <c r="AF91" s="7">
        <v>47.068949981969901</v>
      </c>
      <c r="AG91" s="7">
        <v>47.085668784904001</v>
      </c>
      <c r="AH91" s="7">
        <v>47.072930595467398</v>
      </c>
      <c r="AI91" s="7">
        <v>47.0772511055658</v>
      </c>
      <c r="AJ91" s="7">
        <v>47.077660942908203</v>
      </c>
      <c r="AK91" s="7">
        <v>47.102055273523902</v>
      </c>
      <c r="AL91" s="7">
        <v>47.114949137115801</v>
      </c>
      <c r="AM91" s="7">
        <v>47.123997037351003</v>
      </c>
      <c r="AN91" s="7">
        <v>47.140400984568402</v>
      </c>
      <c r="AO91" s="7">
        <v>47.164102395127102</v>
      </c>
      <c r="AP91" s="7">
        <v>47.184125174237401</v>
      </c>
      <c r="AQ91" s="7">
        <v>47.164570750315903</v>
      </c>
    </row>
    <row r="92" spans="1:43" x14ac:dyDescent="0.4">
      <c r="B92" s="17" t="s">
        <v>42</v>
      </c>
      <c r="C92" s="7">
        <v>53.350136621746799</v>
      </c>
      <c r="D92" s="7">
        <v>53.919614119965097</v>
      </c>
      <c r="E92" s="7">
        <v>50.202121748698502</v>
      </c>
      <c r="F92" s="7">
        <v>49.384021489899503</v>
      </c>
      <c r="G92" s="7">
        <v>49.015526165419601</v>
      </c>
      <c r="H92" s="7">
        <v>48.019221395229202</v>
      </c>
      <c r="I92" s="7">
        <v>48.105537538464901</v>
      </c>
      <c r="J92" s="7">
        <v>46.3980765506276</v>
      </c>
      <c r="K92" s="7">
        <v>45.728725946791997</v>
      </c>
      <c r="L92" s="7">
        <v>43.6531736338885</v>
      </c>
      <c r="M92" s="7">
        <v>42.3610909470517</v>
      </c>
      <c r="N92" s="7">
        <v>41.420222508818</v>
      </c>
      <c r="O92" s="7">
        <v>39.772225210901603</v>
      </c>
      <c r="P92" s="7">
        <v>37.458762082526299</v>
      </c>
      <c r="Q92" s="7">
        <v>37.268037064629397</v>
      </c>
      <c r="R92" s="7">
        <v>35.2559735151927</v>
      </c>
      <c r="S92" s="7">
        <v>35.272075771009497</v>
      </c>
      <c r="T92" s="7">
        <v>35.275754584570301</v>
      </c>
      <c r="U92" s="7">
        <v>35.366466720870697</v>
      </c>
      <c r="V92" s="7">
        <v>35.441178762636099</v>
      </c>
      <c r="W92" s="7">
        <v>35.455235648957803</v>
      </c>
      <c r="X92" s="7">
        <v>35.534729877411102</v>
      </c>
      <c r="Y92" s="7">
        <v>35.602472185944897</v>
      </c>
      <c r="Z92" s="7">
        <v>35.682555577812998</v>
      </c>
      <c r="AA92" s="7">
        <v>35.7613711210318</v>
      </c>
      <c r="AB92" s="7">
        <v>35.847395299295101</v>
      </c>
      <c r="AC92" s="7">
        <v>35.918694024902202</v>
      </c>
      <c r="AD92" s="7">
        <v>36.017199530562202</v>
      </c>
      <c r="AE92" s="7">
        <v>36.124960392990999</v>
      </c>
      <c r="AF92" s="7">
        <v>36.217703564331003</v>
      </c>
      <c r="AG92" s="7">
        <v>36.317718458060902</v>
      </c>
      <c r="AH92" s="7">
        <v>36.232951576170201</v>
      </c>
      <c r="AI92" s="7">
        <v>36.312342357641</v>
      </c>
      <c r="AJ92" s="7">
        <v>36.3891606034665</v>
      </c>
      <c r="AK92" s="7">
        <v>36.466560592857398</v>
      </c>
      <c r="AL92" s="7">
        <v>36.542681220686603</v>
      </c>
      <c r="AM92" s="7">
        <v>36.615164334881698</v>
      </c>
      <c r="AN92" s="7">
        <v>36.681752224158402</v>
      </c>
      <c r="AO92" s="7">
        <v>36.752175622679701</v>
      </c>
      <c r="AP92" s="7">
        <v>36.821186225345102</v>
      </c>
      <c r="AQ92" s="7">
        <v>36.868189096353703</v>
      </c>
    </row>
    <row r="93" spans="1:43" x14ac:dyDescent="0.4">
      <c r="B93" s="17" t="s">
        <v>45</v>
      </c>
      <c r="C93" s="7">
        <v>74.483316462876402</v>
      </c>
      <c r="D93" s="7">
        <v>73.901453795075099</v>
      </c>
      <c r="E93" s="7">
        <v>72.878051458814099</v>
      </c>
      <c r="F93" s="7">
        <v>71.303066486017499</v>
      </c>
      <c r="G93" s="7">
        <v>68.0874827108007</v>
      </c>
      <c r="H93" s="7">
        <v>68.235582932892299</v>
      </c>
      <c r="I93" s="7">
        <v>66.1471846262518</v>
      </c>
      <c r="J93" s="7">
        <v>64.790738857094198</v>
      </c>
      <c r="K93" s="7">
        <v>63.606230524370602</v>
      </c>
      <c r="L93" s="7">
        <v>61.952793081353803</v>
      </c>
      <c r="M93" s="7">
        <v>59.312559642874596</v>
      </c>
      <c r="N93" s="7">
        <v>56.462289069468397</v>
      </c>
      <c r="O93" s="7">
        <v>54.313382379248097</v>
      </c>
      <c r="P93" s="7">
        <v>52.227969699295798</v>
      </c>
      <c r="Q93" s="7">
        <v>49.557530444342397</v>
      </c>
      <c r="R93" s="7">
        <v>48.147622339507002</v>
      </c>
      <c r="S93" s="7">
        <v>47.978828979625703</v>
      </c>
      <c r="T93" s="7">
        <v>47.816487592672097</v>
      </c>
      <c r="U93" s="7">
        <v>47.746688909319701</v>
      </c>
      <c r="V93" s="7">
        <v>47.6239990283485</v>
      </c>
      <c r="W93" s="7">
        <v>47.446652051620198</v>
      </c>
      <c r="X93" s="7">
        <v>47.357672220393098</v>
      </c>
      <c r="Y93" s="7">
        <v>47.253980962534399</v>
      </c>
      <c r="Z93" s="7">
        <v>47.170563128067698</v>
      </c>
      <c r="AA93" s="7">
        <v>47.1293806795641</v>
      </c>
      <c r="AB93" s="7">
        <v>47.077657872939</v>
      </c>
      <c r="AC93" s="7">
        <v>47.030740292403998</v>
      </c>
      <c r="AD93" s="7">
        <v>47.018334960967401</v>
      </c>
      <c r="AE93" s="7">
        <v>47.064402410316099</v>
      </c>
      <c r="AF93" s="7">
        <v>47.068949981969901</v>
      </c>
      <c r="AG93" s="7">
        <v>47.085668784904001</v>
      </c>
      <c r="AH93" s="7">
        <v>47.072930595467398</v>
      </c>
      <c r="AI93" s="7">
        <v>47.0772511055658</v>
      </c>
      <c r="AJ93" s="7">
        <v>47.077660942908203</v>
      </c>
      <c r="AK93" s="7">
        <v>47.102055273523902</v>
      </c>
      <c r="AL93" s="7">
        <v>47.114949137115801</v>
      </c>
      <c r="AM93" s="7">
        <v>47.123997037351003</v>
      </c>
      <c r="AN93" s="7">
        <v>47.140400984568402</v>
      </c>
      <c r="AO93" s="7">
        <v>47.164102395127102</v>
      </c>
      <c r="AP93" s="7">
        <v>47.184125174237401</v>
      </c>
      <c r="AQ93" s="7">
        <v>47.164570750315903</v>
      </c>
    </row>
    <row r="94" spans="1:43" x14ac:dyDescent="0.4">
      <c r="B94" s="17" t="s">
        <v>43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</row>
    <row r="95" spans="1:43" x14ac:dyDescent="0.4">
      <c r="B95" s="17" t="s">
        <v>46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</row>
    <row r="96" spans="1:43" x14ac:dyDescent="0.4">
      <c r="B96" s="17" t="s">
        <v>57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</row>
    <row r="97" spans="1:43" x14ac:dyDescent="0.4">
      <c r="B97" s="17" t="s">
        <v>58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</row>
    <row r="98" spans="1:43" x14ac:dyDescent="0.4">
      <c r="B98" s="17" t="s">
        <v>47</v>
      </c>
      <c r="C98" s="7">
        <v>41.5277317448544</v>
      </c>
      <c r="D98" s="7">
        <v>42.160946430918102</v>
      </c>
      <c r="E98" s="7">
        <v>41.664953635400998</v>
      </c>
      <c r="F98" s="7">
        <v>41.790702486438498</v>
      </c>
      <c r="G98" s="7">
        <v>41.934944739466403</v>
      </c>
      <c r="H98" s="7">
        <v>41.2742065106426</v>
      </c>
      <c r="I98" s="7">
        <v>40.1967006292032</v>
      </c>
      <c r="J98" s="7">
        <v>39.637523634844399</v>
      </c>
      <c r="K98" s="7">
        <v>39.245722333748098</v>
      </c>
      <c r="L98" s="7">
        <v>38.407653816020897</v>
      </c>
      <c r="M98" s="7">
        <v>37.410201809841702</v>
      </c>
      <c r="N98" s="7">
        <v>36.437816124346099</v>
      </c>
      <c r="O98" s="7">
        <v>35.0120303155283</v>
      </c>
      <c r="P98" s="7">
        <v>33.243667441014502</v>
      </c>
      <c r="Q98" s="7">
        <v>32.917232231259398</v>
      </c>
      <c r="R98" s="7">
        <v>31.195318939790699</v>
      </c>
      <c r="S98" s="7">
        <v>31.194803917220899</v>
      </c>
      <c r="T98" s="7">
        <v>31.197195141158399</v>
      </c>
      <c r="U98" s="7">
        <v>31.197803427817199</v>
      </c>
      <c r="V98" s="7">
        <v>31.196289514133401</v>
      </c>
      <c r="W98" s="7">
        <v>31.193233249197402</v>
      </c>
      <c r="X98" s="7">
        <v>31.1956148390693</v>
      </c>
      <c r="Y98" s="7">
        <v>31.195768569986601</v>
      </c>
      <c r="Z98" s="7">
        <v>31.198366014914601</v>
      </c>
      <c r="AA98" s="7">
        <v>31.196433714505101</v>
      </c>
      <c r="AB98" s="7">
        <v>31.197221449726399</v>
      </c>
      <c r="AC98" s="7">
        <v>31.195018842287102</v>
      </c>
      <c r="AD98" s="7">
        <v>31.197515689536498</v>
      </c>
      <c r="AE98" s="7">
        <v>31.1972989428813</v>
      </c>
      <c r="AF98" s="7">
        <v>31.1960069901282</v>
      </c>
      <c r="AG98" s="7">
        <v>31.196840786121999</v>
      </c>
      <c r="AH98" s="7">
        <v>31.1970412454193</v>
      </c>
      <c r="AI98" s="7">
        <v>31.197706828984298</v>
      </c>
      <c r="AJ98" s="7">
        <v>31.1975689196031</v>
      </c>
      <c r="AK98" s="7">
        <v>31.197380421402599</v>
      </c>
      <c r="AL98" s="7">
        <v>31.197316510344599</v>
      </c>
      <c r="AM98" s="7">
        <v>31.197296267864498</v>
      </c>
      <c r="AN98" s="7">
        <v>31.197061698856601</v>
      </c>
      <c r="AO98" s="7">
        <v>31.197986247842401</v>
      </c>
      <c r="AP98" s="7">
        <v>31.198027147610102</v>
      </c>
      <c r="AQ98" s="7">
        <v>31.195933333806401</v>
      </c>
    </row>
    <row r="99" spans="1:43" x14ac:dyDescent="0.4">
      <c r="B99" s="17" t="s">
        <v>48</v>
      </c>
      <c r="C99" s="7">
        <v>51.692273303896101</v>
      </c>
      <c r="D99" s="7">
        <v>53.581289566818803</v>
      </c>
      <c r="E99" s="7">
        <v>53.758928565515397</v>
      </c>
      <c r="F99" s="7">
        <v>53.626617148548597</v>
      </c>
      <c r="G99" s="7">
        <v>53.790886913316903</v>
      </c>
      <c r="H99" s="7">
        <v>52.451332122020297</v>
      </c>
      <c r="I99" s="7">
        <v>51.408870584658303</v>
      </c>
      <c r="J99" s="7">
        <v>50.666904260307902</v>
      </c>
      <c r="K99" s="7">
        <v>50.129049207186497</v>
      </c>
      <c r="L99" s="7">
        <v>49.173850394960702</v>
      </c>
      <c r="M99" s="7">
        <v>48.181550841449301</v>
      </c>
      <c r="N99" s="7">
        <v>46.932428049119501</v>
      </c>
      <c r="O99" s="7">
        <v>45.328012059531602</v>
      </c>
      <c r="P99" s="7">
        <v>43.211869364214401</v>
      </c>
      <c r="Q99" s="7">
        <v>42.243523470432002</v>
      </c>
      <c r="R99" s="7">
        <v>40.708022684999001</v>
      </c>
      <c r="S99" s="7">
        <v>39.6424538883415</v>
      </c>
      <c r="T99" s="7">
        <v>39.643659588361203</v>
      </c>
      <c r="U99" s="7">
        <v>39.645772318218199</v>
      </c>
      <c r="V99" s="7">
        <v>39.645438915780097</v>
      </c>
      <c r="W99" s="7">
        <v>39.6413266497796</v>
      </c>
      <c r="X99" s="7">
        <v>39.643625534242297</v>
      </c>
      <c r="Y99" s="7">
        <v>39.643529168133803</v>
      </c>
      <c r="Z99" s="7">
        <v>39.6449385595539</v>
      </c>
      <c r="AA99" s="7">
        <v>39.645976169397599</v>
      </c>
      <c r="AB99" s="7">
        <v>39.644876584886802</v>
      </c>
      <c r="AC99" s="7">
        <v>39.644375359222501</v>
      </c>
      <c r="AD99" s="7">
        <v>39.643968611924798</v>
      </c>
      <c r="AE99" s="7">
        <v>39.645750246008703</v>
      </c>
      <c r="AF99" s="7">
        <v>39.644927779710599</v>
      </c>
      <c r="AG99" s="7">
        <v>39.6443562945759</v>
      </c>
      <c r="AH99" s="7">
        <v>39.645101239397199</v>
      </c>
      <c r="AI99" s="7">
        <v>39.645590632892599</v>
      </c>
      <c r="AJ99" s="7">
        <v>39.646030280844698</v>
      </c>
      <c r="AK99" s="7">
        <v>39.645829380860697</v>
      </c>
      <c r="AL99" s="7">
        <v>39.645651761491798</v>
      </c>
      <c r="AM99" s="7">
        <v>39.6455923800847</v>
      </c>
      <c r="AN99" s="7">
        <v>39.645456860974697</v>
      </c>
      <c r="AO99" s="7">
        <v>39.645742745419703</v>
      </c>
      <c r="AP99" s="7">
        <v>39.646474872344001</v>
      </c>
      <c r="AQ99" s="7">
        <v>39.645452015367297</v>
      </c>
    </row>
    <row r="101" spans="1:43" x14ac:dyDescent="0.4">
      <c r="A101" s="4" t="s">
        <v>196</v>
      </c>
      <c r="B101" s="17"/>
    </row>
    <row r="102" spans="1:43" x14ac:dyDescent="0.4">
      <c r="A102" s="17"/>
      <c r="B102" s="17" t="s">
        <v>37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</row>
    <row r="103" spans="1:43" x14ac:dyDescent="0.4">
      <c r="A103" s="17"/>
      <c r="B103" s="17" t="s">
        <v>38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</row>
    <row r="104" spans="1:43" x14ac:dyDescent="0.4">
      <c r="A104" s="17"/>
      <c r="B104" s="17" t="s">
        <v>39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</row>
    <row r="105" spans="1:43" x14ac:dyDescent="0.4">
      <c r="A105" s="17"/>
      <c r="B105" s="17" t="s">
        <v>40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</row>
    <row r="106" spans="1:43" x14ac:dyDescent="0.4">
      <c r="A106" s="17"/>
      <c r="B106" s="17" t="s">
        <v>41</v>
      </c>
      <c r="C106" s="7">
        <v>24.163378287739398</v>
      </c>
      <c r="D106" s="7">
        <v>24.5318213823614</v>
      </c>
      <c r="E106" s="7">
        <v>24.243222389772299</v>
      </c>
      <c r="F106" s="7">
        <v>24.316390774588999</v>
      </c>
      <c r="G106" s="7">
        <v>24.4003197535759</v>
      </c>
      <c r="H106" s="7">
        <v>24.346324804065201</v>
      </c>
      <c r="I106" s="7">
        <v>23.863179588033798</v>
      </c>
      <c r="J106" s="7">
        <v>23.724017933421202</v>
      </c>
      <c r="K106" s="7">
        <v>23.6030916553925</v>
      </c>
      <c r="L106" s="7">
        <v>23.427731904538302</v>
      </c>
      <c r="M106" s="7">
        <v>23.116246217964999</v>
      </c>
      <c r="N106" s="7">
        <v>22.807328524518201</v>
      </c>
      <c r="O106" s="7">
        <v>22.387357332251199</v>
      </c>
      <c r="P106" s="7">
        <v>21.887012989824001</v>
      </c>
      <c r="Q106" s="7">
        <v>21.673420744350398</v>
      </c>
      <c r="R106" s="7">
        <v>21.106424769818201</v>
      </c>
      <c r="S106" s="7">
        <v>21.106401452125599</v>
      </c>
      <c r="T106" s="7">
        <v>21.107354067818601</v>
      </c>
      <c r="U106" s="7">
        <v>21.1075934116685</v>
      </c>
      <c r="V106" s="7">
        <v>21.106985973299299</v>
      </c>
      <c r="W106" s="7">
        <v>21.1065000790874</v>
      </c>
      <c r="X106" s="7">
        <v>21.106401626201801</v>
      </c>
      <c r="Y106" s="7">
        <v>21.106458490695299</v>
      </c>
      <c r="Z106" s="7">
        <v>21.1075223350079</v>
      </c>
      <c r="AA106" s="7">
        <v>21.1067264353903</v>
      </c>
      <c r="AB106" s="7">
        <v>21.107048913418101</v>
      </c>
      <c r="AC106" s="7">
        <v>21.1061480020151</v>
      </c>
      <c r="AD106" s="7">
        <v>21.107152948915999</v>
      </c>
      <c r="AE106" s="7">
        <v>21.1070627238709</v>
      </c>
      <c r="AF106" s="7">
        <v>21.1065362735511</v>
      </c>
      <c r="AG106" s="7">
        <v>21.106878207944501</v>
      </c>
      <c r="AH106" s="7">
        <v>21.106959160691801</v>
      </c>
      <c r="AI106" s="7">
        <v>21.107229873563799</v>
      </c>
      <c r="AJ106" s="7">
        <v>21.107173217231399</v>
      </c>
      <c r="AK106" s="7">
        <v>21.107095987037201</v>
      </c>
      <c r="AL106" s="7">
        <v>21.107070080112901</v>
      </c>
      <c r="AM106" s="7">
        <v>21.107062092083801</v>
      </c>
      <c r="AN106" s="7">
        <v>21.106967551652598</v>
      </c>
      <c r="AO106" s="7">
        <v>21.107346324470001</v>
      </c>
      <c r="AP106" s="7">
        <v>21.107362991963999</v>
      </c>
      <c r="AQ106" s="7">
        <v>21.106507602101701</v>
      </c>
    </row>
    <row r="107" spans="1:43" x14ac:dyDescent="0.4">
      <c r="A107" s="17"/>
      <c r="B107" s="17" t="s">
        <v>44</v>
      </c>
      <c r="C107" s="7">
        <v>30.077731239198201</v>
      </c>
      <c r="D107" s="7">
        <v>31.176876620726301</v>
      </c>
      <c r="E107" s="7">
        <v>31.2802378722036</v>
      </c>
      <c r="F107" s="7">
        <v>31.2032509845113</v>
      </c>
      <c r="G107" s="7">
        <v>31.298833196699601</v>
      </c>
      <c r="H107" s="7">
        <v>30.939351139780999</v>
      </c>
      <c r="I107" s="7">
        <v>30.519398158972901</v>
      </c>
      <c r="J107" s="7">
        <v>30.325369374130499</v>
      </c>
      <c r="K107" s="7">
        <v>30.148522505787898</v>
      </c>
      <c r="L107" s="7">
        <v>29.9948491851505</v>
      </c>
      <c r="M107" s="7">
        <v>29.772001714284698</v>
      </c>
      <c r="N107" s="7">
        <v>29.3761651718305</v>
      </c>
      <c r="O107" s="7">
        <v>28.983592039427101</v>
      </c>
      <c r="P107" s="7">
        <v>28.449891931065299</v>
      </c>
      <c r="Q107" s="7">
        <v>27.814053486218199</v>
      </c>
      <c r="R107" s="7">
        <v>27.542620095896599</v>
      </c>
      <c r="S107" s="7">
        <v>26.822080643142399</v>
      </c>
      <c r="T107" s="7">
        <v>26.8220510109788</v>
      </c>
      <c r="U107" s="7">
        <v>26.823261596628399</v>
      </c>
      <c r="V107" s="7">
        <v>26.823565755201599</v>
      </c>
      <c r="W107" s="7">
        <v>26.822793821484598</v>
      </c>
      <c r="X107" s="7">
        <v>26.822176346290298</v>
      </c>
      <c r="Y107" s="7">
        <v>26.8220512321952</v>
      </c>
      <c r="Z107" s="7">
        <v>26.8221234956907</v>
      </c>
      <c r="AA107" s="7">
        <v>26.823475430859901</v>
      </c>
      <c r="AB107" s="7">
        <v>26.822464000266599</v>
      </c>
      <c r="AC107" s="7">
        <v>26.822873805895199</v>
      </c>
      <c r="AD107" s="7">
        <v>26.8217289261456</v>
      </c>
      <c r="AE107" s="7">
        <v>26.823006014383498</v>
      </c>
      <c r="AF107" s="7">
        <v>26.822891356242099</v>
      </c>
      <c r="AG107" s="7">
        <v>26.822222342276699</v>
      </c>
      <c r="AH107" s="7">
        <v>26.822656873087698</v>
      </c>
      <c r="AI107" s="7">
        <v>26.822759747977202</v>
      </c>
      <c r="AJ107" s="7">
        <v>26.823103770357399</v>
      </c>
      <c r="AK107" s="7">
        <v>26.8230317713933</v>
      </c>
      <c r="AL107" s="7">
        <v>26.822933627130599</v>
      </c>
      <c r="AM107" s="7">
        <v>26.8229007045671</v>
      </c>
      <c r="AN107" s="7">
        <v>26.822890553365902</v>
      </c>
      <c r="AO107" s="7">
        <v>26.822770411224599</v>
      </c>
      <c r="AP107" s="7">
        <v>26.823251756367799</v>
      </c>
      <c r="AQ107" s="7">
        <v>26.823272937447602</v>
      </c>
    </row>
    <row r="108" spans="1:43" x14ac:dyDescent="0.4">
      <c r="A108" s="17"/>
      <c r="B108" s="17" t="s">
        <v>42</v>
      </c>
      <c r="C108" s="7">
        <v>19.596174723487302</v>
      </c>
      <c r="D108" s="7">
        <v>19.894977116592202</v>
      </c>
      <c r="E108" s="7">
        <v>19.660927216100099</v>
      </c>
      <c r="F108" s="7">
        <v>19.720265791858399</v>
      </c>
      <c r="G108" s="7">
        <v>19.788331064727299</v>
      </c>
      <c r="H108" s="7">
        <v>19.744541887063601</v>
      </c>
      <c r="I108" s="7">
        <v>19.352717616573599</v>
      </c>
      <c r="J108" s="7">
        <v>19.2398593868127</v>
      </c>
      <c r="K108" s="7">
        <v>19.141789802142299</v>
      </c>
      <c r="L108" s="7">
        <v>18.999575403299399</v>
      </c>
      <c r="M108" s="7">
        <v>18.746964701878799</v>
      </c>
      <c r="N108" s="7">
        <v>18.496436608336801</v>
      </c>
      <c r="O108" s="7">
        <v>18.155845621245</v>
      </c>
      <c r="P108" s="7">
        <v>17.750073090626302</v>
      </c>
      <c r="Q108" s="7">
        <v>17.576852652985501</v>
      </c>
      <c r="R108" s="7">
        <v>17.117026545388399</v>
      </c>
      <c r="S108" s="7">
        <v>17.117007635053401</v>
      </c>
      <c r="T108" s="7">
        <v>17.117780193565</v>
      </c>
      <c r="U108" s="7">
        <v>17.1179742982074</v>
      </c>
      <c r="V108" s="7">
        <v>17.1174816738618</v>
      </c>
      <c r="W108" s="7">
        <v>17.117087620192599</v>
      </c>
      <c r="X108" s="7">
        <v>17.117007776226899</v>
      </c>
      <c r="Y108" s="7">
        <v>17.117053892566101</v>
      </c>
      <c r="Z108" s="7">
        <v>17.117916655991799</v>
      </c>
      <c r="AA108" s="7">
        <v>17.117271192109101</v>
      </c>
      <c r="AB108" s="7">
        <v>17.1175327174514</v>
      </c>
      <c r="AC108" s="7">
        <v>17.116802090423501</v>
      </c>
      <c r="AD108" s="7">
        <v>17.1176170888406</v>
      </c>
      <c r="AE108" s="7">
        <v>17.1175439175428</v>
      </c>
      <c r="AF108" s="7">
        <v>17.117116973415801</v>
      </c>
      <c r="AG108" s="7">
        <v>17.117394277608799</v>
      </c>
      <c r="AH108" s="7">
        <v>17.1174599291978</v>
      </c>
      <c r="AI108" s="7">
        <v>17.117679473695201</v>
      </c>
      <c r="AJ108" s="7">
        <v>17.117633526171701</v>
      </c>
      <c r="AK108" s="7">
        <v>17.117570893523201</v>
      </c>
      <c r="AL108" s="7">
        <v>17.117549883356201</v>
      </c>
      <c r="AM108" s="7">
        <v>17.117543405172</v>
      </c>
      <c r="AN108" s="7">
        <v>17.1174667341541</v>
      </c>
      <c r="AO108" s="7">
        <v>17.117773913813501</v>
      </c>
      <c r="AP108" s="7">
        <v>17.1177874309268</v>
      </c>
      <c r="AQ108" s="7">
        <v>17.117093721256001</v>
      </c>
    </row>
    <row r="109" spans="1:43" x14ac:dyDescent="0.4">
      <c r="A109" s="17"/>
      <c r="B109" s="17" t="s">
        <v>45</v>
      </c>
      <c r="C109" s="7">
        <v>24.392635401834099</v>
      </c>
      <c r="D109" s="7">
        <v>25.2840275195441</v>
      </c>
      <c r="E109" s="7">
        <v>25.367852103982099</v>
      </c>
      <c r="F109" s="7">
        <v>25.305416773761699</v>
      </c>
      <c r="G109" s="7">
        <v>25.382932661987098</v>
      </c>
      <c r="H109" s="7">
        <v>25.091397549907601</v>
      </c>
      <c r="I109" s="7">
        <v>24.7508213320639</v>
      </c>
      <c r="J109" s="7">
        <v>24.5934665978094</v>
      </c>
      <c r="K109" s="7">
        <v>24.4500461666894</v>
      </c>
      <c r="L109" s="7">
        <v>24.325419171006601</v>
      </c>
      <c r="M109" s="7">
        <v>24.144692870082402</v>
      </c>
      <c r="N109" s="7">
        <v>23.823674759307401</v>
      </c>
      <c r="O109" s="7">
        <v>23.505303230181099</v>
      </c>
      <c r="P109" s="7">
        <v>23.072479622121801</v>
      </c>
      <c r="Q109" s="7">
        <v>22.5568231972312</v>
      </c>
      <c r="R109" s="7">
        <v>22.336694369250601</v>
      </c>
      <c r="S109" s="7">
        <v>21.752346566422901</v>
      </c>
      <c r="T109" s="7">
        <v>21.752322535136901</v>
      </c>
      <c r="U109" s="7">
        <v>21.753304303812801</v>
      </c>
      <c r="V109" s="7">
        <v>21.753550972323801</v>
      </c>
      <c r="W109" s="7">
        <v>21.752924944464102</v>
      </c>
      <c r="X109" s="7">
        <v>21.752424180388399</v>
      </c>
      <c r="Y109" s="7">
        <v>21.752322714540401</v>
      </c>
      <c r="Z109" s="7">
        <v>21.752381319263101</v>
      </c>
      <c r="AA109" s="7">
        <v>21.753477720497798</v>
      </c>
      <c r="AB109" s="7">
        <v>21.752657463893399</v>
      </c>
      <c r="AC109" s="7">
        <v>21.752989810744999</v>
      </c>
      <c r="AD109" s="7">
        <v>21.752061328670099</v>
      </c>
      <c r="AE109" s="7">
        <v>21.753097030050501</v>
      </c>
      <c r="AF109" s="7">
        <v>21.753004043840299</v>
      </c>
      <c r="AG109" s="7">
        <v>21.752461482514502</v>
      </c>
      <c r="AH109" s="7">
        <v>21.752813881156602</v>
      </c>
      <c r="AI109" s="7">
        <v>21.752897311308001</v>
      </c>
      <c r="AJ109" s="7">
        <v>21.753176308830199</v>
      </c>
      <c r="AK109" s="7">
        <v>21.7531179186389</v>
      </c>
      <c r="AL109" s="7">
        <v>21.753038324962201</v>
      </c>
      <c r="AM109" s="7">
        <v>21.753011625206099</v>
      </c>
      <c r="AN109" s="7">
        <v>21.753003392718501</v>
      </c>
      <c r="AO109" s="7">
        <v>21.752905959058101</v>
      </c>
      <c r="AP109" s="7">
        <v>21.753296323493799</v>
      </c>
      <c r="AQ109" s="7">
        <v>21.7533135010646</v>
      </c>
    </row>
    <row r="110" spans="1:43" x14ac:dyDescent="0.4">
      <c r="A110" s="17"/>
      <c r="B110" s="17" t="s">
        <v>43</v>
      </c>
      <c r="C110" s="7">
        <v>17.835390431219299</v>
      </c>
      <c r="D110" s="7">
        <v>18.107344392541201</v>
      </c>
      <c r="E110" s="7">
        <v>17.894324687697399</v>
      </c>
      <c r="F110" s="7">
        <v>17.948331486535199</v>
      </c>
      <c r="G110" s="7">
        <v>18.010280858468999</v>
      </c>
      <c r="H110" s="7">
        <v>17.970426290354901</v>
      </c>
      <c r="I110" s="7">
        <v>17.613808790091301</v>
      </c>
      <c r="J110" s="7">
        <v>17.511091263861601</v>
      </c>
      <c r="K110" s="7">
        <v>17.421833571648499</v>
      </c>
      <c r="L110" s="7">
        <v>17.292397629986599</v>
      </c>
      <c r="M110" s="7">
        <v>17.062484876578701</v>
      </c>
      <c r="N110" s="7">
        <v>16.834467601505398</v>
      </c>
      <c r="O110" s="7">
        <v>16.5244798963612</v>
      </c>
      <c r="P110" s="7">
        <v>16.1551674355382</v>
      </c>
      <c r="Q110" s="7">
        <v>15.997511455247</v>
      </c>
      <c r="R110" s="7">
        <v>15.5790023188882</v>
      </c>
      <c r="S110" s="7">
        <v>15.5789851077124</v>
      </c>
      <c r="T110" s="7">
        <v>15.579688249161199</v>
      </c>
      <c r="U110" s="7">
        <v>15.579864912828</v>
      </c>
      <c r="V110" s="7">
        <v>15.5794165524891</v>
      </c>
      <c r="W110" s="7">
        <v>15.5790579059093</v>
      </c>
      <c r="X110" s="7">
        <v>15.578985236201</v>
      </c>
      <c r="Y110" s="7">
        <v>15.5790272088271</v>
      </c>
      <c r="Z110" s="7">
        <v>15.5798124499654</v>
      </c>
      <c r="AA110" s="7">
        <v>15.5792249832522</v>
      </c>
      <c r="AB110" s="7">
        <v>15.5794630096351</v>
      </c>
      <c r="AC110" s="7">
        <v>15.5787980319807</v>
      </c>
      <c r="AD110" s="7">
        <v>15.5795397999622</v>
      </c>
      <c r="AE110" s="7">
        <v>15.579473203359401</v>
      </c>
      <c r="AF110" s="7">
        <v>15.579084621643601</v>
      </c>
      <c r="AG110" s="7">
        <v>15.579337009092599</v>
      </c>
      <c r="AH110" s="7">
        <v>15.5793967616586</v>
      </c>
      <c r="AI110" s="7">
        <v>15.5795965793211</v>
      </c>
      <c r="AJ110" s="7">
        <v>15.5795547603421</v>
      </c>
      <c r="AK110" s="7">
        <v>15.5794977554543</v>
      </c>
      <c r="AL110" s="7">
        <v>15.579478633123699</v>
      </c>
      <c r="AM110" s="7">
        <v>15.5794727370268</v>
      </c>
      <c r="AN110" s="7">
        <v>15.579402955166</v>
      </c>
      <c r="AO110" s="7">
        <v>15.5796825336671</v>
      </c>
      <c r="AP110" s="7">
        <v>15.5796948362209</v>
      </c>
      <c r="AQ110" s="7">
        <v>15.579063458771</v>
      </c>
    </row>
    <row r="111" spans="1:43" x14ac:dyDescent="0.4">
      <c r="A111" s="17"/>
      <c r="B111" s="17" t="s">
        <v>46</v>
      </c>
      <c r="C111" s="7">
        <v>22.2008724752109</v>
      </c>
      <c r="D111" s="7">
        <v>23.012169918258</v>
      </c>
      <c r="E111" s="7">
        <v>23.088462572935899</v>
      </c>
      <c r="F111" s="7">
        <v>23.031637273769299</v>
      </c>
      <c r="G111" s="7">
        <v>23.102188090478698</v>
      </c>
      <c r="H111" s="7">
        <v>22.8368484197666</v>
      </c>
      <c r="I111" s="7">
        <v>22.5268741568024</v>
      </c>
      <c r="J111" s="7">
        <v>22.3836582913986</v>
      </c>
      <c r="K111" s="7">
        <v>22.253124683644302</v>
      </c>
      <c r="L111" s="7">
        <v>22.139695855945099</v>
      </c>
      <c r="M111" s="7">
        <v>21.975208440229899</v>
      </c>
      <c r="N111" s="7">
        <v>21.683034920552899</v>
      </c>
      <c r="O111" s="7">
        <v>21.3932701779807</v>
      </c>
      <c r="P111" s="7">
        <v>20.999337272885001</v>
      </c>
      <c r="Q111" s="7">
        <v>20.530014366957499</v>
      </c>
      <c r="R111" s="7">
        <v>20.3296648779577</v>
      </c>
      <c r="S111" s="7">
        <v>19.797822752740998</v>
      </c>
      <c r="T111" s="7">
        <v>19.797800880749399</v>
      </c>
      <c r="U111" s="7">
        <v>19.7986944341033</v>
      </c>
      <c r="V111" s="7">
        <v>19.798918938592799</v>
      </c>
      <c r="W111" s="7">
        <v>19.798349161508401</v>
      </c>
      <c r="X111" s="7">
        <v>19.797893392822299</v>
      </c>
      <c r="Y111" s="7">
        <v>19.797801044032902</v>
      </c>
      <c r="Z111" s="7">
        <v>19.797854382917901</v>
      </c>
      <c r="AA111" s="7">
        <v>19.798852268697502</v>
      </c>
      <c r="AB111" s="7">
        <v>19.798105714995</v>
      </c>
      <c r="AC111" s="7">
        <v>19.7984081993289</v>
      </c>
      <c r="AD111" s="7">
        <v>19.797563144590001</v>
      </c>
      <c r="AE111" s="7">
        <v>19.798505784607698</v>
      </c>
      <c r="AF111" s="7">
        <v>19.798421153531201</v>
      </c>
      <c r="AG111" s="7">
        <v>19.797927343223101</v>
      </c>
      <c r="AH111" s="7">
        <v>19.7982480776244</v>
      </c>
      <c r="AI111" s="7">
        <v>19.7983240112872</v>
      </c>
      <c r="AJ111" s="7">
        <v>19.798577939914001</v>
      </c>
      <c r="AK111" s="7">
        <v>19.798524796283999</v>
      </c>
      <c r="AL111" s="7">
        <v>19.7984523543753</v>
      </c>
      <c r="AM111" s="7">
        <v>19.798428053684901</v>
      </c>
      <c r="AN111" s="7">
        <v>19.798420560915002</v>
      </c>
      <c r="AO111" s="7">
        <v>19.798331882006998</v>
      </c>
      <c r="AP111" s="7">
        <v>19.798687170843699</v>
      </c>
      <c r="AQ111" s="7">
        <v>19.7987028049501</v>
      </c>
    </row>
    <row r="112" spans="1:43" x14ac:dyDescent="0.4">
      <c r="A112" s="17"/>
      <c r="B112" s="17" t="s">
        <v>57</v>
      </c>
      <c r="C112" s="7">
        <v>17.531993753167001</v>
      </c>
      <c r="D112" s="7">
        <v>17.799321523166299</v>
      </c>
      <c r="E112" s="7">
        <v>17.589925482803402</v>
      </c>
      <c r="F112" s="7">
        <v>17.643013575464099</v>
      </c>
      <c r="G112" s="7">
        <v>17.703909130621401</v>
      </c>
      <c r="H112" s="7">
        <v>17.6647325259989</v>
      </c>
      <c r="I112" s="7">
        <v>17.314181423066699</v>
      </c>
      <c r="J112" s="7">
        <v>17.213211218060799</v>
      </c>
      <c r="K112" s="7">
        <v>17.125471882701799</v>
      </c>
      <c r="L112" s="7">
        <v>16.998237767508101</v>
      </c>
      <c r="M112" s="7">
        <v>16.7722360451423</v>
      </c>
      <c r="N112" s="7">
        <v>16.5480975572513</v>
      </c>
      <c r="O112" s="7">
        <v>16.243383032996601</v>
      </c>
      <c r="P112" s="7">
        <v>15.880352922661499</v>
      </c>
      <c r="Q112" s="7">
        <v>15.7253788180982</v>
      </c>
      <c r="R112" s="7">
        <v>15.3139889137066</v>
      </c>
      <c r="S112" s="7">
        <v>15.313971995309</v>
      </c>
      <c r="T112" s="7">
        <v>15.314663175663901</v>
      </c>
      <c r="U112" s="7">
        <v>15.314836834116401</v>
      </c>
      <c r="V112" s="7">
        <v>15.3143961008064</v>
      </c>
      <c r="W112" s="7">
        <v>15.314043555140501</v>
      </c>
      <c r="X112" s="7">
        <v>15.313972121611901</v>
      </c>
      <c r="Y112" s="7">
        <v>15.314013380244401</v>
      </c>
      <c r="Z112" s="7">
        <v>15.314785263696301</v>
      </c>
      <c r="AA112" s="7">
        <v>15.3142077903415</v>
      </c>
      <c r="AB112" s="7">
        <v>15.3144417676729</v>
      </c>
      <c r="AC112" s="7">
        <v>15.3137881019105</v>
      </c>
      <c r="AD112" s="7">
        <v>15.3145172517247</v>
      </c>
      <c r="AE112" s="7">
        <v>15.3144517879924</v>
      </c>
      <c r="AF112" s="7">
        <v>15.314069816415101</v>
      </c>
      <c r="AG112" s="7">
        <v>15.3143179105176</v>
      </c>
      <c r="AH112" s="7">
        <v>15.314376646636401</v>
      </c>
      <c r="AI112" s="7">
        <v>15.314573065213599</v>
      </c>
      <c r="AJ112" s="7">
        <v>15.3145319576145</v>
      </c>
      <c r="AK112" s="7">
        <v>15.3144759224332</v>
      </c>
      <c r="AL112" s="7">
        <v>15.314457125391399</v>
      </c>
      <c r="AM112" s="7">
        <v>15.3144513295926</v>
      </c>
      <c r="AN112" s="7">
        <v>15.3143827347865</v>
      </c>
      <c r="AO112" s="7">
        <v>15.3146575573957</v>
      </c>
      <c r="AP112" s="7">
        <v>15.3146696506716</v>
      </c>
      <c r="AQ112" s="7">
        <v>15.314049013542901</v>
      </c>
    </row>
    <row r="113" spans="1:43" x14ac:dyDescent="0.4">
      <c r="A113" s="17"/>
      <c r="B113" s="17" t="s">
        <v>58</v>
      </c>
      <c r="C113" s="7">
        <v>21.823214863238899</v>
      </c>
      <c r="D113" s="7">
        <v>22.6207113777287</v>
      </c>
      <c r="E113" s="7">
        <v>22.695706222971001</v>
      </c>
      <c r="F113" s="7">
        <v>22.639847575309101</v>
      </c>
      <c r="G113" s="7">
        <v>22.709198256618802</v>
      </c>
      <c r="H113" s="7">
        <v>22.448372261957701</v>
      </c>
      <c r="I113" s="7">
        <v>22.143670951218901</v>
      </c>
      <c r="J113" s="7">
        <v>22.002891321678501</v>
      </c>
      <c r="K113" s="7">
        <v>21.874578212719602</v>
      </c>
      <c r="L113" s="7">
        <v>21.763078915503801</v>
      </c>
      <c r="M113" s="7">
        <v>21.601389584624499</v>
      </c>
      <c r="N113" s="7">
        <v>21.314186209875199</v>
      </c>
      <c r="O113" s="7">
        <v>21.029350636678501</v>
      </c>
      <c r="P113" s="7">
        <v>20.642118898862702</v>
      </c>
      <c r="Q113" s="7">
        <v>20.1807796146642</v>
      </c>
      <c r="R113" s="7">
        <v>19.983838257919601</v>
      </c>
      <c r="S113" s="7">
        <v>19.461043264844999</v>
      </c>
      <c r="T113" s="7">
        <v>19.461021764916499</v>
      </c>
      <c r="U113" s="7">
        <v>19.461900118091801</v>
      </c>
      <c r="V113" s="7">
        <v>19.462120803549901</v>
      </c>
      <c r="W113" s="7">
        <v>19.461560718906799</v>
      </c>
      <c r="X113" s="7">
        <v>19.461112703272502</v>
      </c>
      <c r="Y113" s="7">
        <v>19.461021925422301</v>
      </c>
      <c r="Z113" s="7">
        <v>19.461074356963</v>
      </c>
      <c r="AA113" s="7">
        <v>19.462055267771898</v>
      </c>
      <c r="AB113" s="7">
        <v>19.461321413646399</v>
      </c>
      <c r="AC113" s="7">
        <v>19.461618752438699</v>
      </c>
      <c r="AD113" s="7">
        <v>19.460788072871601</v>
      </c>
      <c r="AE113" s="7">
        <v>19.461714677700702</v>
      </c>
      <c r="AF113" s="7">
        <v>19.461631486277899</v>
      </c>
      <c r="AG113" s="7">
        <v>19.461146076145099</v>
      </c>
      <c r="AH113" s="7">
        <v>19.461461354554199</v>
      </c>
      <c r="AI113" s="7">
        <v>19.461535996514399</v>
      </c>
      <c r="AJ113" s="7">
        <v>19.461785605577699</v>
      </c>
      <c r="AK113" s="7">
        <v>19.461733365970598</v>
      </c>
      <c r="AL113" s="7">
        <v>19.461662156366501</v>
      </c>
      <c r="AM113" s="7">
        <v>19.461638269053601</v>
      </c>
      <c r="AN113" s="7">
        <v>19.461630903742702</v>
      </c>
      <c r="AO113" s="7">
        <v>19.461543733345898</v>
      </c>
      <c r="AP113" s="7">
        <v>19.461892978386999</v>
      </c>
      <c r="AQ113" s="7">
        <v>19.4619083465427</v>
      </c>
    </row>
    <row r="114" spans="1:43" x14ac:dyDescent="0.4">
      <c r="A114" s="17"/>
      <c r="B114" s="17" t="s">
        <v>47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</row>
    <row r="115" spans="1:43" x14ac:dyDescent="0.4">
      <c r="A115" s="17"/>
      <c r="B115" s="17" t="s">
        <v>48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</row>
    <row r="117" spans="1:43" x14ac:dyDescent="0.4">
      <c r="A117" s="4" t="s">
        <v>219</v>
      </c>
    </row>
    <row r="118" spans="1:43" x14ac:dyDescent="0.4">
      <c r="B118" t="s">
        <v>206</v>
      </c>
      <c r="C118">
        <v>1</v>
      </c>
      <c r="D118">
        <v>2</v>
      </c>
      <c r="E118">
        <v>3</v>
      </c>
      <c r="F118">
        <v>4</v>
      </c>
      <c r="G118">
        <v>5</v>
      </c>
      <c r="H118">
        <v>6</v>
      </c>
      <c r="I118">
        <v>7</v>
      </c>
      <c r="J118">
        <v>8</v>
      </c>
      <c r="K118">
        <v>9</v>
      </c>
      <c r="L118">
        <v>10</v>
      </c>
      <c r="M118">
        <v>11</v>
      </c>
      <c r="N118">
        <v>12</v>
      </c>
      <c r="O118">
        <v>13</v>
      </c>
      <c r="P118">
        <v>14</v>
      </c>
      <c r="Q118">
        <v>15</v>
      </c>
      <c r="R118">
        <v>16</v>
      </c>
      <c r="S118">
        <v>17</v>
      </c>
      <c r="T118">
        <v>18</v>
      </c>
      <c r="U118">
        <v>19</v>
      </c>
      <c r="V118">
        <v>20</v>
      </c>
      <c r="W118">
        <v>21</v>
      </c>
      <c r="X118">
        <v>22</v>
      </c>
      <c r="Y118">
        <v>23</v>
      </c>
      <c r="Z118">
        <v>24</v>
      </c>
      <c r="AA118" s="54" t="s">
        <v>207</v>
      </c>
      <c r="AB118" s="55" t="s">
        <v>89</v>
      </c>
    </row>
    <row r="119" spans="1:43" x14ac:dyDescent="0.4">
      <c r="B119" t="s">
        <v>30</v>
      </c>
      <c r="C119" s="3">
        <v>22292.707875606</v>
      </c>
      <c r="D119" s="3">
        <v>21629.149152024002</v>
      </c>
      <c r="E119" s="3">
        <v>20987.480349254001</v>
      </c>
      <c r="F119" s="3">
        <v>20367.701467295999</v>
      </c>
      <c r="G119" s="3">
        <v>19530.874552200668</v>
      </c>
      <c r="H119" s="3">
        <v>18257.308919191906</v>
      </c>
      <c r="I119" s="3">
        <v>16961.62768311019</v>
      </c>
      <c r="J119" s="3">
        <v>15668.000403270355</v>
      </c>
      <c r="K119" s="3">
        <v>14397.341837809905</v>
      </c>
      <c r="L119" s="3">
        <v>13151.230861204443</v>
      </c>
      <c r="M119" s="3">
        <v>11946.696130910153</v>
      </c>
      <c r="N119" s="3">
        <v>10782.907548373018</v>
      </c>
      <c r="O119" s="3">
        <v>9673.6845356631056</v>
      </c>
      <c r="P119" s="3">
        <v>8616.2635061038363</v>
      </c>
      <c r="Q119" s="3">
        <v>7635.8219114246622</v>
      </c>
      <c r="R119" s="3">
        <v>6713.363775459904</v>
      </c>
      <c r="S119" s="3">
        <v>5871.2289907663971</v>
      </c>
      <c r="T119" s="3">
        <v>5103.2743161165308</v>
      </c>
      <c r="U119" s="3">
        <v>4403.7085303328158</v>
      </c>
      <c r="V119" s="3">
        <v>3767.0993278857231</v>
      </c>
      <c r="W119" s="3">
        <v>3211.9848877209674</v>
      </c>
      <c r="X119" s="3">
        <v>2708.8867281601279</v>
      </c>
      <c r="Y119" s="3">
        <v>2276.0768000660873</v>
      </c>
      <c r="Z119" s="3">
        <v>1886.1177892375179</v>
      </c>
      <c r="AA119" s="3">
        <v>1513.8878317575</v>
      </c>
      <c r="AB119" s="53">
        <v>269354.4257109458</v>
      </c>
    </row>
    <row r="120" spans="1:43" x14ac:dyDescent="0.4">
      <c r="B120" t="s">
        <v>31</v>
      </c>
      <c r="C120" s="3">
        <v>24623.398481389999</v>
      </c>
      <c r="D120" s="3">
        <v>23815.16459796</v>
      </c>
      <c r="E120" s="3">
        <v>22803.592950475177</v>
      </c>
      <c r="F120" s="3">
        <v>21456.453320915338</v>
      </c>
      <c r="G120" s="3">
        <v>20090.865918340791</v>
      </c>
      <c r="H120" s="3">
        <v>18672.516648806544</v>
      </c>
      <c r="I120" s="3">
        <v>17251.734863557336</v>
      </c>
      <c r="J120" s="3">
        <v>15833.870585089599</v>
      </c>
      <c r="K120" s="3">
        <v>14442.113989230866</v>
      </c>
      <c r="L120" s="3">
        <v>13078.585521736582</v>
      </c>
      <c r="M120" s="3">
        <v>11762.124671361335</v>
      </c>
      <c r="N120" s="3">
        <v>10508.803252602491</v>
      </c>
      <c r="O120" s="3">
        <v>9299.967413235232</v>
      </c>
      <c r="P120" s="3">
        <v>8181.0675340636244</v>
      </c>
      <c r="Q120" s="3">
        <v>7146.1377153485082</v>
      </c>
      <c r="R120" s="3">
        <v>6189.4041788310524</v>
      </c>
      <c r="S120" s="3">
        <v>5319.3785626119452</v>
      </c>
      <c r="T120" s="3">
        <v>4529.390891580365</v>
      </c>
      <c r="U120" s="3">
        <v>3826.3496581448217</v>
      </c>
      <c r="V120" s="3">
        <v>3203.1754613684157</v>
      </c>
      <c r="W120" s="3">
        <v>2665.7424995072242</v>
      </c>
      <c r="X120" s="3">
        <v>2194.8390351999269</v>
      </c>
      <c r="Y120" s="3">
        <v>1796.7610980785817</v>
      </c>
      <c r="Z120" s="3">
        <v>1615.6535125064411</v>
      </c>
      <c r="AA120" s="3">
        <v>1476.2397364675003</v>
      </c>
      <c r="AB120" s="53">
        <v>271783.33209840971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27F1-12EA-4BCD-B376-E4BDE60A79B2}">
  <sheetPr>
    <tabColor theme="9"/>
  </sheetPr>
  <dimension ref="A1:AQ135"/>
  <sheetViews>
    <sheetView zoomScale="70" zoomScaleNormal="70" workbookViewId="0">
      <pane xSplit="1" ySplit="3" topLeftCell="B60" activePane="bottomRight" state="frozen"/>
      <selection activeCell="E17" sqref="E17"/>
      <selection pane="topRight" activeCell="E17" sqref="E17"/>
      <selection pane="bottomLeft" activeCell="E17" sqref="E17"/>
      <selection pane="bottomRight" activeCell="A86" sqref="A86"/>
    </sheetView>
  </sheetViews>
  <sheetFormatPr defaultRowHeight="14.6" x14ac:dyDescent="0.4"/>
  <cols>
    <col min="1" max="1" width="21.61328125" customWidth="1"/>
    <col min="2" max="2" width="11.69140625" bestFit="1" customWidth="1"/>
  </cols>
  <sheetData>
    <row r="1" spans="1:42" s="17" customFormat="1" ht="18.45" x14ac:dyDescent="0.5">
      <c r="A1" s="5" t="s">
        <v>193</v>
      </c>
    </row>
    <row r="2" spans="1:42" s="17" customFormat="1" x14ac:dyDescent="0.4"/>
    <row r="3" spans="1:42" x14ac:dyDescent="0.4">
      <c r="B3">
        <v>2010</v>
      </c>
      <c r="C3">
        <v>2011</v>
      </c>
      <c r="D3" s="17">
        <v>2012</v>
      </c>
      <c r="E3" s="17">
        <v>2013</v>
      </c>
      <c r="F3" s="17">
        <v>2014</v>
      </c>
      <c r="G3" s="17">
        <v>2015</v>
      </c>
      <c r="H3" s="17">
        <v>2016</v>
      </c>
      <c r="I3" s="17">
        <v>2017</v>
      </c>
      <c r="J3" s="17">
        <v>2018</v>
      </c>
      <c r="K3" s="17">
        <v>2019</v>
      </c>
      <c r="L3" s="17">
        <v>2020</v>
      </c>
      <c r="M3" s="17">
        <v>2021</v>
      </c>
      <c r="N3" s="17">
        <v>2022</v>
      </c>
      <c r="O3" s="17">
        <v>2023</v>
      </c>
      <c r="P3" s="17">
        <v>2024</v>
      </c>
      <c r="Q3" s="17">
        <v>2025</v>
      </c>
      <c r="R3" s="17">
        <v>2026</v>
      </c>
      <c r="S3" s="17">
        <v>2027</v>
      </c>
      <c r="T3" s="17">
        <v>2028</v>
      </c>
      <c r="U3" s="17">
        <v>2029</v>
      </c>
      <c r="V3" s="17">
        <v>2030</v>
      </c>
      <c r="W3" s="17">
        <v>2031</v>
      </c>
      <c r="X3" s="17">
        <v>2032</v>
      </c>
      <c r="Y3" s="17">
        <v>2033</v>
      </c>
      <c r="Z3" s="17">
        <v>2034</v>
      </c>
      <c r="AA3" s="17">
        <v>2035</v>
      </c>
      <c r="AB3" s="17">
        <v>2036</v>
      </c>
      <c r="AC3" s="17">
        <v>2037</v>
      </c>
      <c r="AD3" s="17">
        <v>2038</v>
      </c>
      <c r="AE3" s="17">
        <v>2039</v>
      </c>
      <c r="AF3" s="17">
        <v>2040</v>
      </c>
      <c r="AG3" s="17">
        <v>2041</v>
      </c>
      <c r="AH3" s="17">
        <v>2042</v>
      </c>
      <c r="AI3" s="17">
        <v>2043</v>
      </c>
      <c r="AJ3" s="17">
        <v>2044</v>
      </c>
      <c r="AK3" s="17">
        <v>2045</v>
      </c>
      <c r="AL3" s="17">
        <v>2046</v>
      </c>
      <c r="AM3" s="17">
        <v>2047</v>
      </c>
      <c r="AN3" s="17">
        <v>2048</v>
      </c>
      <c r="AO3" s="17">
        <v>2049</v>
      </c>
      <c r="AP3" s="17">
        <v>2050</v>
      </c>
    </row>
    <row r="4" spans="1:42" s="17" customFormat="1" x14ac:dyDescent="0.4"/>
    <row r="5" spans="1:42" s="17" customFormat="1" x14ac:dyDescent="0.4">
      <c r="A5" s="4" t="s">
        <v>194</v>
      </c>
    </row>
    <row r="6" spans="1:42" x14ac:dyDescent="0.4">
      <c r="B6" s="22">
        <v>11.554916</v>
      </c>
      <c r="C6" s="22">
        <v>12.734916999999999</v>
      </c>
      <c r="D6" s="22">
        <v>14.442583000000001</v>
      </c>
      <c r="E6" s="22">
        <v>15.531834</v>
      </c>
      <c r="F6" s="22">
        <v>16.43825</v>
      </c>
      <c r="G6" s="22">
        <v>17.387083000000001</v>
      </c>
      <c r="H6" s="22">
        <v>17.472086000000001</v>
      </c>
      <c r="I6" s="22">
        <v>18.001280000000001</v>
      </c>
      <c r="J6" s="22">
        <v>17.867965999999999</v>
      </c>
      <c r="K6" s="22">
        <v>17.252393999999999</v>
      </c>
      <c r="L6" s="22">
        <v>17.214161000000001</v>
      </c>
      <c r="M6" s="22">
        <v>17.484660999999999</v>
      </c>
      <c r="N6" s="22">
        <v>17.333237</v>
      </c>
      <c r="O6" s="22">
        <v>17.200441000000001</v>
      </c>
      <c r="P6" s="22">
        <v>17.644344</v>
      </c>
      <c r="Q6" s="22">
        <v>17.626622999999999</v>
      </c>
      <c r="R6" s="22">
        <v>17.360434999999999</v>
      </c>
      <c r="S6" s="22">
        <v>17.477978</v>
      </c>
      <c r="T6" s="22">
        <v>17.796576999999999</v>
      </c>
      <c r="U6" s="22">
        <v>17.840641000000002</v>
      </c>
      <c r="V6" s="22">
        <v>17.795715000000001</v>
      </c>
      <c r="W6" s="22">
        <v>17.878589999999999</v>
      </c>
      <c r="X6" s="22">
        <v>17.943552</v>
      </c>
      <c r="Y6" s="22">
        <v>18.065819000000001</v>
      </c>
      <c r="Z6" s="22">
        <v>18.3368</v>
      </c>
      <c r="AA6" s="22">
        <v>18.406808999999999</v>
      </c>
      <c r="AB6" s="22">
        <v>18.514275000000001</v>
      </c>
      <c r="AC6" s="22">
        <v>18.657629</v>
      </c>
      <c r="AD6" s="22">
        <v>18.835070000000002</v>
      </c>
      <c r="AE6" s="22">
        <v>18.666606999999999</v>
      </c>
      <c r="AF6" s="22">
        <v>18.695568000000002</v>
      </c>
      <c r="AG6" s="22">
        <v>18.883429</v>
      </c>
      <c r="AH6" s="22">
        <v>18.898911999999999</v>
      </c>
      <c r="AI6" s="22">
        <v>18.953963999999999</v>
      </c>
      <c r="AJ6" s="22">
        <v>19.152168</v>
      </c>
      <c r="AK6" s="22">
        <v>19.344866</v>
      </c>
      <c r="AL6" s="22">
        <v>19.468086</v>
      </c>
      <c r="AM6" s="22">
        <v>19.354901999999999</v>
      </c>
      <c r="AN6" s="22">
        <v>19.521792999999999</v>
      </c>
      <c r="AO6" s="22">
        <v>19.731103999999998</v>
      </c>
      <c r="AP6" s="22">
        <v>19.806139000000002</v>
      </c>
    </row>
    <row r="9" spans="1:42" s="17" customFormat="1" x14ac:dyDescent="0.4">
      <c r="A9" s="4" t="s">
        <v>69</v>
      </c>
    </row>
    <row r="10" spans="1:42" x14ac:dyDescent="0.4">
      <c r="A10" s="25" t="s">
        <v>106</v>
      </c>
    </row>
    <row r="11" spans="1:42" x14ac:dyDescent="0.4">
      <c r="A11" s="17" t="s">
        <v>70</v>
      </c>
      <c r="B11" s="29">
        <v>505.74179099999992</v>
      </c>
      <c r="C11" s="29">
        <v>892.14055299999984</v>
      </c>
      <c r="D11" s="29">
        <v>1457.4285830000001</v>
      </c>
      <c r="E11" s="29">
        <v>1548.0426729999999</v>
      </c>
      <c r="F11" s="29">
        <v>243.88052800000003</v>
      </c>
      <c r="G11" s="29">
        <v>161.822463</v>
      </c>
      <c r="H11" s="29">
        <v>153.96764600000003</v>
      </c>
      <c r="I11" s="29">
        <v>157.60401299999998</v>
      </c>
      <c r="J11" s="29">
        <v>152.81669500000001</v>
      </c>
      <c r="K11" s="29">
        <v>151.50986499999999</v>
      </c>
      <c r="L11" s="29">
        <v>154.65778600000002</v>
      </c>
      <c r="M11" s="29">
        <v>149.31718599999999</v>
      </c>
      <c r="N11" s="29">
        <v>150.87277599999999</v>
      </c>
      <c r="O11" s="29">
        <v>149.233857</v>
      </c>
      <c r="P11" s="29">
        <v>148.342984</v>
      </c>
      <c r="Q11" s="29">
        <v>141.95980500000002</v>
      </c>
      <c r="R11" s="29">
        <v>133.60818700000002</v>
      </c>
      <c r="S11" s="29">
        <v>126.32739799999999</v>
      </c>
      <c r="T11" s="29">
        <v>116.89618</v>
      </c>
      <c r="U11" s="29">
        <v>104.73208</v>
      </c>
      <c r="V11" s="29">
        <v>97.232305999999994</v>
      </c>
      <c r="W11" s="29">
        <v>79.633540999999994</v>
      </c>
      <c r="X11" s="29">
        <v>72.384223000000006</v>
      </c>
      <c r="Y11" s="29">
        <v>66.913038999999998</v>
      </c>
      <c r="Z11" s="29">
        <v>60.515857000000004</v>
      </c>
      <c r="AA11" s="29">
        <v>53.390804999999993</v>
      </c>
      <c r="AB11" s="29">
        <v>45.948304999999998</v>
      </c>
      <c r="AC11" s="29">
        <v>39.080459000000005</v>
      </c>
      <c r="AD11" s="29">
        <v>32.838982999999999</v>
      </c>
      <c r="AE11" s="29">
        <v>26.508257</v>
      </c>
      <c r="AF11" s="29">
        <v>21.508032999999998</v>
      </c>
      <c r="AG11" s="29">
        <v>17.119900000000005</v>
      </c>
      <c r="AH11" s="29">
        <v>13.600675999999998</v>
      </c>
      <c r="AI11" s="29">
        <v>10.495579999999999</v>
      </c>
      <c r="AJ11" s="29">
        <v>8.4936050000000005</v>
      </c>
      <c r="AK11" s="29">
        <v>7.0800330000000002</v>
      </c>
      <c r="AL11" s="29">
        <v>5.9981480000000005</v>
      </c>
      <c r="AM11" s="29">
        <v>5.2256719999999994</v>
      </c>
      <c r="AN11" s="29">
        <v>4.4821650000000002</v>
      </c>
      <c r="AO11" s="29">
        <v>3.7810429999999999</v>
      </c>
      <c r="AP11" s="29">
        <v>3.2495449999999999</v>
      </c>
    </row>
    <row r="12" spans="1:42" x14ac:dyDescent="0.4">
      <c r="A12" s="17" t="s">
        <v>71</v>
      </c>
      <c r="B12" s="29">
        <v>544.48555899999997</v>
      </c>
      <c r="C12" s="29">
        <v>1065.7611969999998</v>
      </c>
      <c r="D12" s="29">
        <v>1305.6871150000002</v>
      </c>
      <c r="E12" s="29">
        <v>1655.8571019999999</v>
      </c>
      <c r="F12" s="29">
        <v>892.96152500000005</v>
      </c>
      <c r="G12" s="29">
        <v>1100.6574220000002</v>
      </c>
      <c r="H12" s="29">
        <v>1167.9876689999996</v>
      </c>
      <c r="I12" s="29">
        <v>1238.265247</v>
      </c>
      <c r="J12" s="29">
        <v>1258.3992480000002</v>
      </c>
      <c r="K12" s="29">
        <v>1199.6586769999999</v>
      </c>
      <c r="L12" s="29">
        <v>1178.0428440000001</v>
      </c>
      <c r="M12" s="29">
        <v>1178.395096</v>
      </c>
      <c r="N12" s="29">
        <v>1150.7221340000001</v>
      </c>
      <c r="O12" s="29">
        <v>1128.785844</v>
      </c>
      <c r="P12" s="29">
        <v>1130.792839</v>
      </c>
      <c r="Q12" s="29">
        <v>1098.8069259999997</v>
      </c>
      <c r="R12" s="29">
        <v>1048.1084660000001</v>
      </c>
      <c r="S12" s="29">
        <v>1009.223221</v>
      </c>
      <c r="T12" s="29">
        <v>969.96785499999999</v>
      </c>
      <c r="U12" s="29">
        <v>916.62207000000001</v>
      </c>
      <c r="V12" s="29">
        <v>893.92307700000015</v>
      </c>
      <c r="W12" s="29">
        <v>800.98199800000009</v>
      </c>
      <c r="X12" s="29">
        <v>777.06257600000015</v>
      </c>
      <c r="Y12" s="29">
        <v>753.87751900000012</v>
      </c>
      <c r="Z12" s="29">
        <v>716.50426600000003</v>
      </c>
      <c r="AA12" s="29">
        <v>665.28524100000004</v>
      </c>
      <c r="AB12" s="29">
        <v>600.67895199999987</v>
      </c>
      <c r="AC12" s="29">
        <v>537.78176899999994</v>
      </c>
      <c r="AD12" s="29">
        <v>476.27448600000002</v>
      </c>
      <c r="AE12" s="29">
        <v>402.25849699999998</v>
      </c>
      <c r="AF12" s="29">
        <v>341.40374700000001</v>
      </c>
      <c r="AG12" s="29">
        <v>282.90202400000004</v>
      </c>
      <c r="AH12" s="29">
        <v>233.578046</v>
      </c>
      <c r="AI12" s="29">
        <v>185.35858500000001</v>
      </c>
      <c r="AJ12" s="29">
        <v>155.26687200000001</v>
      </c>
      <c r="AK12" s="29">
        <v>133.32520299999999</v>
      </c>
      <c r="AL12" s="29">
        <v>115.660915</v>
      </c>
      <c r="AM12" s="29">
        <v>103.59765400000001</v>
      </c>
      <c r="AN12" s="29">
        <v>90.685136999999997</v>
      </c>
      <c r="AO12" s="29">
        <v>77.993928999999994</v>
      </c>
      <c r="AP12" s="29">
        <v>68.155623000000006</v>
      </c>
    </row>
    <row r="13" spans="1:42" x14ac:dyDescent="0.4">
      <c r="A13" s="17" t="s">
        <v>37</v>
      </c>
      <c r="B13" s="29">
        <v>4880.2583009999998</v>
      </c>
      <c r="C13" s="29">
        <v>5549.9106449999999</v>
      </c>
      <c r="D13" s="29">
        <v>6450.2163090000004</v>
      </c>
      <c r="E13" s="29">
        <v>6382.2773440000001</v>
      </c>
      <c r="F13" s="29">
        <v>7651.7353519999997</v>
      </c>
      <c r="G13" s="29">
        <v>6921.6674800000001</v>
      </c>
      <c r="H13" s="29">
        <v>6447.8110349999997</v>
      </c>
      <c r="I13" s="29">
        <v>6611.2290039999998</v>
      </c>
      <c r="J13" s="29">
        <v>6292.0883789999998</v>
      </c>
      <c r="K13" s="29">
        <v>6162.2143550000001</v>
      </c>
      <c r="L13" s="29">
        <v>6107.8125</v>
      </c>
      <c r="M13" s="29">
        <v>5968.2802730000003</v>
      </c>
      <c r="N13" s="29">
        <v>5967.908203</v>
      </c>
      <c r="O13" s="29">
        <v>5837.8378910000001</v>
      </c>
      <c r="P13" s="29">
        <v>5809.0190430000002</v>
      </c>
      <c r="Q13" s="29">
        <v>5581.7402339999999</v>
      </c>
      <c r="R13" s="29">
        <v>5381.6201170000004</v>
      </c>
      <c r="S13" s="29">
        <v>5174.5639650000003</v>
      </c>
      <c r="T13" s="29">
        <v>4817.8876950000003</v>
      </c>
      <c r="U13" s="29">
        <v>4228.4096680000002</v>
      </c>
      <c r="V13" s="29">
        <v>3536.7802729999999</v>
      </c>
      <c r="W13" s="29">
        <v>2810.3395999999998</v>
      </c>
      <c r="X13" s="29">
        <v>2445.7260740000002</v>
      </c>
      <c r="Y13" s="29">
        <v>2151.1591800000001</v>
      </c>
      <c r="Z13" s="29">
        <v>1877.6015620000001</v>
      </c>
      <c r="AA13" s="29">
        <v>1614.5804439999999</v>
      </c>
      <c r="AB13" s="29">
        <v>1374.6595460000001</v>
      </c>
      <c r="AC13" s="29">
        <v>1175.727539</v>
      </c>
      <c r="AD13" s="29">
        <v>991.57781999999997</v>
      </c>
      <c r="AE13" s="29">
        <v>805.14410399999997</v>
      </c>
      <c r="AF13" s="29">
        <v>659.17956500000003</v>
      </c>
      <c r="AG13" s="29">
        <v>560.58245799999997</v>
      </c>
      <c r="AH13" s="29">
        <v>455.37112400000001</v>
      </c>
      <c r="AI13" s="29">
        <v>366.583618</v>
      </c>
      <c r="AJ13" s="29">
        <v>293.34399400000001</v>
      </c>
      <c r="AK13" s="29">
        <v>232.64137299999999</v>
      </c>
      <c r="AL13" s="29">
        <v>181.35841400000001</v>
      </c>
      <c r="AM13" s="29">
        <v>138.45706200000001</v>
      </c>
      <c r="AN13" s="29">
        <v>109.78628500000001</v>
      </c>
      <c r="AO13" s="29">
        <v>88.355887999999993</v>
      </c>
      <c r="AP13" s="29">
        <v>69.217528999999999</v>
      </c>
    </row>
    <row r="14" spans="1:42" x14ac:dyDescent="0.4">
      <c r="A14" s="17" t="s">
        <v>38</v>
      </c>
      <c r="B14" s="29">
        <v>4359.6191410000001</v>
      </c>
      <c r="C14" s="29">
        <v>3997.5415039999998</v>
      </c>
      <c r="D14" s="29">
        <v>3524.92749</v>
      </c>
      <c r="E14" s="29">
        <v>3459.6499020000001</v>
      </c>
      <c r="F14" s="29">
        <v>5659.8535160000001</v>
      </c>
      <c r="G14" s="29">
        <v>7492.6669920000004</v>
      </c>
      <c r="H14" s="29">
        <v>8280.8554690000001</v>
      </c>
      <c r="I14" s="29">
        <v>8778.3066409999992</v>
      </c>
      <c r="J14" s="29">
        <v>8782.3710940000001</v>
      </c>
      <c r="K14" s="29">
        <v>8313.328125</v>
      </c>
      <c r="L14" s="29">
        <v>8186.3222660000001</v>
      </c>
      <c r="M14" s="29">
        <v>8172.015625</v>
      </c>
      <c r="N14" s="29">
        <v>7940.4985349999997</v>
      </c>
      <c r="O14" s="29">
        <v>7750.376953</v>
      </c>
      <c r="P14" s="29">
        <v>7723.2055659999996</v>
      </c>
      <c r="Q14" s="29">
        <v>7484.9291990000002</v>
      </c>
      <c r="R14" s="29">
        <v>7065.4589839999999</v>
      </c>
      <c r="S14" s="29">
        <v>6821.2070309999999</v>
      </c>
      <c r="T14" s="29">
        <v>6543.1313479999999</v>
      </c>
      <c r="U14" s="29">
        <v>5989.1445309999999</v>
      </c>
      <c r="V14" s="29">
        <v>5125.6689450000003</v>
      </c>
      <c r="W14" s="29">
        <v>4450.9257809999999</v>
      </c>
      <c r="X14" s="29">
        <v>4116.626953</v>
      </c>
      <c r="Y14" s="29">
        <v>3784.0190429999998</v>
      </c>
      <c r="Z14" s="29">
        <v>3468.9433589999999</v>
      </c>
      <c r="AA14" s="29">
        <v>3149.7368160000001</v>
      </c>
      <c r="AB14" s="29">
        <v>2823.9819339999999</v>
      </c>
      <c r="AC14" s="29">
        <v>2553.9653320000002</v>
      </c>
      <c r="AD14" s="29">
        <v>2292.6857909999999</v>
      </c>
      <c r="AE14" s="29">
        <v>1982.461182</v>
      </c>
      <c r="AF14" s="29">
        <v>1723.68103</v>
      </c>
      <c r="AG14" s="29">
        <v>1494.49585</v>
      </c>
      <c r="AH14" s="29">
        <v>1289.119385</v>
      </c>
      <c r="AI14" s="29">
        <v>1113.5006100000001</v>
      </c>
      <c r="AJ14" s="29">
        <v>960.35266100000001</v>
      </c>
      <c r="AK14" s="29">
        <v>825.06280500000003</v>
      </c>
      <c r="AL14" s="29">
        <v>701.83148200000005</v>
      </c>
      <c r="AM14" s="29">
        <v>582.30108600000005</v>
      </c>
      <c r="AN14" s="29">
        <v>490.68203699999998</v>
      </c>
      <c r="AO14" s="29">
        <v>413.926422</v>
      </c>
      <c r="AP14" s="29">
        <v>337.439392</v>
      </c>
    </row>
    <row r="15" spans="1:42" x14ac:dyDescent="0.4">
      <c r="A15" s="17" t="s">
        <v>39</v>
      </c>
      <c r="B15" s="29">
        <v>443.39263899999997</v>
      </c>
      <c r="C15" s="29">
        <v>586.26745600000004</v>
      </c>
      <c r="D15" s="29">
        <v>907.92040999999995</v>
      </c>
      <c r="E15" s="29">
        <v>1269.6362300000001</v>
      </c>
      <c r="F15" s="29">
        <v>735.86669900000004</v>
      </c>
      <c r="G15" s="29">
        <v>557.92517099999998</v>
      </c>
      <c r="H15" s="29">
        <v>322.53466800000001</v>
      </c>
      <c r="I15" s="29">
        <v>214.406631</v>
      </c>
      <c r="J15" s="29">
        <v>251.43165400000001</v>
      </c>
      <c r="K15" s="29">
        <v>226.66401199999999</v>
      </c>
      <c r="L15" s="29">
        <v>239.82084500000002</v>
      </c>
      <c r="M15" s="29">
        <v>527.69762700000001</v>
      </c>
      <c r="N15" s="29">
        <v>543.44058300000006</v>
      </c>
      <c r="O15" s="29">
        <v>552.40691700000002</v>
      </c>
      <c r="P15" s="29">
        <v>550.99845800000003</v>
      </c>
      <c r="Q15" s="29">
        <v>606.75629300000003</v>
      </c>
      <c r="R15" s="29">
        <v>612.89532099999997</v>
      </c>
      <c r="S15" s="29">
        <v>592.42719199999999</v>
      </c>
      <c r="T15" s="29">
        <v>562.68293900000003</v>
      </c>
      <c r="U15" s="29">
        <v>514.164309</v>
      </c>
      <c r="V15" s="29">
        <v>460.02686999999997</v>
      </c>
      <c r="W15" s="29">
        <v>405.37831999999997</v>
      </c>
      <c r="X15" s="29">
        <v>371.354038</v>
      </c>
      <c r="Y15" s="29">
        <v>343.94579099999999</v>
      </c>
      <c r="Z15" s="29">
        <v>315.47824800000001</v>
      </c>
      <c r="AA15" s="29">
        <v>281.18298499999997</v>
      </c>
      <c r="AB15" s="29">
        <v>243.444535</v>
      </c>
      <c r="AC15" s="29">
        <v>208.81366</v>
      </c>
      <c r="AD15" s="29">
        <v>185.002747</v>
      </c>
      <c r="AE15" s="29">
        <v>162.102417</v>
      </c>
      <c r="AF15" s="29">
        <v>142.37912</v>
      </c>
      <c r="AG15" s="29">
        <v>127.502515</v>
      </c>
      <c r="AH15" s="29">
        <v>109.874163</v>
      </c>
      <c r="AI15" s="29">
        <v>94.85960200000001</v>
      </c>
      <c r="AJ15" s="29">
        <v>81.896298000000002</v>
      </c>
      <c r="AK15" s="29">
        <v>69.176203999999998</v>
      </c>
      <c r="AL15" s="29">
        <v>58.515303000000003</v>
      </c>
      <c r="AM15" s="29">
        <v>49.450541999999999</v>
      </c>
      <c r="AN15" s="29">
        <v>41.812213999999997</v>
      </c>
      <c r="AO15" s="29">
        <v>35.481265999999998</v>
      </c>
      <c r="AP15" s="29">
        <v>30.391596</v>
      </c>
    </row>
    <row r="16" spans="1:42" x14ac:dyDescent="0.4">
      <c r="A16" s="17" t="s">
        <v>40</v>
      </c>
      <c r="B16" s="29">
        <v>64.419235</v>
      </c>
      <c r="C16" s="29">
        <v>62.341197999999999</v>
      </c>
      <c r="D16" s="29">
        <v>49.749619000000003</v>
      </c>
      <c r="E16" s="29">
        <v>48.525333000000003</v>
      </c>
      <c r="F16" s="29">
        <v>42.134518</v>
      </c>
      <c r="G16" s="29">
        <v>7.8393069999999998</v>
      </c>
      <c r="H16" s="29">
        <v>10.444145000000001</v>
      </c>
      <c r="I16" s="29">
        <v>6.0966139999999998</v>
      </c>
      <c r="J16" s="29">
        <v>11.607935999999999</v>
      </c>
      <c r="K16" s="29">
        <v>10.520298</v>
      </c>
      <c r="L16" s="29">
        <v>26.092757000000002</v>
      </c>
      <c r="M16" s="29">
        <v>15.61049</v>
      </c>
      <c r="N16" s="29">
        <v>11.833948000000001</v>
      </c>
      <c r="O16" s="29">
        <v>9.8720579999999991</v>
      </c>
      <c r="P16" s="29">
        <v>9.2246819999999996</v>
      </c>
      <c r="Q16" s="29">
        <v>11.717601999999999</v>
      </c>
      <c r="R16" s="29">
        <v>13.886761</v>
      </c>
      <c r="S16" s="29">
        <v>13.335798</v>
      </c>
      <c r="T16" s="29">
        <v>12.800819000000001</v>
      </c>
      <c r="U16" s="29">
        <v>11.907209</v>
      </c>
      <c r="V16" s="29">
        <v>10.650684</v>
      </c>
      <c r="W16" s="29">
        <v>9.5303839999999997</v>
      </c>
      <c r="X16" s="29">
        <v>8.9895890000000005</v>
      </c>
      <c r="Y16" s="29">
        <v>8.4132999999999996</v>
      </c>
      <c r="Z16" s="29">
        <v>7.8622750000000003</v>
      </c>
      <c r="AA16" s="29">
        <v>7.1608530000000004</v>
      </c>
      <c r="AB16" s="29">
        <v>6.3330479999999998</v>
      </c>
      <c r="AC16" s="29">
        <v>5.5696539999999999</v>
      </c>
      <c r="AD16" s="29">
        <v>5.07796</v>
      </c>
      <c r="AE16" s="29">
        <v>4.5650779999999997</v>
      </c>
      <c r="AF16" s="29">
        <v>4.1088889999999996</v>
      </c>
      <c r="AG16" s="29">
        <v>3.5778029999999998</v>
      </c>
      <c r="AH16" s="29">
        <v>3.1779600000000001</v>
      </c>
      <c r="AI16" s="29">
        <v>2.8566959999999999</v>
      </c>
      <c r="AJ16" s="29">
        <v>2.6006640000000001</v>
      </c>
      <c r="AK16" s="29">
        <v>2.3644810000000001</v>
      </c>
      <c r="AL16" s="29">
        <v>2.2103869999999999</v>
      </c>
      <c r="AM16" s="29">
        <v>2.1281379999999999</v>
      </c>
      <c r="AN16" s="29">
        <v>2.1205470000000002</v>
      </c>
      <c r="AO16" s="29">
        <v>2.1890399999999999</v>
      </c>
      <c r="AP16" s="29">
        <v>2.3138700000000001</v>
      </c>
    </row>
    <row r="17" spans="1:42" x14ac:dyDescent="0.4">
      <c r="A17" s="17" t="s">
        <v>66</v>
      </c>
      <c r="B17" s="29">
        <v>0</v>
      </c>
      <c r="C17" s="29">
        <v>0</v>
      </c>
      <c r="D17" s="29">
        <v>6.6112419999999998</v>
      </c>
      <c r="E17" s="29">
        <v>15.374139</v>
      </c>
      <c r="F17" s="29">
        <v>23.381031</v>
      </c>
      <c r="G17" s="29">
        <v>24.176399</v>
      </c>
      <c r="H17" s="29">
        <v>23.177256</v>
      </c>
      <c r="I17" s="29">
        <v>25.054141999999999</v>
      </c>
      <c r="J17" s="29">
        <v>1.506993</v>
      </c>
      <c r="K17" s="29">
        <v>9.1113549999999996</v>
      </c>
      <c r="L17" s="29">
        <v>82.857985999999997</v>
      </c>
      <c r="M17" s="29">
        <v>122.406662</v>
      </c>
      <c r="N17" s="29">
        <v>146.12657200000001</v>
      </c>
      <c r="O17" s="29">
        <v>160.764725</v>
      </c>
      <c r="P17" s="29">
        <v>176.69090299999999</v>
      </c>
      <c r="Q17" s="29">
        <v>185.23950199999999</v>
      </c>
      <c r="R17" s="29">
        <v>104.393173</v>
      </c>
      <c r="S17" s="29">
        <v>99.927338000000006</v>
      </c>
      <c r="T17" s="29">
        <v>96.081490000000002</v>
      </c>
      <c r="U17" s="29">
        <v>90.608795000000001</v>
      </c>
      <c r="V17" s="29">
        <v>89.467360999999997</v>
      </c>
      <c r="W17" s="29">
        <v>69.864929000000004</v>
      </c>
      <c r="X17" s="29">
        <v>63.845509</v>
      </c>
      <c r="Y17" s="29">
        <v>59.143374999999999</v>
      </c>
      <c r="Z17" s="29">
        <v>54.828144000000002</v>
      </c>
      <c r="AA17" s="29">
        <v>48.021332000000001</v>
      </c>
      <c r="AB17" s="29">
        <v>40.800133000000002</v>
      </c>
      <c r="AC17" s="29">
        <v>33.449486</v>
      </c>
      <c r="AD17" s="29">
        <v>29.994641999999999</v>
      </c>
      <c r="AE17" s="29">
        <v>27.592009999999998</v>
      </c>
      <c r="AF17" s="29">
        <v>25.683529</v>
      </c>
      <c r="AG17" s="29">
        <v>8.0050799999999995</v>
      </c>
      <c r="AH17" s="29">
        <v>10.569375000000001</v>
      </c>
      <c r="AI17" s="29">
        <v>14.529097</v>
      </c>
      <c r="AJ17" s="29">
        <v>20.08794</v>
      </c>
      <c r="AK17" s="29">
        <v>25.873460999999999</v>
      </c>
      <c r="AL17" s="29">
        <v>30.638386000000001</v>
      </c>
      <c r="AM17" s="29">
        <v>32.552081999999999</v>
      </c>
      <c r="AN17" s="29">
        <v>31.423185</v>
      </c>
      <c r="AO17" s="29">
        <v>29.257086000000001</v>
      </c>
      <c r="AP17" s="29">
        <v>27.240154</v>
      </c>
    </row>
    <row r="18" spans="1:42" x14ac:dyDescent="0.4">
      <c r="A18" s="17" t="s">
        <v>44</v>
      </c>
      <c r="B18" s="29">
        <v>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1.657958</v>
      </c>
      <c r="I18" s="29">
        <v>2.7601930000000001</v>
      </c>
      <c r="J18" s="29">
        <v>87.423705999999996</v>
      </c>
      <c r="K18" s="29">
        <v>113.842133</v>
      </c>
      <c r="L18" s="29">
        <v>89.461281</v>
      </c>
      <c r="M18" s="29">
        <v>99.521675000000002</v>
      </c>
      <c r="N18" s="29">
        <v>121.022087</v>
      </c>
      <c r="O18" s="29">
        <v>138.54139699999999</v>
      </c>
      <c r="P18" s="29">
        <v>154.665268</v>
      </c>
      <c r="Q18" s="29">
        <v>169.35330200000001</v>
      </c>
      <c r="R18" s="29">
        <v>248.82891799999999</v>
      </c>
      <c r="S18" s="29">
        <v>244.95996099999999</v>
      </c>
      <c r="T18" s="29">
        <v>244.19723500000001</v>
      </c>
      <c r="U18" s="29">
        <v>244.99037200000001</v>
      </c>
      <c r="V18" s="29">
        <v>247.33970600000001</v>
      </c>
      <c r="W18" s="29">
        <v>255.756134</v>
      </c>
      <c r="X18" s="29">
        <v>246.11908</v>
      </c>
      <c r="Y18" s="29">
        <v>238.42155500000001</v>
      </c>
      <c r="Z18" s="29">
        <v>227.82212799999999</v>
      </c>
      <c r="AA18" s="29">
        <v>209.067215</v>
      </c>
      <c r="AB18" s="29">
        <v>183.130875</v>
      </c>
      <c r="AC18" s="29">
        <v>157.534637</v>
      </c>
      <c r="AD18" s="29">
        <v>144.39790300000001</v>
      </c>
      <c r="AE18" s="29">
        <v>132.04226700000001</v>
      </c>
      <c r="AF18" s="29">
        <v>119.557159</v>
      </c>
      <c r="AG18" s="29">
        <v>122.24102000000001</v>
      </c>
      <c r="AH18" s="29">
        <v>104.443382</v>
      </c>
      <c r="AI18" s="29">
        <v>87.465468999999999</v>
      </c>
      <c r="AJ18" s="29">
        <v>69.966887999999997</v>
      </c>
      <c r="AK18" s="29">
        <v>50.967747000000003</v>
      </c>
      <c r="AL18" s="29">
        <v>35.409976999999998</v>
      </c>
      <c r="AM18" s="29">
        <v>24.555682999999998</v>
      </c>
      <c r="AN18" s="29">
        <v>17.450491</v>
      </c>
      <c r="AO18" s="29">
        <v>12.61158</v>
      </c>
      <c r="AP18" s="29">
        <v>9.0667749999999998</v>
      </c>
    </row>
    <row r="19" spans="1:42" x14ac:dyDescent="0.4">
      <c r="A19" s="17" t="s">
        <v>67</v>
      </c>
      <c r="B19" s="29">
        <v>0</v>
      </c>
      <c r="C19" s="29">
        <v>2.9E-5</v>
      </c>
      <c r="D19" s="29">
        <v>4.6000000000000001E-4</v>
      </c>
      <c r="E19" s="29">
        <v>2.9290000000000002E-3</v>
      </c>
      <c r="F19" s="29">
        <v>0.191826</v>
      </c>
      <c r="G19" s="29">
        <v>0.73622799999999999</v>
      </c>
      <c r="H19" s="29">
        <v>2.0025000000000001E-2</v>
      </c>
      <c r="I19" s="29">
        <v>1.1770000000000001E-3</v>
      </c>
      <c r="J19" s="29">
        <v>1.6733999999999999E-2</v>
      </c>
      <c r="K19" s="29">
        <v>1.0319999999999999E-3</v>
      </c>
      <c r="L19" s="29">
        <v>1.7545569999999999</v>
      </c>
      <c r="M19" s="29">
        <v>0.55081400000000003</v>
      </c>
      <c r="N19" s="29">
        <v>7.9990000000000006E-2</v>
      </c>
      <c r="O19" s="29">
        <v>1.3507E-2</v>
      </c>
      <c r="P19" s="29">
        <v>3.3809999999999999E-3</v>
      </c>
      <c r="Q19" s="29">
        <v>1.173E-3</v>
      </c>
      <c r="R19" s="29">
        <v>6.11E-4</v>
      </c>
      <c r="S19" s="29">
        <v>2.3699999999999999E-4</v>
      </c>
      <c r="T19" s="29">
        <v>1.05E-4</v>
      </c>
      <c r="U19" s="29">
        <v>5.1E-5</v>
      </c>
      <c r="V19" s="29">
        <v>2.9E-5</v>
      </c>
      <c r="W19" s="29">
        <v>1.4E-5</v>
      </c>
      <c r="X19" s="29">
        <v>6.9999999999999999E-6</v>
      </c>
      <c r="Y19" s="29">
        <v>3.9999999999999998E-6</v>
      </c>
      <c r="Z19" s="29">
        <v>1.9999999999999999E-6</v>
      </c>
      <c r="AA19" s="29">
        <v>9.9999999999999995E-7</v>
      </c>
      <c r="AB19" s="29">
        <v>9.9999999999999995E-7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</row>
    <row r="20" spans="1:42" x14ac:dyDescent="0.4">
      <c r="A20" s="17" t="s">
        <v>68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0.67667299999999997</v>
      </c>
      <c r="K20" s="29">
        <v>0.40301100000000001</v>
      </c>
      <c r="L20" s="29">
        <v>0.26522099999999998</v>
      </c>
      <c r="M20" s="29">
        <v>6.7185999999999996E-2</v>
      </c>
      <c r="N20" s="29">
        <v>3.0929999999999998E-3</v>
      </c>
      <c r="O20" s="29">
        <v>7.27E-4</v>
      </c>
      <c r="P20" s="29">
        <v>2.2000000000000001E-4</v>
      </c>
      <c r="Q20" s="29">
        <v>8.1000000000000004E-5</v>
      </c>
      <c r="R20" s="29">
        <v>4.1999999999999998E-5</v>
      </c>
      <c r="S20" s="29">
        <v>1.7E-5</v>
      </c>
      <c r="T20" s="29">
        <v>6.9999999999999999E-6</v>
      </c>
      <c r="U20" s="29">
        <v>3.9999999999999998E-6</v>
      </c>
      <c r="V20" s="29">
        <v>1.9999999999999999E-6</v>
      </c>
      <c r="W20" s="29">
        <v>9.9999999999999995E-7</v>
      </c>
      <c r="X20" s="29">
        <v>9.9999999999999995E-7</v>
      </c>
      <c r="Y20" s="29">
        <v>0</v>
      </c>
      <c r="Z20" s="29">
        <v>0</v>
      </c>
      <c r="AA20" s="29">
        <v>0</v>
      </c>
      <c r="AB20" s="29">
        <v>0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0</v>
      </c>
      <c r="AP20" s="29">
        <v>0</v>
      </c>
    </row>
    <row r="21" spans="1:42" x14ac:dyDescent="0.4">
      <c r="A21" s="17" t="s">
        <v>43</v>
      </c>
      <c r="B21" s="29">
        <v>0</v>
      </c>
      <c r="C21" s="29">
        <v>5.2300000000000003E-3</v>
      </c>
      <c r="D21" s="29">
        <v>7.0441000000000004E-2</v>
      </c>
      <c r="E21" s="29">
        <v>0.27246199999999998</v>
      </c>
      <c r="F21" s="29">
        <v>2.5285549999999999</v>
      </c>
      <c r="G21" s="29">
        <v>5.68635</v>
      </c>
      <c r="H21" s="29">
        <v>6.8971819999999999</v>
      </c>
      <c r="I21" s="29">
        <v>7.705997</v>
      </c>
      <c r="J21" s="29">
        <v>31.437643000000001</v>
      </c>
      <c r="K21" s="29">
        <v>58.782893999999999</v>
      </c>
      <c r="L21" s="29">
        <v>151.313705</v>
      </c>
      <c r="M21" s="29">
        <v>218.964462</v>
      </c>
      <c r="N21" s="29">
        <v>295.15792800000003</v>
      </c>
      <c r="O21" s="29">
        <v>459.713593</v>
      </c>
      <c r="P21" s="29">
        <v>637.28186000000005</v>
      </c>
      <c r="Q21" s="29">
        <v>861.32208300000002</v>
      </c>
      <c r="R21" s="29">
        <v>1061.7633060000001</v>
      </c>
      <c r="S21" s="29">
        <v>1325.83313</v>
      </c>
      <c r="T21" s="29">
        <v>1706.0704350000001</v>
      </c>
      <c r="U21" s="29">
        <v>2136.3264159999999</v>
      </c>
      <c r="V21" s="29">
        <v>2643.5363769999999</v>
      </c>
      <c r="W21" s="29">
        <v>3280.720703</v>
      </c>
      <c r="X21" s="29">
        <v>3581.0222170000002</v>
      </c>
      <c r="Y21" s="29">
        <v>3900.0341800000001</v>
      </c>
      <c r="Z21" s="29">
        <v>4260.0463870000003</v>
      </c>
      <c r="AA21" s="29">
        <v>4543.1796880000002</v>
      </c>
      <c r="AB21" s="29">
        <v>4841.3740230000003</v>
      </c>
      <c r="AC21" s="29">
        <v>5085.5307620000003</v>
      </c>
      <c r="AD21" s="29">
        <v>5331.158203</v>
      </c>
      <c r="AE21" s="29">
        <v>5445.0522460000002</v>
      </c>
      <c r="AF21" s="29">
        <v>5588.6015619999998</v>
      </c>
      <c r="AG21" s="29">
        <v>5773.7226559999999</v>
      </c>
      <c r="AH21" s="29">
        <v>5871.9741210000002</v>
      </c>
      <c r="AI21" s="29">
        <v>5972.59375</v>
      </c>
      <c r="AJ21" s="29">
        <v>6110.6835940000001</v>
      </c>
      <c r="AK21" s="29">
        <v>6235.8466799999997</v>
      </c>
      <c r="AL21" s="29">
        <v>6333.2939450000003</v>
      </c>
      <c r="AM21" s="29">
        <v>6357.9946289999998</v>
      </c>
      <c r="AN21" s="29">
        <v>6442.9672849999997</v>
      </c>
      <c r="AO21" s="29">
        <v>6552.0791019999997</v>
      </c>
      <c r="AP21" s="29">
        <v>6617.9316410000001</v>
      </c>
    </row>
    <row r="22" spans="1:42" x14ac:dyDescent="0.4">
      <c r="A22" s="17" t="s">
        <v>46</v>
      </c>
      <c r="B22" s="29">
        <v>2.1100000000000001E-4</v>
      </c>
      <c r="C22" s="29">
        <v>5.7889999999999999E-3</v>
      </c>
      <c r="D22" s="29">
        <v>5.4301000000000002E-2</v>
      </c>
      <c r="E22" s="29">
        <v>0.23050399999999999</v>
      </c>
      <c r="F22" s="29">
        <v>1.9150430000000001</v>
      </c>
      <c r="G22" s="29">
        <v>8.6115589999999997</v>
      </c>
      <c r="H22" s="29">
        <v>9.8971820000000008</v>
      </c>
      <c r="I22" s="29">
        <v>10.905563000000001</v>
      </c>
      <c r="J22" s="29">
        <v>38.758704999999999</v>
      </c>
      <c r="K22" s="29">
        <v>68.395195000000001</v>
      </c>
      <c r="L22" s="29">
        <v>46.473227999999999</v>
      </c>
      <c r="M22" s="29">
        <v>85.837929000000003</v>
      </c>
      <c r="N22" s="29">
        <v>117.178787</v>
      </c>
      <c r="O22" s="29">
        <v>184.24638400000001</v>
      </c>
      <c r="P22" s="29">
        <v>306.146637</v>
      </c>
      <c r="Q22" s="29">
        <v>426.98065200000002</v>
      </c>
      <c r="R22" s="29">
        <v>574.94506799999999</v>
      </c>
      <c r="S22" s="29">
        <v>768.76879899999994</v>
      </c>
      <c r="T22" s="29">
        <v>1047.0703120000001</v>
      </c>
      <c r="U22" s="29">
        <v>1388.5976559999999</v>
      </c>
      <c r="V22" s="29">
        <v>1795.5177000000001</v>
      </c>
      <c r="W22" s="29">
        <v>2290.9577640000002</v>
      </c>
      <c r="X22" s="29">
        <v>2546.3955080000001</v>
      </c>
      <c r="Y22" s="29">
        <v>2770.407471</v>
      </c>
      <c r="Z22" s="29">
        <v>3031.1213379999999</v>
      </c>
      <c r="AA22" s="29">
        <v>3253.5820309999999</v>
      </c>
      <c r="AB22" s="29">
        <v>3478.540039</v>
      </c>
      <c r="AC22" s="29">
        <v>3690.8364259999998</v>
      </c>
      <c r="AD22" s="29">
        <v>3909.405029</v>
      </c>
      <c r="AE22" s="29">
        <v>4028.985107</v>
      </c>
      <c r="AF22" s="29">
        <v>4176.2304690000001</v>
      </c>
      <c r="AG22" s="29">
        <v>4355.0541990000002</v>
      </c>
      <c r="AH22" s="29">
        <v>4467.0615230000003</v>
      </c>
      <c r="AI22" s="29">
        <v>4586.4506840000004</v>
      </c>
      <c r="AJ22" s="29">
        <v>4729.4560549999997</v>
      </c>
      <c r="AK22" s="29">
        <v>4853.1586909999996</v>
      </c>
      <c r="AL22" s="29">
        <v>4950.6508789999998</v>
      </c>
      <c r="AM22" s="29">
        <v>4983.9897460000002</v>
      </c>
      <c r="AN22" s="29">
        <v>5069.4770509999998</v>
      </c>
      <c r="AO22" s="29">
        <v>5171.8037109999996</v>
      </c>
      <c r="AP22" s="29">
        <v>5208.7680659999996</v>
      </c>
    </row>
    <row r="23" spans="1:42" x14ac:dyDescent="0.4">
      <c r="A23" s="17" t="s">
        <v>57</v>
      </c>
      <c r="B23" s="29">
        <v>0</v>
      </c>
      <c r="C23" s="29">
        <v>0</v>
      </c>
      <c r="D23" s="29">
        <v>1.5999999999999999E-5</v>
      </c>
      <c r="E23" s="29">
        <v>3.2190000000000001E-3</v>
      </c>
      <c r="F23" s="29">
        <v>3.5605999999999999E-2</v>
      </c>
      <c r="G23" s="29">
        <v>0.31007600000000002</v>
      </c>
      <c r="H23" s="29">
        <v>4.8466000000000002E-2</v>
      </c>
      <c r="I23" s="29">
        <v>9.6699999999999994E-2</v>
      </c>
      <c r="J23" s="29">
        <v>0.96890399999999999</v>
      </c>
      <c r="K23" s="29">
        <v>3.7436039999999999</v>
      </c>
      <c r="L23" s="29">
        <v>5.8564480000000003</v>
      </c>
      <c r="M23" s="29">
        <v>9.8028189999999995</v>
      </c>
      <c r="N23" s="29">
        <v>17.015471000000002</v>
      </c>
      <c r="O23" s="29">
        <v>36.111370000000001</v>
      </c>
      <c r="P23" s="29">
        <v>55.817447999999999</v>
      </c>
      <c r="Q23" s="29">
        <v>97.430954</v>
      </c>
      <c r="R23" s="29">
        <v>144.74406400000001</v>
      </c>
      <c r="S23" s="29">
        <v>218.176636</v>
      </c>
      <c r="T23" s="29">
        <v>340.18682899999999</v>
      </c>
      <c r="U23" s="29">
        <v>519.07995600000004</v>
      </c>
      <c r="V23" s="29">
        <v>786.40673800000002</v>
      </c>
      <c r="W23" s="29">
        <v>969.94433600000002</v>
      </c>
      <c r="X23" s="29">
        <v>1054.9068600000001</v>
      </c>
      <c r="Y23" s="29">
        <v>1144.514893</v>
      </c>
      <c r="Z23" s="29">
        <v>1246.1723629999999</v>
      </c>
      <c r="AA23" s="29">
        <v>1325.1489260000001</v>
      </c>
      <c r="AB23" s="29">
        <v>1408.9223629999999</v>
      </c>
      <c r="AC23" s="29">
        <v>1476.0482179999999</v>
      </c>
      <c r="AD23" s="29">
        <v>1542.903198</v>
      </c>
      <c r="AE23" s="29">
        <v>1573.3376459999999</v>
      </c>
      <c r="AF23" s="29">
        <v>1611.7342530000001</v>
      </c>
      <c r="AG23" s="29">
        <v>1661.286499</v>
      </c>
      <c r="AH23" s="29">
        <v>1684.977905</v>
      </c>
      <c r="AI23" s="29">
        <v>1709.6191409999999</v>
      </c>
      <c r="AJ23" s="29">
        <v>1745.505371</v>
      </c>
      <c r="AK23" s="29">
        <v>1776.9210210000001</v>
      </c>
      <c r="AL23" s="29">
        <v>1800.8857419999999</v>
      </c>
      <c r="AM23" s="29">
        <v>1804.7360839999999</v>
      </c>
      <c r="AN23" s="29">
        <v>1824.9399410000001</v>
      </c>
      <c r="AO23" s="29">
        <v>1851.0078120000001</v>
      </c>
      <c r="AP23" s="29">
        <v>1865.5996090000001</v>
      </c>
    </row>
    <row r="24" spans="1:42" x14ac:dyDescent="0.4">
      <c r="A24" s="17" t="s">
        <v>58</v>
      </c>
      <c r="B24" s="29">
        <v>0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0.98561900000000002</v>
      </c>
      <c r="K24" s="29">
        <v>5.2835700000000001</v>
      </c>
      <c r="L24" s="29">
        <v>4.0989699999999996</v>
      </c>
      <c r="M24" s="29">
        <v>8.0619219999999991</v>
      </c>
      <c r="N24" s="29">
        <v>14.302023</v>
      </c>
      <c r="O24" s="29">
        <v>27.857877999999999</v>
      </c>
      <c r="P24" s="29">
        <v>58.044345999999997</v>
      </c>
      <c r="Q24" s="29">
        <v>95.428252999999998</v>
      </c>
      <c r="R24" s="29">
        <v>152.552628</v>
      </c>
      <c r="S24" s="29">
        <v>245.92042499999999</v>
      </c>
      <c r="T24" s="29">
        <v>409.26443499999999</v>
      </c>
      <c r="U24" s="29">
        <v>671.82757600000002</v>
      </c>
      <c r="V24" s="29">
        <v>1092.5437010000001</v>
      </c>
      <c r="W24" s="29">
        <v>1418.949341</v>
      </c>
      <c r="X24" s="29">
        <v>1615.673096</v>
      </c>
      <c r="Y24" s="29">
        <v>1804.579712</v>
      </c>
      <c r="Z24" s="29">
        <v>2028.8188479999999</v>
      </c>
      <c r="AA24" s="29">
        <v>2239.400635</v>
      </c>
      <c r="AB24" s="29">
        <v>2461.099365</v>
      </c>
      <c r="AC24" s="29">
        <v>2679.3508299999999</v>
      </c>
      <c r="AD24" s="29">
        <v>2905.8784179999998</v>
      </c>
      <c r="AE24" s="29">
        <v>3065.513672</v>
      </c>
      <c r="AF24" s="29">
        <v>3242.748047</v>
      </c>
      <c r="AG24" s="29">
        <v>3446.758789</v>
      </c>
      <c r="AH24" s="29">
        <v>3593.4167480000001</v>
      </c>
      <c r="AI24" s="29">
        <v>3742.8168949999999</v>
      </c>
      <c r="AJ24" s="29">
        <v>3904.5090329999998</v>
      </c>
      <c r="AK24" s="29">
        <v>4047.679443</v>
      </c>
      <c r="AL24" s="29">
        <v>4162.857422</v>
      </c>
      <c r="AM24" s="29">
        <v>4217.7875979999999</v>
      </c>
      <c r="AN24" s="29">
        <v>4312.8159180000002</v>
      </c>
      <c r="AO24" s="29">
        <v>4419.0512699999999</v>
      </c>
      <c r="AP24" s="29">
        <v>4467.2124020000001</v>
      </c>
    </row>
    <row r="25" spans="1:42" x14ac:dyDescent="0.4">
      <c r="A25" s="17" t="s">
        <v>47</v>
      </c>
      <c r="B25" s="29">
        <v>0</v>
      </c>
      <c r="C25" s="29">
        <v>0</v>
      </c>
      <c r="D25" s="29">
        <v>2.0000000000000002E-5</v>
      </c>
      <c r="E25" s="29">
        <v>5.7000000000000003E-5</v>
      </c>
      <c r="F25" s="29">
        <v>3.88E-4</v>
      </c>
      <c r="G25" s="29">
        <v>5.4199999999999995E-4</v>
      </c>
      <c r="H25" s="29">
        <v>1.235E-3</v>
      </c>
      <c r="I25" s="29">
        <v>3.5279999999999999E-3</v>
      </c>
      <c r="J25" s="29">
        <v>2.6037999999999999E-2</v>
      </c>
      <c r="K25" s="29">
        <v>0.15573999999999999</v>
      </c>
      <c r="L25" s="29">
        <v>7.0513760000000003</v>
      </c>
      <c r="M25" s="29">
        <v>0.74925200000000003</v>
      </c>
      <c r="N25" s="29">
        <v>1.147481</v>
      </c>
      <c r="O25" s="29">
        <v>1.7823739999999999</v>
      </c>
      <c r="P25" s="29">
        <v>2.302956</v>
      </c>
      <c r="Q25" s="29">
        <v>3.209867</v>
      </c>
      <c r="R25" s="29">
        <v>3.9835410000000002</v>
      </c>
      <c r="S25" s="29">
        <v>5.0024009999999999</v>
      </c>
      <c r="T25" s="29">
        <v>6.5424730000000002</v>
      </c>
      <c r="U25" s="29">
        <v>8.3639829999999993</v>
      </c>
      <c r="V25" s="29">
        <v>10.518438</v>
      </c>
      <c r="W25" s="29">
        <v>4.0895989999999998</v>
      </c>
      <c r="X25" s="29">
        <v>4.4189350000000003</v>
      </c>
      <c r="Y25" s="29">
        <v>4.7817449999999999</v>
      </c>
      <c r="Z25" s="29">
        <v>5.1454519999999997</v>
      </c>
      <c r="AA25" s="29">
        <v>5.4413859999999996</v>
      </c>
      <c r="AB25" s="29">
        <v>5.7190859999999999</v>
      </c>
      <c r="AC25" s="29">
        <v>5.9750259999999997</v>
      </c>
      <c r="AD25" s="29">
        <v>6.192215</v>
      </c>
      <c r="AE25" s="29">
        <v>6.2480010000000004</v>
      </c>
      <c r="AF25" s="29">
        <v>6.3460979999999996</v>
      </c>
      <c r="AG25" s="29">
        <v>5.7470689999999998</v>
      </c>
      <c r="AH25" s="29">
        <v>5.1170869999999997</v>
      </c>
      <c r="AI25" s="29">
        <v>4.550942</v>
      </c>
      <c r="AJ25" s="29">
        <v>4.0717239999999997</v>
      </c>
      <c r="AK25" s="29">
        <v>3.6395689999999998</v>
      </c>
      <c r="AL25" s="29">
        <v>3.2389199999999998</v>
      </c>
      <c r="AM25" s="29">
        <v>2.8478409999999998</v>
      </c>
      <c r="AN25" s="29">
        <v>2.5330620000000001</v>
      </c>
      <c r="AO25" s="29">
        <v>2.256157</v>
      </c>
      <c r="AP25" s="29">
        <v>1.9892209999999999</v>
      </c>
    </row>
    <row r="26" spans="1:42" x14ac:dyDescent="0.4">
      <c r="A26" s="17" t="s">
        <v>48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1.2899999999999999E-4</v>
      </c>
      <c r="H26" s="29">
        <v>3.8000000000000002E-4</v>
      </c>
      <c r="I26" s="29">
        <v>1.152E-3</v>
      </c>
      <c r="J26" s="29">
        <v>7.6909999999999999E-3</v>
      </c>
      <c r="K26" s="29">
        <v>4.9579999999999999E-2</v>
      </c>
      <c r="L26" s="29">
        <v>1.4599880000000001</v>
      </c>
      <c r="M26" s="29">
        <v>0.199684</v>
      </c>
      <c r="N26" s="29">
        <v>0.30911</v>
      </c>
      <c r="O26" s="29">
        <v>0.68342000000000003</v>
      </c>
      <c r="P26" s="29">
        <v>1.03931</v>
      </c>
      <c r="Q26" s="29">
        <v>1.4204110000000001</v>
      </c>
      <c r="R26" s="29">
        <v>1.9279120000000001</v>
      </c>
      <c r="S26" s="29">
        <v>2.616987</v>
      </c>
      <c r="T26" s="29">
        <v>3.7021480000000002</v>
      </c>
      <c r="U26" s="29">
        <v>5.1811559999999997</v>
      </c>
      <c r="V26" s="29">
        <v>7.1675930000000001</v>
      </c>
      <c r="W26" s="29">
        <v>3.1598380000000001</v>
      </c>
      <c r="X26" s="29">
        <v>3.7079010000000001</v>
      </c>
      <c r="Y26" s="29">
        <v>4.2606469999999996</v>
      </c>
      <c r="Z26" s="29">
        <v>4.9382739999999998</v>
      </c>
      <c r="AA26" s="29">
        <v>5.6285879999999997</v>
      </c>
      <c r="AB26" s="29">
        <v>6.4022600000000001</v>
      </c>
      <c r="AC26" s="29">
        <v>7.2020309999999998</v>
      </c>
      <c r="AD26" s="29">
        <v>8.0764800000000001</v>
      </c>
      <c r="AE26" s="29">
        <v>8.8275699999999997</v>
      </c>
      <c r="AF26" s="29">
        <v>9.6455319999999993</v>
      </c>
      <c r="AG26" s="29">
        <v>9.1225059999999996</v>
      </c>
      <c r="AH26" s="29">
        <v>8.4422479999999993</v>
      </c>
      <c r="AI26" s="29">
        <v>7.8031680000000003</v>
      </c>
      <c r="AJ26" s="29">
        <v>7.2203710000000001</v>
      </c>
      <c r="AK26" s="29">
        <v>6.6449860000000003</v>
      </c>
      <c r="AL26" s="29">
        <v>6.0647330000000004</v>
      </c>
      <c r="AM26" s="29">
        <v>5.4488329999999996</v>
      </c>
      <c r="AN26" s="29">
        <v>4.9370599999999998</v>
      </c>
      <c r="AO26" s="29">
        <v>4.4773189999999996</v>
      </c>
      <c r="AP26" s="29">
        <v>4.0041900000000004</v>
      </c>
    </row>
    <row r="27" spans="1:42" x14ac:dyDescent="0.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x14ac:dyDescent="0.4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x14ac:dyDescent="0.4">
      <c r="A29" s="25" t="s">
        <v>105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x14ac:dyDescent="0.4">
      <c r="A30" t="s">
        <v>70</v>
      </c>
      <c r="B30" s="29">
        <v>505.74179099999992</v>
      </c>
      <c r="C30" s="29">
        <v>892.14055299999984</v>
      </c>
      <c r="D30" s="29">
        <v>1457.4285830000001</v>
      </c>
      <c r="E30" s="29">
        <v>1548.0426729999999</v>
      </c>
      <c r="F30" s="29">
        <v>243.88052800000003</v>
      </c>
      <c r="G30" s="29">
        <v>161.822463</v>
      </c>
      <c r="H30" s="29">
        <v>153.96764600000003</v>
      </c>
      <c r="I30" s="29">
        <v>157.60401299999998</v>
      </c>
      <c r="J30" s="29">
        <v>152.81669500000001</v>
      </c>
      <c r="K30" s="29">
        <v>151.50986499999999</v>
      </c>
      <c r="L30" s="29">
        <v>154.65778600000002</v>
      </c>
      <c r="M30" s="29">
        <v>149.62877800000001</v>
      </c>
      <c r="N30" s="29">
        <v>151.45147599999999</v>
      </c>
      <c r="O30" s="29">
        <v>150.65988899999999</v>
      </c>
      <c r="P30" s="29">
        <v>150.21237499999998</v>
      </c>
      <c r="Q30" s="29">
        <v>144.14221300000003</v>
      </c>
      <c r="R30" s="29">
        <v>136.37752799999998</v>
      </c>
      <c r="S30" s="29">
        <v>130.12807700000002</v>
      </c>
      <c r="T30" s="29">
        <v>121.79209200000001</v>
      </c>
      <c r="U30" s="29">
        <v>110.854043</v>
      </c>
      <c r="V30" s="29">
        <v>104.949457</v>
      </c>
      <c r="W30" s="29">
        <v>98.807083000000006</v>
      </c>
      <c r="X30" s="29">
        <v>95.055162999999993</v>
      </c>
      <c r="Y30" s="29">
        <v>91.653043000000011</v>
      </c>
      <c r="Z30" s="29">
        <v>86.848841000000007</v>
      </c>
      <c r="AA30" s="29">
        <v>80.323795000000004</v>
      </c>
      <c r="AB30" s="29">
        <v>72.683722000000003</v>
      </c>
      <c r="AC30" s="29">
        <v>64.824100999999985</v>
      </c>
      <c r="AD30" s="29">
        <v>57.113350999999994</v>
      </c>
      <c r="AE30" s="29">
        <v>48.359747999999996</v>
      </c>
      <c r="AF30" s="29">
        <v>41.063194999999993</v>
      </c>
      <c r="AG30" s="29">
        <v>34.228648999999997</v>
      </c>
      <c r="AH30" s="29">
        <v>28.54017</v>
      </c>
      <c r="AI30" s="29">
        <v>23.007425999999995</v>
      </c>
      <c r="AJ30" s="29">
        <v>19.48057</v>
      </c>
      <c r="AK30" s="29">
        <v>17.006061999999996</v>
      </c>
      <c r="AL30" s="29">
        <v>15.096558</v>
      </c>
      <c r="AM30" s="29">
        <v>13.808315999999998</v>
      </c>
      <c r="AN30" s="29">
        <v>12.401210000000001</v>
      </c>
      <c r="AO30" s="29">
        <v>10.945503</v>
      </c>
      <c r="AP30" s="29">
        <v>9.8764309999999984</v>
      </c>
    </row>
    <row r="31" spans="1:42" x14ac:dyDescent="0.4">
      <c r="A31" t="s">
        <v>71</v>
      </c>
      <c r="B31" s="29">
        <v>544.48555899999997</v>
      </c>
      <c r="C31" s="29">
        <v>1065.7611969999998</v>
      </c>
      <c r="D31" s="29">
        <v>1305.6871150000002</v>
      </c>
      <c r="E31" s="29">
        <v>1655.8571019999999</v>
      </c>
      <c r="F31" s="29">
        <v>892.96152500000005</v>
      </c>
      <c r="G31" s="29">
        <v>1100.6574220000002</v>
      </c>
      <c r="H31" s="29">
        <v>1167.9876689999996</v>
      </c>
      <c r="I31" s="29">
        <v>1238.265247</v>
      </c>
      <c r="J31" s="29">
        <v>1258.3992480000002</v>
      </c>
      <c r="K31" s="29">
        <v>1199.6586769999999</v>
      </c>
      <c r="L31" s="29">
        <v>1178.0428440000001</v>
      </c>
      <c r="M31" s="29">
        <v>1179.6022029999999</v>
      </c>
      <c r="N31" s="29">
        <v>1152.5309600000003</v>
      </c>
      <c r="O31" s="29">
        <v>1132.8972330000001</v>
      </c>
      <c r="P31" s="29">
        <v>1136.2730730000001</v>
      </c>
      <c r="Q31" s="29">
        <v>1104.917404</v>
      </c>
      <c r="R31" s="29">
        <v>1057.451331</v>
      </c>
      <c r="S31" s="29">
        <v>1022.5138740000001</v>
      </c>
      <c r="T31" s="29">
        <v>989.13729600000011</v>
      </c>
      <c r="U31" s="29">
        <v>942.59185200000013</v>
      </c>
      <c r="V31" s="29">
        <v>931.56493899999998</v>
      </c>
      <c r="W31" s="29">
        <v>910.42697199999998</v>
      </c>
      <c r="X31" s="29">
        <v>895.31641500000012</v>
      </c>
      <c r="Y31" s="29">
        <v>893.203576</v>
      </c>
      <c r="Z31" s="29">
        <v>874.84480800000006</v>
      </c>
      <c r="AA31" s="29">
        <v>837.82418200000006</v>
      </c>
      <c r="AB31" s="29">
        <v>781.65596800000003</v>
      </c>
      <c r="AC31" s="29">
        <v>723.07419100000016</v>
      </c>
      <c r="AD31" s="29">
        <v>662.53315699999996</v>
      </c>
      <c r="AE31" s="29">
        <v>579.12694299999987</v>
      </c>
      <c r="AF31" s="29">
        <v>509.06966299999993</v>
      </c>
      <c r="AG31" s="29">
        <v>438.877297</v>
      </c>
      <c r="AH31" s="29">
        <v>377.11327599999993</v>
      </c>
      <c r="AI31" s="29">
        <v>312.19251500000001</v>
      </c>
      <c r="AJ31" s="29">
        <v>273.69886600000001</v>
      </c>
      <c r="AK31" s="29">
        <v>246.31911000000002</v>
      </c>
      <c r="AL31" s="29">
        <v>224.15620899999999</v>
      </c>
      <c r="AM31" s="29">
        <v>211.05185399999999</v>
      </c>
      <c r="AN31" s="29">
        <v>193.76995100000002</v>
      </c>
      <c r="AO31" s="29">
        <v>174.55555200000001</v>
      </c>
      <c r="AP31" s="29">
        <v>160.025229</v>
      </c>
    </row>
    <row r="32" spans="1:42" x14ac:dyDescent="0.4">
      <c r="A32" s="17" t="s">
        <v>37</v>
      </c>
      <c r="B32" s="29">
        <v>4880.2583009999998</v>
      </c>
      <c r="C32" s="29">
        <v>5549.9106449999999</v>
      </c>
      <c r="D32" s="29">
        <v>6450.2163090000004</v>
      </c>
      <c r="E32" s="29">
        <v>6382.2773440000001</v>
      </c>
      <c r="F32" s="29">
        <v>7651.7353519999997</v>
      </c>
      <c r="G32" s="29">
        <v>6921.6674800000001</v>
      </c>
      <c r="H32" s="29">
        <v>6447.8110349999997</v>
      </c>
      <c r="I32" s="29">
        <v>6611.2290039999998</v>
      </c>
      <c r="J32" s="29">
        <v>6292.0883789999998</v>
      </c>
      <c r="K32" s="29">
        <v>6162.2143550000001</v>
      </c>
      <c r="L32" s="29">
        <v>6107.8125</v>
      </c>
      <c r="M32" s="29">
        <v>5980.3540039999998</v>
      </c>
      <c r="N32" s="29">
        <v>5995.7602539999998</v>
      </c>
      <c r="O32" s="29">
        <v>5913.8388670000004</v>
      </c>
      <c r="P32" s="29">
        <v>5918.091797</v>
      </c>
      <c r="Q32" s="29">
        <v>5714.173828</v>
      </c>
      <c r="R32" s="29">
        <v>5469.0419920000004</v>
      </c>
      <c r="S32" s="29">
        <v>5283.9638670000004</v>
      </c>
      <c r="T32" s="29">
        <v>4990.0356449999999</v>
      </c>
      <c r="U32" s="29">
        <v>4438.7338870000003</v>
      </c>
      <c r="V32" s="29">
        <v>3773.525635</v>
      </c>
      <c r="W32" s="29">
        <v>3457.811279</v>
      </c>
      <c r="X32" s="29">
        <v>3182.9174800000001</v>
      </c>
      <c r="Y32" s="29">
        <v>2914.8901369999999</v>
      </c>
      <c r="Z32" s="29">
        <v>2659.8874510000001</v>
      </c>
      <c r="AA32" s="29">
        <v>2393.0270999999998</v>
      </c>
      <c r="AB32" s="29">
        <v>2139.5588379999999</v>
      </c>
      <c r="AC32" s="29">
        <v>1893.432129</v>
      </c>
      <c r="AD32" s="29">
        <v>1667.9575199999999</v>
      </c>
      <c r="AE32" s="29">
        <v>1414.309937</v>
      </c>
      <c r="AF32" s="29">
        <v>1206.811279</v>
      </c>
      <c r="AG32" s="29">
        <v>1186.627686</v>
      </c>
      <c r="AH32" s="29">
        <v>1026.944702</v>
      </c>
      <c r="AI32" s="29">
        <v>884.57482900000002</v>
      </c>
      <c r="AJ32" s="29">
        <v>765.32568400000002</v>
      </c>
      <c r="AK32" s="29">
        <v>661.956909</v>
      </c>
      <c r="AL32" s="29">
        <v>568.84356700000001</v>
      </c>
      <c r="AM32" s="29">
        <v>480.198151</v>
      </c>
      <c r="AN32" s="29">
        <v>412.31427000000002</v>
      </c>
      <c r="AO32" s="29">
        <v>354.95800800000001</v>
      </c>
      <c r="AP32" s="29">
        <v>298.23635899999999</v>
      </c>
    </row>
    <row r="33" spans="1:42" x14ac:dyDescent="0.4">
      <c r="A33" t="s">
        <v>38</v>
      </c>
      <c r="B33" s="29">
        <v>4359.6191410000001</v>
      </c>
      <c r="C33" s="29">
        <v>3997.5415039999998</v>
      </c>
      <c r="D33" s="29">
        <v>3524.92749</v>
      </c>
      <c r="E33" s="29">
        <v>3459.6499020000001</v>
      </c>
      <c r="F33" s="29">
        <v>5659.8535160000001</v>
      </c>
      <c r="G33" s="29">
        <v>7492.6669920000004</v>
      </c>
      <c r="H33" s="29">
        <v>8280.8554690000001</v>
      </c>
      <c r="I33" s="29">
        <v>8778.3066409999992</v>
      </c>
      <c r="J33" s="29">
        <v>8782.3710940000001</v>
      </c>
      <c r="K33" s="29">
        <v>8313.328125</v>
      </c>
      <c r="L33" s="29">
        <v>8186.3222660000001</v>
      </c>
      <c r="M33" s="29">
        <v>8169.6381840000004</v>
      </c>
      <c r="N33" s="29">
        <v>7934.2666019999997</v>
      </c>
      <c r="O33" s="29">
        <v>7742.9160160000001</v>
      </c>
      <c r="P33" s="29">
        <v>7702.5537109999996</v>
      </c>
      <c r="Q33" s="29">
        <v>7469.5756840000004</v>
      </c>
      <c r="R33" s="29">
        <v>7141.0473629999997</v>
      </c>
      <c r="S33" s="29">
        <v>6934.7583009999998</v>
      </c>
      <c r="T33" s="29">
        <v>6720.0502930000002</v>
      </c>
      <c r="U33" s="29">
        <v>6216.2543949999999</v>
      </c>
      <c r="V33" s="29">
        <v>5404.0131840000004</v>
      </c>
      <c r="W33" s="29">
        <v>5157.9731449999999</v>
      </c>
      <c r="X33" s="29">
        <v>4847.4443359999996</v>
      </c>
      <c r="Y33" s="29">
        <v>4593.6723629999997</v>
      </c>
      <c r="Z33" s="29">
        <v>4352.3056640000004</v>
      </c>
      <c r="AA33" s="29">
        <v>4084.3190920000002</v>
      </c>
      <c r="AB33" s="29">
        <v>3788.8476559999999</v>
      </c>
      <c r="AC33" s="29">
        <v>3536.9792480000001</v>
      </c>
      <c r="AD33" s="29">
        <v>3298.7529300000001</v>
      </c>
      <c r="AE33" s="29">
        <v>2972.5839839999999</v>
      </c>
      <c r="AF33" s="29">
        <v>2693.453857</v>
      </c>
      <c r="AG33" s="29">
        <v>2328.4472660000001</v>
      </c>
      <c r="AH33" s="29">
        <v>2092.6896969999998</v>
      </c>
      <c r="AI33" s="29">
        <v>1888.846802</v>
      </c>
      <c r="AJ33" s="29">
        <v>1696.753418</v>
      </c>
      <c r="AK33" s="29">
        <v>1512.9964600000001</v>
      </c>
      <c r="AL33" s="29">
        <v>1333.2285159999999</v>
      </c>
      <c r="AM33" s="29">
        <v>1145.1605219999999</v>
      </c>
      <c r="AN33" s="29">
        <v>1002.368469</v>
      </c>
      <c r="AO33" s="29">
        <v>879.38055399999996</v>
      </c>
      <c r="AP33" s="29">
        <v>743.28961200000003</v>
      </c>
    </row>
    <row r="34" spans="1:42" x14ac:dyDescent="0.4">
      <c r="A34" t="s">
        <v>39</v>
      </c>
      <c r="B34" s="29">
        <v>443.39263899999997</v>
      </c>
      <c r="C34" s="29">
        <v>586.26745600000004</v>
      </c>
      <c r="D34" s="29">
        <v>907.92040999999995</v>
      </c>
      <c r="E34" s="29">
        <v>1269.6362300000001</v>
      </c>
      <c r="F34" s="29">
        <v>735.86669900000004</v>
      </c>
      <c r="G34" s="29">
        <v>557.92517099999998</v>
      </c>
      <c r="H34" s="29">
        <v>322.53466800000001</v>
      </c>
      <c r="I34" s="29">
        <v>214.406631</v>
      </c>
      <c r="J34" s="29">
        <v>251.43165400000001</v>
      </c>
      <c r="K34" s="29">
        <v>226.66401199999999</v>
      </c>
      <c r="L34" s="29">
        <v>239.82084500000002</v>
      </c>
      <c r="M34" s="29">
        <v>526.315924</v>
      </c>
      <c r="N34" s="29">
        <v>543.71497499999998</v>
      </c>
      <c r="O34" s="29">
        <v>556.51414499999998</v>
      </c>
      <c r="P34" s="29">
        <v>556.54004599999996</v>
      </c>
      <c r="Q34" s="29">
        <v>614.00975800000003</v>
      </c>
      <c r="R34" s="29">
        <v>623.48809300000005</v>
      </c>
      <c r="S34" s="29">
        <v>606.85186499999998</v>
      </c>
      <c r="T34" s="29">
        <v>580.88528900000006</v>
      </c>
      <c r="U34" s="29">
        <v>536.31711699999994</v>
      </c>
      <c r="V34" s="29">
        <v>485.308674</v>
      </c>
      <c r="W34" s="29">
        <v>458.71009900000001</v>
      </c>
      <c r="X34" s="29">
        <v>431.205151</v>
      </c>
      <c r="Y34" s="29">
        <v>405.155664</v>
      </c>
      <c r="Z34" s="29">
        <v>379.66965499999998</v>
      </c>
      <c r="AA34" s="29">
        <v>347.04617500000001</v>
      </c>
      <c r="AB34" s="29">
        <v>309.80371200000002</v>
      </c>
      <c r="AC34" s="29">
        <v>284.93978900000002</v>
      </c>
      <c r="AD34" s="29">
        <v>260.42748999999998</v>
      </c>
      <c r="AE34" s="29">
        <v>234.981033</v>
      </c>
      <c r="AF34" s="29">
        <v>212.83833300000001</v>
      </c>
      <c r="AG34" s="29">
        <v>198.35370900000001</v>
      </c>
      <c r="AH34" s="29">
        <v>177.38908500000002</v>
      </c>
      <c r="AI34" s="29">
        <v>158.52008699999999</v>
      </c>
      <c r="AJ34" s="29">
        <v>141.85908900000001</v>
      </c>
      <c r="AK34" s="29">
        <v>124.652078</v>
      </c>
      <c r="AL34" s="29">
        <v>109.571889</v>
      </c>
      <c r="AM34" s="29">
        <v>96.239853999999994</v>
      </c>
      <c r="AN34" s="29">
        <v>84.517593000000005</v>
      </c>
      <c r="AO34" s="29">
        <v>74.152336000000005</v>
      </c>
      <c r="AP34" s="29">
        <v>64.724365000000006</v>
      </c>
    </row>
    <row r="35" spans="1:42" x14ac:dyDescent="0.4">
      <c r="A35" t="s">
        <v>40</v>
      </c>
      <c r="B35" s="29">
        <v>64.419235</v>
      </c>
      <c r="C35" s="29">
        <v>62.341197999999999</v>
      </c>
      <c r="D35" s="29">
        <v>49.749619000000003</v>
      </c>
      <c r="E35" s="29">
        <v>48.525333000000003</v>
      </c>
      <c r="F35" s="29">
        <v>42.134518</v>
      </c>
      <c r="G35" s="29">
        <v>7.8393069999999998</v>
      </c>
      <c r="H35" s="29">
        <v>10.444145000000001</v>
      </c>
      <c r="I35" s="29">
        <v>6.0966139999999998</v>
      </c>
      <c r="J35" s="29">
        <v>11.607935999999999</v>
      </c>
      <c r="K35" s="29">
        <v>10.520298</v>
      </c>
      <c r="L35" s="29">
        <v>26.092757000000002</v>
      </c>
      <c r="M35" s="29">
        <v>12.489907000000001</v>
      </c>
      <c r="N35" s="29">
        <v>9.8076349999999994</v>
      </c>
      <c r="O35" s="29">
        <v>8.8569670000000009</v>
      </c>
      <c r="P35" s="29">
        <v>8.7696009999999998</v>
      </c>
      <c r="Q35" s="29">
        <v>11.593654000000001</v>
      </c>
      <c r="R35" s="29">
        <v>13.951580999999999</v>
      </c>
      <c r="S35" s="29">
        <v>13.510258</v>
      </c>
      <c r="T35" s="29">
        <v>13.072835999999999</v>
      </c>
      <c r="U35" s="29">
        <v>12.261575000000001</v>
      </c>
      <c r="V35" s="29">
        <v>11.091863999999999</v>
      </c>
      <c r="W35" s="29">
        <v>10.626312</v>
      </c>
      <c r="X35" s="29">
        <v>9.9976749999999992</v>
      </c>
      <c r="Y35" s="29">
        <v>9.4924890000000008</v>
      </c>
      <c r="Z35" s="29">
        <v>9.0429630000000003</v>
      </c>
      <c r="AA35" s="29">
        <v>8.4211670000000005</v>
      </c>
      <c r="AB35" s="29">
        <v>7.6557589999999998</v>
      </c>
      <c r="AC35" s="29">
        <v>7.1818</v>
      </c>
      <c r="AD35" s="29">
        <v>6.7385440000000001</v>
      </c>
      <c r="AE35" s="29">
        <v>6.2185800000000002</v>
      </c>
      <c r="AF35" s="29">
        <v>5.7515409999999996</v>
      </c>
      <c r="AG35" s="29">
        <v>5.1737109999999999</v>
      </c>
      <c r="AH35" s="29">
        <v>4.697203</v>
      </c>
      <c r="AI35" s="29">
        <v>4.2941739999999999</v>
      </c>
      <c r="AJ35" s="29">
        <v>3.9214769999999999</v>
      </c>
      <c r="AK35" s="29">
        <v>3.5112860000000001</v>
      </c>
      <c r="AL35" s="29">
        <v>3.137896</v>
      </c>
      <c r="AM35" s="29">
        <v>2.7936230000000002</v>
      </c>
      <c r="AN35" s="29">
        <v>2.491428</v>
      </c>
      <c r="AO35" s="29">
        <v>2.2214710000000002</v>
      </c>
      <c r="AP35" s="29">
        <v>1.9558009999999999</v>
      </c>
    </row>
    <row r="36" spans="1:42" x14ac:dyDescent="0.4">
      <c r="A36" t="s">
        <v>66</v>
      </c>
      <c r="B36" s="29">
        <v>0</v>
      </c>
      <c r="C36" s="29">
        <v>0</v>
      </c>
      <c r="D36" s="29">
        <v>6.6112419999999998</v>
      </c>
      <c r="E36" s="29">
        <v>15.374139</v>
      </c>
      <c r="F36" s="29">
        <v>23.381031</v>
      </c>
      <c r="G36" s="29">
        <v>24.176399</v>
      </c>
      <c r="H36" s="29">
        <v>23.177256</v>
      </c>
      <c r="I36" s="29">
        <v>25.054141999999999</v>
      </c>
      <c r="J36" s="29">
        <v>1.506993</v>
      </c>
      <c r="K36" s="29">
        <v>9.1113549999999996</v>
      </c>
      <c r="L36" s="29">
        <v>82.857985999999997</v>
      </c>
      <c r="M36" s="29">
        <v>112.87303900000001</v>
      </c>
      <c r="N36" s="29">
        <v>129.658096</v>
      </c>
      <c r="O36" s="29">
        <v>129.21275299999999</v>
      </c>
      <c r="P36" s="29">
        <v>126.316429</v>
      </c>
      <c r="Q36" s="29">
        <v>130.919724</v>
      </c>
      <c r="R36" s="29">
        <v>120.93720999999999</v>
      </c>
      <c r="S36" s="29">
        <v>131.18722500000001</v>
      </c>
      <c r="T36" s="29">
        <v>139.111694</v>
      </c>
      <c r="U36" s="29">
        <v>143.30380199999999</v>
      </c>
      <c r="V36" s="29">
        <v>152.16514599999999</v>
      </c>
      <c r="W36" s="29">
        <v>158.63459800000001</v>
      </c>
      <c r="X36" s="29">
        <v>165.73683199999999</v>
      </c>
      <c r="Y36" s="29">
        <v>172.166504</v>
      </c>
      <c r="Z36" s="29">
        <v>177.27487199999999</v>
      </c>
      <c r="AA36" s="29">
        <v>172.969223</v>
      </c>
      <c r="AB36" s="29">
        <v>161.92802399999999</v>
      </c>
      <c r="AC36" s="29">
        <v>159.87853999999999</v>
      </c>
      <c r="AD36" s="29">
        <v>156.926514</v>
      </c>
      <c r="AE36" s="29">
        <v>154.18580600000001</v>
      </c>
      <c r="AF36" s="29">
        <v>150.098251</v>
      </c>
      <c r="AG36" s="29">
        <v>4.44E-4</v>
      </c>
      <c r="AH36" s="29">
        <v>2.5399999999999999E-4</v>
      </c>
      <c r="AI36" s="29">
        <v>1.46E-4</v>
      </c>
      <c r="AJ36" s="29">
        <v>8.3999999999999995E-5</v>
      </c>
      <c r="AK36" s="29">
        <v>4.6999999999999997E-5</v>
      </c>
      <c r="AL36" s="29">
        <v>2.6999999999999999E-5</v>
      </c>
      <c r="AM36" s="29">
        <v>1.5999999999999999E-5</v>
      </c>
      <c r="AN36" s="29">
        <v>9.0000000000000002E-6</v>
      </c>
      <c r="AO36" s="29">
        <v>5.0000000000000004E-6</v>
      </c>
      <c r="AP36" s="29">
        <v>3.0000000000000001E-6</v>
      </c>
    </row>
    <row r="37" spans="1:42" x14ac:dyDescent="0.4">
      <c r="A37" t="s">
        <v>44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1.657958</v>
      </c>
      <c r="I37" s="29">
        <v>2.7601930000000001</v>
      </c>
      <c r="J37" s="29">
        <v>87.423705999999996</v>
      </c>
      <c r="K37" s="29">
        <v>113.842133</v>
      </c>
      <c r="L37" s="29">
        <v>89.461281</v>
      </c>
      <c r="M37" s="29">
        <v>105.76808200000001</v>
      </c>
      <c r="N37" s="29">
        <v>134.70147700000001</v>
      </c>
      <c r="O37" s="29">
        <v>168.202698</v>
      </c>
      <c r="P37" s="29">
        <v>203.80119300000001</v>
      </c>
      <c r="Q37" s="29">
        <v>222.935867</v>
      </c>
      <c r="R37" s="29">
        <v>231.965271</v>
      </c>
      <c r="S37" s="29">
        <v>214.25791899999999</v>
      </c>
      <c r="T37" s="29">
        <v>202.01808199999999</v>
      </c>
      <c r="U37" s="29">
        <v>193.60266100000001</v>
      </c>
      <c r="V37" s="29">
        <v>186.58308400000001</v>
      </c>
      <c r="W37" s="29">
        <v>169.91059899999999</v>
      </c>
      <c r="X37" s="29">
        <v>148.29998800000001</v>
      </c>
      <c r="Y37" s="29">
        <v>131.07105999999999</v>
      </c>
      <c r="Z37" s="29">
        <v>113.044228</v>
      </c>
      <c r="AA37" s="29">
        <v>93.920340999999993</v>
      </c>
      <c r="AB37" s="29">
        <v>73.931145000000001</v>
      </c>
      <c r="AC37" s="29">
        <v>62.923259999999999</v>
      </c>
      <c r="AD37" s="29">
        <v>52.480476000000003</v>
      </c>
      <c r="AE37" s="29">
        <v>43.408862999999997</v>
      </c>
      <c r="AF37" s="29">
        <v>35.806984</v>
      </c>
      <c r="AG37" s="29">
        <v>172.46856700000001</v>
      </c>
      <c r="AH37" s="29">
        <v>157.96054100000001</v>
      </c>
      <c r="AI37" s="29">
        <v>145.066238</v>
      </c>
      <c r="AJ37" s="29">
        <v>132.747818</v>
      </c>
      <c r="AK37" s="29">
        <v>117.43551600000001</v>
      </c>
      <c r="AL37" s="29">
        <v>104.49556699999999</v>
      </c>
      <c r="AM37" s="29">
        <v>93.846442999999994</v>
      </c>
      <c r="AN37" s="29">
        <v>83.239754000000005</v>
      </c>
      <c r="AO37" s="29">
        <v>73.662529000000006</v>
      </c>
      <c r="AP37" s="29">
        <v>65.439414999999997</v>
      </c>
    </row>
    <row r="38" spans="1:42" x14ac:dyDescent="0.4">
      <c r="A38" t="s">
        <v>67</v>
      </c>
      <c r="B38" s="29">
        <v>0</v>
      </c>
      <c r="C38" s="29">
        <v>2.9E-5</v>
      </c>
      <c r="D38" s="29">
        <v>4.6000000000000001E-4</v>
      </c>
      <c r="E38" s="29">
        <v>2.9290000000000002E-3</v>
      </c>
      <c r="F38" s="29">
        <v>0.191826</v>
      </c>
      <c r="G38" s="29">
        <v>0.73622799999999999</v>
      </c>
      <c r="H38" s="29">
        <v>2.0025000000000001E-2</v>
      </c>
      <c r="I38" s="29">
        <v>1.1770000000000001E-3</v>
      </c>
      <c r="J38" s="29">
        <v>1.6733999999999999E-2</v>
      </c>
      <c r="K38" s="29">
        <v>1.0319999999999999E-3</v>
      </c>
      <c r="L38" s="29">
        <v>1.7545569999999999</v>
      </c>
      <c r="M38" s="29">
        <v>0.34390700000000002</v>
      </c>
      <c r="N38" s="29">
        <v>4.7175000000000002E-2</v>
      </c>
      <c r="O38" s="29">
        <v>9.4289999999999999E-3</v>
      </c>
      <c r="P38" s="29">
        <v>3.0669999999999998E-3</v>
      </c>
      <c r="Q38" s="29">
        <v>1.268E-3</v>
      </c>
      <c r="R38" s="29">
        <v>5.7499999999999999E-4</v>
      </c>
      <c r="S38" s="29">
        <v>2.4699999999999999E-4</v>
      </c>
      <c r="T38" s="29">
        <v>1.17E-4</v>
      </c>
      <c r="U38" s="29">
        <v>6.0999999999999999E-5</v>
      </c>
      <c r="V38" s="29">
        <v>3.4999999999999997E-5</v>
      </c>
      <c r="W38" s="29">
        <v>1.8E-5</v>
      </c>
      <c r="X38" s="29">
        <v>9.0000000000000002E-6</v>
      </c>
      <c r="Y38" s="29">
        <v>5.0000000000000004E-6</v>
      </c>
      <c r="Z38" s="29">
        <v>3.0000000000000001E-6</v>
      </c>
      <c r="AA38" s="29">
        <v>9.9999999999999995E-7</v>
      </c>
      <c r="AB38" s="29">
        <v>9.9999999999999995E-7</v>
      </c>
      <c r="AC38" s="29">
        <v>0</v>
      </c>
      <c r="AD38" s="29">
        <v>0</v>
      </c>
      <c r="AE38" s="29">
        <v>0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29">
        <v>0</v>
      </c>
      <c r="AN38" s="29">
        <v>0</v>
      </c>
      <c r="AO38" s="29">
        <v>0</v>
      </c>
      <c r="AP38" s="29">
        <v>0</v>
      </c>
    </row>
    <row r="39" spans="1:42" x14ac:dyDescent="0.4">
      <c r="A39" t="s">
        <v>68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0.67667299999999997</v>
      </c>
      <c r="K39" s="29">
        <v>0.40301100000000001</v>
      </c>
      <c r="L39" s="29">
        <v>0.26522099999999998</v>
      </c>
      <c r="M39" s="29">
        <v>4.6269999999999999E-2</v>
      </c>
      <c r="N39" s="29">
        <v>3.0430000000000001E-3</v>
      </c>
      <c r="O39" s="29">
        <v>8.25E-4</v>
      </c>
      <c r="P39" s="29">
        <v>2.7099999999999997E-4</v>
      </c>
      <c r="Q39" s="29">
        <v>9.5000000000000005E-5</v>
      </c>
      <c r="R39" s="29">
        <v>3.4999999999999997E-5</v>
      </c>
      <c r="S39" s="29">
        <v>1.2999999999999999E-5</v>
      </c>
      <c r="T39" s="29">
        <v>5.0000000000000004E-6</v>
      </c>
      <c r="U39" s="29">
        <v>1.9999999999999999E-6</v>
      </c>
      <c r="V39" s="29">
        <v>9.9999999999999995E-7</v>
      </c>
      <c r="W39" s="29">
        <v>9.9999999999999995E-7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0</v>
      </c>
      <c r="AL39" s="29">
        <v>0</v>
      </c>
      <c r="AM39" s="29">
        <v>0</v>
      </c>
      <c r="AN39" s="29">
        <v>0</v>
      </c>
      <c r="AO39" s="29">
        <v>0</v>
      </c>
      <c r="AP39" s="29">
        <v>0</v>
      </c>
    </row>
    <row r="40" spans="1:42" x14ac:dyDescent="0.4">
      <c r="A40" t="s">
        <v>43</v>
      </c>
      <c r="B40" s="29">
        <v>0</v>
      </c>
      <c r="C40" s="29">
        <v>5.2300000000000003E-3</v>
      </c>
      <c r="D40" s="29">
        <v>7.0441000000000004E-2</v>
      </c>
      <c r="E40" s="29">
        <v>0.27246199999999998</v>
      </c>
      <c r="F40" s="29">
        <v>2.5285549999999999</v>
      </c>
      <c r="G40" s="29">
        <v>5.68635</v>
      </c>
      <c r="H40" s="29">
        <v>6.8971819999999999</v>
      </c>
      <c r="I40" s="29">
        <v>7.705997</v>
      </c>
      <c r="J40" s="29">
        <v>31.437643000000001</v>
      </c>
      <c r="K40" s="29">
        <v>58.782893999999999</v>
      </c>
      <c r="L40" s="29">
        <v>151.313705</v>
      </c>
      <c r="M40" s="29">
        <v>216.414276</v>
      </c>
      <c r="N40" s="29">
        <v>282.49185199999999</v>
      </c>
      <c r="O40" s="29">
        <v>412.92932100000002</v>
      </c>
      <c r="P40" s="29">
        <v>579.95355199999995</v>
      </c>
      <c r="Q40" s="29">
        <v>785.68176300000005</v>
      </c>
      <c r="R40" s="29">
        <v>959.89099099999999</v>
      </c>
      <c r="S40" s="29">
        <v>1192.4920649999999</v>
      </c>
      <c r="T40" s="29">
        <v>1507.315918</v>
      </c>
      <c r="U40" s="29">
        <v>1902.3670649999999</v>
      </c>
      <c r="V40" s="29">
        <v>2380.038086</v>
      </c>
      <c r="W40" s="29">
        <v>2638.0905760000001</v>
      </c>
      <c r="X40" s="29">
        <v>2929.0715329999998</v>
      </c>
      <c r="Y40" s="29">
        <v>3200.0729980000001</v>
      </c>
      <c r="Z40" s="29">
        <v>3517.929443</v>
      </c>
      <c r="AA40" s="29">
        <v>3782.0437010000001</v>
      </c>
      <c r="AB40" s="29">
        <v>4071.6496579999998</v>
      </c>
      <c r="AC40" s="29">
        <v>4316.689453</v>
      </c>
      <c r="AD40" s="29">
        <v>4564.5039059999999</v>
      </c>
      <c r="AE40" s="29">
        <v>4704.2124020000001</v>
      </c>
      <c r="AF40" s="29">
        <v>4865.5771480000003</v>
      </c>
      <c r="AG40" s="29">
        <v>5078.4648440000001</v>
      </c>
      <c r="AH40" s="29">
        <v>5224.4291990000002</v>
      </c>
      <c r="AI40" s="29">
        <v>5354.9575199999999</v>
      </c>
      <c r="AJ40" s="29">
        <v>5518.5351559999999</v>
      </c>
      <c r="AK40" s="29">
        <v>5668.5610349999997</v>
      </c>
      <c r="AL40" s="29">
        <v>5791.2788090000004</v>
      </c>
      <c r="AM40" s="29">
        <v>5845.0898440000001</v>
      </c>
      <c r="AN40" s="29">
        <v>5949.5117190000001</v>
      </c>
      <c r="AO40" s="29">
        <v>6074.9121089999999</v>
      </c>
      <c r="AP40" s="29">
        <v>6160.6650390000004</v>
      </c>
    </row>
    <row r="41" spans="1:42" x14ac:dyDescent="0.4">
      <c r="A41" t="s">
        <v>46</v>
      </c>
      <c r="B41" s="29">
        <v>2.1100000000000001E-4</v>
      </c>
      <c r="C41" s="29">
        <v>5.7889999999999999E-3</v>
      </c>
      <c r="D41" s="29">
        <v>5.4301000000000002E-2</v>
      </c>
      <c r="E41" s="29">
        <v>0.23050399999999999</v>
      </c>
      <c r="F41" s="29">
        <v>1.9150430000000001</v>
      </c>
      <c r="G41" s="29">
        <v>8.6115589999999997</v>
      </c>
      <c r="H41" s="29">
        <v>9.8971820000000008</v>
      </c>
      <c r="I41" s="29">
        <v>10.905563000000001</v>
      </c>
      <c r="J41" s="29">
        <v>38.758704999999999</v>
      </c>
      <c r="K41" s="29">
        <v>68.395195000000001</v>
      </c>
      <c r="L41" s="29">
        <v>46.473227999999999</v>
      </c>
      <c r="M41" s="29">
        <v>83.636429000000007</v>
      </c>
      <c r="N41" s="29">
        <v>108.975121</v>
      </c>
      <c r="O41" s="29">
        <v>157.28329500000001</v>
      </c>
      <c r="P41" s="29">
        <v>266.528076</v>
      </c>
      <c r="Q41" s="29">
        <v>376.05862400000001</v>
      </c>
      <c r="R41" s="29">
        <v>502.91012599999999</v>
      </c>
      <c r="S41" s="29">
        <v>669.10595699999999</v>
      </c>
      <c r="T41" s="29">
        <v>902.24670400000002</v>
      </c>
      <c r="U41" s="29">
        <v>1203.7197269999999</v>
      </c>
      <c r="V41" s="29">
        <v>1576.7493899999999</v>
      </c>
      <c r="W41" s="29">
        <v>1766.2734379999999</v>
      </c>
      <c r="X41" s="29">
        <v>1938.6556399999999</v>
      </c>
      <c r="Y41" s="29">
        <v>2111.288086</v>
      </c>
      <c r="Z41" s="29">
        <v>2323.4189449999999</v>
      </c>
      <c r="AA41" s="29">
        <v>2509.9785160000001</v>
      </c>
      <c r="AB41" s="29">
        <v>2711.3591310000002</v>
      </c>
      <c r="AC41" s="29">
        <v>2901.061279</v>
      </c>
      <c r="AD41" s="29">
        <v>3101.1503910000001</v>
      </c>
      <c r="AE41" s="29">
        <v>3227.945068</v>
      </c>
      <c r="AF41" s="29">
        <v>3376.0285640000002</v>
      </c>
      <c r="AG41" s="29">
        <v>3561.829346</v>
      </c>
      <c r="AH41" s="29">
        <v>3686.0898440000001</v>
      </c>
      <c r="AI41" s="29">
        <v>3828.9589839999999</v>
      </c>
      <c r="AJ41" s="29">
        <v>3990.4333499999998</v>
      </c>
      <c r="AK41" s="29">
        <v>4134.0913090000004</v>
      </c>
      <c r="AL41" s="29">
        <v>4254.4047849999997</v>
      </c>
      <c r="AM41" s="29">
        <v>4318.0087890000004</v>
      </c>
      <c r="AN41" s="29">
        <v>4424.5683589999999</v>
      </c>
      <c r="AO41" s="29">
        <v>4545.173828</v>
      </c>
      <c r="AP41" s="29">
        <v>4609.2548829999996</v>
      </c>
    </row>
    <row r="42" spans="1:42" x14ac:dyDescent="0.4">
      <c r="A42" t="s">
        <v>57</v>
      </c>
      <c r="B42" s="29">
        <v>0</v>
      </c>
      <c r="C42" s="29">
        <v>0</v>
      </c>
      <c r="D42" s="29">
        <v>1.5999999999999999E-5</v>
      </c>
      <c r="E42" s="29">
        <v>3.2190000000000001E-3</v>
      </c>
      <c r="F42" s="29">
        <v>3.5605999999999999E-2</v>
      </c>
      <c r="G42" s="29">
        <v>0.31007600000000002</v>
      </c>
      <c r="H42" s="29">
        <v>4.8466000000000002E-2</v>
      </c>
      <c r="I42" s="29">
        <v>9.6699999999999994E-2</v>
      </c>
      <c r="J42" s="29">
        <v>0.96890399999999999</v>
      </c>
      <c r="K42" s="29">
        <v>3.7436039999999999</v>
      </c>
      <c r="L42" s="29">
        <v>5.8564480000000003</v>
      </c>
      <c r="M42" s="29">
        <v>9.7221620000000009</v>
      </c>
      <c r="N42" s="29">
        <v>16.443548</v>
      </c>
      <c r="O42" s="29">
        <v>32.902057999999997</v>
      </c>
      <c r="P42" s="29">
        <v>51.752124999999999</v>
      </c>
      <c r="Q42" s="29">
        <v>90.901505</v>
      </c>
      <c r="R42" s="29">
        <v>134.36657700000001</v>
      </c>
      <c r="S42" s="29">
        <v>202.18454</v>
      </c>
      <c r="T42" s="29">
        <v>310.60479700000002</v>
      </c>
      <c r="U42" s="29">
        <v>479.144745</v>
      </c>
      <c r="V42" s="29">
        <v>736.12622099999999</v>
      </c>
      <c r="W42" s="29">
        <v>814.80658000000005</v>
      </c>
      <c r="X42" s="29">
        <v>903.326233</v>
      </c>
      <c r="Y42" s="29">
        <v>985.09338400000001</v>
      </c>
      <c r="Z42" s="29">
        <v>1081.584717</v>
      </c>
      <c r="AA42" s="29">
        <v>1161.479126</v>
      </c>
      <c r="AB42" s="29">
        <v>1249.756226</v>
      </c>
      <c r="AC42" s="29">
        <v>1323.638062</v>
      </c>
      <c r="AD42" s="29">
        <v>1398.0455320000001</v>
      </c>
      <c r="AE42" s="29">
        <v>1441.0399170000001</v>
      </c>
      <c r="AF42" s="29">
        <v>1490.1270750000001</v>
      </c>
      <c r="AG42" s="29">
        <v>1554.8732910000001</v>
      </c>
      <c r="AH42" s="29">
        <v>1598.481567</v>
      </c>
      <c r="AI42" s="29">
        <v>1637.8476559999999</v>
      </c>
      <c r="AJ42" s="29">
        <v>1687.9482419999999</v>
      </c>
      <c r="AK42" s="29">
        <v>1733.39624</v>
      </c>
      <c r="AL42" s="29">
        <v>1771.1256100000001</v>
      </c>
      <c r="AM42" s="29">
        <v>1788.4155270000001</v>
      </c>
      <c r="AN42" s="29">
        <v>1820.5191649999999</v>
      </c>
      <c r="AO42" s="29">
        <v>1858.2158199999999</v>
      </c>
      <c r="AP42" s="29">
        <v>1884.787842</v>
      </c>
    </row>
    <row r="43" spans="1:42" x14ac:dyDescent="0.4">
      <c r="A43" t="s">
        <v>58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0.98561900000000002</v>
      </c>
      <c r="K43" s="29">
        <v>5.2835700000000001</v>
      </c>
      <c r="L43" s="29">
        <v>4.0989699999999996</v>
      </c>
      <c r="M43" s="29">
        <v>7.98712</v>
      </c>
      <c r="N43" s="29">
        <v>13.585394000000001</v>
      </c>
      <c r="O43" s="29">
        <v>24.739691000000001</v>
      </c>
      <c r="P43" s="29">
        <v>52.711308000000002</v>
      </c>
      <c r="Q43" s="29">
        <v>87.404563999999993</v>
      </c>
      <c r="R43" s="29">
        <v>139.04827900000001</v>
      </c>
      <c r="S43" s="29">
        <v>223.26478599999999</v>
      </c>
      <c r="T43" s="29">
        <v>367.58459499999998</v>
      </c>
      <c r="U43" s="29">
        <v>606.131348</v>
      </c>
      <c r="V43" s="29">
        <v>994.11175500000002</v>
      </c>
      <c r="W43" s="29">
        <v>1130.7196039999999</v>
      </c>
      <c r="X43" s="29">
        <v>1262.965332</v>
      </c>
      <c r="Y43" s="29">
        <v>1403.373169</v>
      </c>
      <c r="Z43" s="29">
        <v>1574.364624</v>
      </c>
      <c r="AA43" s="29">
        <v>1736.1779790000001</v>
      </c>
      <c r="AB43" s="29">
        <v>1912.1796879999999</v>
      </c>
      <c r="AC43" s="29">
        <v>2086.6069339999999</v>
      </c>
      <c r="AD43" s="29">
        <v>2271.8889159999999</v>
      </c>
      <c r="AE43" s="29">
        <v>2409.0563959999999</v>
      </c>
      <c r="AF43" s="29">
        <v>2562.2653810000002</v>
      </c>
      <c r="AG43" s="29">
        <v>2754.1044919999999</v>
      </c>
      <c r="AH43" s="29">
        <v>2900.1755370000001</v>
      </c>
      <c r="AI43" s="29">
        <v>3062.6384280000002</v>
      </c>
      <c r="AJ43" s="29">
        <v>3238.6594239999999</v>
      </c>
      <c r="AK43" s="29">
        <v>3402.0146479999999</v>
      </c>
      <c r="AL43" s="29">
        <v>3544.0429690000001</v>
      </c>
      <c r="AM43" s="29">
        <v>3635.6022950000001</v>
      </c>
      <c r="AN43" s="29">
        <v>3761.467529</v>
      </c>
      <c r="AO43" s="29">
        <v>3897.9125979999999</v>
      </c>
      <c r="AP43" s="29">
        <v>3985.164307</v>
      </c>
    </row>
    <row r="44" spans="1:42" x14ac:dyDescent="0.4">
      <c r="A44" t="s">
        <v>47</v>
      </c>
      <c r="B44" s="29">
        <v>0</v>
      </c>
      <c r="C44" s="29">
        <v>0</v>
      </c>
      <c r="D44" s="29">
        <v>2.0000000000000002E-5</v>
      </c>
      <c r="E44" s="29">
        <v>5.7000000000000003E-5</v>
      </c>
      <c r="F44" s="29">
        <v>3.88E-4</v>
      </c>
      <c r="G44" s="29">
        <v>5.4199999999999995E-4</v>
      </c>
      <c r="H44" s="29">
        <v>1.235E-3</v>
      </c>
      <c r="I44" s="29">
        <v>3.5279999999999999E-3</v>
      </c>
      <c r="J44" s="29">
        <v>2.6037999999999999E-2</v>
      </c>
      <c r="K44" s="29">
        <v>0.15573999999999999</v>
      </c>
      <c r="L44" s="29">
        <v>7.0513760000000003</v>
      </c>
      <c r="M44" s="29">
        <v>2.11571</v>
      </c>
      <c r="N44" s="29">
        <v>3.3276500000000002</v>
      </c>
      <c r="O44" s="29">
        <v>5.3007730000000004</v>
      </c>
      <c r="P44" s="29">
        <v>7.0189680000000001</v>
      </c>
      <c r="Q44" s="29">
        <v>9.8304770000000001</v>
      </c>
      <c r="R44" s="29">
        <v>12.491172000000001</v>
      </c>
      <c r="S44" s="29">
        <v>16.101547</v>
      </c>
      <c r="T44" s="29">
        <v>21.241789000000001</v>
      </c>
      <c r="U44" s="29">
        <v>28.26643</v>
      </c>
      <c r="V44" s="29">
        <v>37.115760999999999</v>
      </c>
      <c r="W44" s="29">
        <v>46.575130000000001</v>
      </c>
      <c r="X44" s="29">
        <v>58.196831000000003</v>
      </c>
      <c r="Y44" s="29">
        <v>71.743790000000004</v>
      </c>
      <c r="Z44" s="29">
        <v>88.335578999999996</v>
      </c>
      <c r="AA44" s="29">
        <v>106.957367</v>
      </c>
      <c r="AB44" s="29">
        <v>129.093277</v>
      </c>
      <c r="AC44" s="29">
        <v>154.51284799999999</v>
      </c>
      <c r="AD44" s="29">
        <v>183.55860899999999</v>
      </c>
      <c r="AE44" s="29">
        <v>212.50590500000001</v>
      </c>
      <c r="AF44" s="29">
        <v>247.17834500000001</v>
      </c>
      <c r="AG44" s="29">
        <v>256.523956</v>
      </c>
      <c r="AH44" s="29">
        <v>262.07754499999999</v>
      </c>
      <c r="AI44" s="29">
        <v>266.558716</v>
      </c>
      <c r="AJ44" s="29">
        <v>272.65484600000002</v>
      </c>
      <c r="AK44" s="29">
        <v>278.46676600000001</v>
      </c>
      <c r="AL44" s="29">
        <v>282.98861699999998</v>
      </c>
      <c r="AM44" s="29">
        <v>284.007812</v>
      </c>
      <c r="AN44" s="29">
        <v>287.97427399999998</v>
      </c>
      <c r="AO44" s="29">
        <v>292.37060500000001</v>
      </c>
      <c r="AP44" s="29">
        <v>294.00778200000002</v>
      </c>
    </row>
    <row r="45" spans="1:42" x14ac:dyDescent="0.4">
      <c r="A45" t="s">
        <v>48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1.2899999999999999E-4</v>
      </c>
      <c r="H45" s="29">
        <v>3.8000000000000002E-4</v>
      </c>
      <c r="I45" s="29">
        <v>1.152E-3</v>
      </c>
      <c r="J45" s="29">
        <v>7.6909999999999999E-3</v>
      </c>
      <c r="K45" s="29">
        <v>4.9579999999999999E-2</v>
      </c>
      <c r="L45" s="29">
        <v>1.4599880000000001</v>
      </c>
      <c r="M45" s="29">
        <v>0.54056599999999999</v>
      </c>
      <c r="N45" s="29">
        <v>0.852796</v>
      </c>
      <c r="O45" s="29">
        <v>1.9662599999999999</v>
      </c>
      <c r="P45" s="29">
        <v>3.0483310000000001</v>
      </c>
      <c r="Q45" s="29">
        <v>4.1502939999999997</v>
      </c>
      <c r="R45" s="29">
        <v>5.7498690000000003</v>
      </c>
      <c r="S45" s="29">
        <v>7.968426</v>
      </c>
      <c r="T45" s="29">
        <v>11.386355</v>
      </c>
      <c r="U45" s="29">
        <v>16.407608</v>
      </c>
      <c r="V45" s="29">
        <v>23.438010999999999</v>
      </c>
      <c r="W45" s="29">
        <v>30.865669</v>
      </c>
      <c r="X45" s="29">
        <v>40.043014999999997</v>
      </c>
      <c r="Y45" s="29">
        <v>51.595981999999999</v>
      </c>
      <c r="Z45" s="29">
        <v>67.245902999999998</v>
      </c>
      <c r="AA45" s="29">
        <v>86.318732999999995</v>
      </c>
      <c r="AB45" s="29">
        <v>110.930977</v>
      </c>
      <c r="AC45" s="29">
        <v>141.12437399999999</v>
      </c>
      <c r="AD45" s="29">
        <v>179.38739000000001</v>
      </c>
      <c r="AE45" s="29">
        <v>222.70327800000001</v>
      </c>
      <c r="AF45" s="29">
        <v>276.73651100000001</v>
      </c>
      <c r="AG45" s="29">
        <v>298.14306599999998</v>
      </c>
      <c r="AH45" s="29">
        <v>314.13562000000002</v>
      </c>
      <c r="AI45" s="29">
        <v>332.020355</v>
      </c>
      <c r="AJ45" s="29">
        <v>351.43722500000001</v>
      </c>
      <c r="AK45" s="29">
        <v>369.97207600000002</v>
      </c>
      <c r="AL45" s="29">
        <v>386.24115</v>
      </c>
      <c r="AM45" s="29">
        <v>396.84857199999999</v>
      </c>
      <c r="AN45" s="29">
        <v>410.96975700000002</v>
      </c>
      <c r="AO45" s="29">
        <v>425.81161500000002</v>
      </c>
      <c r="AP45" s="29">
        <v>435.152649</v>
      </c>
    </row>
    <row r="46" spans="1:42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x14ac:dyDescent="0.4">
      <c r="A48" s="25" t="s">
        <v>116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x14ac:dyDescent="0.4">
      <c r="A49" s="17" t="s">
        <v>70</v>
      </c>
      <c r="B49" s="2">
        <v>505.74179099999992</v>
      </c>
      <c r="C49" s="2">
        <v>892.14055299999984</v>
      </c>
      <c r="D49" s="2">
        <v>1457.4285830000001</v>
      </c>
      <c r="E49" s="2">
        <v>1548.0426729999999</v>
      </c>
      <c r="F49" s="2">
        <v>243.88052800000003</v>
      </c>
      <c r="G49" s="2">
        <v>161.822463</v>
      </c>
      <c r="H49" s="2">
        <v>153.96764600000003</v>
      </c>
      <c r="I49" s="2">
        <v>157.60401299999998</v>
      </c>
      <c r="J49" s="2">
        <v>152.81669500000001</v>
      </c>
      <c r="K49" s="2">
        <v>151.50986499999999</v>
      </c>
      <c r="L49" s="2">
        <v>154.65778600000002</v>
      </c>
      <c r="M49" s="2">
        <v>149.30762899999999</v>
      </c>
      <c r="N49" s="2">
        <v>150.85375999999999</v>
      </c>
      <c r="O49" s="2">
        <v>149.19413999999998</v>
      </c>
      <c r="P49" s="2">
        <v>148.28427299999998</v>
      </c>
      <c r="Q49" s="2">
        <v>141.860525</v>
      </c>
      <c r="R49" s="2">
        <v>133.461251</v>
      </c>
      <c r="S49" s="2">
        <v>126.118803</v>
      </c>
      <c r="T49" s="2">
        <v>116.61615400000001</v>
      </c>
      <c r="U49" s="2">
        <v>104.371926</v>
      </c>
      <c r="V49" s="2">
        <v>96.781255000000002</v>
      </c>
      <c r="W49" s="2">
        <v>79.126436999999996</v>
      </c>
      <c r="X49" s="2">
        <v>71.817917999999992</v>
      </c>
      <c r="Y49" s="2">
        <v>66.270389999999992</v>
      </c>
      <c r="Z49" s="2">
        <v>59.812072000000001</v>
      </c>
      <c r="AA49" s="2">
        <v>52.643537999999999</v>
      </c>
      <c r="AB49" s="2">
        <v>45.180194999999998</v>
      </c>
      <c r="AC49" s="2">
        <v>38.304922000000005</v>
      </c>
      <c r="AD49" s="2">
        <v>32.073558999999996</v>
      </c>
      <c r="AE49" s="2">
        <v>25.785124</v>
      </c>
      <c r="AF49" s="2">
        <v>20.825696999999998</v>
      </c>
      <c r="AG49" s="2">
        <v>16.568424999999998</v>
      </c>
      <c r="AH49" s="2">
        <v>13.148242000000002</v>
      </c>
      <c r="AI49" s="2">
        <v>10.135792</v>
      </c>
      <c r="AJ49" s="2">
        <v>8.195473999999999</v>
      </c>
      <c r="AK49" s="2">
        <v>6.8269159999999998</v>
      </c>
      <c r="AL49" s="2">
        <v>5.7807479999999991</v>
      </c>
      <c r="AM49" s="2">
        <v>5.0351820000000007</v>
      </c>
      <c r="AN49" s="2">
        <v>4.3172280000000001</v>
      </c>
      <c r="AO49" s="2">
        <v>3.640895</v>
      </c>
      <c r="AP49" s="2">
        <v>3.1287750000000001</v>
      </c>
    </row>
    <row r="50" spans="1:42" x14ac:dyDescent="0.4">
      <c r="A50" s="17" t="s">
        <v>71</v>
      </c>
      <c r="B50" s="2">
        <v>544.48555899999997</v>
      </c>
      <c r="C50" s="2">
        <v>1065.7611969999998</v>
      </c>
      <c r="D50" s="2">
        <v>1305.6871150000002</v>
      </c>
      <c r="E50" s="2">
        <v>1655.8571019999999</v>
      </c>
      <c r="F50" s="2">
        <v>892.96152500000005</v>
      </c>
      <c r="G50" s="2">
        <v>1100.6574220000002</v>
      </c>
      <c r="H50" s="2">
        <v>1167.9876689999996</v>
      </c>
      <c r="I50" s="2">
        <v>1238.265247</v>
      </c>
      <c r="J50" s="2">
        <v>1258.3992480000002</v>
      </c>
      <c r="K50" s="2">
        <v>1199.6586769999999</v>
      </c>
      <c r="L50" s="2">
        <v>1178.0428440000001</v>
      </c>
      <c r="M50" s="2">
        <v>1178.378514</v>
      </c>
      <c r="N50" s="2">
        <v>1150.6732130000003</v>
      </c>
      <c r="O50" s="2">
        <v>1128.6621669999997</v>
      </c>
      <c r="P50" s="2">
        <v>1130.5828320000001</v>
      </c>
      <c r="Q50" s="2">
        <v>1098.475872</v>
      </c>
      <c r="R50" s="2">
        <v>1047.6200729999998</v>
      </c>
      <c r="S50" s="2">
        <v>1008.4872850000002</v>
      </c>
      <c r="T50" s="2">
        <v>968.87835800000005</v>
      </c>
      <c r="U50" s="2">
        <v>915.09522700000002</v>
      </c>
      <c r="V50" s="2">
        <v>891.6032130000001</v>
      </c>
      <c r="W50" s="2">
        <v>797.71856700000012</v>
      </c>
      <c r="X50" s="2">
        <v>772.68062499999996</v>
      </c>
      <c r="Y50" s="2">
        <v>748.19131899999979</v>
      </c>
      <c r="Z50" s="2">
        <v>709.24613999999997</v>
      </c>
      <c r="AA50" s="2">
        <v>656.30549400000007</v>
      </c>
      <c r="AB50" s="2">
        <v>589.86133399999994</v>
      </c>
      <c r="AC50" s="2">
        <v>525.09446700000001</v>
      </c>
      <c r="AD50" s="2">
        <v>461.70875100000001</v>
      </c>
      <c r="AE50" s="2">
        <v>386.37737299999998</v>
      </c>
      <c r="AF50" s="2">
        <v>324.28532000000001</v>
      </c>
      <c r="AG50" s="2">
        <v>267.32946100000004</v>
      </c>
      <c r="AH50" s="2">
        <v>219.82739400000003</v>
      </c>
      <c r="AI50" s="2">
        <v>173.74379399999995</v>
      </c>
      <c r="AJ50" s="2">
        <v>145.02410199999997</v>
      </c>
      <c r="AK50" s="2">
        <v>124.11572200000001</v>
      </c>
      <c r="AL50" s="2">
        <v>107.354828</v>
      </c>
      <c r="AM50" s="2">
        <v>95.913680999999997</v>
      </c>
      <c r="AN50" s="2">
        <v>83.763846999999998</v>
      </c>
      <c r="AO50" s="2">
        <v>71.898111999999998</v>
      </c>
      <c r="AP50" s="2">
        <v>62.703405000000004</v>
      </c>
    </row>
    <row r="51" spans="1:42" x14ac:dyDescent="0.4">
      <c r="A51" s="17" t="s">
        <v>37</v>
      </c>
      <c r="B51" s="2">
        <v>4880.2583009999998</v>
      </c>
      <c r="C51" s="2">
        <v>5549.9106449999999</v>
      </c>
      <c r="D51" s="2">
        <v>6450.2163090000004</v>
      </c>
      <c r="E51" s="2">
        <v>6382.2773440000001</v>
      </c>
      <c r="F51" s="2">
        <v>7651.7353519999997</v>
      </c>
      <c r="G51" s="2">
        <v>6921.6674800000001</v>
      </c>
      <c r="H51" s="2">
        <v>6447.8110349999997</v>
      </c>
      <c r="I51" s="2">
        <v>6611.2290039999998</v>
      </c>
      <c r="J51" s="2">
        <v>6292.0883789999998</v>
      </c>
      <c r="K51" s="2">
        <v>6162.2143550000001</v>
      </c>
      <c r="L51" s="2">
        <v>6107.8125</v>
      </c>
      <c r="M51" s="2">
        <v>5968.0844729999999</v>
      </c>
      <c r="N51" s="2">
        <v>5967.5024409999996</v>
      </c>
      <c r="O51" s="2">
        <v>5837.1123049999997</v>
      </c>
      <c r="P51" s="2">
        <v>5807.9873049999997</v>
      </c>
      <c r="Q51" s="2">
        <v>5578.8291019999997</v>
      </c>
      <c r="R51" s="2">
        <v>5377.1552730000003</v>
      </c>
      <c r="S51" s="2">
        <v>5168.0712890000004</v>
      </c>
      <c r="T51" s="2">
        <v>4805.7104490000002</v>
      </c>
      <c r="U51" s="2">
        <v>4212.9174800000001</v>
      </c>
      <c r="V51" s="2">
        <v>3518.8801269999999</v>
      </c>
      <c r="W51" s="2">
        <v>2789.955078</v>
      </c>
      <c r="X51" s="2">
        <v>2423.6621089999999</v>
      </c>
      <c r="Y51" s="2">
        <v>2127.094482</v>
      </c>
      <c r="Z51" s="2">
        <v>1851.8773189999999</v>
      </c>
      <c r="AA51" s="2">
        <v>1587.806885</v>
      </c>
      <c r="AB51" s="2">
        <v>1347.4217530000001</v>
      </c>
      <c r="AC51" s="2">
        <v>1148.241211</v>
      </c>
      <c r="AD51" s="2">
        <v>964.19219999999996</v>
      </c>
      <c r="AE51" s="2">
        <v>778.82641599999999</v>
      </c>
      <c r="AF51" s="2">
        <v>633.83892800000001</v>
      </c>
      <c r="AG51" s="2">
        <v>539.88964799999997</v>
      </c>
      <c r="AH51" s="2">
        <v>437.98199499999998</v>
      </c>
      <c r="AI51" s="2">
        <v>352.11935399999999</v>
      </c>
      <c r="AJ51" s="2">
        <v>281.46810900000003</v>
      </c>
      <c r="AK51" s="2">
        <v>223.19274899999999</v>
      </c>
      <c r="AL51" s="2">
        <v>174.37432899999999</v>
      </c>
      <c r="AM51" s="2">
        <v>133.370926</v>
      </c>
      <c r="AN51" s="2">
        <v>106.023972</v>
      </c>
      <c r="AO51" s="2">
        <v>85.600693000000007</v>
      </c>
      <c r="AP51" s="2">
        <v>67.346039000000005</v>
      </c>
    </row>
    <row r="52" spans="1:42" x14ac:dyDescent="0.4">
      <c r="A52" s="17" t="s">
        <v>38</v>
      </c>
      <c r="B52" s="2">
        <v>4359.6191410000001</v>
      </c>
      <c r="C52" s="2">
        <v>3997.5415039999998</v>
      </c>
      <c r="D52" s="2">
        <v>3524.92749</v>
      </c>
      <c r="E52" s="2">
        <v>3459.6499020000001</v>
      </c>
      <c r="F52" s="2">
        <v>5659.8535160000001</v>
      </c>
      <c r="G52" s="2">
        <v>7492.6669920000004</v>
      </c>
      <c r="H52" s="2">
        <v>8280.8554690000001</v>
      </c>
      <c r="I52" s="2">
        <v>8778.3066409999992</v>
      </c>
      <c r="J52" s="2">
        <v>8782.3710940000001</v>
      </c>
      <c r="K52" s="2">
        <v>8313.328125</v>
      </c>
      <c r="L52" s="2">
        <v>8186.3222660000001</v>
      </c>
      <c r="M52" s="2">
        <v>8172.078125</v>
      </c>
      <c r="N52" s="2">
        <v>7940.4560549999997</v>
      </c>
      <c r="O52" s="2">
        <v>7749.9350590000004</v>
      </c>
      <c r="P52" s="2">
        <v>7722.4580079999996</v>
      </c>
      <c r="Q52" s="2">
        <v>7483.1118159999996</v>
      </c>
      <c r="R52" s="2">
        <v>7062.7153319999998</v>
      </c>
      <c r="S52" s="2">
        <v>6817.0107420000004</v>
      </c>
      <c r="T52" s="2">
        <v>6535.4296880000002</v>
      </c>
      <c r="U52" s="2">
        <v>5978.6396480000003</v>
      </c>
      <c r="V52" s="2">
        <v>5111.3334960000002</v>
      </c>
      <c r="W52" s="2">
        <v>4431.0258789999998</v>
      </c>
      <c r="X52" s="2">
        <v>4091.0498050000001</v>
      </c>
      <c r="Y52" s="2">
        <v>3752.4384770000001</v>
      </c>
      <c r="Z52" s="2">
        <v>3430.0195309999999</v>
      </c>
      <c r="AA52" s="2">
        <v>3102.7421880000002</v>
      </c>
      <c r="AB52" s="2">
        <v>2768.1076659999999</v>
      </c>
      <c r="AC52" s="2">
        <v>2488.3012699999999</v>
      </c>
      <c r="AD52" s="2">
        <v>2216.585693</v>
      </c>
      <c r="AE52" s="2">
        <v>1897.8985600000001</v>
      </c>
      <c r="AF52" s="2">
        <v>1630.7174070000001</v>
      </c>
      <c r="AG52" s="2">
        <v>1405.491943</v>
      </c>
      <c r="AH52" s="2">
        <v>1208.010376</v>
      </c>
      <c r="AI52" s="2">
        <v>1040.1917719999999</v>
      </c>
      <c r="AJ52" s="2">
        <v>894.90307600000006</v>
      </c>
      <c r="AK52" s="2">
        <v>767.26763900000003</v>
      </c>
      <c r="AL52" s="2">
        <v>651.387024</v>
      </c>
      <c r="AM52" s="2">
        <v>539.19250499999998</v>
      </c>
      <c r="AN52" s="2">
        <v>453.339966</v>
      </c>
      <c r="AO52" s="2">
        <v>381.64798000000002</v>
      </c>
      <c r="AP52" s="2">
        <v>310.649719</v>
      </c>
    </row>
    <row r="53" spans="1:42" x14ac:dyDescent="0.4">
      <c r="A53" s="17" t="s">
        <v>39</v>
      </c>
      <c r="B53" s="2">
        <v>443.39263899999997</v>
      </c>
      <c r="C53" s="2">
        <v>586.26745600000004</v>
      </c>
      <c r="D53" s="2">
        <v>907.92040999999995</v>
      </c>
      <c r="E53" s="2">
        <v>1269.6362300000001</v>
      </c>
      <c r="F53" s="2">
        <v>735.86669900000004</v>
      </c>
      <c r="G53" s="2">
        <v>557.92517099999998</v>
      </c>
      <c r="H53" s="2">
        <v>322.53466800000001</v>
      </c>
      <c r="I53" s="2">
        <v>214.406631</v>
      </c>
      <c r="J53" s="2">
        <v>251.43165400000001</v>
      </c>
      <c r="K53" s="2">
        <v>226.66401199999999</v>
      </c>
      <c r="L53" s="2">
        <v>239.82084500000002</v>
      </c>
      <c r="M53" s="2">
        <v>527.65749500000004</v>
      </c>
      <c r="N53" s="2">
        <v>543.358971</v>
      </c>
      <c r="O53" s="2">
        <v>552.24006099999997</v>
      </c>
      <c r="P53" s="2">
        <v>550.75154900000007</v>
      </c>
      <c r="Q53" s="2">
        <v>606.29552100000001</v>
      </c>
      <c r="R53" s="2">
        <v>612.20351100000005</v>
      </c>
      <c r="S53" s="2">
        <v>591.42869699999994</v>
      </c>
      <c r="T53" s="2">
        <v>561.32214999999997</v>
      </c>
      <c r="U53" s="2">
        <v>512.41412100000002</v>
      </c>
      <c r="V53" s="2">
        <v>457.95356499999997</v>
      </c>
      <c r="W53" s="2">
        <v>403.58986799999997</v>
      </c>
      <c r="X53" s="2">
        <v>369.36514699999998</v>
      </c>
      <c r="Y53" s="2">
        <v>341.71312499999999</v>
      </c>
      <c r="Z53" s="2">
        <v>313.01370900000001</v>
      </c>
      <c r="AA53" s="2">
        <v>278.52643</v>
      </c>
      <c r="AB53" s="2">
        <v>240.63339299999998</v>
      </c>
      <c r="AC53" s="2">
        <v>205.85112000000001</v>
      </c>
      <c r="AD53" s="2">
        <v>181.92669699999999</v>
      </c>
      <c r="AE53" s="2">
        <v>158.98155199999999</v>
      </c>
      <c r="AF53" s="2">
        <v>139.190811</v>
      </c>
      <c r="AG53" s="2">
        <v>124.494266</v>
      </c>
      <c r="AH53" s="2">
        <v>106.98858700000001</v>
      </c>
      <c r="AI53" s="2">
        <v>92.053069000000008</v>
      </c>
      <c r="AJ53" s="2">
        <v>79.125408999999991</v>
      </c>
      <c r="AK53" s="2">
        <v>66.461123999999998</v>
      </c>
      <c r="AL53" s="2">
        <v>55.838221000000004</v>
      </c>
      <c r="AM53" s="2">
        <v>47.054329000000003</v>
      </c>
      <c r="AN53" s="2">
        <v>39.703941</v>
      </c>
      <c r="AO53" s="2">
        <v>33.646884999999997</v>
      </c>
      <c r="AP53" s="2">
        <v>28.812487000000001</v>
      </c>
    </row>
    <row r="54" spans="1:42" x14ac:dyDescent="0.4">
      <c r="A54" s="17" t="s">
        <v>40</v>
      </c>
      <c r="B54" s="2">
        <v>64.419235</v>
      </c>
      <c r="C54" s="2">
        <v>62.341197999999999</v>
      </c>
      <c r="D54" s="2">
        <v>49.749619000000003</v>
      </c>
      <c r="E54" s="2">
        <v>48.525333000000003</v>
      </c>
      <c r="F54" s="2">
        <v>42.134518</v>
      </c>
      <c r="G54" s="2">
        <v>7.8393069999999998</v>
      </c>
      <c r="H54" s="2">
        <v>10.444145000000001</v>
      </c>
      <c r="I54" s="2">
        <v>6.0966139999999998</v>
      </c>
      <c r="J54" s="2">
        <v>11.607935999999999</v>
      </c>
      <c r="K54" s="2">
        <v>10.520298</v>
      </c>
      <c r="L54" s="2">
        <v>26.092757000000002</v>
      </c>
      <c r="M54" s="2">
        <v>15.610637000000001</v>
      </c>
      <c r="N54" s="2">
        <v>11.833739</v>
      </c>
      <c r="O54" s="2">
        <v>9.8710979999999999</v>
      </c>
      <c r="P54" s="2">
        <v>9.2229089999999996</v>
      </c>
      <c r="Q54" s="2">
        <v>11.713217</v>
      </c>
      <c r="R54" s="2">
        <v>13.880976</v>
      </c>
      <c r="S54" s="2">
        <v>13.327446</v>
      </c>
      <c r="T54" s="2">
        <v>12.789256</v>
      </c>
      <c r="U54" s="2">
        <v>11.892952000000001</v>
      </c>
      <c r="V54" s="2">
        <v>10.632555</v>
      </c>
      <c r="W54" s="2">
        <v>9.5168060000000008</v>
      </c>
      <c r="X54" s="2">
        <v>8.9701909999999998</v>
      </c>
      <c r="Y54" s="2">
        <v>8.3879629999999992</v>
      </c>
      <c r="Z54" s="2">
        <v>7.8288450000000003</v>
      </c>
      <c r="AA54" s="2">
        <v>7.1173970000000004</v>
      </c>
      <c r="AB54" s="2">
        <v>6.2772329999999998</v>
      </c>
      <c r="AC54" s="2">
        <v>5.4997809999999996</v>
      </c>
      <c r="AD54" s="2">
        <v>4.993093</v>
      </c>
      <c r="AE54" s="2">
        <v>4.4649080000000003</v>
      </c>
      <c r="AF54" s="2">
        <v>3.9911859999999999</v>
      </c>
      <c r="AG54" s="2">
        <v>3.4527329999999998</v>
      </c>
      <c r="AH54" s="2">
        <v>3.0530200000000001</v>
      </c>
      <c r="AI54" s="2">
        <v>2.7293769999999999</v>
      </c>
      <c r="AJ54" s="2">
        <v>2.468146</v>
      </c>
      <c r="AK54" s="2">
        <v>2.225365</v>
      </c>
      <c r="AL54" s="2">
        <v>2.0594960000000002</v>
      </c>
      <c r="AM54" s="2">
        <v>1.9687760000000001</v>
      </c>
      <c r="AN54" s="2">
        <v>1.947845</v>
      </c>
      <c r="AO54" s="2">
        <v>1.9964470000000001</v>
      </c>
      <c r="AP54" s="2">
        <v>2.0960019999999999</v>
      </c>
    </row>
    <row r="55" spans="1:42" x14ac:dyDescent="0.4">
      <c r="A55" s="17" t="s">
        <v>66</v>
      </c>
      <c r="B55" s="2">
        <v>0</v>
      </c>
      <c r="C55" s="2">
        <v>0</v>
      </c>
      <c r="D55" s="2">
        <v>6.6112419999999998</v>
      </c>
      <c r="E55" s="2">
        <v>15.374139</v>
      </c>
      <c r="F55" s="2">
        <v>23.381031</v>
      </c>
      <c r="G55" s="2">
        <v>24.176399</v>
      </c>
      <c r="H55" s="2">
        <v>23.177256</v>
      </c>
      <c r="I55" s="2">
        <v>25.054141999999999</v>
      </c>
      <c r="J55" s="2">
        <v>1.506993</v>
      </c>
      <c r="K55" s="2">
        <v>9.1113549999999996</v>
      </c>
      <c r="L55" s="2">
        <v>82.857985999999997</v>
      </c>
      <c r="M55" s="2">
        <v>122.40654000000001</v>
      </c>
      <c r="N55" s="2">
        <v>146.12750199999999</v>
      </c>
      <c r="O55" s="2">
        <v>160.76809700000001</v>
      </c>
      <c r="P55" s="2">
        <v>176.69605999999999</v>
      </c>
      <c r="Q55" s="2">
        <v>185.24169900000001</v>
      </c>
      <c r="R55" s="2">
        <v>104.375542</v>
      </c>
      <c r="S55" s="2">
        <v>99.899826000000004</v>
      </c>
      <c r="T55" s="2">
        <v>96.048569000000001</v>
      </c>
      <c r="U55" s="2">
        <v>90.568909000000005</v>
      </c>
      <c r="V55" s="2">
        <v>89.451317000000003</v>
      </c>
      <c r="W55" s="2">
        <v>69.921394000000006</v>
      </c>
      <c r="X55" s="2">
        <v>63.951866000000003</v>
      </c>
      <c r="Y55" s="2">
        <v>59.303542999999998</v>
      </c>
      <c r="Z55" s="2">
        <v>55.062866</v>
      </c>
      <c r="AA55" s="2">
        <v>48.333106999999998</v>
      </c>
      <c r="AB55" s="2">
        <v>41.190586000000003</v>
      </c>
      <c r="AC55" s="2">
        <v>33.896712999999998</v>
      </c>
      <c r="AD55" s="2">
        <v>30.560022</v>
      </c>
      <c r="AE55" s="2">
        <v>28.305803000000001</v>
      </c>
      <c r="AF55" s="2">
        <v>26.562225000000002</v>
      </c>
      <c r="AG55" s="2">
        <v>8.3862410000000001</v>
      </c>
      <c r="AH55" s="2">
        <v>11.050484000000001</v>
      </c>
      <c r="AI55" s="2">
        <v>15.109434</v>
      </c>
      <c r="AJ55" s="2">
        <v>20.677771</v>
      </c>
      <c r="AK55" s="2">
        <v>26.211362999999999</v>
      </c>
      <c r="AL55" s="2">
        <v>30.419288999999999</v>
      </c>
      <c r="AM55" s="2">
        <v>31.910724999999999</v>
      </c>
      <c r="AN55" s="2">
        <v>30.507334</v>
      </c>
      <c r="AO55" s="2">
        <v>28.177396999999999</v>
      </c>
      <c r="AP55" s="2">
        <v>26.051863000000001</v>
      </c>
    </row>
    <row r="56" spans="1:42" x14ac:dyDescent="0.4">
      <c r="A56" s="17" t="s">
        <v>44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1.657958</v>
      </c>
      <c r="I56" s="2">
        <v>2.7601930000000001</v>
      </c>
      <c r="J56" s="2">
        <v>87.423705999999996</v>
      </c>
      <c r="K56" s="2">
        <v>113.842133</v>
      </c>
      <c r="L56" s="2">
        <v>89.461281</v>
      </c>
      <c r="M56" s="2">
        <v>99.521820000000005</v>
      </c>
      <c r="N56" s="2">
        <v>121.021111</v>
      </c>
      <c r="O56" s="2">
        <v>138.53784200000001</v>
      </c>
      <c r="P56" s="2">
        <v>154.65992700000001</v>
      </c>
      <c r="Q56" s="2">
        <v>169.35101299999999</v>
      </c>
      <c r="R56" s="2">
        <v>248.846497</v>
      </c>
      <c r="S56" s="2">
        <v>244.97370900000001</v>
      </c>
      <c r="T56" s="2">
        <v>244.20272800000001</v>
      </c>
      <c r="U56" s="2">
        <v>244.970505</v>
      </c>
      <c r="V56" s="2">
        <v>247.253647</v>
      </c>
      <c r="W56" s="2">
        <v>255.52568099999999</v>
      </c>
      <c r="X56" s="2">
        <v>245.75174000000001</v>
      </c>
      <c r="Y56" s="2">
        <v>237.879288</v>
      </c>
      <c r="Z56" s="2">
        <v>227.04975899999999</v>
      </c>
      <c r="AA56" s="2">
        <v>208.04383899999999</v>
      </c>
      <c r="AB56" s="2">
        <v>181.84257500000001</v>
      </c>
      <c r="AC56" s="2">
        <v>155.971802</v>
      </c>
      <c r="AD56" s="2">
        <v>142.50289900000001</v>
      </c>
      <c r="AE56" s="2">
        <v>129.76084900000001</v>
      </c>
      <c r="AF56" s="2">
        <v>116.840363</v>
      </c>
      <c r="AG56" s="2">
        <v>119.74617000000001</v>
      </c>
      <c r="AH56" s="2">
        <v>101.567108</v>
      </c>
      <c r="AI56" s="2">
        <v>84.186843999999994</v>
      </c>
      <c r="AJ56" s="2">
        <v>66.369408000000007</v>
      </c>
      <c r="AK56" s="2">
        <v>47.402023</v>
      </c>
      <c r="AL56" s="2">
        <v>32.176639999999999</v>
      </c>
      <c r="AM56" s="2">
        <v>21.978024000000001</v>
      </c>
      <c r="AN56" s="2">
        <v>15.443830999999999</v>
      </c>
      <c r="AO56" s="2">
        <v>11.062284</v>
      </c>
      <c r="AP56" s="2">
        <v>7.895823</v>
      </c>
    </row>
    <row r="57" spans="1:42" x14ac:dyDescent="0.4">
      <c r="A57" s="17" t="s">
        <v>67</v>
      </c>
      <c r="B57" s="2">
        <v>0</v>
      </c>
      <c r="C57" s="2">
        <v>2.9E-5</v>
      </c>
      <c r="D57" s="2">
        <v>4.6000000000000001E-4</v>
      </c>
      <c r="E57" s="2">
        <v>2.9290000000000002E-3</v>
      </c>
      <c r="F57" s="2">
        <v>0.191826</v>
      </c>
      <c r="G57" s="2">
        <v>0.73622799999999999</v>
      </c>
      <c r="H57" s="2">
        <v>2.0025000000000001E-2</v>
      </c>
      <c r="I57" s="2">
        <v>1.1770000000000001E-3</v>
      </c>
      <c r="J57" s="2">
        <v>1.6733999999999999E-2</v>
      </c>
      <c r="K57" s="2">
        <v>1.0319999999999999E-3</v>
      </c>
      <c r="L57" s="2">
        <v>1.7545569999999999</v>
      </c>
      <c r="M57" s="2">
        <v>0.55081800000000003</v>
      </c>
      <c r="N57" s="2">
        <v>7.9991000000000007E-2</v>
      </c>
      <c r="O57" s="2">
        <v>1.3507E-2</v>
      </c>
      <c r="P57" s="2">
        <v>3.3809999999999999E-3</v>
      </c>
      <c r="Q57" s="2">
        <v>1.173E-3</v>
      </c>
      <c r="R57" s="2">
        <v>6.11E-4</v>
      </c>
      <c r="S57" s="2">
        <v>2.3699999999999999E-4</v>
      </c>
      <c r="T57" s="2">
        <v>1.05E-4</v>
      </c>
      <c r="U57" s="2">
        <v>5.1E-5</v>
      </c>
      <c r="V57" s="2">
        <v>2.9E-5</v>
      </c>
      <c r="W57" s="2">
        <v>1.4E-5</v>
      </c>
      <c r="X57" s="2">
        <v>6.9999999999999999E-6</v>
      </c>
      <c r="Y57" s="2">
        <v>3.9999999999999998E-6</v>
      </c>
      <c r="Z57" s="2">
        <v>1.9999999999999999E-6</v>
      </c>
      <c r="AA57" s="2">
        <v>9.9999999999999995E-7</v>
      </c>
      <c r="AB57" s="2">
        <v>9.9999999999999995E-7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</row>
    <row r="58" spans="1:42" x14ac:dyDescent="0.4">
      <c r="A58" s="17" t="s">
        <v>68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0.67667299999999997</v>
      </c>
      <c r="K58" s="2">
        <v>0.40301100000000001</v>
      </c>
      <c r="L58" s="2">
        <v>0.26522099999999998</v>
      </c>
      <c r="M58" s="2">
        <v>6.7181000000000005E-2</v>
      </c>
      <c r="N58" s="2">
        <v>3.0929999999999998E-3</v>
      </c>
      <c r="O58" s="2">
        <v>7.27E-4</v>
      </c>
      <c r="P58" s="2">
        <v>2.2000000000000001E-4</v>
      </c>
      <c r="Q58" s="2">
        <v>8.1000000000000004E-5</v>
      </c>
      <c r="R58" s="2">
        <v>4.1999999999999998E-5</v>
      </c>
      <c r="S58" s="2">
        <v>1.7E-5</v>
      </c>
      <c r="T58" s="2">
        <v>6.9999999999999999E-6</v>
      </c>
      <c r="U58" s="2">
        <v>3.9999999999999998E-6</v>
      </c>
      <c r="V58" s="2">
        <v>1.9999999999999999E-6</v>
      </c>
      <c r="W58" s="2">
        <v>9.9999999999999995E-7</v>
      </c>
      <c r="X58" s="2">
        <v>9.9999999999999995E-7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</row>
    <row r="59" spans="1:42" x14ac:dyDescent="0.4">
      <c r="A59" s="17" t="s">
        <v>43</v>
      </c>
      <c r="B59" s="2">
        <v>0</v>
      </c>
      <c r="C59" s="2">
        <v>5.2300000000000003E-3</v>
      </c>
      <c r="D59" s="2">
        <v>7.0441000000000004E-2</v>
      </c>
      <c r="E59" s="2">
        <v>0.27246199999999998</v>
      </c>
      <c r="F59" s="2">
        <v>2.5285549999999999</v>
      </c>
      <c r="G59" s="2">
        <v>5.68635</v>
      </c>
      <c r="H59" s="2">
        <v>6.8971819999999999</v>
      </c>
      <c r="I59" s="2">
        <v>7.705997</v>
      </c>
      <c r="J59" s="2">
        <v>31.437643000000001</v>
      </c>
      <c r="K59" s="2">
        <v>58.782893999999999</v>
      </c>
      <c r="L59" s="2">
        <v>151.313705</v>
      </c>
      <c r="M59" s="2">
        <v>218.16461200000001</v>
      </c>
      <c r="N59" s="2">
        <v>293.96881100000002</v>
      </c>
      <c r="O59" s="2">
        <v>457.71142600000002</v>
      </c>
      <c r="P59" s="2">
        <v>634.46301300000005</v>
      </c>
      <c r="Q59" s="2">
        <v>858.29010000000005</v>
      </c>
      <c r="R59" s="2">
        <v>1058.0375979999999</v>
      </c>
      <c r="S59" s="2">
        <v>1321.088745</v>
      </c>
      <c r="T59" s="2">
        <v>1701.6805420000001</v>
      </c>
      <c r="U59" s="2">
        <v>2128.5998540000001</v>
      </c>
      <c r="V59" s="2">
        <v>2630.8376459999999</v>
      </c>
      <c r="W59" s="2">
        <v>3259.764893</v>
      </c>
      <c r="X59" s="2">
        <v>3553.0041500000002</v>
      </c>
      <c r="Y59" s="2">
        <v>3862.6320799999999</v>
      </c>
      <c r="Z59" s="2">
        <v>4210.7680659999996</v>
      </c>
      <c r="AA59" s="2">
        <v>4480.2016599999997</v>
      </c>
      <c r="AB59" s="2">
        <v>4761.8759769999997</v>
      </c>
      <c r="AC59" s="2">
        <v>4987.0971680000002</v>
      </c>
      <c r="AD59" s="2">
        <v>5210.9291990000002</v>
      </c>
      <c r="AE59" s="2">
        <v>5302.7622069999998</v>
      </c>
      <c r="AF59" s="2">
        <v>5420.3056640000004</v>
      </c>
      <c r="AG59" s="2">
        <v>5599.8789059999999</v>
      </c>
      <c r="AH59" s="2">
        <v>5691.28125</v>
      </c>
      <c r="AI59" s="2">
        <v>5785.9497069999998</v>
      </c>
      <c r="AJ59" s="2">
        <v>5917.5244140000004</v>
      </c>
      <c r="AK59" s="2">
        <v>6036.7426759999998</v>
      </c>
      <c r="AL59" s="2">
        <v>6129.5146480000003</v>
      </c>
      <c r="AM59" s="2">
        <v>6152.2900390000004</v>
      </c>
      <c r="AN59" s="2">
        <v>6233.1035160000001</v>
      </c>
      <c r="AO59" s="2">
        <v>6337.8388670000004</v>
      </c>
      <c r="AP59" s="2">
        <v>6401.2998049999997</v>
      </c>
    </row>
    <row r="60" spans="1:42" x14ac:dyDescent="0.4">
      <c r="A60" s="17" t="s">
        <v>46</v>
      </c>
      <c r="B60" s="2">
        <v>2.1100000000000001E-4</v>
      </c>
      <c r="C60" s="2">
        <v>5.7889999999999999E-3</v>
      </c>
      <c r="D60" s="2">
        <v>5.4301000000000002E-2</v>
      </c>
      <c r="E60" s="2">
        <v>0.23050399999999999</v>
      </c>
      <c r="F60" s="2">
        <v>1.9150430000000001</v>
      </c>
      <c r="G60" s="2">
        <v>8.6115589999999997</v>
      </c>
      <c r="H60" s="2">
        <v>9.8971820000000008</v>
      </c>
      <c r="I60" s="2">
        <v>10.905563000000001</v>
      </c>
      <c r="J60" s="2">
        <v>38.758704999999999</v>
      </c>
      <c r="K60" s="2">
        <v>68.395195000000001</v>
      </c>
      <c r="L60" s="2">
        <v>46.473227999999999</v>
      </c>
      <c r="M60" s="2">
        <v>85.544792000000001</v>
      </c>
      <c r="N60" s="2">
        <v>116.76065800000001</v>
      </c>
      <c r="O60" s="2">
        <v>183.604736</v>
      </c>
      <c r="P60" s="2">
        <v>305.10754400000002</v>
      </c>
      <c r="Q60" s="2">
        <v>426.06191999999999</v>
      </c>
      <c r="R60" s="2">
        <v>573.80914299999995</v>
      </c>
      <c r="S60" s="2">
        <v>767.34613000000002</v>
      </c>
      <c r="T60" s="2">
        <v>1045.9571530000001</v>
      </c>
      <c r="U60" s="2">
        <v>1386.690308</v>
      </c>
      <c r="V60" s="2">
        <v>1792.130737</v>
      </c>
      <c r="W60" s="2">
        <v>2284.7749020000001</v>
      </c>
      <c r="X60" s="2">
        <v>2537.0239259999998</v>
      </c>
      <c r="Y60" s="2">
        <v>2757.0222170000002</v>
      </c>
      <c r="Z60" s="2">
        <v>3011.8767090000001</v>
      </c>
      <c r="AA60" s="2">
        <v>3226.5842290000001</v>
      </c>
      <c r="AB60" s="2">
        <v>3440.8063959999999</v>
      </c>
      <c r="AC60" s="2">
        <v>3639.1757809999999</v>
      </c>
      <c r="AD60" s="2">
        <v>3839.3173830000001</v>
      </c>
      <c r="AE60" s="2">
        <v>3936.7624510000001</v>
      </c>
      <c r="AF60" s="2">
        <v>4055.5585940000001</v>
      </c>
      <c r="AG60" s="2">
        <v>4217.9916990000002</v>
      </c>
      <c r="AH60" s="2">
        <v>4318.7553710000002</v>
      </c>
      <c r="AI60" s="2">
        <v>4426.328125</v>
      </c>
      <c r="AJ60" s="2">
        <v>4556.6879879999997</v>
      </c>
      <c r="AK60" s="2">
        <v>4668.2807620000003</v>
      </c>
      <c r="AL60" s="2">
        <v>4754.826172</v>
      </c>
      <c r="AM60" s="2">
        <v>4780.2431640000004</v>
      </c>
      <c r="AN60" s="2">
        <v>4856.328125</v>
      </c>
      <c r="AO60" s="2">
        <v>4949.0390619999998</v>
      </c>
      <c r="AP60" s="2">
        <v>4979.4321289999998</v>
      </c>
    </row>
    <row r="61" spans="1:42" x14ac:dyDescent="0.4">
      <c r="A61" s="17" t="s">
        <v>57</v>
      </c>
      <c r="B61" s="2">
        <v>0</v>
      </c>
      <c r="C61" s="2">
        <v>0</v>
      </c>
      <c r="D61" s="2">
        <v>1.5999999999999999E-5</v>
      </c>
      <c r="E61" s="2">
        <v>3.2190000000000001E-3</v>
      </c>
      <c r="F61" s="2">
        <v>3.5605999999999999E-2</v>
      </c>
      <c r="G61" s="2">
        <v>0.31007600000000002</v>
      </c>
      <c r="H61" s="2">
        <v>4.8466000000000002E-2</v>
      </c>
      <c r="I61" s="2">
        <v>9.6699999999999994E-2</v>
      </c>
      <c r="J61" s="2">
        <v>0.96890399999999999</v>
      </c>
      <c r="K61" s="2">
        <v>3.7436039999999999</v>
      </c>
      <c r="L61" s="2">
        <v>5.8564480000000003</v>
      </c>
      <c r="M61" s="2">
        <v>9.7670549999999992</v>
      </c>
      <c r="N61" s="2">
        <v>16.946953000000001</v>
      </c>
      <c r="O61" s="2">
        <v>35.952281999999997</v>
      </c>
      <c r="P61" s="2">
        <v>55.565136000000003</v>
      </c>
      <c r="Q61" s="2">
        <v>97.073241999999993</v>
      </c>
      <c r="R61" s="2">
        <v>144.20639</v>
      </c>
      <c r="S61" s="2">
        <v>217.33706699999999</v>
      </c>
      <c r="T61" s="2">
        <v>339.20242300000001</v>
      </c>
      <c r="U61" s="2">
        <v>516.99560499999995</v>
      </c>
      <c r="V61" s="2">
        <v>782.260132</v>
      </c>
      <c r="W61" s="2">
        <v>963.11321999999996</v>
      </c>
      <c r="X61" s="2">
        <v>1045.7993160000001</v>
      </c>
      <c r="Y61" s="2">
        <v>1132.4207759999999</v>
      </c>
      <c r="Z61" s="2">
        <v>1230.286255</v>
      </c>
      <c r="AA61" s="2">
        <v>1304.931519</v>
      </c>
      <c r="AB61" s="2">
        <v>1383.463745</v>
      </c>
      <c r="AC61" s="2">
        <v>1444.6694339999999</v>
      </c>
      <c r="AD61" s="2">
        <v>1504.724365</v>
      </c>
      <c r="AE61" s="2">
        <v>1528.2673339999999</v>
      </c>
      <c r="AF61" s="2">
        <v>1558.6163329999999</v>
      </c>
      <c r="AG61" s="2">
        <v>1606.428345</v>
      </c>
      <c r="AH61" s="2">
        <v>1628.1331789999999</v>
      </c>
      <c r="AI61" s="2">
        <v>1651.0397949999999</v>
      </c>
      <c r="AJ61" s="2">
        <v>1684.9895019999999</v>
      </c>
      <c r="AK61" s="2">
        <v>1714.670288</v>
      </c>
      <c r="AL61" s="2">
        <v>1737.2847899999999</v>
      </c>
      <c r="AM61" s="2">
        <v>1740.6145019999999</v>
      </c>
      <c r="AN61" s="2">
        <v>1759.6641850000001</v>
      </c>
      <c r="AO61" s="2">
        <v>1784.5187989999999</v>
      </c>
      <c r="AP61" s="2">
        <v>1798.4411620000001</v>
      </c>
    </row>
    <row r="62" spans="1:42" x14ac:dyDescent="0.4">
      <c r="A62" s="17" t="s">
        <v>58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0.98561900000000002</v>
      </c>
      <c r="K62" s="2">
        <v>5.2835700000000001</v>
      </c>
      <c r="L62" s="2">
        <v>4.0989699999999996</v>
      </c>
      <c r="M62" s="2">
        <v>8.0347519999999992</v>
      </c>
      <c r="N62" s="2">
        <v>14.251493</v>
      </c>
      <c r="O62" s="2">
        <v>27.757629000000001</v>
      </c>
      <c r="P62" s="2">
        <v>57.833786000000003</v>
      </c>
      <c r="Q62" s="2">
        <v>95.191406000000001</v>
      </c>
      <c r="R62" s="2">
        <v>152.17846700000001</v>
      </c>
      <c r="S62" s="2">
        <v>245.29626500000001</v>
      </c>
      <c r="T62" s="2">
        <v>408.44149800000002</v>
      </c>
      <c r="U62" s="2">
        <v>669.96991000000003</v>
      </c>
      <c r="V62" s="2">
        <v>1088.3336179999999</v>
      </c>
      <c r="W62" s="2">
        <v>1410.8760990000001</v>
      </c>
      <c r="X62" s="2">
        <v>1603.4498289999999</v>
      </c>
      <c r="Y62" s="2">
        <v>1786.951294</v>
      </c>
      <c r="Z62" s="2">
        <v>2003.2799070000001</v>
      </c>
      <c r="AA62" s="2">
        <v>2203.3503420000002</v>
      </c>
      <c r="AB62" s="2">
        <v>2410.499268</v>
      </c>
      <c r="AC62" s="2">
        <v>2609.9123540000001</v>
      </c>
      <c r="AD62" s="2">
        <v>2811.6435550000001</v>
      </c>
      <c r="AE62" s="2">
        <v>2941.5249020000001</v>
      </c>
      <c r="AF62" s="2">
        <v>3080.9316410000001</v>
      </c>
      <c r="AG62" s="2">
        <v>3261.555664</v>
      </c>
      <c r="AH62" s="2">
        <v>3390.1308589999999</v>
      </c>
      <c r="AI62" s="2">
        <v>3520.8220209999999</v>
      </c>
      <c r="AJ62" s="2">
        <v>3663.016846</v>
      </c>
      <c r="AK62" s="2">
        <v>3787.576172</v>
      </c>
      <c r="AL62" s="2">
        <v>3886.1323240000002</v>
      </c>
      <c r="AM62" s="2">
        <v>3929.0109859999998</v>
      </c>
      <c r="AN62" s="2">
        <v>4010.0126949999999</v>
      </c>
      <c r="AO62" s="2">
        <v>4102.0556640000004</v>
      </c>
      <c r="AP62" s="2">
        <v>4140.5117190000001</v>
      </c>
    </row>
    <row r="63" spans="1:42" x14ac:dyDescent="0.4">
      <c r="A63" s="17" t="s">
        <v>47</v>
      </c>
      <c r="B63" s="2">
        <v>0</v>
      </c>
      <c r="C63" s="2">
        <v>0</v>
      </c>
      <c r="D63" s="2">
        <v>2.0000000000000002E-5</v>
      </c>
      <c r="E63" s="2">
        <v>5.7000000000000003E-5</v>
      </c>
      <c r="F63" s="2">
        <v>3.88E-4</v>
      </c>
      <c r="G63" s="2">
        <v>5.4199999999999995E-4</v>
      </c>
      <c r="H63" s="2">
        <v>1.235E-3</v>
      </c>
      <c r="I63" s="2">
        <v>3.5279999999999999E-3</v>
      </c>
      <c r="J63" s="2">
        <v>2.6037999999999999E-2</v>
      </c>
      <c r="K63" s="2">
        <v>0.15573999999999999</v>
      </c>
      <c r="L63" s="2">
        <v>7.0513760000000003</v>
      </c>
      <c r="M63" s="2">
        <v>1.8288979999999999</v>
      </c>
      <c r="N63" s="2">
        <v>2.9989300000000001</v>
      </c>
      <c r="O63" s="2">
        <v>4.9896430000000001</v>
      </c>
      <c r="P63" s="2">
        <v>6.9088120000000002</v>
      </c>
      <c r="Q63" s="2">
        <v>10.336499</v>
      </c>
      <c r="R63" s="2">
        <v>13.758215999999999</v>
      </c>
      <c r="S63" s="2">
        <v>18.526198999999998</v>
      </c>
      <c r="T63" s="2">
        <v>26.033874999999998</v>
      </c>
      <c r="U63" s="2">
        <v>35.689751000000001</v>
      </c>
      <c r="V63" s="2">
        <v>48.176124999999999</v>
      </c>
      <c r="W63" s="2">
        <v>55.837257000000001</v>
      </c>
      <c r="X63" s="2">
        <v>69.025199999999998</v>
      </c>
      <c r="Y63" s="2">
        <v>85.355545000000006</v>
      </c>
      <c r="Z63" s="2">
        <v>105.073334</v>
      </c>
      <c r="AA63" s="2">
        <v>126.97425800000001</v>
      </c>
      <c r="AB63" s="2">
        <v>152.60611</v>
      </c>
      <c r="AC63" s="2">
        <v>181.96296699999999</v>
      </c>
      <c r="AD63" s="2">
        <v>215.36840799999999</v>
      </c>
      <c r="AE63" s="2">
        <v>248.198624</v>
      </c>
      <c r="AF63" s="2">
        <v>287.59558099999998</v>
      </c>
      <c r="AG63" s="2">
        <v>297.60498000000001</v>
      </c>
      <c r="AH63" s="2">
        <v>302.57406600000002</v>
      </c>
      <c r="AI63" s="2">
        <v>307.42791699999998</v>
      </c>
      <c r="AJ63" s="2">
        <v>314.28213499999998</v>
      </c>
      <c r="AK63" s="2">
        <v>321</v>
      </c>
      <c r="AL63" s="2">
        <v>326.43661500000002</v>
      </c>
      <c r="AM63" s="2">
        <v>328.030396</v>
      </c>
      <c r="AN63" s="2">
        <v>333.30685399999999</v>
      </c>
      <c r="AO63" s="2">
        <v>339.265961</v>
      </c>
      <c r="AP63" s="2">
        <v>342.12890599999997</v>
      </c>
    </row>
    <row r="64" spans="1:42" x14ac:dyDescent="0.4">
      <c r="A64" s="17" t="s">
        <v>48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  <c r="G64" s="2">
        <v>1.2899999999999999E-4</v>
      </c>
      <c r="H64" s="2">
        <v>3.8000000000000002E-4</v>
      </c>
      <c r="I64" s="2">
        <v>1.152E-3</v>
      </c>
      <c r="J64" s="2">
        <v>7.6909999999999999E-3</v>
      </c>
      <c r="K64" s="2">
        <v>4.9579999999999999E-2</v>
      </c>
      <c r="L64" s="2">
        <v>1.4599880000000001</v>
      </c>
      <c r="M64" s="2">
        <v>0.47293000000000002</v>
      </c>
      <c r="N64" s="2">
        <v>0.78109399999999996</v>
      </c>
      <c r="O64" s="2">
        <v>1.8781840000000001</v>
      </c>
      <c r="P64" s="2">
        <v>3.049553</v>
      </c>
      <c r="Q64" s="2">
        <v>4.4613649999999998</v>
      </c>
      <c r="R64" s="2">
        <v>6.4701789999999999</v>
      </c>
      <c r="S64" s="2">
        <v>9.3766590000000001</v>
      </c>
      <c r="T64" s="2">
        <v>14.169620999999999</v>
      </c>
      <c r="U64" s="2">
        <v>21.140526000000001</v>
      </c>
      <c r="V64" s="2">
        <v>31.152666</v>
      </c>
      <c r="W64" s="2">
        <v>39.486221</v>
      </c>
      <c r="X64" s="2">
        <v>52.681491999999999</v>
      </c>
      <c r="Y64" s="2">
        <v>68.810805999999999</v>
      </c>
      <c r="Z64" s="2">
        <v>90.603904999999997</v>
      </c>
      <c r="AA64" s="2">
        <v>117.24659699999999</v>
      </c>
      <c r="AB64" s="2">
        <v>151.268631</v>
      </c>
      <c r="AC64" s="2">
        <v>192.88772599999999</v>
      </c>
      <c r="AD64" s="2">
        <v>244.937836</v>
      </c>
      <c r="AE64" s="2">
        <v>302.721588</v>
      </c>
      <c r="AF64" s="2">
        <v>373.54757699999999</v>
      </c>
      <c r="AG64" s="2">
        <v>399.29873700000002</v>
      </c>
      <c r="AH64" s="2">
        <v>418.22122200000001</v>
      </c>
      <c r="AI64" s="2">
        <v>437.64614899999998</v>
      </c>
      <c r="AJ64" s="2">
        <v>458.72128300000003</v>
      </c>
      <c r="AK64" s="2">
        <v>478.40795900000001</v>
      </c>
      <c r="AL64" s="2">
        <v>495.02932700000002</v>
      </c>
      <c r="AM64" s="2">
        <v>504.45895400000001</v>
      </c>
      <c r="AN64" s="2">
        <v>518.65106200000002</v>
      </c>
      <c r="AO64" s="2">
        <v>533.88317900000004</v>
      </c>
      <c r="AP64" s="2">
        <v>542.08312999999998</v>
      </c>
    </row>
    <row r="65" spans="1:42" x14ac:dyDescent="0.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4">
      <c r="A67" s="25" t="s">
        <v>108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4">
      <c r="A68" s="17" t="s">
        <v>70</v>
      </c>
      <c r="B68" s="29">
        <v>505.74179099999992</v>
      </c>
      <c r="C68" s="29">
        <v>892.14055299999984</v>
      </c>
      <c r="D68" s="29">
        <v>1457.4285830000001</v>
      </c>
      <c r="E68" s="29">
        <v>1548.0426729999999</v>
      </c>
      <c r="F68" s="29">
        <v>243.88001400000002</v>
      </c>
      <c r="G68" s="29">
        <v>161.82211300000003</v>
      </c>
      <c r="H68" s="29">
        <v>153.96733600000002</v>
      </c>
      <c r="I68" s="29">
        <v>157.60370000000003</v>
      </c>
      <c r="J68" s="29">
        <v>152.81646599999996</v>
      </c>
      <c r="K68" s="29">
        <v>151.50964699999997</v>
      </c>
      <c r="L68" s="29">
        <v>154.65758999999997</v>
      </c>
      <c r="M68" s="29">
        <v>149.32121599999999</v>
      </c>
      <c r="N68" s="29">
        <v>150.862944</v>
      </c>
      <c r="O68" s="29">
        <v>149.17153700000003</v>
      </c>
      <c r="P68" s="29">
        <v>148.21441999999996</v>
      </c>
      <c r="Q68" s="29">
        <v>142.89561099999997</v>
      </c>
      <c r="R68" s="29">
        <v>135.04372400000003</v>
      </c>
      <c r="S68" s="29">
        <v>127.87220600000001</v>
      </c>
      <c r="T68" s="29">
        <v>118.51998499999999</v>
      </c>
      <c r="U68" s="29">
        <v>106.425656</v>
      </c>
      <c r="V68" s="29">
        <v>99.100928999999994</v>
      </c>
      <c r="W68" s="29">
        <v>81.386714999999981</v>
      </c>
      <c r="X68" s="29">
        <v>74.024249999999995</v>
      </c>
      <c r="Y68" s="29">
        <v>68.472442000000001</v>
      </c>
      <c r="Z68" s="29">
        <v>61.902782999999999</v>
      </c>
      <c r="AA68" s="29">
        <v>54.567650999999998</v>
      </c>
      <c r="AB68" s="29">
        <v>46.877001999999997</v>
      </c>
      <c r="AC68" s="29">
        <v>39.790109999999991</v>
      </c>
      <c r="AD68" s="29">
        <v>33.359045999999999</v>
      </c>
      <c r="AE68" s="29">
        <v>26.847116000000003</v>
      </c>
      <c r="AF68" s="29">
        <v>21.717834999999997</v>
      </c>
      <c r="AG68" s="29">
        <v>17.226360999999997</v>
      </c>
      <c r="AH68" s="29">
        <v>13.638424000000001</v>
      </c>
      <c r="AI68" s="29">
        <v>10.479303999999999</v>
      </c>
      <c r="AJ68" s="29">
        <v>8.4549260000000004</v>
      </c>
      <c r="AK68" s="29">
        <v>7.0339710000000002</v>
      </c>
      <c r="AL68" s="29">
        <v>5.9512739999999988</v>
      </c>
      <c r="AM68" s="29">
        <v>5.1843509999999995</v>
      </c>
      <c r="AN68" s="29">
        <v>4.4430490000000002</v>
      </c>
      <c r="AO68" s="29">
        <v>3.7428600000000003</v>
      </c>
      <c r="AP68" s="29">
        <v>3.2146500000000002</v>
      </c>
    </row>
    <row r="69" spans="1:42" x14ac:dyDescent="0.4">
      <c r="A69" s="17" t="s">
        <v>71</v>
      </c>
      <c r="B69" s="29">
        <v>544.48555899999997</v>
      </c>
      <c r="C69" s="29">
        <v>1065.7611969999998</v>
      </c>
      <c r="D69" s="29">
        <v>1305.6871150000002</v>
      </c>
      <c r="E69" s="29">
        <v>1655.8571019999999</v>
      </c>
      <c r="F69" s="29">
        <v>892.96017600000005</v>
      </c>
      <c r="G69" s="29">
        <v>1100.6560700000002</v>
      </c>
      <c r="H69" s="29">
        <v>1167.9864249999998</v>
      </c>
      <c r="I69" s="29">
        <v>1238.263432</v>
      </c>
      <c r="J69" s="29">
        <v>1258.3982959999998</v>
      </c>
      <c r="K69" s="29">
        <v>1199.6583450000001</v>
      </c>
      <c r="L69" s="29">
        <v>1178.0426869999999</v>
      </c>
      <c r="M69" s="29">
        <v>1178.379895</v>
      </c>
      <c r="N69" s="29">
        <v>1150.658375</v>
      </c>
      <c r="O69" s="29">
        <v>1128.5639720000001</v>
      </c>
      <c r="P69" s="29">
        <v>1130.3368380000004</v>
      </c>
      <c r="Q69" s="29">
        <v>1097.9746379999999</v>
      </c>
      <c r="R69" s="29">
        <v>1044.40588</v>
      </c>
      <c r="S69" s="29">
        <v>1005.11124</v>
      </c>
      <c r="T69" s="29">
        <v>964.92485799999997</v>
      </c>
      <c r="U69" s="29">
        <v>909.60669099999996</v>
      </c>
      <c r="V69" s="29">
        <v>883.88762899999995</v>
      </c>
      <c r="W69" s="29">
        <v>790.63297900000009</v>
      </c>
      <c r="X69" s="29">
        <v>765.71945600000004</v>
      </c>
      <c r="Y69" s="29">
        <v>741.49300200000005</v>
      </c>
      <c r="Z69" s="29">
        <v>703.25525400000015</v>
      </c>
      <c r="AA69" s="29">
        <v>651.52991199999997</v>
      </c>
      <c r="AB69" s="29">
        <v>586.79206799999997</v>
      </c>
      <c r="AC69" s="29">
        <v>524.00454599999989</v>
      </c>
      <c r="AD69" s="29">
        <v>462.78219300000006</v>
      </c>
      <c r="AE69" s="29">
        <v>389.68591199999997</v>
      </c>
      <c r="AF69" s="29">
        <v>329.70324400000004</v>
      </c>
      <c r="AG69" s="29">
        <v>272.31738900000005</v>
      </c>
      <c r="AH69" s="29">
        <v>224.10782799999998</v>
      </c>
      <c r="AI69" s="29">
        <v>177.260897</v>
      </c>
      <c r="AJ69" s="29">
        <v>147.99468400000001</v>
      </c>
      <c r="AK69" s="29">
        <v>126.669128</v>
      </c>
      <c r="AL69" s="29">
        <v>109.53899999999999</v>
      </c>
      <c r="AM69" s="29">
        <v>97.812242000000012</v>
      </c>
      <c r="AN69" s="29">
        <v>85.369955000000004</v>
      </c>
      <c r="AO69" s="29">
        <v>73.216807000000017</v>
      </c>
      <c r="AP69" s="29">
        <v>63.793403999999995</v>
      </c>
    </row>
    <row r="70" spans="1:42" x14ac:dyDescent="0.4">
      <c r="A70" s="17" t="s">
        <v>37</v>
      </c>
      <c r="B70" s="29">
        <v>4880.2583009999998</v>
      </c>
      <c r="C70" s="29">
        <v>5549.9106449999999</v>
      </c>
      <c r="D70" s="29">
        <v>6450.2163090000004</v>
      </c>
      <c r="E70" s="29">
        <v>6382.2773440000001</v>
      </c>
      <c r="F70" s="29">
        <v>7651.7353519999997</v>
      </c>
      <c r="G70" s="29">
        <v>6921.6674800000001</v>
      </c>
      <c r="H70" s="29">
        <v>6447.8110349999997</v>
      </c>
      <c r="I70" s="29">
        <v>6611.2299800000001</v>
      </c>
      <c r="J70" s="29">
        <v>6292.0888670000004</v>
      </c>
      <c r="K70" s="29">
        <v>6162.2163090000004</v>
      </c>
      <c r="L70" s="29">
        <v>6107.8056640000004</v>
      </c>
      <c r="M70" s="29">
        <v>5968.5698240000002</v>
      </c>
      <c r="N70" s="29">
        <v>5967.955078</v>
      </c>
      <c r="O70" s="29">
        <v>5836.3364259999998</v>
      </c>
      <c r="P70" s="29">
        <v>5805.71875</v>
      </c>
      <c r="Q70" s="29">
        <v>5628.2485349999997</v>
      </c>
      <c r="R70" s="29">
        <v>5446.8798829999996</v>
      </c>
      <c r="S70" s="29">
        <v>5241.4990230000003</v>
      </c>
      <c r="T70" s="29">
        <v>4891.7631840000004</v>
      </c>
      <c r="U70" s="29">
        <v>4299.5458980000003</v>
      </c>
      <c r="V70" s="29">
        <v>3594.9821780000002</v>
      </c>
      <c r="W70" s="29">
        <v>2863.8005370000001</v>
      </c>
      <c r="X70" s="29">
        <v>2490.9826659999999</v>
      </c>
      <c r="Y70" s="29">
        <v>2189.523193</v>
      </c>
      <c r="Z70" s="29">
        <v>1908.898682</v>
      </c>
      <c r="AA70" s="29">
        <v>1639.3977050000001</v>
      </c>
      <c r="AB70" s="29">
        <v>1393.3642580000001</v>
      </c>
      <c r="AC70" s="29">
        <v>1189.596436</v>
      </c>
      <c r="AD70" s="29">
        <v>1001.7128300000001</v>
      </c>
      <c r="AE70" s="29">
        <v>811.87078899999995</v>
      </c>
      <c r="AF70" s="29">
        <v>663.55773899999997</v>
      </c>
      <c r="AG70" s="29">
        <v>562.79949999999997</v>
      </c>
      <c r="AH70" s="29">
        <v>456.57565299999999</v>
      </c>
      <c r="AI70" s="29">
        <v>367.21539300000001</v>
      </c>
      <c r="AJ70" s="29">
        <v>293.78103599999997</v>
      </c>
      <c r="AK70" s="29">
        <v>232.98362700000001</v>
      </c>
      <c r="AL70" s="29">
        <v>181.609283</v>
      </c>
      <c r="AM70" s="29">
        <v>138.58886699999999</v>
      </c>
      <c r="AN70" s="29">
        <v>109.776031</v>
      </c>
      <c r="AO70" s="29">
        <v>88.206458999999995</v>
      </c>
      <c r="AP70" s="29">
        <v>68.908057999999997</v>
      </c>
    </row>
    <row r="71" spans="1:42" x14ac:dyDescent="0.4">
      <c r="A71" s="17" t="s">
        <v>38</v>
      </c>
      <c r="B71" s="29">
        <v>4359.6191410000001</v>
      </c>
      <c r="C71" s="29">
        <v>3997.5415039999998</v>
      </c>
      <c r="D71" s="29">
        <v>3524.92749</v>
      </c>
      <c r="E71" s="29">
        <v>3459.6499020000001</v>
      </c>
      <c r="F71" s="29">
        <v>5659.8549800000001</v>
      </c>
      <c r="G71" s="29">
        <v>7492.6684569999998</v>
      </c>
      <c r="H71" s="29">
        <v>8280.8574219999991</v>
      </c>
      <c r="I71" s="29">
        <v>8778.3066409999992</v>
      </c>
      <c r="J71" s="29">
        <v>8782.375</v>
      </c>
      <c r="K71" s="29">
        <v>8313.328125</v>
      </c>
      <c r="L71" s="29">
        <v>8186.3364259999998</v>
      </c>
      <c r="M71" s="29">
        <v>8171.9799800000001</v>
      </c>
      <c r="N71" s="29">
        <v>7940.2441410000001</v>
      </c>
      <c r="O71" s="29">
        <v>7749.2260740000002</v>
      </c>
      <c r="P71" s="29">
        <v>7720.8618159999996</v>
      </c>
      <c r="Q71" s="29">
        <v>7474.0209960000002</v>
      </c>
      <c r="R71" s="29">
        <v>7034.9794920000004</v>
      </c>
      <c r="S71" s="29">
        <v>6788.8554690000001</v>
      </c>
      <c r="T71" s="29">
        <v>6507.189453</v>
      </c>
      <c r="U71" s="29">
        <v>5940.953125</v>
      </c>
      <c r="V71" s="29">
        <v>5065.8544920000004</v>
      </c>
      <c r="W71" s="29">
        <v>4389.3378910000001</v>
      </c>
      <c r="X71" s="29">
        <v>4052.3151859999998</v>
      </c>
      <c r="Y71" s="29">
        <v>3717.4577640000002</v>
      </c>
      <c r="Z71" s="29">
        <v>3400.1577149999998</v>
      </c>
      <c r="AA71" s="29">
        <v>3079.982422</v>
      </c>
      <c r="AB71" s="29">
        <v>2754.3798830000001</v>
      </c>
      <c r="AC71" s="29">
        <v>2484.2797850000002</v>
      </c>
      <c r="AD71" s="29">
        <v>2223.342529</v>
      </c>
      <c r="AE71" s="29">
        <v>1915.9398189999999</v>
      </c>
      <c r="AF71" s="29">
        <v>1660.0639650000001</v>
      </c>
      <c r="AG71" s="29">
        <v>1434.107422</v>
      </c>
      <c r="AH71" s="29">
        <v>1232.6132809999999</v>
      </c>
      <c r="AI71" s="29">
        <v>1060.8089600000001</v>
      </c>
      <c r="AJ71" s="29">
        <v>911.69049099999995</v>
      </c>
      <c r="AK71" s="29">
        <v>780.77313200000003</v>
      </c>
      <c r="AL71" s="29">
        <v>662.25482199999999</v>
      </c>
      <c r="AM71" s="29">
        <v>548.007385</v>
      </c>
      <c r="AN71" s="29">
        <v>460.62853999999999</v>
      </c>
      <c r="AO71" s="29">
        <v>387.61685199999999</v>
      </c>
      <c r="AP71" s="29">
        <v>315.28054800000001</v>
      </c>
    </row>
    <row r="72" spans="1:42" x14ac:dyDescent="0.4">
      <c r="A72" s="17" t="s">
        <v>39</v>
      </c>
      <c r="B72" s="29">
        <v>443.39263899999997</v>
      </c>
      <c r="C72" s="29">
        <v>586.26745600000004</v>
      </c>
      <c r="D72" s="29">
        <v>907.92040999999995</v>
      </c>
      <c r="E72" s="29">
        <v>1269.6362300000001</v>
      </c>
      <c r="F72" s="29">
        <v>735.86676</v>
      </c>
      <c r="G72" s="29">
        <v>557.92517099999998</v>
      </c>
      <c r="H72" s="29">
        <v>322.53463699999998</v>
      </c>
      <c r="I72" s="29">
        <v>214.40664699999999</v>
      </c>
      <c r="J72" s="29">
        <v>251.431059</v>
      </c>
      <c r="K72" s="29">
        <v>226.662868</v>
      </c>
      <c r="L72" s="29">
        <v>239.82993900000002</v>
      </c>
      <c r="M72" s="29">
        <v>527.36059299999999</v>
      </c>
      <c r="N72" s="29">
        <v>543.04945099999998</v>
      </c>
      <c r="O72" s="29">
        <v>551.84063300000003</v>
      </c>
      <c r="P72" s="29">
        <v>550.24189100000001</v>
      </c>
      <c r="Q72" s="29">
        <v>604.538455</v>
      </c>
      <c r="R72" s="29">
        <v>614.50528600000007</v>
      </c>
      <c r="S72" s="29">
        <v>594.772829</v>
      </c>
      <c r="T72" s="29">
        <v>565.59539399999994</v>
      </c>
      <c r="U72" s="29">
        <v>517.54741999999999</v>
      </c>
      <c r="V72" s="29">
        <v>463.20844900000003</v>
      </c>
      <c r="W72" s="29">
        <v>408.69510199999996</v>
      </c>
      <c r="X72" s="29">
        <v>374.39104900000001</v>
      </c>
      <c r="Y72" s="29">
        <v>346.75252</v>
      </c>
      <c r="Z72" s="29">
        <v>317.909064</v>
      </c>
      <c r="AA72" s="29">
        <v>283.08691599999997</v>
      </c>
      <c r="AB72" s="29">
        <v>244.67804100000001</v>
      </c>
      <c r="AC72" s="29">
        <v>209.6987</v>
      </c>
      <c r="AD72" s="29">
        <v>185.50285299999999</v>
      </c>
      <c r="AE72" s="29">
        <v>162.26357999999999</v>
      </c>
      <c r="AF72" s="29">
        <v>142.24449200000001</v>
      </c>
      <c r="AG72" s="29">
        <v>126.93677700000001</v>
      </c>
      <c r="AH72" s="29">
        <v>109.13120000000001</v>
      </c>
      <c r="AI72" s="29">
        <v>93.992537999999996</v>
      </c>
      <c r="AJ72" s="29">
        <v>80.941634999999991</v>
      </c>
      <c r="AK72" s="29">
        <v>68.189706999999999</v>
      </c>
      <c r="AL72" s="29">
        <v>57.523440000000001</v>
      </c>
      <c r="AM72" s="29">
        <v>48.467094000000003</v>
      </c>
      <c r="AN72" s="29">
        <v>40.847473000000001</v>
      </c>
      <c r="AO72" s="29">
        <v>34.524757000000001</v>
      </c>
      <c r="AP72" s="29">
        <v>29.409486999999999</v>
      </c>
    </row>
    <row r="73" spans="1:42" x14ac:dyDescent="0.4">
      <c r="A73" s="17" t="s">
        <v>40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0.71302199999999993</v>
      </c>
      <c r="K73" s="29">
        <v>0.40628000000000003</v>
      </c>
      <c r="L73" s="29">
        <v>0.50602199999999997</v>
      </c>
      <c r="M73" s="29">
        <v>0.10555299999999999</v>
      </c>
      <c r="N73" s="29">
        <v>2.2959E-2</v>
      </c>
      <c r="O73" s="29">
        <v>6.2269999999999999E-3</v>
      </c>
      <c r="P73" s="29">
        <v>1.8879999999999999E-3</v>
      </c>
      <c r="Q73" s="29">
        <v>4.3297999999999996E-2</v>
      </c>
      <c r="R73" s="29">
        <v>1.6703000000000003E-2</v>
      </c>
      <c r="S73" s="29">
        <v>2.1940000000000002E-3</v>
      </c>
      <c r="T73" s="29">
        <v>3.3199999999999999E-4</v>
      </c>
      <c r="U73" s="29">
        <v>5.7000000000000003E-5</v>
      </c>
      <c r="V73" s="29">
        <v>1.1E-5</v>
      </c>
      <c r="W73" s="29">
        <v>3.0000000000000001E-6</v>
      </c>
      <c r="X73" s="29">
        <v>9.9999999999999995E-7</v>
      </c>
      <c r="Y73" s="29">
        <v>0</v>
      </c>
      <c r="Z73" s="29">
        <v>0</v>
      </c>
      <c r="AA73" s="29">
        <v>0</v>
      </c>
      <c r="AB73" s="29">
        <v>0</v>
      </c>
      <c r="AC73" s="29">
        <v>0</v>
      </c>
      <c r="AD73" s="29">
        <v>0</v>
      </c>
      <c r="AE73" s="29">
        <v>0</v>
      </c>
      <c r="AF73" s="29">
        <v>0</v>
      </c>
      <c r="AG73" s="29">
        <v>0</v>
      </c>
      <c r="AH73" s="29">
        <v>0</v>
      </c>
      <c r="AI73" s="29">
        <v>0</v>
      </c>
      <c r="AJ73" s="29">
        <v>0</v>
      </c>
      <c r="AK73" s="29">
        <v>0</v>
      </c>
      <c r="AL73" s="29">
        <v>0</v>
      </c>
      <c r="AM73" s="29">
        <v>0</v>
      </c>
      <c r="AN73" s="29">
        <v>0</v>
      </c>
      <c r="AO73" s="29">
        <v>0</v>
      </c>
      <c r="AP73" s="29">
        <v>0</v>
      </c>
    </row>
    <row r="74" spans="1:42" x14ac:dyDescent="0.4">
      <c r="A74" s="17" t="s">
        <v>66</v>
      </c>
      <c r="B74" s="29">
        <v>0</v>
      </c>
      <c r="C74" s="29">
        <v>0</v>
      </c>
      <c r="D74" s="29">
        <v>6.6112419999999998</v>
      </c>
      <c r="E74" s="29">
        <v>15.374139</v>
      </c>
      <c r="F74" s="29">
        <v>23.381031</v>
      </c>
      <c r="G74" s="29">
        <v>24.176399</v>
      </c>
      <c r="H74" s="29">
        <v>23.177256</v>
      </c>
      <c r="I74" s="29">
        <v>25.054137999999998</v>
      </c>
      <c r="J74" s="29">
        <v>1.5069920000000001</v>
      </c>
      <c r="K74" s="29">
        <v>9.1113569999999999</v>
      </c>
      <c r="L74" s="29">
        <v>82.857985999999997</v>
      </c>
      <c r="M74" s="29">
        <v>122.401642</v>
      </c>
      <c r="N74" s="29">
        <v>146.11334199999999</v>
      </c>
      <c r="O74" s="29">
        <v>160.724335</v>
      </c>
      <c r="P74" s="29">
        <v>176.59339900000001</v>
      </c>
      <c r="Q74" s="29">
        <v>185.60081500000001</v>
      </c>
      <c r="R74" s="29">
        <v>104.256561</v>
      </c>
      <c r="S74" s="29">
        <v>99.582695000000001</v>
      </c>
      <c r="T74" s="29">
        <v>95.521895999999998</v>
      </c>
      <c r="U74" s="29">
        <v>89.927695999999997</v>
      </c>
      <c r="V74" s="29">
        <v>88.542786000000007</v>
      </c>
      <c r="W74" s="29">
        <v>69.300849999999997</v>
      </c>
      <c r="X74" s="29">
        <v>63.154152000000003</v>
      </c>
      <c r="Y74" s="29">
        <v>58.350796000000003</v>
      </c>
      <c r="Z74" s="29">
        <v>53.945377000000001</v>
      </c>
      <c r="AA74" s="29">
        <v>47.091225000000001</v>
      </c>
      <c r="AB74" s="29">
        <v>39.842140000000001</v>
      </c>
      <c r="AC74" s="29">
        <v>32.578029999999998</v>
      </c>
      <c r="AD74" s="29">
        <v>29.121593000000001</v>
      </c>
      <c r="AE74" s="29">
        <v>26.702947999999999</v>
      </c>
      <c r="AF74" s="29">
        <v>24.768024</v>
      </c>
      <c r="AG74" s="29">
        <v>7.5541590000000003</v>
      </c>
      <c r="AH74" s="29">
        <v>9.9355779999999996</v>
      </c>
      <c r="AI74" s="29">
        <v>13.629386999999999</v>
      </c>
      <c r="AJ74" s="29">
        <v>18.852754999999998</v>
      </c>
      <c r="AK74" s="29">
        <v>24.361124</v>
      </c>
      <c r="AL74" s="29">
        <v>29.00432</v>
      </c>
      <c r="AM74" s="29">
        <v>30.949314000000001</v>
      </c>
      <c r="AN74" s="29">
        <v>29.910936</v>
      </c>
      <c r="AO74" s="29">
        <v>27.822226000000001</v>
      </c>
      <c r="AP74" s="29">
        <v>25.852409000000002</v>
      </c>
    </row>
    <row r="75" spans="1:42" x14ac:dyDescent="0.4">
      <c r="A75" s="17" t="s">
        <v>44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1.657958</v>
      </c>
      <c r="I75" s="29">
        <v>2.760192</v>
      </c>
      <c r="J75" s="29">
        <v>87.423698000000002</v>
      </c>
      <c r="K75" s="29">
        <v>113.842125</v>
      </c>
      <c r="L75" s="29">
        <v>89.461281</v>
      </c>
      <c r="M75" s="29">
        <v>99.523337999999995</v>
      </c>
      <c r="N75" s="29">
        <v>121.034088</v>
      </c>
      <c r="O75" s="29">
        <v>138.58047500000001</v>
      </c>
      <c r="P75" s="29">
        <v>154.761368</v>
      </c>
      <c r="Q75" s="29">
        <v>168.99321</v>
      </c>
      <c r="R75" s="29">
        <v>248.965012</v>
      </c>
      <c r="S75" s="29">
        <v>245.298767</v>
      </c>
      <c r="T75" s="29">
        <v>244.72277800000001</v>
      </c>
      <c r="U75" s="29">
        <v>245.58137500000001</v>
      </c>
      <c r="V75" s="29">
        <v>248.08029199999999</v>
      </c>
      <c r="W75" s="29">
        <v>257.392517</v>
      </c>
      <c r="X75" s="29">
        <v>247.92704800000001</v>
      </c>
      <c r="Y75" s="29">
        <v>240.374191</v>
      </c>
      <c r="Z75" s="29">
        <v>229.78862000000001</v>
      </c>
      <c r="AA75" s="29">
        <v>210.774551</v>
      </c>
      <c r="AB75" s="29">
        <v>184.28939800000001</v>
      </c>
      <c r="AC75" s="29">
        <v>158.46571399999999</v>
      </c>
      <c r="AD75" s="29">
        <v>145.05064400000001</v>
      </c>
      <c r="AE75" s="29">
        <v>132.468964</v>
      </c>
      <c r="AF75" s="29">
        <v>119.757446</v>
      </c>
      <c r="AG75" s="29">
        <v>121.758377</v>
      </c>
      <c r="AH75" s="29">
        <v>103.94873800000001</v>
      </c>
      <c r="AI75" s="29">
        <v>87.090789999999998</v>
      </c>
      <c r="AJ75" s="29">
        <v>69.814712999999998</v>
      </c>
      <c r="AK75" s="29">
        <v>51.047688000000001</v>
      </c>
      <c r="AL75" s="29">
        <v>35.592461</v>
      </c>
      <c r="AM75" s="29">
        <v>24.704708</v>
      </c>
      <c r="AN75" s="29">
        <v>17.538349</v>
      </c>
      <c r="AO75" s="29">
        <v>12.656001</v>
      </c>
      <c r="AP75" s="29">
        <v>9.0826809999999991</v>
      </c>
    </row>
    <row r="76" spans="1:42" x14ac:dyDescent="0.4">
      <c r="A76" s="17" t="s">
        <v>67</v>
      </c>
      <c r="B76" s="29">
        <v>0</v>
      </c>
      <c r="C76" s="29">
        <v>2.9E-5</v>
      </c>
      <c r="D76" s="29">
        <v>4.6000000000000001E-4</v>
      </c>
      <c r="E76" s="29">
        <v>2.9290000000000002E-3</v>
      </c>
      <c r="F76" s="29">
        <v>0.191826</v>
      </c>
      <c r="G76" s="29">
        <v>0.73622799999999999</v>
      </c>
      <c r="H76" s="29">
        <v>2.0025000000000001E-2</v>
      </c>
      <c r="I76" s="29">
        <v>1.1770000000000001E-3</v>
      </c>
      <c r="J76" s="29">
        <v>1.6733999999999999E-2</v>
      </c>
      <c r="K76" s="29">
        <v>1.0319999999999999E-3</v>
      </c>
      <c r="L76" s="29">
        <v>1.7545569999999999</v>
      </c>
      <c r="M76" s="29">
        <v>0.55329300000000003</v>
      </c>
      <c r="N76" s="29">
        <v>8.072E-2</v>
      </c>
      <c r="O76" s="29">
        <v>1.3698999999999999E-2</v>
      </c>
      <c r="P76" s="29">
        <v>3.4480000000000001E-3</v>
      </c>
      <c r="Q76" s="29">
        <v>1.1980000000000001E-3</v>
      </c>
      <c r="R76" s="29">
        <v>6.2500000000000001E-4</v>
      </c>
      <c r="S76" s="29">
        <v>2.43E-4</v>
      </c>
      <c r="T76" s="29">
        <v>1.07E-4</v>
      </c>
      <c r="U76" s="29">
        <v>5.3000000000000001E-5</v>
      </c>
      <c r="V76" s="29">
        <v>3.0000000000000001E-5</v>
      </c>
      <c r="W76" s="29">
        <v>1.4E-5</v>
      </c>
      <c r="X76" s="29">
        <v>6.9999999999999999E-6</v>
      </c>
      <c r="Y76" s="29">
        <v>3.9999999999999998E-6</v>
      </c>
      <c r="Z76" s="29">
        <v>1.9999999999999999E-6</v>
      </c>
      <c r="AA76" s="29">
        <v>9.9999999999999995E-7</v>
      </c>
      <c r="AB76" s="29">
        <v>9.9999999999999995E-7</v>
      </c>
      <c r="AC76" s="29">
        <v>0</v>
      </c>
      <c r="AD76" s="29">
        <v>0</v>
      </c>
      <c r="AE76" s="29">
        <v>0</v>
      </c>
      <c r="AF76" s="29">
        <v>0</v>
      </c>
      <c r="AG76" s="29">
        <v>0</v>
      </c>
      <c r="AH76" s="29">
        <v>0</v>
      </c>
      <c r="AI76" s="29">
        <v>0</v>
      </c>
      <c r="AJ76" s="29">
        <v>0</v>
      </c>
      <c r="AK76" s="29">
        <v>0</v>
      </c>
      <c r="AL76" s="29">
        <v>0</v>
      </c>
      <c r="AM76" s="29">
        <v>0</v>
      </c>
      <c r="AN76" s="29">
        <v>0</v>
      </c>
      <c r="AO76" s="29">
        <v>0</v>
      </c>
      <c r="AP76" s="29">
        <v>0</v>
      </c>
    </row>
    <row r="77" spans="1:42" x14ac:dyDescent="0.4">
      <c r="A77" s="17" t="s">
        <v>68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0.67667299999999997</v>
      </c>
      <c r="K77" s="29">
        <v>0.40301100000000001</v>
      </c>
      <c r="L77" s="29">
        <v>0.26522099999999998</v>
      </c>
      <c r="M77" s="29">
        <v>6.7434999999999995E-2</v>
      </c>
      <c r="N77" s="29">
        <v>3.1129999999999999E-3</v>
      </c>
      <c r="O77" s="29">
        <v>7.3399999999999995E-4</v>
      </c>
      <c r="P77" s="29">
        <v>2.24E-4</v>
      </c>
      <c r="Q77" s="29">
        <v>8.2000000000000001E-5</v>
      </c>
      <c r="R77" s="29">
        <v>4.3000000000000002E-5</v>
      </c>
      <c r="S77" s="29">
        <v>1.7E-5</v>
      </c>
      <c r="T77" s="29">
        <v>7.9999999999999996E-6</v>
      </c>
      <c r="U77" s="29">
        <v>3.9999999999999998E-6</v>
      </c>
      <c r="V77" s="29">
        <v>1.9999999999999999E-6</v>
      </c>
      <c r="W77" s="29">
        <v>9.9999999999999995E-7</v>
      </c>
      <c r="X77" s="29">
        <v>9.9999999999999995E-7</v>
      </c>
      <c r="Y77" s="29">
        <v>0</v>
      </c>
      <c r="Z77" s="29">
        <v>0</v>
      </c>
      <c r="AA77" s="29">
        <v>0</v>
      </c>
      <c r="AB77" s="29">
        <v>0</v>
      </c>
      <c r="AC77" s="29">
        <v>0</v>
      </c>
      <c r="AD77" s="29">
        <v>0</v>
      </c>
      <c r="AE77" s="29">
        <v>0</v>
      </c>
      <c r="AF77" s="29">
        <v>0</v>
      </c>
      <c r="AG77" s="29">
        <v>0</v>
      </c>
      <c r="AH77" s="29">
        <v>0</v>
      </c>
      <c r="AI77" s="29">
        <v>0</v>
      </c>
      <c r="AJ77" s="29">
        <v>0</v>
      </c>
      <c r="AK77" s="29">
        <v>0</v>
      </c>
      <c r="AL77" s="29">
        <v>0</v>
      </c>
      <c r="AM77" s="29">
        <v>0</v>
      </c>
      <c r="AN77" s="29">
        <v>0</v>
      </c>
      <c r="AO77" s="29">
        <v>0</v>
      </c>
      <c r="AP77" s="29">
        <v>0</v>
      </c>
    </row>
    <row r="78" spans="1:42" x14ac:dyDescent="0.4">
      <c r="A78" s="17" t="s">
        <v>43</v>
      </c>
      <c r="B78" s="29">
        <v>0</v>
      </c>
      <c r="C78" s="29">
        <v>5.2300000000000003E-3</v>
      </c>
      <c r="D78" s="29">
        <v>7.0441000000000004E-2</v>
      </c>
      <c r="E78" s="29">
        <v>0.27246199999999998</v>
      </c>
      <c r="F78" s="29">
        <v>2.528556</v>
      </c>
      <c r="G78" s="29">
        <v>5.68635</v>
      </c>
      <c r="H78" s="29">
        <v>6.8971819999999999</v>
      </c>
      <c r="I78" s="29">
        <v>7.705997</v>
      </c>
      <c r="J78" s="29">
        <v>31.437632000000001</v>
      </c>
      <c r="K78" s="29">
        <v>58.782882999999998</v>
      </c>
      <c r="L78" s="29">
        <v>151.31367499999999</v>
      </c>
      <c r="M78" s="29">
        <v>218.97183200000001</v>
      </c>
      <c r="N78" s="29">
        <v>295.40875199999999</v>
      </c>
      <c r="O78" s="29">
        <v>461.32577500000002</v>
      </c>
      <c r="P78" s="29">
        <v>640.13574200000005</v>
      </c>
      <c r="Q78" s="29">
        <v>823.07562299999995</v>
      </c>
      <c r="R78" s="29">
        <v>1021.625732</v>
      </c>
      <c r="S78" s="29">
        <v>1280.720581</v>
      </c>
      <c r="T78" s="29">
        <v>1651.776001</v>
      </c>
      <c r="U78" s="29">
        <v>2082.7917480000001</v>
      </c>
      <c r="V78" s="29">
        <v>2593.828857</v>
      </c>
      <c r="W78" s="29">
        <v>3227.076172</v>
      </c>
      <c r="X78" s="29">
        <v>3528.6362300000001</v>
      </c>
      <c r="Y78" s="29">
        <v>3848.0166020000001</v>
      </c>
      <c r="Z78" s="29">
        <v>4208.2661129999997</v>
      </c>
      <c r="AA78" s="29">
        <v>4491.5966799999997</v>
      </c>
      <c r="AB78" s="29">
        <v>4789.689453</v>
      </c>
      <c r="AC78" s="29">
        <v>5032.7714839999999</v>
      </c>
      <c r="AD78" s="29">
        <v>5276.7231449999999</v>
      </c>
      <c r="AE78" s="29">
        <v>5389.8046880000002</v>
      </c>
      <c r="AF78" s="29">
        <v>5531.4340819999998</v>
      </c>
      <c r="AG78" s="29">
        <v>5713.8657229999999</v>
      </c>
      <c r="AH78" s="29">
        <v>5809.7319340000004</v>
      </c>
      <c r="AI78" s="29">
        <v>5907.6767579999996</v>
      </c>
      <c r="AJ78" s="29">
        <v>6042.3666990000002</v>
      </c>
      <c r="AK78" s="29">
        <v>6164.0405270000001</v>
      </c>
      <c r="AL78" s="29">
        <v>6258.0405270000001</v>
      </c>
      <c r="AM78" s="29">
        <v>6280.0146480000003</v>
      </c>
      <c r="AN78" s="29">
        <v>6361.408203</v>
      </c>
      <c r="AO78" s="29">
        <v>6466.5341799999997</v>
      </c>
      <c r="AP78" s="29">
        <v>6528.7041019999997</v>
      </c>
    </row>
    <row r="79" spans="1:42" x14ac:dyDescent="0.4">
      <c r="A79" s="17" t="s">
        <v>46</v>
      </c>
      <c r="B79" s="29">
        <v>2.1100000000000001E-4</v>
      </c>
      <c r="C79" s="29">
        <v>5.7889999999999999E-3</v>
      </c>
      <c r="D79" s="29">
        <v>5.4301000000000002E-2</v>
      </c>
      <c r="E79" s="29">
        <v>0.23050399999999999</v>
      </c>
      <c r="F79" s="29">
        <v>1.9150430000000001</v>
      </c>
      <c r="G79" s="29">
        <v>8.6115589999999997</v>
      </c>
      <c r="H79" s="29">
        <v>9.8971830000000001</v>
      </c>
      <c r="I79" s="29">
        <v>10.905561000000001</v>
      </c>
      <c r="J79" s="29">
        <v>38.758716999999997</v>
      </c>
      <c r="K79" s="29">
        <v>68.395218</v>
      </c>
      <c r="L79" s="29">
        <v>46.473278000000001</v>
      </c>
      <c r="M79" s="29">
        <v>85.862267000000003</v>
      </c>
      <c r="N79" s="29">
        <v>117.360634</v>
      </c>
      <c r="O79" s="29">
        <v>185.24850499999999</v>
      </c>
      <c r="P79" s="29">
        <v>308.20806900000002</v>
      </c>
      <c r="Q79" s="29">
        <v>436.25851399999999</v>
      </c>
      <c r="R79" s="29">
        <v>585.00048800000002</v>
      </c>
      <c r="S79" s="29">
        <v>781.66455099999996</v>
      </c>
      <c r="T79" s="29">
        <v>1062.143311</v>
      </c>
      <c r="U79" s="29">
        <v>1406.409058</v>
      </c>
      <c r="V79" s="29">
        <v>1812.002197</v>
      </c>
      <c r="W79" s="29">
        <v>2301.5603030000002</v>
      </c>
      <c r="X79" s="29">
        <v>2554.8945309999999</v>
      </c>
      <c r="Y79" s="29">
        <v>2775.998779</v>
      </c>
      <c r="Z79" s="29">
        <v>3032.3984380000002</v>
      </c>
      <c r="AA79" s="29">
        <v>3249.8032229999999</v>
      </c>
      <c r="AB79" s="29">
        <v>3468.2453609999998</v>
      </c>
      <c r="AC79" s="29">
        <v>3673.8557129999999</v>
      </c>
      <c r="AD79" s="29">
        <v>3884.7734380000002</v>
      </c>
      <c r="AE79" s="29">
        <v>3996.3129880000001</v>
      </c>
      <c r="AF79" s="29">
        <v>4135.1240230000003</v>
      </c>
      <c r="AG79" s="29">
        <v>4304.5205079999996</v>
      </c>
      <c r="AH79" s="29">
        <v>4407.7387699999999</v>
      </c>
      <c r="AI79" s="29">
        <v>4517.8134769999997</v>
      </c>
      <c r="AJ79" s="29">
        <v>4651.1430659999996</v>
      </c>
      <c r="AK79" s="29">
        <v>4765.3720700000003</v>
      </c>
      <c r="AL79" s="29">
        <v>4853.8916019999997</v>
      </c>
      <c r="AM79" s="29">
        <v>4879.7875979999999</v>
      </c>
      <c r="AN79" s="29">
        <v>4956.9506840000004</v>
      </c>
      <c r="AO79" s="29">
        <v>5050.6831050000001</v>
      </c>
      <c r="AP79" s="29">
        <v>5080.5566410000001</v>
      </c>
    </row>
    <row r="80" spans="1:42" x14ac:dyDescent="0.4">
      <c r="A80" s="17" t="s">
        <v>57</v>
      </c>
      <c r="B80" s="29">
        <v>0</v>
      </c>
      <c r="C80" s="29">
        <v>0</v>
      </c>
      <c r="D80" s="29">
        <v>1.5999999999999999E-5</v>
      </c>
      <c r="E80" s="29">
        <v>3.2190000000000001E-3</v>
      </c>
      <c r="F80" s="29">
        <v>3.5605999999999999E-2</v>
      </c>
      <c r="G80" s="29">
        <v>0.31007600000000002</v>
      </c>
      <c r="H80" s="29">
        <v>4.8466000000000002E-2</v>
      </c>
      <c r="I80" s="29">
        <v>9.6699999999999994E-2</v>
      </c>
      <c r="J80" s="29">
        <v>0.96890399999999999</v>
      </c>
      <c r="K80" s="29">
        <v>3.7436039999999999</v>
      </c>
      <c r="L80" s="29">
        <v>5.856446</v>
      </c>
      <c r="M80" s="29">
        <v>9.8428769999999997</v>
      </c>
      <c r="N80" s="29">
        <v>17.159987999999998</v>
      </c>
      <c r="O80" s="29">
        <v>36.642746000000002</v>
      </c>
      <c r="P80" s="29">
        <v>56.900455000000001</v>
      </c>
      <c r="Q80" s="29">
        <v>89.730598000000001</v>
      </c>
      <c r="R80" s="29">
        <v>135.792023</v>
      </c>
      <c r="S80" s="29">
        <v>207.39561499999999</v>
      </c>
      <c r="T80" s="29">
        <v>327.06423999999998</v>
      </c>
      <c r="U80" s="29">
        <v>507.27801499999998</v>
      </c>
      <c r="V80" s="29">
        <v>780.932861</v>
      </c>
      <c r="W80" s="29">
        <v>967.98290999999995</v>
      </c>
      <c r="X80" s="29">
        <v>1056.961548</v>
      </c>
      <c r="Y80" s="29">
        <v>1150.772217</v>
      </c>
      <c r="Z80" s="29">
        <v>1257.4262699999999</v>
      </c>
      <c r="AA80" s="29">
        <v>1341.1834719999999</v>
      </c>
      <c r="AB80" s="29">
        <v>1430.3095699999999</v>
      </c>
      <c r="AC80" s="29">
        <v>1502.1202390000001</v>
      </c>
      <c r="AD80" s="29">
        <v>1573.896362</v>
      </c>
      <c r="AE80" s="29">
        <v>1608.7454829999999</v>
      </c>
      <c r="AF80" s="29">
        <v>1651.430664</v>
      </c>
      <c r="AG80" s="29">
        <v>1705.7037350000001</v>
      </c>
      <c r="AH80" s="29">
        <v>1733.36499</v>
      </c>
      <c r="AI80" s="29">
        <v>1762.1301269999999</v>
      </c>
      <c r="AJ80" s="29">
        <v>1802.468384</v>
      </c>
      <c r="AK80" s="29">
        <v>1838.314331</v>
      </c>
      <c r="AL80" s="29">
        <v>1866.5131839999999</v>
      </c>
      <c r="AM80" s="29">
        <v>1873.8183590000001</v>
      </c>
      <c r="AN80" s="29">
        <v>1898.0948490000001</v>
      </c>
      <c r="AO80" s="29">
        <v>1928.5795900000001</v>
      </c>
      <c r="AP80" s="29">
        <v>1947.390259</v>
      </c>
    </row>
    <row r="81" spans="1:43" x14ac:dyDescent="0.4">
      <c r="A81" s="17" t="s">
        <v>58</v>
      </c>
      <c r="B81" s="29">
        <v>0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0.98561900000000002</v>
      </c>
      <c r="K81" s="29">
        <v>5.2835660000000004</v>
      </c>
      <c r="L81" s="29">
        <v>4.0989789999999999</v>
      </c>
      <c r="M81" s="29">
        <v>8.0903100000000006</v>
      </c>
      <c r="N81" s="29">
        <v>14.410422000000001</v>
      </c>
      <c r="O81" s="29">
        <v>28.238899</v>
      </c>
      <c r="P81" s="29">
        <v>59.064658999999999</v>
      </c>
      <c r="Q81" s="29">
        <v>98.892616000000004</v>
      </c>
      <c r="R81" s="29">
        <v>157.858734</v>
      </c>
      <c r="S81" s="29">
        <v>255.05175800000001</v>
      </c>
      <c r="T81" s="29">
        <v>424.87460299999998</v>
      </c>
      <c r="U81" s="29">
        <v>699.25903300000004</v>
      </c>
      <c r="V81" s="29">
        <v>1139.028687</v>
      </c>
      <c r="W81" s="29">
        <v>1476.786987</v>
      </c>
      <c r="X81" s="29">
        <v>1682.637207</v>
      </c>
      <c r="Y81" s="29">
        <v>1880.359375</v>
      </c>
      <c r="Z81" s="29">
        <v>2114.4895019999999</v>
      </c>
      <c r="AA81" s="29">
        <v>2334.171875</v>
      </c>
      <c r="AB81" s="29">
        <v>2564.7478030000002</v>
      </c>
      <c r="AC81" s="29">
        <v>2791.6154790000001</v>
      </c>
      <c r="AD81" s="29">
        <v>3026.5485840000001</v>
      </c>
      <c r="AE81" s="29">
        <v>3191.0842290000001</v>
      </c>
      <c r="AF81" s="29">
        <v>3373.6733399999998</v>
      </c>
      <c r="AG81" s="29">
        <v>3583.6232909999999</v>
      </c>
      <c r="AH81" s="29">
        <v>3733.91626</v>
      </c>
      <c r="AI81" s="29">
        <v>3886.8654790000001</v>
      </c>
      <c r="AJ81" s="29">
        <v>4052.7182619999999</v>
      </c>
      <c r="AK81" s="29">
        <v>4199.5830079999996</v>
      </c>
      <c r="AL81" s="29">
        <v>4317.7900390000004</v>
      </c>
      <c r="AM81" s="29">
        <v>4373.8916019999997</v>
      </c>
      <c r="AN81" s="29">
        <v>4472.1098629999997</v>
      </c>
      <c r="AO81" s="29">
        <v>4582.3022460000002</v>
      </c>
      <c r="AP81" s="29">
        <v>4632.5893550000001</v>
      </c>
    </row>
    <row r="82" spans="1:43" x14ac:dyDescent="0.4">
      <c r="A82" s="17" t="s">
        <v>47</v>
      </c>
      <c r="B82" s="29">
        <v>0</v>
      </c>
      <c r="C82" s="29">
        <v>0</v>
      </c>
      <c r="D82" s="29">
        <v>2.0000000000000002E-5</v>
      </c>
      <c r="E82" s="29">
        <v>5.7000000000000003E-5</v>
      </c>
      <c r="F82" s="29">
        <v>3.88E-4</v>
      </c>
      <c r="G82" s="29">
        <v>5.4199999999999995E-4</v>
      </c>
      <c r="H82" s="29">
        <v>1.235E-3</v>
      </c>
      <c r="I82" s="29">
        <v>3.5279999999999999E-3</v>
      </c>
      <c r="J82" s="29">
        <v>2.6037999999999999E-2</v>
      </c>
      <c r="K82" s="29">
        <v>0.15573999999999999</v>
      </c>
      <c r="L82" s="29">
        <v>7.0513729999999999</v>
      </c>
      <c r="M82" s="29">
        <v>0.74731800000000004</v>
      </c>
      <c r="N82" s="29">
        <v>1.142431</v>
      </c>
      <c r="O82" s="29">
        <v>1.771415</v>
      </c>
      <c r="P82" s="29">
        <v>2.2853979999999998</v>
      </c>
      <c r="Q82" s="29">
        <v>2.9262169999999998</v>
      </c>
      <c r="R82" s="29">
        <v>3.6626729999999998</v>
      </c>
      <c r="S82" s="29">
        <v>4.6058339999999998</v>
      </c>
      <c r="T82" s="29">
        <v>6.0189279999999998</v>
      </c>
      <c r="U82" s="29">
        <v>7.7377370000000001</v>
      </c>
      <c r="V82" s="29">
        <v>9.7810710000000007</v>
      </c>
      <c r="W82" s="29">
        <v>3.8293710000000001</v>
      </c>
      <c r="X82" s="29">
        <v>4.153492</v>
      </c>
      <c r="Y82" s="29">
        <v>4.510243</v>
      </c>
      <c r="Z82" s="29">
        <v>4.8693239999999998</v>
      </c>
      <c r="AA82" s="29">
        <v>5.1645339999999997</v>
      </c>
      <c r="AB82" s="29">
        <v>5.4432450000000001</v>
      </c>
      <c r="AC82" s="29">
        <v>5.7003769999999996</v>
      </c>
      <c r="AD82" s="29">
        <v>5.9203450000000002</v>
      </c>
      <c r="AE82" s="29">
        <v>5.9864389999999998</v>
      </c>
      <c r="AF82" s="29">
        <v>6.0917060000000003</v>
      </c>
      <c r="AG82" s="29">
        <v>5.5113500000000002</v>
      </c>
      <c r="AH82" s="29">
        <v>4.9019579999999996</v>
      </c>
      <c r="AI82" s="29">
        <v>4.3547950000000002</v>
      </c>
      <c r="AJ82" s="29">
        <v>3.8916140000000001</v>
      </c>
      <c r="AK82" s="29">
        <v>3.4745349999999999</v>
      </c>
      <c r="AL82" s="29">
        <v>3.08832</v>
      </c>
      <c r="AM82" s="29">
        <v>2.7119770000000001</v>
      </c>
      <c r="AN82" s="29">
        <v>2.4091119999999999</v>
      </c>
      <c r="AO82" s="29">
        <v>2.1429049999999998</v>
      </c>
      <c r="AP82" s="29">
        <v>1.886803</v>
      </c>
    </row>
    <row r="83" spans="1:43" x14ac:dyDescent="0.4">
      <c r="A83" s="17" t="s">
        <v>48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1.2899999999999999E-4</v>
      </c>
      <c r="H83" s="29">
        <v>3.8000000000000002E-4</v>
      </c>
      <c r="I83" s="29">
        <v>1.152E-3</v>
      </c>
      <c r="J83" s="29">
        <v>7.6909999999999999E-3</v>
      </c>
      <c r="K83" s="29">
        <v>4.9579999999999999E-2</v>
      </c>
      <c r="L83" s="29">
        <v>1.459991</v>
      </c>
      <c r="M83" s="29">
        <v>0.19920399999999999</v>
      </c>
      <c r="N83" s="29">
        <v>0.30788900000000002</v>
      </c>
      <c r="O83" s="29">
        <v>0.679786</v>
      </c>
      <c r="P83" s="29">
        <v>1.032691</v>
      </c>
      <c r="Q83" s="29">
        <v>1.4348259999999999</v>
      </c>
      <c r="R83" s="29">
        <v>1.9330769999999999</v>
      </c>
      <c r="S83" s="29">
        <v>2.6150250000000002</v>
      </c>
      <c r="T83" s="29">
        <v>3.680949</v>
      </c>
      <c r="U83" s="29">
        <v>5.1390840000000004</v>
      </c>
      <c r="V83" s="29">
        <v>7.08636</v>
      </c>
      <c r="W83" s="29">
        <v>3.1186400000000001</v>
      </c>
      <c r="X83" s="29">
        <v>3.6534580000000001</v>
      </c>
      <c r="Y83" s="29">
        <v>4.1905159999999997</v>
      </c>
      <c r="Z83" s="29">
        <v>4.8468999999999998</v>
      </c>
      <c r="AA83" s="29">
        <v>5.5121799999999999</v>
      </c>
      <c r="AB83" s="29">
        <v>6.253946</v>
      </c>
      <c r="AC83" s="29">
        <v>7.0169759999999997</v>
      </c>
      <c r="AD83" s="29">
        <v>7.846908</v>
      </c>
      <c r="AE83" s="29">
        <v>8.5505150000000008</v>
      </c>
      <c r="AF83" s="29">
        <v>9.3136419999999998</v>
      </c>
      <c r="AG83" s="29">
        <v>8.7792440000000003</v>
      </c>
      <c r="AH83" s="29">
        <v>8.0977239999999995</v>
      </c>
      <c r="AI83" s="29">
        <v>7.459657</v>
      </c>
      <c r="AJ83" s="29">
        <v>6.8798830000000004</v>
      </c>
      <c r="AK83" s="29">
        <v>6.3114169999999996</v>
      </c>
      <c r="AL83" s="29">
        <v>5.7424660000000003</v>
      </c>
      <c r="AM83" s="29">
        <v>5.1439450000000004</v>
      </c>
      <c r="AN83" s="29">
        <v>4.6474900000000003</v>
      </c>
      <c r="AO83" s="29">
        <v>4.2030789999999998</v>
      </c>
      <c r="AP83" s="29">
        <v>3.7487309999999998</v>
      </c>
    </row>
    <row r="84" spans="1:43" x14ac:dyDescent="0.4">
      <c r="A84" s="1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3" x14ac:dyDescent="0.4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3" x14ac:dyDescent="0.4">
      <c r="A86" s="25" t="s">
        <v>117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3" x14ac:dyDescent="0.4">
      <c r="A87" s="17" t="s">
        <v>70</v>
      </c>
      <c r="B87" s="29">
        <v>505.74179099999992</v>
      </c>
      <c r="C87" s="29">
        <v>892.14055299999984</v>
      </c>
      <c r="D87" s="29">
        <v>1457.4285830000001</v>
      </c>
      <c r="E87" s="29">
        <v>1548.0426729999999</v>
      </c>
      <c r="F87" s="29">
        <v>243.88052800000003</v>
      </c>
      <c r="G87" s="29">
        <v>161.822463</v>
      </c>
      <c r="H87" s="29">
        <v>153.96764600000003</v>
      </c>
      <c r="I87" s="29">
        <v>157.60401299999998</v>
      </c>
      <c r="J87" s="29">
        <v>152.81669500000001</v>
      </c>
      <c r="K87" s="29">
        <v>151.50983499999998</v>
      </c>
      <c r="L87" s="29">
        <v>154.65749099999999</v>
      </c>
      <c r="M87" s="29">
        <v>149.30154800000003</v>
      </c>
      <c r="N87" s="29">
        <v>150.82552899999999</v>
      </c>
      <c r="O87" s="29">
        <v>149.100583</v>
      </c>
      <c r="P87" s="29">
        <v>148.10171499999998</v>
      </c>
      <c r="Q87" s="29">
        <v>142.71248500000002</v>
      </c>
      <c r="R87" s="29">
        <v>134.748829</v>
      </c>
      <c r="S87" s="29">
        <v>127.41976600000001</v>
      </c>
      <c r="T87" s="29">
        <v>117.86068499999999</v>
      </c>
      <c r="U87" s="29">
        <v>105.502478</v>
      </c>
      <c r="V87" s="29">
        <v>97.839334000000008</v>
      </c>
      <c r="W87" s="29">
        <v>79.939447000000015</v>
      </c>
      <c r="X87" s="29">
        <v>72.196696000000003</v>
      </c>
      <c r="Y87" s="29">
        <v>66.145023000000009</v>
      </c>
      <c r="Z87" s="29">
        <v>59.050055999999998</v>
      </c>
      <c r="AA87" s="29">
        <v>49.305763999999996</v>
      </c>
      <c r="AB87" s="29">
        <v>42.375489999999999</v>
      </c>
      <c r="AC87" s="29">
        <v>35.783349999999999</v>
      </c>
      <c r="AD87" s="29">
        <v>29.872475000000001</v>
      </c>
      <c r="AE87" s="29">
        <v>23.946452999999998</v>
      </c>
      <c r="AF87" s="29">
        <v>19.308275999999999</v>
      </c>
      <c r="AG87" s="29">
        <v>15.273987999999999</v>
      </c>
      <c r="AH87" s="29">
        <v>12.072659999999999</v>
      </c>
      <c r="AI87" s="29">
        <v>9.2580099999999987</v>
      </c>
      <c r="AJ87" s="29">
        <v>7.4623900000000001</v>
      </c>
      <c r="AK87" s="29">
        <v>6.2035689999999999</v>
      </c>
      <c r="AL87" s="29">
        <v>5.2473409999999996</v>
      </c>
      <c r="AM87" s="29">
        <v>4.5724959999999992</v>
      </c>
      <c r="AN87" s="29">
        <v>3.9184700000000001</v>
      </c>
      <c r="AO87" s="29">
        <v>3.3018420000000002</v>
      </c>
      <c r="AP87" s="29">
        <v>2.8378020000000004</v>
      </c>
      <c r="AQ87" s="11"/>
    </row>
    <row r="88" spans="1:43" x14ac:dyDescent="0.4">
      <c r="A88" s="17" t="s">
        <v>71</v>
      </c>
      <c r="B88" s="29">
        <v>544.48555899999997</v>
      </c>
      <c r="C88" s="29">
        <v>1065.7611969999998</v>
      </c>
      <c r="D88" s="29">
        <v>1305.6871150000002</v>
      </c>
      <c r="E88" s="29">
        <v>1655.8571019999999</v>
      </c>
      <c r="F88" s="29">
        <v>892.96152500000005</v>
      </c>
      <c r="G88" s="29">
        <v>1100.6574220000002</v>
      </c>
      <c r="H88" s="29">
        <v>1167.9876689999996</v>
      </c>
      <c r="I88" s="29">
        <v>1238.265247</v>
      </c>
      <c r="J88" s="29">
        <v>1258.3992480000002</v>
      </c>
      <c r="K88" s="29">
        <v>1199.6594089999999</v>
      </c>
      <c r="L88" s="29">
        <v>1178.042244</v>
      </c>
      <c r="M88" s="29">
        <v>1178.3467340000002</v>
      </c>
      <c r="N88" s="29">
        <v>1150.5971690000001</v>
      </c>
      <c r="O88" s="29">
        <v>1128.37456</v>
      </c>
      <c r="P88" s="29">
        <v>1129.9529540000001</v>
      </c>
      <c r="Q88" s="29">
        <v>1097.2990629999999</v>
      </c>
      <c r="R88" s="29">
        <v>1043.3094149999999</v>
      </c>
      <c r="S88" s="29">
        <v>1003.2902759999998</v>
      </c>
      <c r="T88" s="29">
        <v>961.96492699999999</v>
      </c>
      <c r="U88" s="29">
        <v>905.04379600000004</v>
      </c>
      <c r="V88" s="29">
        <v>876.3219610000001</v>
      </c>
      <c r="W88" s="29">
        <v>779.93750899999998</v>
      </c>
      <c r="X88" s="29">
        <v>749.59944800000005</v>
      </c>
      <c r="Y88" s="29">
        <v>717.87486300000012</v>
      </c>
      <c r="Z88" s="29">
        <v>669.38969800000007</v>
      </c>
      <c r="AA88" s="29">
        <v>583.14152300000001</v>
      </c>
      <c r="AB88" s="29">
        <v>515.33241499999997</v>
      </c>
      <c r="AC88" s="29">
        <v>454.12792400000006</v>
      </c>
      <c r="AD88" s="29">
        <v>395.63602100000003</v>
      </c>
      <c r="AE88" s="29">
        <v>328.28190599999994</v>
      </c>
      <c r="AF88" s="29">
        <v>273.90879699999999</v>
      </c>
      <c r="AG88" s="29">
        <v>223.47581000000002</v>
      </c>
      <c r="AH88" s="29">
        <v>181.97109899999998</v>
      </c>
      <c r="AI88" s="29">
        <v>142.515558</v>
      </c>
      <c r="AJ88" s="29">
        <v>118.03142400000002</v>
      </c>
      <c r="AK88" s="29">
        <v>100.29860099999999</v>
      </c>
      <c r="AL88" s="29">
        <v>86.229389999999995</v>
      </c>
      <c r="AM88" s="29">
        <v>76.644655999999998</v>
      </c>
      <c r="AN88" s="29">
        <v>66.64</v>
      </c>
      <c r="AO88" s="29">
        <v>56.971624999999996</v>
      </c>
      <c r="AP88" s="29">
        <v>49.520336999999998</v>
      </c>
    </row>
    <row r="89" spans="1:43" x14ac:dyDescent="0.4">
      <c r="A89" s="17" t="s">
        <v>37</v>
      </c>
      <c r="B89" s="29">
        <v>4880.2583009999998</v>
      </c>
      <c r="C89" s="29">
        <v>5549.9106449999999</v>
      </c>
      <c r="D89" s="29">
        <v>6450.2163090000004</v>
      </c>
      <c r="E89" s="29">
        <v>6382.2773440000001</v>
      </c>
      <c r="F89" s="29">
        <v>7651.7353519999997</v>
      </c>
      <c r="G89" s="29">
        <v>6921.6674800000001</v>
      </c>
      <c r="H89" s="29">
        <v>6447.8110349999997</v>
      </c>
      <c r="I89" s="29">
        <v>6611.2294920000004</v>
      </c>
      <c r="J89" s="29">
        <v>6292.0883789999998</v>
      </c>
      <c r="K89" s="29">
        <v>6162.2109380000002</v>
      </c>
      <c r="L89" s="29">
        <v>6107.8652339999999</v>
      </c>
      <c r="M89" s="29">
        <v>5968.0825199999999</v>
      </c>
      <c r="N89" s="29">
        <v>5967.0385740000002</v>
      </c>
      <c r="O89" s="29">
        <v>5834.9951170000004</v>
      </c>
      <c r="P89" s="29">
        <v>5803.6621089999999</v>
      </c>
      <c r="Q89" s="29">
        <v>5622.9487300000001</v>
      </c>
      <c r="R89" s="29">
        <v>5437.9995120000003</v>
      </c>
      <c r="S89" s="29">
        <v>5227.5380859999996</v>
      </c>
      <c r="T89" s="29">
        <v>4863.1743159999996</v>
      </c>
      <c r="U89" s="29">
        <v>4259.9726559999999</v>
      </c>
      <c r="V89" s="29">
        <v>3545.2614749999998</v>
      </c>
      <c r="W89" s="29">
        <v>2806.1030270000001</v>
      </c>
      <c r="X89" s="29">
        <v>2420.4709469999998</v>
      </c>
      <c r="Y89" s="29">
        <v>2103.3781739999999</v>
      </c>
      <c r="Z89" s="29">
        <v>1805.9329829999999</v>
      </c>
      <c r="AA89" s="29">
        <v>1454.766357</v>
      </c>
      <c r="AB89" s="29">
        <v>1236.315308</v>
      </c>
      <c r="AC89" s="29">
        <v>1049.7771</v>
      </c>
      <c r="AD89" s="29">
        <v>879.303223</v>
      </c>
      <c r="AE89" s="29">
        <v>709.05462599999998</v>
      </c>
      <c r="AF89" s="29">
        <v>577.75518799999998</v>
      </c>
      <c r="AG89" s="29">
        <v>496.17987099999999</v>
      </c>
      <c r="AH89" s="29">
        <v>402.21523999999999</v>
      </c>
      <c r="AI89" s="29">
        <v>323.17657500000001</v>
      </c>
      <c r="AJ89" s="29">
        <v>258.25836199999998</v>
      </c>
      <c r="AK89" s="29">
        <v>204.848389</v>
      </c>
      <c r="AL89" s="29">
        <v>160.26457199999999</v>
      </c>
      <c r="AM89" s="29">
        <v>123.227242</v>
      </c>
      <c r="AN89" s="29">
        <v>98.472358999999997</v>
      </c>
      <c r="AO89" s="29">
        <v>79.891120999999998</v>
      </c>
      <c r="AP89" s="29">
        <v>63.179969999999997</v>
      </c>
    </row>
    <row r="90" spans="1:43" x14ac:dyDescent="0.4">
      <c r="A90" s="17" t="s">
        <v>38</v>
      </c>
      <c r="B90" s="29">
        <v>4359.6191410000001</v>
      </c>
      <c r="C90" s="29">
        <v>3997.5415039999998</v>
      </c>
      <c r="D90" s="29">
        <v>3524.92749</v>
      </c>
      <c r="E90" s="29">
        <v>3459.6499020000001</v>
      </c>
      <c r="F90" s="29">
        <v>5659.8535160000001</v>
      </c>
      <c r="G90" s="29">
        <v>7492.6669920000004</v>
      </c>
      <c r="H90" s="29">
        <v>8280.8564449999994</v>
      </c>
      <c r="I90" s="29">
        <v>8778.3066409999992</v>
      </c>
      <c r="J90" s="29">
        <v>8782.3720699999994</v>
      </c>
      <c r="K90" s="29">
        <v>8313.3339840000008</v>
      </c>
      <c r="L90" s="29">
        <v>8186.4155270000001</v>
      </c>
      <c r="M90" s="29">
        <v>8171.9741210000002</v>
      </c>
      <c r="N90" s="29">
        <v>7940.2421880000002</v>
      </c>
      <c r="O90" s="29">
        <v>7748.5649409999996</v>
      </c>
      <c r="P90" s="29">
        <v>7719.4389650000003</v>
      </c>
      <c r="Q90" s="29">
        <v>7470.2163090000004</v>
      </c>
      <c r="R90" s="29">
        <v>7028.7114259999998</v>
      </c>
      <c r="S90" s="29">
        <v>6778.3217770000001</v>
      </c>
      <c r="T90" s="29">
        <v>6486.2797849999997</v>
      </c>
      <c r="U90" s="29">
        <v>5909.5375979999999</v>
      </c>
      <c r="V90" s="29">
        <v>5019.1933589999999</v>
      </c>
      <c r="W90" s="29">
        <v>4324.1118159999996</v>
      </c>
      <c r="X90" s="29">
        <v>3958.2727049999999</v>
      </c>
      <c r="Y90" s="29">
        <v>3586.5610350000002</v>
      </c>
      <c r="Z90" s="29">
        <v>3219.1228030000002</v>
      </c>
      <c r="AA90" s="29">
        <v>2724.0766600000002</v>
      </c>
      <c r="AB90" s="29">
        <v>2387.6831050000001</v>
      </c>
      <c r="AC90" s="29">
        <v>2124.469482</v>
      </c>
      <c r="AD90" s="29">
        <v>1874.4875489999999</v>
      </c>
      <c r="AE90" s="29">
        <v>1591.3206789999999</v>
      </c>
      <c r="AF90" s="29">
        <v>1360.7375489999999</v>
      </c>
      <c r="AG90" s="29">
        <v>1164.6042480000001</v>
      </c>
      <c r="AH90" s="29">
        <v>991.95434599999999</v>
      </c>
      <c r="AI90" s="29">
        <v>847.33581500000003</v>
      </c>
      <c r="AJ90" s="29">
        <v>724.14263900000003</v>
      </c>
      <c r="AK90" s="29">
        <v>617.40533400000004</v>
      </c>
      <c r="AL90" s="29">
        <v>521.52728300000001</v>
      </c>
      <c r="AM90" s="29">
        <v>429.85128800000001</v>
      </c>
      <c r="AN90" s="29">
        <v>360.01086400000003</v>
      </c>
      <c r="AO90" s="29">
        <v>302.22125199999999</v>
      </c>
      <c r="AP90" s="29">
        <v>245.35878</v>
      </c>
    </row>
    <row r="91" spans="1:43" x14ac:dyDescent="0.4">
      <c r="A91" s="17" t="s">
        <v>39</v>
      </c>
      <c r="B91" s="29">
        <v>443.39263899999997</v>
      </c>
      <c r="C91" s="29">
        <v>586.26745600000004</v>
      </c>
      <c r="D91" s="29">
        <v>907.92040999999995</v>
      </c>
      <c r="E91" s="29">
        <v>1269.6362300000001</v>
      </c>
      <c r="F91" s="29">
        <v>735.86669900000004</v>
      </c>
      <c r="G91" s="29">
        <v>557.92517099999998</v>
      </c>
      <c r="H91" s="29">
        <v>322.53466800000001</v>
      </c>
      <c r="I91" s="29">
        <v>214.406631</v>
      </c>
      <c r="J91" s="29">
        <v>251.43165400000001</v>
      </c>
      <c r="K91" s="29">
        <v>226.66393600000001</v>
      </c>
      <c r="L91" s="29">
        <v>239.81970100000001</v>
      </c>
      <c r="M91" s="29">
        <v>527.63929299999995</v>
      </c>
      <c r="N91" s="29">
        <v>543.26849599999991</v>
      </c>
      <c r="O91" s="29">
        <v>551.92564400000003</v>
      </c>
      <c r="P91" s="29">
        <v>550.15316900000005</v>
      </c>
      <c r="Q91" s="29">
        <v>604.07190500000002</v>
      </c>
      <c r="R91" s="29">
        <v>613.49030600000003</v>
      </c>
      <c r="S91" s="29">
        <v>592.98280099999999</v>
      </c>
      <c r="T91" s="29">
        <v>562.775666</v>
      </c>
      <c r="U91" s="29">
        <v>513.46421599999996</v>
      </c>
      <c r="V91" s="29">
        <v>457.86237299999999</v>
      </c>
      <c r="W91" s="29">
        <v>404.01654200000002</v>
      </c>
      <c r="X91" s="29">
        <v>368.54131700000005</v>
      </c>
      <c r="Y91" s="29">
        <v>339.45494400000001</v>
      </c>
      <c r="Z91" s="29">
        <v>309.02384000000001</v>
      </c>
      <c r="AA91" s="29">
        <v>267.72110199999997</v>
      </c>
      <c r="AB91" s="29">
        <v>230.95124899999999</v>
      </c>
      <c r="AC91" s="29">
        <v>196.798416</v>
      </c>
      <c r="AD91" s="29">
        <v>173.21725499999999</v>
      </c>
      <c r="AE91" s="29">
        <v>150.57060200000001</v>
      </c>
      <c r="AF91" s="29">
        <v>130.68542500000001</v>
      </c>
      <c r="AG91" s="29">
        <v>112.285241</v>
      </c>
      <c r="AH91" s="29">
        <v>95.708680000000001</v>
      </c>
      <c r="AI91" s="29">
        <v>81.783988999999991</v>
      </c>
      <c r="AJ91" s="29">
        <v>69.860301000000007</v>
      </c>
      <c r="AK91" s="29">
        <v>58.374217000000002</v>
      </c>
      <c r="AL91" s="29">
        <v>48.867193</v>
      </c>
      <c r="AM91" s="29">
        <v>40.897475999999997</v>
      </c>
      <c r="AN91" s="29">
        <v>34.308509999999998</v>
      </c>
      <c r="AO91" s="29">
        <v>28.930346</v>
      </c>
      <c r="AP91" s="29">
        <v>24.656753999999999</v>
      </c>
    </row>
    <row r="92" spans="1:43" x14ac:dyDescent="0.4">
      <c r="A92" s="17" t="s">
        <v>40</v>
      </c>
      <c r="B92" s="29">
        <v>64.419235</v>
      </c>
      <c r="C92" s="29">
        <v>62.341197999999999</v>
      </c>
      <c r="D92" s="29">
        <v>49.749619000000003</v>
      </c>
      <c r="E92" s="29">
        <v>48.525333000000003</v>
      </c>
      <c r="F92" s="29">
        <v>42.134518</v>
      </c>
      <c r="G92" s="29">
        <v>7.8393069999999998</v>
      </c>
      <c r="H92" s="29">
        <v>10.444145000000001</v>
      </c>
      <c r="I92" s="29">
        <v>6.0966139999999998</v>
      </c>
      <c r="J92" s="29">
        <v>11.607935999999999</v>
      </c>
      <c r="K92" s="29">
        <v>10.520294</v>
      </c>
      <c r="L92" s="29">
        <v>26.092849999999999</v>
      </c>
      <c r="M92" s="29">
        <v>15.610504000000001</v>
      </c>
      <c r="N92" s="29">
        <v>11.833475</v>
      </c>
      <c r="O92" s="29">
        <v>9.8690549999999995</v>
      </c>
      <c r="P92" s="29">
        <v>9.2180529999999994</v>
      </c>
      <c r="Q92" s="29">
        <v>11.700583</v>
      </c>
      <c r="R92" s="29">
        <v>13.799377999999999</v>
      </c>
      <c r="S92" s="29">
        <v>13.225089000000001</v>
      </c>
      <c r="T92" s="29">
        <v>12.654893</v>
      </c>
      <c r="U92" s="29">
        <v>11.711022</v>
      </c>
      <c r="V92" s="29">
        <v>10.399623</v>
      </c>
      <c r="W92" s="29">
        <v>9.2729250000000008</v>
      </c>
      <c r="X92" s="29">
        <v>8.6925629999999998</v>
      </c>
      <c r="Y92" s="29">
        <v>8.0717630000000007</v>
      </c>
      <c r="Z92" s="29">
        <v>7.4578119999999997</v>
      </c>
      <c r="AA92" s="29">
        <v>6.5694090000000003</v>
      </c>
      <c r="AB92" s="29">
        <v>5.6960670000000002</v>
      </c>
      <c r="AC92" s="29">
        <v>4.9508910000000004</v>
      </c>
      <c r="AD92" s="29">
        <v>4.4577159999999996</v>
      </c>
      <c r="AE92" s="29">
        <v>3.9484849999999998</v>
      </c>
      <c r="AF92" s="29">
        <v>3.4876809999999998</v>
      </c>
      <c r="AG92" s="29">
        <v>2.894663</v>
      </c>
      <c r="AH92" s="29">
        <v>2.5263800000000001</v>
      </c>
      <c r="AI92" s="29">
        <v>2.232745</v>
      </c>
      <c r="AJ92" s="29">
        <v>1.9970410000000001</v>
      </c>
      <c r="AK92" s="29">
        <v>1.7820750000000001</v>
      </c>
      <c r="AL92" s="29">
        <v>1.633669</v>
      </c>
      <c r="AM92" s="29">
        <v>1.541331</v>
      </c>
      <c r="AN92" s="29">
        <v>1.5066630000000001</v>
      </c>
      <c r="AO92" s="29">
        <v>1.5289140000000001</v>
      </c>
      <c r="AP92" s="29">
        <v>1.5946070000000001</v>
      </c>
    </row>
    <row r="93" spans="1:43" x14ac:dyDescent="0.4">
      <c r="A93" s="17" t="s">
        <v>66</v>
      </c>
      <c r="B93" s="29">
        <v>0</v>
      </c>
      <c r="C93" s="29">
        <v>0</v>
      </c>
      <c r="D93" s="29">
        <v>6.6112419999999998</v>
      </c>
      <c r="E93" s="29">
        <v>15.374139</v>
      </c>
      <c r="F93" s="29">
        <v>23.381031</v>
      </c>
      <c r="G93" s="29">
        <v>24.176399</v>
      </c>
      <c r="H93" s="29">
        <v>23.177257999999998</v>
      </c>
      <c r="I93" s="29">
        <v>25.054141999999999</v>
      </c>
      <c r="J93" s="29">
        <v>1.506993</v>
      </c>
      <c r="K93" s="29">
        <v>9.1113730000000004</v>
      </c>
      <c r="L93" s="29">
        <v>82.857956000000001</v>
      </c>
      <c r="M93" s="29">
        <v>122.40267900000001</v>
      </c>
      <c r="N93" s="29">
        <v>146.113846</v>
      </c>
      <c r="O93" s="29">
        <v>160.72920199999999</v>
      </c>
      <c r="P93" s="29">
        <v>176.602158</v>
      </c>
      <c r="Q93" s="29">
        <v>185.604782</v>
      </c>
      <c r="R93" s="29">
        <v>104.215721</v>
      </c>
      <c r="S93" s="29">
        <v>99.515563999999998</v>
      </c>
      <c r="T93" s="29">
        <v>95.437308999999999</v>
      </c>
      <c r="U93" s="29">
        <v>89.827765999999997</v>
      </c>
      <c r="V93" s="29">
        <v>88.525734</v>
      </c>
      <c r="W93" s="29">
        <v>69.490821999999994</v>
      </c>
      <c r="X93" s="29">
        <v>63.532932000000002</v>
      </c>
      <c r="Y93" s="29">
        <v>58.996127999999999</v>
      </c>
      <c r="Z93" s="29">
        <v>55.014339</v>
      </c>
      <c r="AA93" s="29">
        <v>48.719337000000003</v>
      </c>
      <c r="AB93" s="29">
        <v>42.046149999999997</v>
      </c>
      <c r="AC93" s="29">
        <v>34.714092000000001</v>
      </c>
      <c r="AD93" s="29">
        <v>31.265696999999999</v>
      </c>
      <c r="AE93" s="29">
        <v>28.79064</v>
      </c>
      <c r="AF93" s="29">
        <v>26.637513999999999</v>
      </c>
      <c r="AG93" s="29">
        <v>7.9642169999999997</v>
      </c>
      <c r="AH93" s="29">
        <v>10.406378</v>
      </c>
      <c r="AI93" s="29">
        <v>14.094932</v>
      </c>
      <c r="AJ93" s="29">
        <v>19.051926000000002</v>
      </c>
      <c r="AK93" s="29">
        <v>23.781749999999999</v>
      </c>
      <c r="AL93" s="29">
        <v>27.204643000000001</v>
      </c>
      <c r="AM93" s="29">
        <v>28.030127</v>
      </c>
      <c r="AN93" s="29">
        <v>26.390753</v>
      </c>
      <c r="AO93" s="29">
        <v>24.048566999999998</v>
      </c>
      <c r="AP93" s="29">
        <v>21.967055999999999</v>
      </c>
    </row>
    <row r="94" spans="1:43" x14ac:dyDescent="0.4">
      <c r="A94" s="17" t="s">
        <v>44</v>
      </c>
      <c r="B94" s="29">
        <v>0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1.657958</v>
      </c>
      <c r="I94" s="29">
        <v>2.7601930000000001</v>
      </c>
      <c r="J94" s="29">
        <v>87.423705999999996</v>
      </c>
      <c r="K94" s="29">
        <v>113.84211000000001</v>
      </c>
      <c r="L94" s="29">
        <v>89.461296000000004</v>
      </c>
      <c r="M94" s="29">
        <v>99.522262999999995</v>
      </c>
      <c r="N94" s="29">
        <v>121.033531</v>
      </c>
      <c r="O94" s="29">
        <v>138.57531700000001</v>
      </c>
      <c r="P94" s="29">
        <v>154.75230400000001</v>
      </c>
      <c r="Q94" s="29">
        <v>168.98899800000001</v>
      </c>
      <c r="R94" s="29">
        <v>249.00500500000001</v>
      </c>
      <c r="S94" s="29">
        <v>245.33805799999999</v>
      </c>
      <c r="T94" s="29">
        <v>244.756393</v>
      </c>
      <c r="U94" s="29">
        <v>245.572968</v>
      </c>
      <c r="V94" s="29">
        <v>247.90211500000001</v>
      </c>
      <c r="W94" s="29">
        <v>256.87011699999999</v>
      </c>
      <c r="X94" s="29">
        <v>247.003784</v>
      </c>
      <c r="Y94" s="29">
        <v>238.85961900000001</v>
      </c>
      <c r="Z94" s="29">
        <v>227.38227800000001</v>
      </c>
      <c r="AA94" s="29">
        <v>207.20474200000001</v>
      </c>
      <c r="AB94" s="29">
        <v>179.402435</v>
      </c>
      <c r="AC94" s="29">
        <v>152.92378199999999</v>
      </c>
      <c r="AD94" s="29">
        <v>138.31388899999999</v>
      </c>
      <c r="AE94" s="29">
        <v>124.273521</v>
      </c>
      <c r="AF94" s="29">
        <v>109.834328</v>
      </c>
      <c r="AG94" s="29">
        <v>105.95470400000001</v>
      </c>
      <c r="AH94" s="29">
        <v>88.526764</v>
      </c>
      <c r="AI94" s="29">
        <v>72.301208000000003</v>
      </c>
      <c r="AJ94" s="29">
        <v>56.039574000000002</v>
      </c>
      <c r="AK94" s="29">
        <v>39.249854999999997</v>
      </c>
      <c r="AL94" s="29">
        <v>26.131972999999999</v>
      </c>
      <c r="AM94" s="29">
        <v>17.443493</v>
      </c>
      <c r="AN94" s="29">
        <v>12.04416</v>
      </c>
      <c r="AO94" s="29">
        <v>8.5156939999999999</v>
      </c>
      <c r="AP94" s="29">
        <v>6.0191670000000004</v>
      </c>
    </row>
    <row r="95" spans="1:43" x14ac:dyDescent="0.4">
      <c r="A95" s="17" t="s">
        <v>67</v>
      </c>
      <c r="B95" s="29">
        <v>0</v>
      </c>
      <c r="C95" s="29">
        <v>2.9E-5</v>
      </c>
      <c r="D95" s="29">
        <v>4.6000000000000001E-4</v>
      </c>
      <c r="E95" s="29">
        <v>2.9290000000000002E-3</v>
      </c>
      <c r="F95" s="29">
        <v>0.191826</v>
      </c>
      <c r="G95" s="29">
        <v>0.73622799999999999</v>
      </c>
      <c r="H95" s="29">
        <v>2.0025000000000001E-2</v>
      </c>
      <c r="I95" s="29">
        <v>1.1770000000000001E-3</v>
      </c>
      <c r="J95" s="29">
        <v>1.6733999999999999E-2</v>
      </c>
      <c r="K95" s="29">
        <v>1.0319999999999999E-3</v>
      </c>
      <c r="L95" s="29">
        <v>1.75457</v>
      </c>
      <c r="M95" s="29">
        <v>0.55330500000000005</v>
      </c>
      <c r="N95" s="29">
        <v>8.0721000000000001E-2</v>
      </c>
      <c r="O95" s="29">
        <v>1.3698999999999999E-2</v>
      </c>
      <c r="P95" s="29">
        <v>3.4480000000000001E-3</v>
      </c>
      <c r="Q95" s="29">
        <v>1.1969999999999999E-3</v>
      </c>
      <c r="R95" s="29">
        <v>6.2500000000000001E-4</v>
      </c>
      <c r="S95" s="29">
        <v>2.43E-4</v>
      </c>
      <c r="T95" s="29">
        <v>1.07E-4</v>
      </c>
      <c r="U95" s="29">
        <v>5.3000000000000001E-5</v>
      </c>
      <c r="V95" s="29">
        <v>3.0000000000000001E-5</v>
      </c>
      <c r="W95" s="29">
        <v>1.5E-5</v>
      </c>
      <c r="X95" s="29">
        <v>6.9999999999999999E-6</v>
      </c>
      <c r="Y95" s="29">
        <v>3.9999999999999998E-6</v>
      </c>
      <c r="Z95" s="29">
        <v>1.9999999999999999E-6</v>
      </c>
      <c r="AA95" s="29">
        <v>9.9999999999999995E-7</v>
      </c>
      <c r="AB95" s="29">
        <v>9.9999999999999995E-7</v>
      </c>
      <c r="AC95" s="29">
        <v>0</v>
      </c>
      <c r="AD95" s="29">
        <v>0</v>
      </c>
      <c r="AE95" s="29">
        <v>0</v>
      </c>
      <c r="AF95" s="29">
        <v>0</v>
      </c>
      <c r="AG95" s="29">
        <v>0</v>
      </c>
      <c r="AH95" s="29">
        <v>0</v>
      </c>
      <c r="AI95" s="29">
        <v>0</v>
      </c>
      <c r="AJ95" s="29">
        <v>0</v>
      </c>
      <c r="AK95" s="29">
        <v>0</v>
      </c>
      <c r="AL95" s="29">
        <v>0</v>
      </c>
      <c r="AM95" s="29">
        <v>0</v>
      </c>
      <c r="AN95" s="29">
        <v>0</v>
      </c>
      <c r="AO95" s="29">
        <v>0</v>
      </c>
      <c r="AP95" s="29">
        <v>0</v>
      </c>
    </row>
    <row r="96" spans="1:43" x14ac:dyDescent="0.4">
      <c r="A96" s="17" t="s">
        <v>68</v>
      </c>
      <c r="B96" s="29">
        <v>0</v>
      </c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0.67667299999999997</v>
      </c>
      <c r="K96" s="29">
        <v>0.40301199999999998</v>
      </c>
      <c r="L96" s="29">
        <v>0.26522400000000002</v>
      </c>
      <c r="M96" s="29">
        <v>6.7427000000000001E-2</v>
      </c>
      <c r="N96" s="29">
        <v>3.1129999999999999E-3</v>
      </c>
      <c r="O96" s="29">
        <v>7.3399999999999995E-4</v>
      </c>
      <c r="P96" s="29">
        <v>2.23E-4</v>
      </c>
      <c r="Q96" s="29">
        <v>8.2000000000000001E-5</v>
      </c>
      <c r="R96" s="29">
        <v>4.3000000000000002E-5</v>
      </c>
      <c r="S96" s="29">
        <v>1.7E-5</v>
      </c>
      <c r="T96" s="29">
        <v>7.9999999999999996E-6</v>
      </c>
      <c r="U96" s="29">
        <v>3.9999999999999998E-6</v>
      </c>
      <c r="V96" s="29">
        <v>1.9999999999999999E-6</v>
      </c>
      <c r="W96" s="29">
        <v>9.9999999999999995E-7</v>
      </c>
      <c r="X96" s="29">
        <v>9.9999999999999995E-7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9">
        <v>0</v>
      </c>
      <c r="AM96" s="29">
        <v>0</v>
      </c>
      <c r="AN96" s="29">
        <v>0</v>
      </c>
      <c r="AO96" s="29">
        <v>0</v>
      </c>
      <c r="AP96" s="29">
        <v>0</v>
      </c>
    </row>
    <row r="97" spans="1:42" x14ac:dyDescent="0.4">
      <c r="A97" s="17" t="s">
        <v>43</v>
      </c>
      <c r="B97" s="29">
        <v>0</v>
      </c>
      <c r="C97" s="29">
        <v>5.2300000000000003E-3</v>
      </c>
      <c r="D97" s="29">
        <v>7.0441000000000004E-2</v>
      </c>
      <c r="E97" s="29">
        <v>0.27246199999999998</v>
      </c>
      <c r="F97" s="29">
        <v>2.5285549999999999</v>
      </c>
      <c r="G97" s="29">
        <v>5.6863460000000003</v>
      </c>
      <c r="H97" s="29">
        <v>6.8971150000000003</v>
      </c>
      <c r="I97" s="29">
        <v>7.7056430000000002</v>
      </c>
      <c r="J97" s="29">
        <v>31.436402999999999</v>
      </c>
      <c r="K97" s="29">
        <v>58.773238999999997</v>
      </c>
      <c r="L97" s="29">
        <v>150.61398299999999</v>
      </c>
      <c r="M97" s="29">
        <v>217.903671</v>
      </c>
      <c r="N97" s="29">
        <v>293.58560199999999</v>
      </c>
      <c r="O97" s="29">
        <v>457.88287400000002</v>
      </c>
      <c r="P97" s="29">
        <v>635.04925500000002</v>
      </c>
      <c r="Q97" s="29">
        <v>817.51946999999996</v>
      </c>
      <c r="R97" s="29">
        <v>1014.231812</v>
      </c>
      <c r="S97" s="29">
        <v>1270.62085</v>
      </c>
      <c r="T97" s="29">
        <v>1641.9956050000001</v>
      </c>
      <c r="U97" s="29">
        <v>2063.9660640000002</v>
      </c>
      <c r="V97" s="29">
        <v>2559.9248050000001</v>
      </c>
      <c r="W97" s="29">
        <v>3169.7934570000002</v>
      </c>
      <c r="X97" s="29">
        <v>3441.8813479999999</v>
      </c>
      <c r="Y97" s="29">
        <v>3717.9228520000001</v>
      </c>
      <c r="Z97" s="29">
        <v>4015.8552249999998</v>
      </c>
      <c r="AA97" s="29">
        <v>4060.8645019999999</v>
      </c>
      <c r="AB97" s="29">
        <v>4335.3154299999997</v>
      </c>
      <c r="AC97" s="29">
        <v>4534.6840819999998</v>
      </c>
      <c r="AD97" s="29">
        <v>4737.845703</v>
      </c>
      <c r="AE97" s="29">
        <v>4825.1064450000003</v>
      </c>
      <c r="AF97" s="29">
        <v>4940.7646480000003</v>
      </c>
      <c r="AG97" s="29">
        <v>5099.0063479999999</v>
      </c>
      <c r="AH97" s="29">
        <v>5182.0034180000002</v>
      </c>
      <c r="AI97" s="29">
        <v>5268.0913090000004</v>
      </c>
      <c r="AJ97" s="29">
        <v>5388.3969729999999</v>
      </c>
      <c r="AK97" s="29">
        <v>5497.091797</v>
      </c>
      <c r="AL97" s="29">
        <v>5582.0556640000004</v>
      </c>
      <c r="AM97" s="29">
        <v>5603.7465819999998</v>
      </c>
      <c r="AN97" s="29">
        <v>5678.0512699999999</v>
      </c>
      <c r="AO97" s="29">
        <v>5775.0239259999998</v>
      </c>
      <c r="AP97" s="29">
        <v>5834.9570309999999</v>
      </c>
    </row>
    <row r="98" spans="1:42" x14ac:dyDescent="0.4">
      <c r="A98" s="17" t="s">
        <v>46</v>
      </c>
      <c r="B98" s="29">
        <v>2.1100000000000001E-4</v>
      </c>
      <c r="C98" s="29">
        <v>5.7889999999999999E-3</v>
      </c>
      <c r="D98" s="29">
        <v>5.4301000000000002E-2</v>
      </c>
      <c r="E98" s="29">
        <v>0.23050399999999999</v>
      </c>
      <c r="F98" s="29">
        <v>1.9150430000000001</v>
      </c>
      <c r="G98" s="29">
        <v>8.6115519999999997</v>
      </c>
      <c r="H98" s="29">
        <v>9.8970900000000004</v>
      </c>
      <c r="I98" s="29">
        <v>10.905067000000001</v>
      </c>
      <c r="J98" s="29">
        <v>38.757277999999999</v>
      </c>
      <c r="K98" s="29">
        <v>68.384247000000002</v>
      </c>
      <c r="L98" s="29">
        <v>46.262993000000002</v>
      </c>
      <c r="M98" s="29">
        <v>85.475341999999998</v>
      </c>
      <c r="N98" s="29">
        <v>116.719864</v>
      </c>
      <c r="O98" s="29">
        <v>184.11421200000001</v>
      </c>
      <c r="P98" s="29">
        <v>306.31973299999999</v>
      </c>
      <c r="Q98" s="29">
        <v>434.39373799999998</v>
      </c>
      <c r="R98" s="29">
        <v>582.477844</v>
      </c>
      <c r="S98" s="29">
        <v>778.17327899999998</v>
      </c>
      <c r="T98" s="29">
        <v>1058.939453</v>
      </c>
      <c r="U98" s="29">
        <v>1400.306274</v>
      </c>
      <c r="V98" s="29">
        <v>1800.118408</v>
      </c>
      <c r="W98" s="29">
        <v>2279.477539</v>
      </c>
      <c r="X98" s="29">
        <v>2516.7895509999998</v>
      </c>
      <c r="Y98" s="29">
        <v>2713.1022950000001</v>
      </c>
      <c r="Z98" s="29">
        <v>2927.7558589999999</v>
      </c>
      <c r="AA98" s="29">
        <v>2981.3486330000001</v>
      </c>
      <c r="AB98" s="29">
        <v>3143.8947750000002</v>
      </c>
      <c r="AC98" s="29">
        <v>3309.7143550000001</v>
      </c>
      <c r="AD98" s="29">
        <v>3477.8125</v>
      </c>
      <c r="AE98" s="29">
        <v>3553.6364749999998</v>
      </c>
      <c r="AF98" s="29">
        <v>3654.3264159999999</v>
      </c>
      <c r="AG98" s="29">
        <v>3784.679932</v>
      </c>
      <c r="AH98" s="29">
        <v>3858.9094239999999</v>
      </c>
      <c r="AI98" s="29">
        <v>3940.3127439999998</v>
      </c>
      <c r="AJ98" s="29">
        <v>4043.2858890000002</v>
      </c>
      <c r="AK98" s="29">
        <v>4130.1337890000004</v>
      </c>
      <c r="AL98" s="29">
        <v>4196.0122069999998</v>
      </c>
      <c r="AM98" s="29">
        <v>4209.5986329999996</v>
      </c>
      <c r="AN98" s="29">
        <v>4269.4130859999996</v>
      </c>
      <c r="AO98" s="29">
        <v>4345.3012699999999</v>
      </c>
      <c r="AP98" s="29">
        <v>4367.2880859999996</v>
      </c>
    </row>
    <row r="99" spans="1:42" x14ac:dyDescent="0.4">
      <c r="A99" s="17" t="s">
        <v>57</v>
      </c>
      <c r="B99" s="29">
        <v>0</v>
      </c>
      <c r="C99" s="29">
        <v>0</v>
      </c>
      <c r="D99" s="29">
        <v>1.5999999999999999E-5</v>
      </c>
      <c r="E99" s="29">
        <v>3.2190000000000001E-3</v>
      </c>
      <c r="F99" s="29">
        <v>3.5605999999999999E-2</v>
      </c>
      <c r="G99" s="29">
        <v>0.31007600000000002</v>
      </c>
      <c r="H99" s="29">
        <v>4.8466000000000002E-2</v>
      </c>
      <c r="I99" s="29">
        <v>9.6696000000000004E-2</v>
      </c>
      <c r="J99" s="29">
        <v>0.96886700000000003</v>
      </c>
      <c r="K99" s="29">
        <v>3.7429890000000001</v>
      </c>
      <c r="L99" s="29">
        <v>5.8293480000000004</v>
      </c>
      <c r="M99" s="29">
        <v>9.7948109999999993</v>
      </c>
      <c r="N99" s="29">
        <v>17.053963</v>
      </c>
      <c r="O99" s="29">
        <v>36.366508000000003</v>
      </c>
      <c r="P99" s="29">
        <v>56.438374000000003</v>
      </c>
      <c r="Q99" s="29">
        <v>89.100562999999994</v>
      </c>
      <c r="R99" s="29">
        <v>134.75654599999999</v>
      </c>
      <c r="S99" s="29">
        <v>205.650452</v>
      </c>
      <c r="T99" s="29">
        <v>324.91085800000002</v>
      </c>
      <c r="U99" s="29">
        <v>502.25479100000001</v>
      </c>
      <c r="V99" s="29">
        <v>769.90014599999995</v>
      </c>
      <c r="W99" s="29">
        <v>949.39068599999996</v>
      </c>
      <c r="X99" s="29">
        <v>1028.917725</v>
      </c>
      <c r="Y99" s="29">
        <v>1108.977539</v>
      </c>
      <c r="Z99" s="29">
        <v>1195.901611</v>
      </c>
      <c r="AA99" s="29">
        <v>1206.046509</v>
      </c>
      <c r="AB99" s="29">
        <v>1287.242798</v>
      </c>
      <c r="AC99" s="29">
        <v>1345.4508060000001</v>
      </c>
      <c r="AD99" s="29">
        <v>1404.484741</v>
      </c>
      <c r="AE99" s="29">
        <v>1431.0314940000001</v>
      </c>
      <c r="AF99" s="29">
        <v>1465.4774170000001</v>
      </c>
      <c r="AG99" s="29">
        <v>1512.075928</v>
      </c>
      <c r="AH99" s="29">
        <v>1535.731812</v>
      </c>
      <c r="AI99" s="29">
        <v>1560.7423100000001</v>
      </c>
      <c r="AJ99" s="29">
        <v>1596.4499510000001</v>
      </c>
      <c r="AK99" s="29">
        <v>1628.1907960000001</v>
      </c>
      <c r="AL99" s="29">
        <v>1653.454956</v>
      </c>
      <c r="AM99" s="29">
        <v>1660.518677</v>
      </c>
      <c r="AN99" s="29">
        <v>1682.5329589999999</v>
      </c>
      <c r="AO99" s="29">
        <v>1710.476807</v>
      </c>
      <c r="AP99" s="29">
        <v>1728.4013669999999</v>
      </c>
    </row>
    <row r="100" spans="1:42" x14ac:dyDescent="0.4">
      <c r="A100" s="17" t="s">
        <v>58</v>
      </c>
      <c r="B100" s="29">
        <v>0</v>
      </c>
      <c r="C100" s="29">
        <v>0</v>
      </c>
      <c r="D100" s="29">
        <v>0</v>
      </c>
      <c r="E100" s="29"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0.98558199999999996</v>
      </c>
      <c r="K100" s="29">
        <v>5.2827190000000002</v>
      </c>
      <c r="L100" s="29">
        <v>4.0803219999999998</v>
      </c>
      <c r="M100" s="29">
        <v>8.054316</v>
      </c>
      <c r="N100" s="29">
        <v>14.332592</v>
      </c>
      <c r="O100" s="29">
        <v>28.063036</v>
      </c>
      <c r="P100" s="29">
        <v>58.680393000000002</v>
      </c>
      <c r="Q100" s="29">
        <v>98.409546000000006</v>
      </c>
      <c r="R100" s="29">
        <v>157.02874800000001</v>
      </c>
      <c r="S100" s="29">
        <v>253.53857400000001</v>
      </c>
      <c r="T100" s="29">
        <v>422.671539</v>
      </c>
      <c r="U100" s="29">
        <v>693.81927499999995</v>
      </c>
      <c r="V100" s="29">
        <v>1125.595337</v>
      </c>
      <c r="W100" s="29">
        <v>1450.982178</v>
      </c>
      <c r="X100" s="29">
        <v>1638.9722899999999</v>
      </c>
      <c r="Y100" s="29">
        <v>1809.7078859999999</v>
      </c>
      <c r="Z100" s="29">
        <v>1999.905029</v>
      </c>
      <c r="AA100" s="29">
        <v>2072.3198240000002</v>
      </c>
      <c r="AB100" s="29">
        <v>2239.358643</v>
      </c>
      <c r="AC100" s="29">
        <v>2411.3015140000002</v>
      </c>
      <c r="AD100" s="29">
        <v>2585.92749</v>
      </c>
      <c r="AE100" s="29">
        <v>2695.569336</v>
      </c>
      <c r="AF100" s="29">
        <v>2819.7041020000001</v>
      </c>
      <c r="AG100" s="29">
        <v>2968.5749510000001</v>
      </c>
      <c r="AH100" s="29">
        <v>3069.7702640000002</v>
      </c>
      <c r="AI100" s="29">
        <v>3174.0051269999999</v>
      </c>
      <c r="AJ100" s="29">
        <v>3290.1821289999998</v>
      </c>
      <c r="AK100" s="29">
        <v>3391.7460940000001</v>
      </c>
      <c r="AL100" s="29">
        <v>3471.7707519999999</v>
      </c>
      <c r="AM100" s="29">
        <v>3504.1608890000002</v>
      </c>
      <c r="AN100" s="29">
        <v>3572.8088379999999</v>
      </c>
      <c r="AO100" s="29">
        <v>3653.2265619999998</v>
      </c>
      <c r="AP100" s="29">
        <v>3687.216797</v>
      </c>
    </row>
    <row r="101" spans="1:42" x14ac:dyDescent="0.4">
      <c r="A101" s="17" t="s">
        <v>47</v>
      </c>
      <c r="B101" s="29">
        <v>0</v>
      </c>
      <c r="C101" s="29">
        <v>0</v>
      </c>
      <c r="D101" s="29">
        <v>2.0000000000000002E-5</v>
      </c>
      <c r="E101" s="29">
        <v>5.7000000000000003E-5</v>
      </c>
      <c r="F101" s="29">
        <v>3.88E-4</v>
      </c>
      <c r="G101" s="29">
        <v>5.44E-4</v>
      </c>
      <c r="H101" s="29">
        <v>1.266E-3</v>
      </c>
      <c r="I101" s="29">
        <v>3.6939999999999998E-3</v>
      </c>
      <c r="J101" s="29">
        <v>2.7845000000000002E-2</v>
      </c>
      <c r="K101" s="29">
        <v>0.17007</v>
      </c>
      <c r="L101" s="29">
        <v>7.729355</v>
      </c>
      <c r="M101" s="29">
        <v>2.1843370000000002</v>
      </c>
      <c r="N101" s="29">
        <v>3.8779080000000001</v>
      </c>
      <c r="O101" s="29">
        <v>6.9518240000000002</v>
      </c>
      <c r="P101" s="29">
        <v>10.421836000000001</v>
      </c>
      <c r="Q101" s="29">
        <v>15.534753</v>
      </c>
      <c r="R101" s="29">
        <v>22.623101999999999</v>
      </c>
      <c r="S101" s="29">
        <v>33.116824999999999</v>
      </c>
      <c r="T101" s="29">
        <v>50.637379000000003</v>
      </c>
      <c r="U101" s="29">
        <v>75.804130999999998</v>
      </c>
      <c r="V101" s="29">
        <v>111.75778200000001</v>
      </c>
      <c r="W101" s="29">
        <v>146.62196399999999</v>
      </c>
      <c r="X101" s="29">
        <v>204.54362499999999</v>
      </c>
      <c r="Y101" s="29">
        <v>284.70538299999998</v>
      </c>
      <c r="Z101" s="29">
        <v>394.06951900000001</v>
      </c>
      <c r="AA101" s="29">
        <v>809.05651899999998</v>
      </c>
      <c r="AB101" s="29">
        <v>863.92071499999997</v>
      </c>
      <c r="AC101" s="29">
        <v>907.84692399999994</v>
      </c>
      <c r="AD101" s="29">
        <v>949.18957499999999</v>
      </c>
      <c r="AE101" s="29">
        <v>967.56542999999999</v>
      </c>
      <c r="AF101" s="29">
        <v>991.59240699999998</v>
      </c>
      <c r="AG101" s="29">
        <v>1015.730042</v>
      </c>
      <c r="AH101" s="29">
        <v>1023.3433230000001</v>
      </c>
      <c r="AI101" s="29">
        <v>1030.7479249999999</v>
      </c>
      <c r="AJ101" s="29">
        <v>1044.7685550000001</v>
      </c>
      <c r="AK101" s="29">
        <v>1058.043823</v>
      </c>
      <c r="AL101" s="29">
        <v>1066.923828</v>
      </c>
      <c r="AM101" s="29">
        <v>1063.2698969999999</v>
      </c>
      <c r="AN101" s="29">
        <v>1071.0054929999999</v>
      </c>
      <c r="AO101" s="29">
        <v>1081.137207</v>
      </c>
      <c r="AP101" s="29">
        <v>1082.0748289999999</v>
      </c>
    </row>
    <row r="102" spans="1:42" x14ac:dyDescent="0.4">
      <c r="A102" s="17" t="s">
        <v>48</v>
      </c>
      <c r="B102" s="29">
        <v>0</v>
      </c>
      <c r="C102" s="29">
        <v>0</v>
      </c>
      <c r="D102" s="29">
        <v>0</v>
      </c>
      <c r="E102" s="29">
        <v>0</v>
      </c>
      <c r="F102" s="29">
        <v>0</v>
      </c>
      <c r="G102" s="29">
        <v>1.2899999999999999E-4</v>
      </c>
      <c r="H102" s="29">
        <v>3.8999999999999999E-4</v>
      </c>
      <c r="I102" s="29">
        <v>1.207E-3</v>
      </c>
      <c r="J102" s="29">
        <v>8.2249999999999997E-3</v>
      </c>
      <c r="K102" s="29">
        <v>5.4153E-2</v>
      </c>
      <c r="L102" s="29">
        <v>1.5942460000000001</v>
      </c>
      <c r="M102" s="29">
        <v>0.56410199999999999</v>
      </c>
      <c r="N102" s="29">
        <v>1.0116149999999999</v>
      </c>
      <c r="O102" s="29">
        <v>2.7007889999999999</v>
      </c>
      <c r="P102" s="29">
        <v>4.7794340000000002</v>
      </c>
      <c r="Q102" s="29">
        <v>7.7944560000000003</v>
      </c>
      <c r="R102" s="29">
        <v>12.320005999999999</v>
      </c>
      <c r="S102" s="29">
        <v>19.556979999999999</v>
      </c>
      <c r="T102" s="29">
        <v>32.422279000000003</v>
      </c>
      <c r="U102" s="29">
        <v>53.173167999999997</v>
      </c>
      <c r="V102" s="29">
        <v>86.178077999999999</v>
      </c>
      <c r="W102" s="29">
        <v>124.223534</v>
      </c>
      <c r="X102" s="29">
        <v>188.81660500000001</v>
      </c>
      <c r="Y102" s="29">
        <v>280.71475199999998</v>
      </c>
      <c r="Z102" s="29">
        <v>419.93756100000002</v>
      </c>
      <c r="AA102" s="29">
        <v>929.66546600000004</v>
      </c>
      <c r="AB102" s="29">
        <v>1011.501526</v>
      </c>
      <c r="AC102" s="29">
        <v>1094.32251</v>
      </c>
      <c r="AD102" s="29">
        <v>1179.6489260000001</v>
      </c>
      <c r="AE102" s="29">
        <v>1237.541138</v>
      </c>
      <c r="AF102" s="29">
        <v>1298.587769</v>
      </c>
      <c r="AG102" s="29">
        <v>1359.4174800000001</v>
      </c>
      <c r="AH102" s="29">
        <v>1395.583862</v>
      </c>
      <c r="AI102" s="29">
        <v>1432.8883060000001</v>
      </c>
      <c r="AJ102" s="29">
        <v>1475.528442</v>
      </c>
      <c r="AK102" s="29">
        <v>1513.230225</v>
      </c>
      <c r="AL102" s="29">
        <v>1541.290283</v>
      </c>
      <c r="AM102" s="29">
        <v>1547.5699460000001</v>
      </c>
      <c r="AN102" s="29">
        <v>1569.009888</v>
      </c>
      <c r="AO102" s="29">
        <v>1593.696289</v>
      </c>
      <c r="AP102" s="29">
        <v>1597.5078120000001</v>
      </c>
    </row>
    <row r="104" spans="1:42" s="17" customFormat="1" x14ac:dyDescent="0.4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</row>
    <row r="105" spans="1:42" s="17" customFormat="1" x14ac:dyDescent="0.4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</row>
    <row r="106" spans="1:42" s="17" customFormat="1" x14ac:dyDescent="0.4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</row>
    <row r="107" spans="1:42" s="17" customFormat="1" x14ac:dyDescent="0.4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</row>
    <row r="108" spans="1:42" s="17" customFormat="1" x14ac:dyDescent="0.4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</row>
    <row r="109" spans="1:42" s="17" customFormat="1" x14ac:dyDescent="0.4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</row>
    <row r="110" spans="1:42" s="17" customFormat="1" x14ac:dyDescent="0.4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</row>
    <row r="111" spans="1:42" s="17" customFormat="1" x14ac:dyDescent="0.4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</row>
    <row r="112" spans="1:42" s="17" customFormat="1" x14ac:dyDescent="0.4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</row>
    <row r="113" spans="1:42" s="17" customFormat="1" x14ac:dyDescent="0.4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</row>
    <row r="114" spans="1:42" s="17" customFormat="1" x14ac:dyDescent="0.4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</row>
    <row r="115" spans="1:42" s="17" customFormat="1" x14ac:dyDescent="0.4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</row>
    <row r="116" spans="1:42" s="17" customFormat="1" x14ac:dyDescent="0.4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</row>
    <row r="117" spans="1:42" s="17" customFormat="1" x14ac:dyDescent="0.4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</row>
    <row r="118" spans="1:42" s="17" customFormat="1" x14ac:dyDescent="0.4">
      <c r="B118" s="6"/>
    </row>
    <row r="119" spans="1:42" s="17" customFormat="1" x14ac:dyDescent="0.4">
      <c r="A119" s="25"/>
    </row>
    <row r="120" spans="1:42" s="17" customFormat="1" x14ac:dyDescent="0.4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</row>
    <row r="121" spans="1:42" s="17" customFormat="1" x14ac:dyDescent="0.4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</row>
    <row r="122" spans="1:42" s="17" customFormat="1" x14ac:dyDescent="0.4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</row>
    <row r="123" spans="1:42" s="17" customFormat="1" x14ac:dyDescent="0.4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</row>
    <row r="124" spans="1:42" s="17" customFormat="1" x14ac:dyDescent="0.4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</row>
    <row r="125" spans="1:42" s="17" customFormat="1" x14ac:dyDescent="0.4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</row>
    <row r="126" spans="1:42" s="17" customFormat="1" x14ac:dyDescent="0.4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</row>
    <row r="127" spans="1:42" s="17" customFormat="1" x14ac:dyDescent="0.4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</row>
    <row r="128" spans="1:42" s="17" customFormat="1" x14ac:dyDescent="0.4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</row>
    <row r="129" spans="2:42" s="17" customFormat="1" x14ac:dyDescent="0.4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</row>
    <row r="130" spans="2:42" s="17" customFormat="1" x14ac:dyDescent="0.4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</row>
    <row r="131" spans="2:42" s="17" customFormat="1" x14ac:dyDescent="0.4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</row>
    <row r="132" spans="2:42" s="17" customFormat="1" x14ac:dyDescent="0.4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</row>
    <row r="133" spans="2:42" s="17" customFormat="1" x14ac:dyDescent="0.4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</row>
    <row r="134" spans="2:42" s="17" customFormat="1" x14ac:dyDescent="0.4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</row>
    <row r="135" spans="2:42" s="17" customFormat="1" x14ac:dyDescent="0.4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</row>
  </sheetData>
  <conditionalFormatting sqref="AQ87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3811-AE3B-4C5E-AFE3-F032179225B9}">
  <sheetPr>
    <tabColor theme="9"/>
  </sheetPr>
  <dimension ref="A1:AP178"/>
  <sheetViews>
    <sheetView zoomScale="70" zoomScaleNormal="70"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E33" sqref="E33"/>
    </sheetView>
  </sheetViews>
  <sheetFormatPr defaultRowHeight="14.6" x14ac:dyDescent="0.4"/>
  <cols>
    <col min="1" max="1" width="11.15234375" style="17" customWidth="1"/>
    <col min="2" max="2" width="15.4609375" style="17" bestFit="1" customWidth="1"/>
    <col min="3" max="16384" width="9.23046875" style="17"/>
  </cols>
  <sheetData>
    <row r="1" spans="1:42" ht="18.45" x14ac:dyDescent="0.5">
      <c r="A1" s="5" t="s">
        <v>208</v>
      </c>
    </row>
    <row r="3" spans="1:42" x14ac:dyDescent="0.4">
      <c r="B3" s="17">
        <v>2010</v>
      </c>
      <c r="C3" s="17">
        <v>2011</v>
      </c>
      <c r="D3" s="17">
        <v>2012</v>
      </c>
      <c r="E3" s="17">
        <v>2013</v>
      </c>
      <c r="F3" s="17">
        <v>2014</v>
      </c>
      <c r="G3" s="17">
        <v>2015</v>
      </c>
      <c r="H3" s="17">
        <v>2016</v>
      </c>
      <c r="I3" s="17">
        <v>2017</v>
      </c>
      <c r="J3" s="17">
        <v>2018</v>
      </c>
      <c r="K3" s="17">
        <v>2019</v>
      </c>
      <c r="L3" s="17">
        <v>2020</v>
      </c>
      <c r="M3" s="17">
        <v>2021</v>
      </c>
      <c r="N3" s="17">
        <v>2022</v>
      </c>
      <c r="O3" s="17">
        <v>2023</v>
      </c>
      <c r="P3" s="17">
        <v>2024</v>
      </c>
      <c r="Q3" s="17">
        <v>2025</v>
      </c>
      <c r="R3" s="17">
        <v>2026</v>
      </c>
      <c r="S3" s="17">
        <v>2027</v>
      </c>
      <c r="T3" s="17">
        <v>2028</v>
      </c>
      <c r="U3" s="17">
        <v>2029</v>
      </c>
      <c r="V3" s="17">
        <v>2030</v>
      </c>
      <c r="W3" s="17">
        <v>2031</v>
      </c>
      <c r="X3" s="17">
        <v>2032</v>
      </c>
      <c r="Y3" s="17">
        <v>2033</v>
      </c>
      <c r="Z3" s="17">
        <v>2034</v>
      </c>
      <c r="AA3" s="17">
        <v>2035</v>
      </c>
      <c r="AB3" s="17">
        <v>2036</v>
      </c>
      <c r="AC3" s="17">
        <v>2037</v>
      </c>
      <c r="AD3" s="17">
        <v>2038</v>
      </c>
      <c r="AE3" s="17">
        <v>2039</v>
      </c>
      <c r="AF3" s="17">
        <v>2040</v>
      </c>
      <c r="AG3" s="17">
        <v>2041</v>
      </c>
      <c r="AH3" s="17">
        <v>2042</v>
      </c>
      <c r="AI3" s="17">
        <v>2043</v>
      </c>
      <c r="AJ3" s="17">
        <v>2044</v>
      </c>
      <c r="AK3" s="17">
        <v>2045</v>
      </c>
      <c r="AL3" s="17">
        <v>2046</v>
      </c>
      <c r="AM3" s="17">
        <v>2047</v>
      </c>
      <c r="AN3" s="17">
        <v>2048</v>
      </c>
      <c r="AO3" s="17">
        <v>2049</v>
      </c>
      <c r="AP3" s="17">
        <v>2050</v>
      </c>
    </row>
    <row r="4" spans="1:42" x14ac:dyDescent="0.4">
      <c r="A4" s="25" t="s">
        <v>209</v>
      </c>
      <c r="G4" s="4"/>
    </row>
    <row r="5" spans="1:42" x14ac:dyDescent="0.4">
      <c r="A5" s="17" t="s">
        <v>37</v>
      </c>
      <c r="B5" s="7">
        <v>9.0672906619795306</v>
      </c>
      <c r="C5" s="7">
        <v>9.1305316638172407</v>
      </c>
      <c r="D5" s="7">
        <v>8.9228269452886408</v>
      </c>
      <c r="E5" s="7">
        <v>8.95512892383951</v>
      </c>
      <c r="F5" s="7">
        <v>8.96962759893289</v>
      </c>
      <c r="G5" s="7">
        <v>9.2777372347493792</v>
      </c>
      <c r="H5" s="7">
        <v>9.1360913680086409</v>
      </c>
      <c r="I5" s="7">
        <v>9.3050625354610599</v>
      </c>
      <c r="J5" s="7">
        <v>9.3502682206596699</v>
      </c>
      <c r="K5" s="7">
        <v>9.5748106680263696</v>
      </c>
      <c r="L5" s="7">
        <v>9.6027570514990792</v>
      </c>
      <c r="M5" s="7">
        <v>9.2714754093541902</v>
      </c>
      <c r="N5" s="7">
        <v>8.9781136076267405</v>
      </c>
      <c r="O5" s="7">
        <v>8.6159981479954997</v>
      </c>
      <c r="P5" s="7">
        <v>8.1695980871608498</v>
      </c>
      <c r="Q5" s="7">
        <v>7.9162547196735904</v>
      </c>
      <c r="R5" s="7">
        <v>7.6538708467930103</v>
      </c>
      <c r="S5" s="7">
        <v>7.3730019779982499</v>
      </c>
      <c r="T5" s="7">
        <v>7.1224946352271603</v>
      </c>
      <c r="U5" s="7">
        <v>6.8319892293429696</v>
      </c>
      <c r="V5" s="7">
        <v>6.4890534150858903</v>
      </c>
      <c r="W5" s="7">
        <v>6.3521416159764401</v>
      </c>
      <c r="X5" s="7">
        <v>6.25316296756636</v>
      </c>
      <c r="Y5" s="7">
        <v>6.1226451524060996</v>
      </c>
      <c r="Z5" s="7">
        <v>6.0250052170832102</v>
      </c>
      <c r="AA5" s="7">
        <v>5.95246944616727</v>
      </c>
      <c r="AB5" s="7">
        <v>5.9171040559029198</v>
      </c>
      <c r="AC5" s="7">
        <v>5.8692108283064499</v>
      </c>
      <c r="AD5" s="7">
        <v>5.8308418945221501</v>
      </c>
      <c r="AE5" s="7">
        <v>5.7934114345385002</v>
      </c>
      <c r="AF5" s="7">
        <v>5.75468815558341</v>
      </c>
      <c r="AG5" s="7">
        <v>5.7263256226105996</v>
      </c>
      <c r="AH5" s="7">
        <v>5.6931090140177103</v>
      </c>
      <c r="AI5" s="7">
        <v>5.6749114972689298</v>
      </c>
      <c r="AJ5" s="7">
        <v>5.6568868668022896</v>
      </c>
      <c r="AK5" s="7">
        <v>5.6329423387370898</v>
      </c>
      <c r="AL5" s="7">
        <v>5.6008402197795899</v>
      </c>
      <c r="AM5" s="7">
        <v>5.5718529602566997</v>
      </c>
      <c r="AN5" s="7">
        <v>5.5410855299989796</v>
      </c>
      <c r="AO5" s="7">
        <v>5.5168161973326804</v>
      </c>
      <c r="AP5" s="7">
        <v>5.47924072149896</v>
      </c>
    </row>
    <row r="6" spans="1:42" x14ac:dyDescent="0.4">
      <c r="A6" s="17" t="s">
        <v>38</v>
      </c>
      <c r="B6" s="7">
        <v>10.712681016863501</v>
      </c>
      <c r="C6" s="7">
        <v>11.0136708113117</v>
      </c>
      <c r="D6" s="7">
        <v>10.9273633968953</v>
      </c>
      <c r="E6" s="7">
        <v>10.907011908181699</v>
      </c>
      <c r="F6" s="7">
        <v>10.9204430096985</v>
      </c>
      <c r="G6" s="7">
        <v>11.1905922673959</v>
      </c>
      <c r="H6" s="7">
        <v>11.0902491769214</v>
      </c>
      <c r="I6" s="7">
        <v>11.289387141426801</v>
      </c>
      <c r="J6" s="7">
        <v>11.3358587077648</v>
      </c>
      <c r="K6" s="7">
        <v>11.6353605760013</v>
      </c>
      <c r="L6" s="7">
        <v>11.7386966421062</v>
      </c>
      <c r="M6" s="7">
        <v>11.334509954481801</v>
      </c>
      <c r="N6" s="7">
        <v>11.0323412746614</v>
      </c>
      <c r="O6" s="7">
        <v>10.629991975445099</v>
      </c>
      <c r="P6" s="7">
        <v>9.9510917220603297</v>
      </c>
      <c r="Q6" s="7">
        <v>9.8049086542381101</v>
      </c>
      <c r="R6" s="7">
        <v>9.2319323528475099</v>
      </c>
      <c r="S6" s="7">
        <v>8.8927432495326109</v>
      </c>
      <c r="T6" s="7">
        <v>8.5908910308934807</v>
      </c>
      <c r="U6" s="7">
        <v>8.2408246943887509</v>
      </c>
      <c r="V6" s="7">
        <v>7.8271264682596202</v>
      </c>
      <c r="W6" s="7">
        <v>7.6618421744334997</v>
      </c>
      <c r="X6" s="7">
        <v>7.5424003560178203</v>
      </c>
      <c r="Y6" s="7">
        <v>7.3846208914465601</v>
      </c>
      <c r="Z6" s="7">
        <v>7.26749610501893</v>
      </c>
      <c r="AA6" s="7">
        <v>7.17962140590405</v>
      </c>
      <c r="AB6" s="7">
        <v>7.1373788273281296</v>
      </c>
      <c r="AC6" s="7">
        <v>7.07896942077425</v>
      </c>
      <c r="AD6" s="7">
        <v>7.0330568207315496</v>
      </c>
      <c r="AE6" s="7">
        <v>6.9880532965323603</v>
      </c>
      <c r="AF6" s="7">
        <v>6.94105942894398</v>
      </c>
      <c r="AG6" s="7">
        <v>6.9069351543473996</v>
      </c>
      <c r="AH6" s="7">
        <v>6.8668084672231</v>
      </c>
      <c r="AI6" s="7">
        <v>6.8449654884383797</v>
      </c>
      <c r="AJ6" s="7">
        <v>6.8232311882127501</v>
      </c>
      <c r="AK6" s="7">
        <v>6.79433322525193</v>
      </c>
      <c r="AL6" s="7">
        <v>6.7556066084539896</v>
      </c>
      <c r="AM6" s="7">
        <v>6.7206703916497403</v>
      </c>
      <c r="AN6" s="7">
        <v>6.68340938933828</v>
      </c>
      <c r="AO6" s="7">
        <v>6.6542509629303401</v>
      </c>
      <c r="AP6" s="7">
        <v>6.6092013890710399</v>
      </c>
    </row>
    <row r="7" spans="1:42" x14ac:dyDescent="0.4">
      <c r="A7" s="17" t="s">
        <v>39</v>
      </c>
      <c r="B7" s="7">
        <v>9.4864508345084104</v>
      </c>
      <c r="C7" s="7">
        <v>9.5458885547826799</v>
      </c>
      <c r="D7" s="7">
        <v>9.3196682003373592</v>
      </c>
      <c r="E7" s="7">
        <v>9.3538979296832405</v>
      </c>
      <c r="F7" s="7">
        <v>9.3675428501057407</v>
      </c>
      <c r="G7" s="7">
        <v>9.5405141788793699</v>
      </c>
      <c r="H7" s="7">
        <v>9.3324070151547005</v>
      </c>
      <c r="I7" s="7">
        <v>9.4374215974623894</v>
      </c>
      <c r="J7" s="7">
        <v>9.4451375742490402</v>
      </c>
      <c r="K7" s="7">
        <v>9.5686589564719693</v>
      </c>
      <c r="L7" s="7">
        <v>9.5148738612675903</v>
      </c>
      <c r="M7" s="7">
        <v>9.1235148720730095</v>
      </c>
      <c r="N7" s="7">
        <v>8.7450230655046504</v>
      </c>
      <c r="O7" s="7">
        <v>8.2968283488721006</v>
      </c>
      <c r="P7" s="7">
        <v>7.8735286293544</v>
      </c>
      <c r="Q7" s="7">
        <v>7.5547240984088102</v>
      </c>
      <c r="R7" s="7">
        <v>7.30608817314394</v>
      </c>
      <c r="S7" s="7">
        <v>7.0407978672973801</v>
      </c>
      <c r="T7" s="7">
        <v>6.8028554933087397</v>
      </c>
      <c r="U7" s="7">
        <v>6.5285760980410199</v>
      </c>
      <c r="V7" s="7">
        <v>6.2066128305627304</v>
      </c>
      <c r="W7" s="7">
        <v>6.0827262442517798</v>
      </c>
      <c r="X7" s="7">
        <v>5.99305841131003</v>
      </c>
      <c r="Y7" s="7">
        <v>5.8748851382301304</v>
      </c>
      <c r="Z7" s="7">
        <v>5.7863704108143201</v>
      </c>
      <c r="AA7" s="7">
        <v>5.72067553137774</v>
      </c>
      <c r="AB7" s="7">
        <v>5.6885751688268398</v>
      </c>
      <c r="AC7" s="7">
        <v>5.6452529067679098</v>
      </c>
      <c r="AD7" s="7">
        <v>5.6104852772560596</v>
      </c>
      <c r="AE7" s="7">
        <v>5.57653945563652</v>
      </c>
      <c r="AF7" s="7">
        <v>5.5414785277888301</v>
      </c>
      <c r="AG7" s="7">
        <v>5.5157876625430804</v>
      </c>
      <c r="AH7" s="7">
        <v>5.4857109814583298</v>
      </c>
      <c r="AI7" s="7">
        <v>5.46922062576673</v>
      </c>
      <c r="AJ7" s="7">
        <v>5.4528856355470996</v>
      </c>
      <c r="AK7" s="7">
        <v>5.43119045671025</v>
      </c>
      <c r="AL7" s="7">
        <v>5.40210569009629</v>
      </c>
      <c r="AM7" s="7">
        <v>5.37583754433994</v>
      </c>
      <c r="AN7" s="7">
        <v>5.3479854943385901</v>
      </c>
      <c r="AO7" s="7">
        <v>5.32599860672034</v>
      </c>
      <c r="AP7" s="7">
        <v>5.2919041215731202</v>
      </c>
    </row>
    <row r="8" spans="1:42" x14ac:dyDescent="0.4">
      <c r="A8" s="17" t="s">
        <v>40</v>
      </c>
      <c r="B8" s="7">
        <v>11.2079038337633</v>
      </c>
      <c r="C8" s="7">
        <v>11.5146935594646</v>
      </c>
      <c r="D8" s="7">
        <v>11.413356079638801</v>
      </c>
      <c r="E8" s="7">
        <v>11.3926976344667</v>
      </c>
      <c r="F8" s="7">
        <v>11.4049013414625</v>
      </c>
      <c r="G8" s="7">
        <v>11.5075477452916</v>
      </c>
      <c r="H8" s="7">
        <v>11.3285556207253</v>
      </c>
      <c r="I8" s="7">
        <v>11.4499720581766</v>
      </c>
      <c r="J8" s="7">
        <v>11.450874187813699</v>
      </c>
      <c r="K8" s="7">
        <v>11.6278849835769</v>
      </c>
      <c r="L8" s="7">
        <v>11.631265609066901</v>
      </c>
      <c r="M8" s="7">
        <v>11.1536261028144</v>
      </c>
      <c r="N8" s="7">
        <v>10.7459187007253</v>
      </c>
      <c r="O8" s="7">
        <v>10.2362160779566</v>
      </c>
      <c r="P8" s="7">
        <v>9.5904602320776302</v>
      </c>
      <c r="Q8" s="7">
        <v>9.3571243366868195</v>
      </c>
      <c r="R8" s="7">
        <v>8.8124444648377391</v>
      </c>
      <c r="S8" s="7">
        <v>8.4920644118328799</v>
      </c>
      <c r="T8" s="7">
        <v>8.2053540557095097</v>
      </c>
      <c r="U8" s="7">
        <v>7.8748442542709602</v>
      </c>
      <c r="V8" s="7">
        <v>7.4864453190349201</v>
      </c>
      <c r="W8" s="7">
        <v>7.3368780627504497</v>
      </c>
      <c r="X8" s="7">
        <v>7.2286690958723501</v>
      </c>
      <c r="Y8" s="7">
        <v>7.0857935494716697</v>
      </c>
      <c r="Z8" s="7">
        <v>6.9796494621373997</v>
      </c>
      <c r="AA8" s="7">
        <v>6.9000412136104696</v>
      </c>
      <c r="AB8" s="7">
        <v>6.8617207985627804</v>
      </c>
      <c r="AC8" s="7">
        <v>6.8088494123967402</v>
      </c>
      <c r="AD8" s="7">
        <v>6.7672666247201398</v>
      </c>
      <c r="AE8" s="7">
        <v>6.7264608023317196</v>
      </c>
      <c r="AF8" s="7">
        <v>6.6838950688023502</v>
      </c>
      <c r="AG8" s="7">
        <v>6.6529901058903098</v>
      </c>
      <c r="AH8" s="7">
        <v>6.6166529612319804</v>
      </c>
      <c r="AI8" s="7">
        <v>6.5968652462765602</v>
      </c>
      <c r="AJ8" s="7">
        <v>6.5771687166963204</v>
      </c>
      <c r="AK8" s="7">
        <v>6.55098446844229</v>
      </c>
      <c r="AL8" s="7">
        <v>6.5158975202862601</v>
      </c>
      <c r="AM8" s="7">
        <v>6.4842400674011902</v>
      </c>
      <c r="AN8" s="7">
        <v>6.4505007680172</v>
      </c>
      <c r="AO8" s="7">
        <v>6.4240913761944096</v>
      </c>
      <c r="AP8" s="7">
        <v>6.3832311535244299</v>
      </c>
    </row>
    <row r="9" spans="1:42" x14ac:dyDescent="0.4">
      <c r="A9" s="17" t="s">
        <v>41</v>
      </c>
      <c r="B9" s="7">
        <v>10.336400390135699</v>
      </c>
      <c r="C9" s="7">
        <v>10.389414489912699</v>
      </c>
      <c r="D9" s="7">
        <v>10.1273565577737</v>
      </c>
      <c r="E9" s="7">
        <v>10.1654120464535</v>
      </c>
      <c r="F9" s="7">
        <v>10.177617680562401</v>
      </c>
      <c r="G9" s="7">
        <v>10.244272678380399</v>
      </c>
      <c r="H9" s="7">
        <v>9.9630167315081799</v>
      </c>
      <c r="I9" s="7">
        <v>10.023809582113699</v>
      </c>
      <c r="J9" s="7">
        <v>10.000725793383401</v>
      </c>
      <c r="K9" s="7">
        <v>10.0492653133853</v>
      </c>
      <c r="L9" s="7">
        <v>9.9229166271010101</v>
      </c>
      <c r="M9" s="7">
        <v>9.4436673859428897</v>
      </c>
      <c r="N9" s="7">
        <v>8.9627535845974808</v>
      </c>
      <c r="O9" s="7">
        <v>8.4115734249976306</v>
      </c>
      <c r="P9" s="7">
        <v>7.9728121000006098</v>
      </c>
      <c r="Q9" s="7">
        <v>7.5859937427818602</v>
      </c>
      <c r="R9" s="7">
        <v>7.3274338674893196</v>
      </c>
      <c r="S9" s="7">
        <v>7.0523376155511297</v>
      </c>
      <c r="T9" s="7">
        <v>6.8044917885451603</v>
      </c>
      <c r="U9" s="7">
        <v>6.5203447412441697</v>
      </c>
      <c r="V9" s="7">
        <v>6.1885513053369801</v>
      </c>
      <c r="W9" s="7">
        <v>6.0650353357963498</v>
      </c>
      <c r="X9" s="7">
        <v>5.9755608853167699</v>
      </c>
      <c r="Y9" s="7">
        <v>5.8576764059609197</v>
      </c>
      <c r="Z9" s="7">
        <v>5.7693216734078101</v>
      </c>
      <c r="AA9" s="7">
        <v>5.7037767610743701</v>
      </c>
      <c r="AB9" s="7">
        <v>5.6717150194082198</v>
      </c>
      <c r="AC9" s="7">
        <v>5.6285183545697697</v>
      </c>
      <c r="AD9" s="7">
        <v>5.5938215115009999</v>
      </c>
      <c r="AE9" s="7">
        <v>5.5599311463579904</v>
      </c>
      <c r="AF9" s="7">
        <v>5.5249549166223098</v>
      </c>
      <c r="AG9" s="7">
        <v>5.4993209527245899</v>
      </c>
      <c r="AH9" s="7">
        <v>5.4693159757621803</v>
      </c>
      <c r="AI9" s="7">
        <v>5.4528588261812301</v>
      </c>
      <c r="AJ9" s="7">
        <v>5.4365561426008</v>
      </c>
      <c r="AK9" s="7">
        <v>5.41490608267656</v>
      </c>
      <c r="AL9" s="7">
        <v>5.38588258085354</v>
      </c>
      <c r="AM9" s="7">
        <v>5.3596672890969002</v>
      </c>
      <c r="AN9" s="7">
        <v>5.33188440812485</v>
      </c>
      <c r="AO9" s="7">
        <v>5.3099443738601204</v>
      </c>
      <c r="AP9" s="7">
        <v>5.2758993563621699</v>
      </c>
    </row>
    <row r="10" spans="1:42" x14ac:dyDescent="0.4">
      <c r="A10" s="17" t="s">
        <v>44</v>
      </c>
      <c r="B10" s="7">
        <v>12.2120889657168</v>
      </c>
      <c r="C10" s="7">
        <v>12.532193669249301</v>
      </c>
      <c r="D10" s="7">
        <v>12.402493742765699</v>
      </c>
      <c r="E10" s="7">
        <v>12.3810914600105</v>
      </c>
      <c r="F10" s="7">
        <v>12.3911603496565</v>
      </c>
      <c r="G10" s="7">
        <v>12.356404985301999</v>
      </c>
      <c r="H10" s="7">
        <v>12.0940491568602</v>
      </c>
      <c r="I10" s="7">
        <v>12.161408542196099</v>
      </c>
      <c r="J10" s="7">
        <v>12.124445191679699</v>
      </c>
      <c r="K10" s="7">
        <v>12.2119203709792</v>
      </c>
      <c r="L10" s="7">
        <v>12.1300692567523</v>
      </c>
      <c r="M10" s="7">
        <v>11.5450170837741</v>
      </c>
      <c r="N10" s="7">
        <v>11.0134668180159</v>
      </c>
      <c r="O10" s="7">
        <v>10.3777828723645</v>
      </c>
      <c r="P10" s="7">
        <v>9.7113938339934496</v>
      </c>
      <c r="Q10" s="7">
        <v>9.3958542686540607</v>
      </c>
      <c r="R10" s="7">
        <v>8.8381911765560002</v>
      </c>
      <c r="S10" s="7">
        <v>8.5059827613316408</v>
      </c>
      <c r="T10" s="7">
        <v>8.2073276948332303</v>
      </c>
      <c r="U10" s="7">
        <v>7.8649154961768399</v>
      </c>
      <c r="V10" s="7">
        <v>7.4646594231409296</v>
      </c>
      <c r="W10" s="7">
        <v>7.3155395982289804</v>
      </c>
      <c r="X10" s="7">
        <v>7.2075640412039297</v>
      </c>
      <c r="Y10" s="7">
        <v>7.0650378204252799</v>
      </c>
      <c r="Z10" s="7">
        <v>6.9590848936045804</v>
      </c>
      <c r="AA10" s="7">
        <v>6.8796586187730204</v>
      </c>
      <c r="AB10" s="7">
        <v>6.8413836078780896</v>
      </c>
      <c r="AC10" s="7">
        <v>6.7886655432623</v>
      </c>
      <c r="AD10" s="7">
        <v>6.7471670896062204</v>
      </c>
      <c r="AE10" s="7">
        <v>6.7064277437935704</v>
      </c>
      <c r="AF10" s="7">
        <v>6.6639649937076104</v>
      </c>
      <c r="AG10" s="7">
        <v>6.6331284171884501</v>
      </c>
      <c r="AH10" s="7">
        <v>6.5968779378383804</v>
      </c>
      <c r="AI10" s="7">
        <v>6.5771299687228204</v>
      </c>
      <c r="AJ10" s="7">
        <v>6.5574723875699901</v>
      </c>
      <c r="AK10" s="7">
        <v>6.5313426086652502</v>
      </c>
      <c r="AL10" s="7">
        <v>6.4963295733873503</v>
      </c>
      <c r="AM10" s="7">
        <v>6.4647357918195301</v>
      </c>
      <c r="AN10" s="7">
        <v>6.43108035838865</v>
      </c>
      <c r="AO10" s="7">
        <v>6.4047271467823697</v>
      </c>
      <c r="AP10" s="7">
        <v>6.3639257931943201</v>
      </c>
    </row>
    <row r="11" spans="1:42" x14ac:dyDescent="0.4">
      <c r="A11" s="17" t="s">
        <v>42</v>
      </c>
      <c r="B11" s="7">
        <v>10.8514209630231</v>
      </c>
      <c r="C11" s="7">
        <v>10.9070765386532</v>
      </c>
      <c r="D11" s="7">
        <v>10.6319613311334</v>
      </c>
      <c r="E11" s="7">
        <v>10.671912969230901</v>
      </c>
      <c r="F11" s="7">
        <v>10.6847267601869</v>
      </c>
      <c r="G11" s="7">
        <v>10.754702904039</v>
      </c>
      <c r="H11" s="7">
        <v>10.459433123199499</v>
      </c>
      <c r="I11" s="7">
        <v>10.5232550330098</v>
      </c>
      <c r="J11" s="7">
        <v>10.499021073461099</v>
      </c>
      <c r="K11" s="7">
        <v>10.5499791192993</v>
      </c>
      <c r="L11" s="7">
        <v>10.417334994531901</v>
      </c>
      <c r="M11" s="7">
        <v>9.9142067230130397</v>
      </c>
      <c r="N11" s="7">
        <v>9.4093309530779905</v>
      </c>
      <c r="O11" s="7">
        <v>8.8306877395283205</v>
      </c>
      <c r="P11" s="7">
        <v>8.3700647315051206</v>
      </c>
      <c r="Q11" s="7">
        <v>7.9639727969849101</v>
      </c>
      <c r="R11" s="7">
        <v>7.6925299401830696</v>
      </c>
      <c r="S11" s="7">
        <v>7.4037267666933797</v>
      </c>
      <c r="T11" s="7">
        <v>7.1435317954017403</v>
      </c>
      <c r="U11" s="7">
        <v>6.8452268624189099</v>
      </c>
      <c r="V11" s="7">
        <v>6.4969015160795101</v>
      </c>
      <c r="W11" s="7">
        <v>6.3672312507499598</v>
      </c>
      <c r="X11" s="7">
        <v>6.2732986542035203</v>
      </c>
      <c r="Y11" s="7">
        <v>6.1495404731913101</v>
      </c>
      <c r="Z11" s="7">
        <v>6.0567833855378499</v>
      </c>
      <c r="AA11" s="7">
        <v>5.9879726381916702</v>
      </c>
      <c r="AB11" s="7">
        <v>5.95431339101708</v>
      </c>
      <c r="AC11" s="7">
        <v>5.9089644129716801</v>
      </c>
      <c r="AD11" s="7">
        <v>5.8725387680647403</v>
      </c>
      <c r="AE11" s="7">
        <v>5.83695978458144</v>
      </c>
      <c r="AF11" s="7">
        <v>5.8002408323121797</v>
      </c>
      <c r="AG11" s="7">
        <v>5.7733296327933896</v>
      </c>
      <c r="AH11" s="7">
        <v>5.7418296304989997</v>
      </c>
      <c r="AI11" s="7">
        <v>5.7245524884365997</v>
      </c>
      <c r="AJ11" s="7">
        <v>5.7074375087840004</v>
      </c>
      <c r="AK11" s="7">
        <v>5.6847087148861997</v>
      </c>
      <c r="AL11" s="7">
        <v>5.6542390906248201</v>
      </c>
      <c r="AM11" s="7">
        <v>5.6267175980565396</v>
      </c>
      <c r="AN11" s="7">
        <v>5.5975504097110704</v>
      </c>
      <c r="AO11" s="7">
        <v>5.5745171932369102</v>
      </c>
      <c r="AP11" s="7">
        <v>5.5387758517040897</v>
      </c>
    </row>
    <row r="12" spans="1:42" x14ac:dyDescent="0.4">
      <c r="A12" s="17" t="s">
        <v>45</v>
      </c>
      <c r="B12" s="7">
        <v>12.8205674319029</v>
      </c>
      <c r="C12" s="7">
        <v>13.156621644120699</v>
      </c>
      <c r="D12" s="7">
        <v>13.0204593005557</v>
      </c>
      <c r="E12" s="7">
        <v>12.9979906295502</v>
      </c>
      <c r="F12" s="7">
        <v>13.008561210802499</v>
      </c>
      <c r="G12" s="7">
        <v>12.920886092003199</v>
      </c>
      <c r="H12" s="7">
        <v>12.679350449021801</v>
      </c>
      <c r="I12" s="7">
        <v>12.645108682456099</v>
      </c>
      <c r="J12" s="7">
        <v>12.6195339902436</v>
      </c>
      <c r="K12" s="7">
        <v>12.6007992061562</v>
      </c>
      <c r="L12" s="7">
        <v>12.555392144933499</v>
      </c>
      <c r="M12" s="7">
        <v>12.0184877505322</v>
      </c>
      <c r="N12" s="7">
        <v>11.3744365262319</v>
      </c>
      <c r="O12" s="7">
        <v>10.6203774653903</v>
      </c>
      <c r="P12" s="7">
        <v>10.0861976074365</v>
      </c>
      <c r="Q12" s="7">
        <v>9.66146686394322</v>
      </c>
      <c r="R12" s="7">
        <v>9.0938702113214696</v>
      </c>
      <c r="S12" s="7">
        <v>8.7539903185861299</v>
      </c>
      <c r="T12" s="7">
        <v>8.4426999471307305</v>
      </c>
      <c r="U12" s="7">
        <v>8.0899196712191603</v>
      </c>
      <c r="V12" s="7">
        <v>7.6807576652668503</v>
      </c>
      <c r="W12" s="7">
        <v>7.5387310327527599</v>
      </c>
      <c r="X12" s="7">
        <v>7.4364295674938097</v>
      </c>
      <c r="Y12" s="7">
        <v>7.30146060276972</v>
      </c>
      <c r="Z12" s="7">
        <v>7.2015157973994102</v>
      </c>
      <c r="AA12" s="7">
        <v>7.1280298972987897</v>
      </c>
      <c r="AB12" s="7">
        <v>7.0932288540014703</v>
      </c>
      <c r="AC12" s="7">
        <v>7.0437385714562701</v>
      </c>
      <c r="AD12" s="7">
        <v>7.0030225017643497</v>
      </c>
      <c r="AE12" s="7">
        <v>6.9639521663477097</v>
      </c>
      <c r="AF12" s="7">
        <v>6.92276755908882</v>
      </c>
      <c r="AG12" s="7">
        <v>6.89369831245327</v>
      </c>
      <c r="AH12" s="7">
        <v>6.8589029823866401</v>
      </c>
      <c r="AI12" s="7">
        <v>6.8403304414967803</v>
      </c>
      <c r="AJ12" s="7">
        <v>6.8209847749090704</v>
      </c>
      <c r="AK12" s="7">
        <v>6.7956825092880102</v>
      </c>
      <c r="AL12" s="7">
        <v>6.7615083329381296</v>
      </c>
      <c r="AM12" s="7">
        <v>6.7302816841489399</v>
      </c>
      <c r="AN12" s="7">
        <v>6.6971937488914604</v>
      </c>
      <c r="AO12" s="7">
        <v>6.6713771766491403</v>
      </c>
      <c r="AP12" s="7">
        <v>6.6313587022646496</v>
      </c>
    </row>
    <row r="13" spans="1:42" x14ac:dyDescent="0.4">
      <c r="A13" s="17" t="s">
        <v>43</v>
      </c>
      <c r="B13" s="7">
        <v>13.3349173616513</v>
      </c>
      <c r="C13" s="7">
        <v>13.382582626604799</v>
      </c>
      <c r="D13" s="7">
        <v>13.063611461165801</v>
      </c>
      <c r="E13" s="7">
        <v>13.1082923094961</v>
      </c>
      <c r="F13" s="7">
        <v>13.1194106282764</v>
      </c>
      <c r="G13" s="7">
        <v>13.1263320205294</v>
      </c>
      <c r="H13" s="7">
        <v>12.810253768730901</v>
      </c>
      <c r="I13" s="7">
        <v>12.7841012170599</v>
      </c>
      <c r="J13" s="7">
        <v>12.7631791522961</v>
      </c>
      <c r="K13" s="7">
        <v>12.709788818345</v>
      </c>
      <c r="L13" s="7">
        <v>12.5818999812249</v>
      </c>
      <c r="M13" s="7">
        <v>12.026291666242599</v>
      </c>
      <c r="N13" s="7">
        <v>11.3272461379965</v>
      </c>
      <c r="O13" s="7">
        <v>10.544660615270899</v>
      </c>
      <c r="P13" s="7">
        <v>10.130475397208301</v>
      </c>
      <c r="Q13" s="7">
        <v>9.5609151871720197</v>
      </c>
      <c r="R13" s="7">
        <v>9.2335361428589806</v>
      </c>
      <c r="S13" s="7">
        <v>8.8824539226927701</v>
      </c>
      <c r="T13" s="7">
        <v>8.5595985386249307</v>
      </c>
      <c r="U13" s="7">
        <v>8.1956277328022207</v>
      </c>
      <c r="V13" s="7">
        <v>7.7763724529673297</v>
      </c>
      <c r="W13" s="7">
        <v>7.6356721601991797</v>
      </c>
      <c r="X13" s="7">
        <v>7.5341981176461204</v>
      </c>
      <c r="Y13" s="7">
        <v>7.40052562566252</v>
      </c>
      <c r="Z13" s="7">
        <v>7.3006272355292197</v>
      </c>
      <c r="AA13" s="7">
        <v>7.2278246342624799</v>
      </c>
      <c r="AB13" s="7">
        <v>7.1927122094687297</v>
      </c>
      <c r="AC13" s="7">
        <v>7.1440763325008101</v>
      </c>
      <c r="AD13" s="7">
        <v>7.1033864838363803</v>
      </c>
      <c r="AE13" s="7">
        <v>7.0644579417705398</v>
      </c>
      <c r="AF13" s="7">
        <v>7.0238775282072803</v>
      </c>
      <c r="AG13" s="7">
        <v>6.9948565078628704</v>
      </c>
      <c r="AH13" s="7">
        <v>6.9603424639623199</v>
      </c>
      <c r="AI13" s="7">
        <v>6.9417383698826898</v>
      </c>
      <c r="AJ13" s="7">
        <v>6.9225671359378698</v>
      </c>
      <c r="AK13" s="7">
        <v>6.8974647175591599</v>
      </c>
      <c r="AL13" s="7">
        <v>6.8635734538404698</v>
      </c>
      <c r="AM13" s="7">
        <v>6.8326228704813703</v>
      </c>
      <c r="AN13" s="7">
        <v>6.7999694383088203</v>
      </c>
      <c r="AO13" s="7">
        <v>6.7742554036205096</v>
      </c>
      <c r="AP13" s="7">
        <v>6.7343233076645097</v>
      </c>
    </row>
    <row r="14" spans="1:42" x14ac:dyDescent="0.4">
      <c r="A14" s="17" t="s">
        <v>46</v>
      </c>
      <c r="B14" s="7">
        <v>15.4152837623434</v>
      </c>
      <c r="C14" s="7">
        <v>15.7707432963077</v>
      </c>
      <c r="D14" s="7">
        <v>15.6051832566525</v>
      </c>
      <c r="E14" s="7">
        <v>15.581474742505799</v>
      </c>
      <c r="F14" s="7">
        <v>15.5903569397822</v>
      </c>
      <c r="G14" s="7">
        <v>15.465474014734101</v>
      </c>
      <c r="H14" s="7">
        <v>15.1745264751163</v>
      </c>
      <c r="I14" s="7">
        <v>15.1342975671618</v>
      </c>
      <c r="J14" s="7">
        <v>15.097668918939799</v>
      </c>
      <c r="K14" s="7">
        <v>15.064156381035399</v>
      </c>
      <c r="L14" s="7">
        <v>14.9886149378403</v>
      </c>
      <c r="M14" s="7">
        <v>14.323136630469101</v>
      </c>
      <c r="N14" s="7">
        <v>13.5475621472046</v>
      </c>
      <c r="O14" s="7">
        <v>12.650540555186099</v>
      </c>
      <c r="P14" s="7">
        <v>12.010907630161601</v>
      </c>
      <c r="Q14" s="7">
        <v>11.500246998830701</v>
      </c>
      <c r="R14" s="7">
        <v>10.844229178624399</v>
      </c>
      <c r="S14" s="7">
        <v>10.431481314557001</v>
      </c>
      <c r="T14" s="7">
        <v>10.052631098516599</v>
      </c>
      <c r="U14" s="7">
        <v>9.6255146928559796</v>
      </c>
      <c r="V14" s="7">
        <v>9.13305984014894</v>
      </c>
      <c r="W14" s="7">
        <v>8.9676634088488498</v>
      </c>
      <c r="X14" s="7">
        <v>8.8484298563601609</v>
      </c>
      <c r="Y14" s="7">
        <v>8.6910772436607502</v>
      </c>
      <c r="Z14" s="7">
        <v>8.5744303419006709</v>
      </c>
      <c r="AA14" s="7">
        <v>8.4885234192521004</v>
      </c>
      <c r="AB14" s="7">
        <v>8.4477188128962499</v>
      </c>
      <c r="AC14" s="7">
        <v>8.3899242529218601</v>
      </c>
      <c r="AD14" s="7">
        <v>8.3425273654429404</v>
      </c>
      <c r="AE14" s="7">
        <v>8.2969574477337407</v>
      </c>
      <c r="AF14" s="7">
        <v>8.2489948227998209</v>
      </c>
      <c r="AG14" s="7">
        <v>8.2150040908951407</v>
      </c>
      <c r="AH14" s="7">
        <v>8.1744059171369301</v>
      </c>
      <c r="AI14" s="7">
        <v>8.1526700982886897</v>
      </c>
      <c r="AJ14" s="7">
        <v>8.1301610225302596</v>
      </c>
      <c r="AK14" s="7">
        <v>8.1006616939940894</v>
      </c>
      <c r="AL14" s="7">
        <v>8.0608521897212597</v>
      </c>
      <c r="AM14" s="7">
        <v>8.0245313708298909</v>
      </c>
      <c r="AN14" s="7">
        <v>7.9860239333339704</v>
      </c>
      <c r="AO14" s="7">
        <v>7.9559478585987202</v>
      </c>
      <c r="AP14" s="7">
        <v>7.9093366339419404</v>
      </c>
    </row>
    <row r="15" spans="1:42" x14ac:dyDescent="0.4">
      <c r="A15" s="17" t="s">
        <v>57</v>
      </c>
      <c r="B15" s="7">
        <v>14.9814705990793</v>
      </c>
      <c r="C15" s="7">
        <v>15.0377452442121</v>
      </c>
      <c r="D15" s="7">
        <v>14.677247019891199</v>
      </c>
      <c r="E15" s="7">
        <v>14.7279793573141</v>
      </c>
      <c r="F15" s="7">
        <v>14.7410792412934</v>
      </c>
      <c r="G15" s="7">
        <v>14.748465398718601</v>
      </c>
      <c r="H15" s="7">
        <v>14.3898458870552</v>
      </c>
      <c r="I15" s="7">
        <v>14.359444698253901</v>
      </c>
      <c r="J15" s="7">
        <v>14.335047552701299</v>
      </c>
      <c r="K15" s="7">
        <v>14.2737720967976</v>
      </c>
      <c r="L15" s="7">
        <v>14.127800055897101</v>
      </c>
      <c r="M15" s="7">
        <v>13.501648350765199</v>
      </c>
      <c r="N15" s="7">
        <v>12.7138455389907</v>
      </c>
      <c r="O15" s="7">
        <v>11.8320111368803</v>
      </c>
      <c r="P15" s="7">
        <v>11.365803805322001</v>
      </c>
      <c r="Q15" s="7">
        <v>10.723024163399</v>
      </c>
      <c r="R15" s="7">
        <v>10.355852737038701</v>
      </c>
      <c r="S15" s="7">
        <v>9.9621032398258595</v>
      </c>
      <c r="T15" s="7">
        <v>9.6000067114966203</v>
      </c>
      <c r="U15" s="7">
        <v>9.1917921833403202</v>
      </c>
      <c r="V15" s="7">
        <v>8.7215744587142296</v>
      </c>
      <c r="W15" s="7">
        <v>8.5637718014685706</v>
      </c>
      <c r="X15" s="7">
        <v>8.4499641104504803</v>
      </c>
      <c r="Y15" s="7">
        <v>8.3000496054799004</v>
      </c>
      <c r="Z15" s="7">
        <v>8.1880045680995295</v>
      </c>
      <c r="AA15" s="7">
        <v>8.1063546067368204</v>
      </c>
      <c r="AB15" s="7">
        <v>8.0669697176379902</v>
      </c>
      <c r="AC15" s="7">
        <v>8.0124273677272306</v>
      </c>
      <c r="AD15" s="7">
        <v>7.9667912774068199</v>
      </c>
      <c r="AE15" s="7">
        <v>7.92312839131485</v>
      </c>
      <c r="AF15" s="7">
        <v>7.8776172191087603</v>
      </c>
      <c r="AG15" s="7">
        <v>7.8450691485456803</v>
      </c>
      <c r="AH15" s="7">
        <v>7.8063613224811803</v>
      </c>
      <c r="AI15" s="7">
        <v>7.7854956498915699</v>
      </c>
      <c r="AJ15" s="7">
        <v>7.7639938027338404</v>
      </c>
      <c r="AK15" s="7">
        <v>7.7358400995632</v>
      </c>
      <c r="AL15" s="7">
        <v>7.6978293700362901</v>
      </c>
      <c r="AM15" s="7">
        <v>7.6631163355203098</v>
      </c>
      <c r="AN15" s="7">
        <v>7.6264957667234397</v>
      </c>
      <c r="AO15" s="7">
        <v>7.59765630905527</v>
      </c>
      <c r="AP15" s="7">
        <v>7.5528664286896401</v>
      </c>
    </row>
    <row r="16" spans="1:42" x14ac:dyDescent="0.4">
      <c r="A16" s="17" t="s">
        <v>58</v>
      </c>
      <c r="B16" s="7">
        <v>17.3606277760532</v>
      </c>
      <c r="C16" s="7">
        <v>17.767277220148699</v>
      </c>
      <c r="D16" s="7">
        <v>17.581326271468601</v>
      </c>
      <c r="E16" s="7">
        <v>17.5541929544179</v>
      </c>
      <c r="F16" s="7">
        <v>17.564724267047399</v>
      </c>
      <c r="G16" s="7">
        <v>17.422053812085899</v>
      </c>
      <c r="H16" s="7">
        <v>17.0919843336771</v>
      </c>
      <c r="I16" s="7">
        <v>17.0455864351458</v>
      </c>
      <c r="J16" s="7">
        <v>17.003333833965801</v>
      </c>
      <c r="K16" s="7">
        <v>16.9647171347222</v>
      </c>
      <c r="L16" s="7">
        <v>16.878369298829099</v>
      </c>
      <c r="M16" s="7">
        <v>16.126781065556699</v>
      </c>
      <c r="N16" s="7">
        <v>15.251420938879299</v>
      </c>
      <c r="O16" s="7">
        <v>14.2388098977785</v>
      </c>
      <c r="P16" s="7">
        <v>13.515616449965799</v>
      </c>
      <c r="Q16" s="7">
        <v>12.9396110367082</v>
      </c>
      <c r="R16" s="7">
        <v>12.197943016150999</v>
      </c>
      <c r="S16" s="7">
        <v>11.733670599931999</v>
      </c>
      <c r="T16" s="7">
        <v>11.3075331656357</v>
      </c>
      <c r="U16" s="7">
        <v>10.8270998136885</v>
      </c>
      <c r="V16" s="7">
        <v>10.2731669041213</v>
      </c>
      <c r="W16" s="7">
        <v>10.0871209718965</v>
      </c>
      <c r="X16" s="7">
        <v>9.9530026599128494</v>
      </c>
      <c r="Y16" s="7">
        <v>9.7760075978404508</v>
      </c>
      <c r="Z16" s="7">
        <v>9.6448047359097195</v>
      </c>
      <c r="AA16" s="7">
        <v>9.5481697816817999</v>
      </c>
      <c r="AB16" s="7">
        <v>9.5022730288585393</v>
      </c>
      <c r="AC16" s="7">
        <v>9.4372593384531402</v>
      </c>
      <c r="AD16" s="7">
        <v>9.3839507280241996</v>
      </c>
      <c r="AE16" s="7">
        <v>9.3326917354455308</v>
      </c>
      <c r="AF16" s="7">
        <v>9.2787392279151302</v>
      </c>
      <c r="AG16" s="7">
        <v>9.2405069986262909</v>
      </c>
      <c r="AH16" s="7">
        <v>9.1948412270534696</v>
      </c>
      <c r="AI16" s="7">
        <v>9.1703933641156201</v>
      </c>
      <c r="AJ16" s="7">
        <v>9.1450741382881393</v>
      </c>
      <c r="AK16" s="7">
        <v>9.1118919482097596</v>
      </c>
      <c r="AL16" s="7">
        <v>9.06711277910407</v>
      </c>
      <c r="AM16" s="7">
        <v>9.0262578845691603</v>
      </c>
      <c r="AN16" s="7">
        <v>8.9829430016203204</v>
      </c>
      <c r="AO16" s="7">
        <v>8.9491142197539304</v>
      </c>
      <c r="AP16" s="7">
        <v>8.8966844449747509</v>
      </c>
    </row>
    <row r="17" spans="1:42" x14ac:dyDescent="0.4">
      <c r="A17" s="17" t="s">
        <v>47</v>
      </c>
      <c r="B17" s="7">
        <v>9.3326139668371795</v>
      </c>
      <c r="C17" s="7">
        <v>9.3993385987262297</v>
      </c>
      <c r="D17" s="7">
        <v>9.1877201966621804</v>
      </c>
      <c r="E17" s="7">
        <v>9.2208618951958599</v>
      </c>
      <c r="F17" s="7">
        <v>9.2361548140142702</v>
      </c>
      <c r="G17" s="7">
        <v>9.3225830296345205</v>
      </c>
      <c r="H17" s="7">
        <v>9.1390593598203402</v>
      </c>
      <c r="I17" s="7">
        <v>9.1266590966181607</v>
      </c>
      <c r="J17" s="7">
        <v>9.1330496856209304</v>
      </c>
      <c r="K17" s="7">
        <v>9.1231608232617507</v>
      </c>
      <c r="L17" s="7">
        <v>9.0815491693898291</v>
      </c>
      <c r="M17" s="7">
        <v>8.7258175956287207</v>
      </c>
      <c r="N17" s="7">
        <v>8.2375961250874195</v>
      </c>
      <c r="O17" s="7">
        <v>7.6847495280957903</v>
      </c>
      <c r="P17" s="7">
        <v>7.40367023051519</v>
      </c>
      <c r="Q17" s="7">
        <v>6.9721431097485498</v>
      </c>
      <c r="R17" s="7">
        <v>6.72720772156352</v>
      </c>
      <c r="S17" s="7">
        <v>6.4646938922089703</v>
      </c>
      <c r="T17" s="7">
        <v>6.2205553882772202</v>
      </c>
      <c r="U17" s="7">
        <v>5.94863001661105</v>
      </c>
      <c r="V17" s="7">
        <v>5.6391099868681698</v>
      </c>
      <c r="W17" s="7">
        <v>5.5436502204058602</v>
      </c>
      <c r="X17" s="7">
        <v>5.4750073603295997</v>
      </c>
      <c r="Y17" s="7">
        <v>5.3846461109629598</v>
      </c>
      <c r="Z17" s="7">
        <v>5.3171945083641301</v>
      </c>
      <c r="AA17" s="7">
        <v>5.2684636306963304</v>
      </c>
      <c r="AB17" s="7">
        <v>5.2450997184385004</v>
      </c>
      <c r="AC17" s="7">
        <v>5.2124038758250597</v>
      </c>
      <c r="AD17" s="7">
        <v>5.18454681224972</v>
      </c>
      <c r="AE17" s="7">
        <v>5.1581258308782703</v>
      </c>
      <c r="AF17" s="7">
        <v>5.1304899520809304</v>
      </c>
      <c r="AG17" s="7">
        <v>5.1109449046761197</v>
      </c>
      <c r="AH17" s="7">
        <v>5.0875420740280903</v>
      </c>
      <c r="AI17" s="7">
        <v>5.0750275110780896</v>
      </c>
      <c r="AJ17" s="7">
        <v>5.0618951766148497</v>
      </c>
      <c r="AK17" s="7">
        <v>5.0448145528700197</v>
      </c>
      <c r="AL17" s="7">
        <v>5.0216819849367296</v>
      </c>
      <c r="AM17" s="7">
        <v>5.0004476728410596</v>
      </c>
      <c r="AN17" s="7">
        <v>4.9781072235153401</v>
      </c>
      <c r="AO17" s="7">
        <v>4.9605320309838499</v>
      </c>
      <c r="AP17" s="7">
        <v>4.93320724290695</v>
      </c>
    </row>
    <row r="18" spans="1:42" x14ac:dyDescent="0.4">
      <c r="A18" s="17" t="s">
        <v>48</v>
      </c>
      <c r="B18" s="7">
        <v>11.0261510529789</v>
      </c>
      <c r="C18" s="7">
        <v>11.3379182047704</v>
      </c>
      <c r="D18" s="7">
        <v>11.2517656112263</v>
      </c>
      <c r="E18" s="7">
        <v>11.2306647229686</v>
      </c>
      <c r="F18" s="7">
        <v>11.244937558744899</v>
      </c>
      <c r="G18" s="7">
        <v>11.244684228912901</v>
      </c>
      <c r="H18" s="7">
        <v>11.0938520052449</v>
      </c>
      <c r="I18" s="7">
        <v>11.072938785407301</v>
      </c>
      <c r="J18" s="7">
        <v>11.072512398996199</v>
      </c>
      <c r="K18" s="7">
        <v>11.0865132953464</v>
      </c>
      <c r="L18" s="7">
        <v>11.1015565808984</v>
      </c>
      <c r="M18" s="7">
        <v>10.6674355517204</v>
      </c>
      <c r="N18" s="7">
        <v>10.122390482739201</v>
      </c>
      <c r="O18" s="7">
        <v>9.4810635301689796</v>
      </c>
      <c r="P18" s="7">
        <v>9.0181427235116391</v>
      </c>
      <c r="Q18" s="7">
        <v>8.6355516258803302</v>
      </c>
      <c r="R18" s="7">
        <v>8.11421146922671</v>
      </c>
      <c r="S18" s="7">
        <v>7.7972124708210204</v>
      </c>
      <c r="T18" s="7">
        <v>7.5030050886970603</v>
      </c>
      <c r="U18" s="7">
        <v>7.1753065605147199</v>
      </c>
      <c r="V18" s="7">
        <v>6.8019207444078003</v>
      </c>
      <c r="W18" s="7">
        <v>6.6866539864577703</v>
      </c>
      <c r="X18" s="7">
        <v>6.6038095725212598</v>
      </c>
      <c r="Y18" s="7">
        <v>6.4945083659530898</v>
      </c>
      <c r="Z18" s="7">
        <v>6.4137189905823604</v>
      </c>
      <c r="AA18" s="7">
        <v>6.3546020019523004</v>
      </c>
      <c r="AB18" s="7">
        <v>6.3267881253940699</v>
      </c>
      <c r="AC18" s="7">
        <v>6.2867817710234997</v>
      </c>
      <c r="AD18" s="7">
        <v>6.2535072944698902</v>
      </c>
      <c r="AE18" s="7">
        <v>6.22176736861931</v>
      </c>
      <c r="AF18" s="7">
        <v>6.1881781765085799</v>
      </c>
      <c r="AG18" s="7">
        <v>6.16467999909979</v>
      </c>
      <c r="AH18" s="7">
        <v>6.1363969854207303</v>
      </c>
      <c r="AI18" s="7">
        <v>6.1213973438921201</v>
      </c>
      <c r="AJ18" s="7">
        <v>6.10556333435495</v>
      </c>
      <c r="AK18" s="7">
        <v>6.0849462093879501</v>
      </c>
      <c r="AL18" s="7">
        <v>6.0570390641009801</v>
      </c>
      <c r="AM18" s="7">
        <v>6.0314514506334804</v>
      </c>
      <c r="AN18" s="7">
        <v>6.00437015069524</v>
      </c>
      <c r="AO18" s="7">
        <v>5.9832743856466397</v>
      </c>
      <c r="AP18" s="7">
        <v>5.9505617328446796</v>
      </c>
    </row>
    <row r="20" spans="1:42" x14ac:dyDescent="0.4">
      <c r="A20" s="25" t="s">
        <v>210</v>
      </c>
      <c r="G20" s="4"/>
    </row>
    <row r="21" spans="1:42" x14ac:dyDescent="0.4">
      <c r="A21" s="17" t="s">
        <v>37</v>
      </c>
      <c r="B21" s="7">
        <v>9.0672906619795306</v>
      </c>
      <c r="C21" s="7">
        <v>9.1305316638172407</v>
      </c>
      <c r="D21" s="7">
        <v>8.9228269452886408</v>
      </c>
      <c r="E21" s="7">
        <v>8.95512892383951</v>
      </c>
      <c r="F21" s="7">
        <v>8.96962759893289</v>
      </c>
      <c r="G21" s="7">
        <v>9.2777372347493792</v>
      </c>
      <c r="H21" s="7">
        <v>9.1360913680086409</v>
      </c>
      <c r="I21" s="7">
        <v>9.3050625354610599</v>
      </c>
      <c r="J21" s="7">
        <v>9.3502682206596699</v>
      </c>
      <c r="K21" s="7">
        <v>9.5748106680263696</v>
      </c>
      <c r="L21" s="7">
        <v>9.6027570514990792</v>
      </c>
      <c r="M21" s="7">
        <v>9.4951822630496299</v>
      </c>
      <c r="N21" s="7">
        <v>9.4141132405851202</v>
      </c>
      <c r="O21" s="7">
        <v>9.2454361273447105</v>
      </c>
      <c r="P21" s="7">
        <v>8.9894197583674806</v>
      </c>
      <c r="Q21" s="7">
        <v>8.91045859797023</v>
      </c>
      <c r="R21" s="7">
        <v>8.8397334762808004</v>
      </c>
      <c r="S21" s="7">
        <v>8.7453911761221299</v>
      </c>
      <c r="T21" s="7">
        <v>8.6824421908658191</v>
      </c>
      <c r="U21" s="7">
        <v>8.5697595981371997</v>
      </c>
      <c r="V21" s="7">
        <v>8.3893171140983007</v>
      </c>
      <c r="W21" s="7">
        <v>8.2246814750374995</v>
      </c>
      <c r="X21" s="7">
        <v>8.1055817893220805</v>
      </c>
      <c r="Y21" s="7">
        <v>7.9486021865445897</v>
      </c>
      <c r="Z21" s="7">
        <v>7.83105144142601</v>
      </c>
      <c r="AA21" s="7">
        <v>7.7437899731715296</v>
      </c>
      <c r="AB21" s="7">
        <v>7.7011681308344002</v>
      </c>
      <c r="AC21" s="7">
        <v>7.6436113537965902</v>
      </c>
      <c r="AD21" s="7">
        <v>7.5974342886282997</v>
      </c>
      <c r="AE21" s="7">
        <v>7.5523544408201699</v>
      </c>
      <c r="AF21" s="7">
        <v>7.5057820793386103</v>
      </c>
      <c r="AG21" s="7">
        <v>7.4716584388877498</v>
      </c>
      <c r="AH21" s="7">
        <v>7.4317075522060003</v>
      </c>
      <c r="AI21" s="7">
        <v>7.4098057521754903</v>
      </c>
      <c r="AJ21" s="7">
        <v>7.3881104849706496</v>
      </c>
      <c r="AK21" s="7">
        <v>7.3592952811608603</v>
      </c>
      <c r="AL21" s="7">
        <v>7.3206650548129097</v>
      </c>
      <c r="AM21" s="7">
        <v>7.2857766373931696</v>
      </c>
      <c r="AN21" s="7">
        <v>7.2487805355478701</v>
      </c>
      <c r="AO21" s="7">
        <v>7.2195776078925897</v>
      </c>
      <c r="AP21" s="7">
        <v>7.1742994847602803</v>
      </c>
    </row>
    <row r="22" spans="1:42" x14ac:dyDescent="0.4">
      <c r="A22" s="17" t="s">
        <v>38</v>
      </c>
      <c r="B22" s="7">
        <v>10.712681016863501</v>
      </c>
      <c r="C22" s="7">
        <v>11.0136708113117</v>
      </c>
      <c r="D22" s="7">
        <v>10.9273633968953</v>
      </c>
      <c r="E22" s="7">
        <v>10.907011908181699</v>
      </c>
      <c r="F22" s="7">
        <v>10.9204430096985</v>
      </c>
      <c r="G22" s="7">
        <v>11.1905922673959</v>
      </c>
      <c r="H22" s="7">
        <v>11.0902491769214</v>
      </c>
      <c r="I22" s="7">
        <v>11.289387141426801</v>
      </c>
      <c r="J22" s="7">
        <v>11.3358587077648</v>
      </c>
      <c r="K22" s="7">
        <v>11.6353605760013</v>
      </c>
      <c r="L22" s="7">
        <v>11.7386966421062</v>
      </c>
      <c r="M22" s="7">
        <v>11.607994750390199</v>
      </c>
      <c r="N22" s="7">
        <v>11.568099336615299</v>
      </c>
      <c r="O22" s="7">
        <v>11.4065613937056</v>
      </c>
      <c r="P22" s="7">
        <v>10.9496868253777</v>
      </c>
      <c r="Q22" s="7">
        <v>11.036308925652</v>
      </c>
      <c r="R22" s="7">
        <v>10.662294034451801</v>
      </c>
      <c r="S22" s="7">
        <v>10.548012678968099</v>
      </c>
      <c r="T22" s="7">
        <v>10.472442390457701</v>
      </c>
      <c r="U22" s="7">
        <v>10.3369434802367</v>
      </c>
      <c r="V22" s="7">
        <v>10.119233397235501</v>
      </c>
      <c r="W22" s="7">
        <v>9.9204670182778205</v>
      </c>
      <c r="X22" s="7">
        <v>9.7767391143665492</v>
      </c>
      <c r="Y22" s="7">
        <v>9.5869370677946009</v>
      </c>
      <c r="Z22" s="7">
        <v>9.4459894719092699</v>
      </c>
      <c r="AA22" s="7">
        <v>9.3402378218011997</v>
      </c>
      <c r="AB22" s="7">
        <v>9.2893675425358104</v>
      </c>
      <c r="AC22" s="7">
        <v>9.2191084322356591</v>
      </c>
      <c r="AD22" s="7">
        <v>9.1638888534939493</v>
      </c>
      <c r="AE22" s="7">
        <v>9.1097026239356609</v>
      </c>
      <c r="AF22" s="7">
        <v>9.0531542396167097</v>
      </c>
      <c r="AG22" s="7">
        <v>9.0121071929722394</v>
      </c>
      <c r="AH22" s="7">
        <v>8.9638389533313791</v>
      </c>
      <c r="AI22" s="7">
        <v>8.9375604666403206</v>
      </c>
      <c r="AJ22" s="7">
        <v>8.9114007527446706</v>
      </c>
      <c r="AK22" s="7">
        <v>8.8766228085411694</v>
      </c>
      <c r="AL22" s="7">
        <v>8.8300203687150507</v>
      </c>
      <c r="AM22" s="7">
        <v>8.78797478619137</v>
      </c>
      <c r="AN22" s="7">
        <v>8.7431546815596803</v>
      </c>
      <c r="AO22" s="7">
        <v>8.7080808080024106</v>
      </c>
      <c r="AP22" s="7">
        <v>8.6538249604988309</v>
      </c>
    </row>
    <row r="23" spans="1:42" x14ac:dyDescent="0.4">
      <c r="A23" s="17" t="s">
        <v>39</v>
      </c>
      <c r="B23" s="7">
        <v>9.4864508345084104</v>
      </c>
      <c r="C23" s="7">
        <v>9.5458885547826799</v>
      </c>
      <c r="D23" s="7">
        <v>9.3196682003373592</v>
      </c>
      <c r="E23" s="7">
        <v>9.3538979296832405</v>
      </c>
      <c r="F23" s="7">
        <v>9.3675428501057407</v>
      </c>
      <c r="G23" s="7">
        <v>9.5405141788793699</v>
      </c>
      <c r="H23" s="7">
        <v>9.3324070151547005</v>
      </c>
      <c r="I23" s="7">
        <v>9.4374215974623894</v>
      </c>
      <c r="J23" s="7">
        <v>9.4451375742490402</v>
      </c>
      <c r="K23" s="7">
        <v>9.5686589564719693</v>
      </c>
      <c r="L23" s="7">
        <v>9.5148738612675903</v>
      </c>
      <c r="M23" s="7">
        <v>9.3410136143182392</v>
      </c>
      <c r="N23" s="7">
        <v>9.1672131001494499</v>
      </c>
      <c r="O23" s="7">
        <v>8.9037532069595393</v>
      </c>
      <c r="P23" s="7">
        <v>8.6648286865838706</v>
      </c>
      <c r="Q23" s="7">
        <v>8.5104172866921601</v>
      </c>
      <c r="R23" s="7">
        <v>8.4465687290053602</v>
      </c>
      <c r="S23" s="7">
        <v>8.3615429041460807</v>
      </c>
      <c r="T23" s="7">
        <v>8.3047705995704408</v>
      </c>
      <c r="U23" s="7">
        <v>8.2030437462502306</v>
      </c>
      <c r="V23" s="7">
        <v>8.0400667429096302</v>
      </c>
      <c r="W23" s="7">
        <v>7.8916954035666</v>
      </c>
      <c r="X23" s="7">
        <v>7.7842427916135399</v>
      </c>
      <c r="Y23" s="7">
        <v>7.6426949785459399</v>
      </c>
      <c r="Z23" s="7">
        <v>7.5365682978689996</v>
      </c>
      <c r="AA23" s="7">
        <v>7.4578615422343999</v>
      </c>
      <c r="AB23" s="7">
        <v>7.4193335357205701</v>
      </c>
      <c r="AC23" s="7">
        <v>7.3674844090088696</v>
      </c>
      <c r="AD23" s="7">
        <v>7.3258135190683298</v>
      </c>
      <c r="AE23" s="7">
        <v>7.28509833325983</v>
      </c>
      <c r="AF23" s="7">
        <v>7.2431042342319598</v>
      </c>
      <c r="AG23" s="7">
        <v>7.2123220659736296</v>
      </c>
      <c r="AH23" s="7">
        <v>7.1762965923023296</v>
      </c>
      <c r="AI23" s="7">
        <v>7.1565310361194099</v>
      </c>
      <c r="AJ23" s="7">
        <v>7.13695029269996</v>
      </c>
      <c r="AK23" s="7">
        <v>7.1109493259996297</v>
      </c>
      <c r="AL23" s="7">
        <v>7.0760939498249904</v>
      </c>
      <c r="AM23" s="7">
        <v>7.0446081331615504</v>
      </c>
      <c r="AN23" s="7">
        <v>7.0112556435398199</v>
      </c>
      <c r="AO23" s="7">
        <v>6.9849079532270304</v>
      </c>
      <c r="AP23" s="7">
        <v>6.94399267179198</v>
      </c>
    </row>
    <row r="24" spans="1:42" x14ac:dyDescent="0.4">
      <c r="A24" s="17" t="s">
        <v>40</v>
      </c>
      <c r="B24" s="7">
        <v>11.2079038337633</v>
      </c>
      <c r="C24" s="7">
        <v>11.5146935594646</v>
      </c>
      <c r="D24" s="7">
        <v>11.413356079638801</v>
      </c>
      <c r="E24" s="7">
        <v>11.3926976344667</v>
      </c>
      <c r="F24" s="7">
        <v>11.4049013414625</v>
      </c>
      <c r="G24" s="7">
        <v>11.5075477452916</v>
      </c>
      <c r="H24" s="7">
        <v>11.3285556207253</v>
      </c>
      <c r="I24" s="7">
        <v>11.4499720581766</v>
      </c>
      <c r="J24" s="7">
        <v>11.450874187813699</v>
      </c>
      <c r="K24" s="7">
        <v>11.6278849835769</v>
      </c>
      <c r="L24" s="7">
        <v>11.631265609066901</v>
      </c>
      <c r="M24" s="7">
        <v>11.4195213945798</v>
      </c>
      <c r="N24" s="7">
        <v>11.264707474015699</v>
      </c>
      <c r="O24" s="7">
        <v>10.985009921728301</v>
      </c>
      <c r="P24" s="7">
        <v>10.554314189781801</v>
      </c>
      <c r="Q24" s="7">
        <v>10.5408260674192</v>
      </c>
      <c r="R24" s="7">
        <v>10.1880672774257</v>
      </c>
      <c r="S24" s="7">
        <v>10.0850446586629</v>
      </c>
      <c r="T24" s="7">
        <v>10.0169088095357</v>
      </c>
      <c r="U24" s="7">
        <v>9.8946065639144898</v>
      </c>
      <c r="V24" s="7">
        <v>9.6979659720013203</v>
      </c>
      <c r="W24" s="7">
        <v>9.5188250398499701</v>
      </c>
      <c r="X24" s="7">
        <v>9.3891484849058706</v>
      </c>
      <c r="Y24" s="7">
        <v>9.2179774591942003</v>
      </c>
      <c r="Z24" s="7">
        <v>9.0907773149594</v>
      </c>
      <c r="AA24" s="7">
        <v>8.9953628246460795</v>
      </c>
      <c r="AB24" s="7">
        <v>8.94941065603029</v>
      </c>
      <c r="AC24" s="7">
        <v>8.8860663494778205</v>
      </c>
      <c r="AD24" s="7">
        <v>8.8362647572548099</v>
      </c>
      <c r="AE24" s="7">
        <v>8.7873364421862608</v>
      </c>
      <c r="AF24" s="7">
        <v>8.7363234254598598</v>
      </c>
      <c r="AG24" s="7">
        <v>8.6993028522954106</v>
      </c>
      <c r="AH24" s="7">
        <v>8.6557721065926803</v>
      </c>
      <c r="AI24" s="7">
        <v>8.6320655366608499</v>
      </c>
      <c r="AJ24" s="7">
        <v>8.6084560240466406</v>
      </c>
      <c r="AK24" s="7">
        <v>8.5770732884075898</v>
      </c>
      <c r="AL24" s="7">
        <v>8.5350242416592597</v>
      </c>
      <c r="AM24" s="7">
        <v>8.4970816062476402</v>
      </c>
      <c r="AN24" s="7">
        <v>8.4566627866315809</v>
      </c>
      <c r="AO24" s="7">
        <v>8.4250279166837192</v>
      </c>
      <c r="AP24" s="7">
        <v>8.3760229463967395</v>
      </c>
    </row>
    <row r="25" spans="1:42" x14ac:dyDescent="0.4">
      <c r="A25" s="17" t="s">
        <v>41</v>
      </c>
      <c r="B25" s="7">
        <v>10.336400390135699</v>
      </c>
      <c r="C25" s="7">
        <v>10.389414489912699</v>
      </c>
      <c r="D25" s="7">
        <v>10.1273565577737</v>
      </c>
      <c r="E25" s="7">
        <v>10.1654120464535</v>
      </c>
      <c r="F25" s="7">
        <v>10.177617680562401</v>
      </c>
      <c r="G25" s="7">
        <v>10.244272678380399</v>
      </c>
      <c r="H25" s="7">
        <v>9.9630167315081799</v>
      </c>
      <c r="I25" s="7">
        <v>10.023809582113699</v>
      </c>
      <c r="J25" s="7">
        <v>10.000725793383401</v>
      </c>
      <c r="K25" s="7">
        <v>10.0492653133853</v>
      </c>
      <c r="L25" s="7">
        <v>9.9229166271010101</v>
      </c>
      <c r="M25" s="7">
        <v>9.6787278209032994</v>
      </c>
      <c r="N25" s="7">
        <v>9.4150657092093404</v>
      </c>
      <c r="O25" s="7">
        <v>9.0553322229428499</v>
      </c>
      <c r="P25" s="7">
        <v>8.81252692369371</v>
      </c>
      <c r="Q25" s="7">
        <v>8.5917615827238798</v>
      </c>
      <c r="R25" s="7">
        <v>8.5280047246782402</v>
      </c>
      <c r="S25" s="7">
        <v>8.4432144609865496</v>
      </c>
      <c r="T25" s="7">
        <v>8.3865698268908098</v>
      </c>
      <c r="U25" s="7">
        <v>8.28499779486304</v>
      </c>
      <c r="V25" s="7">
        <v>8.1221939162701702</v>
      </c>
      <c r="W25" s="7">
        <v>7.9742628773044402</v>
      </c>
      <c r="X25" s="7">
        <v>7.8670229461791497</v>
      </c>
      <c r="Y25" s="7">
        <v>7.72580951111921</v>
      </c>
      <c r="Z25" s="7">
        <v>7.6198439358263199</v>
      </c>
      <c r="AA25" s="7">
        <v>7.5413066212908602</v>
      </c>
      <c r="AB25" s="7">
        <v>7.5028054498248196</v>
      </c>
      <c r="AC25" s="7">
        <v>7.4511111869773901</v>
      </c>
      <c r="AD25" s="7">
        <v>7.4095161579695201</v>
      </c>
      <c r="AE25" s="7">
        <v>7.3688526826553398</v>
      </c>
      <c r="AF25" s="7">
        <v>7.3269568454965404</v>
      </c>
      <c r="AG25" s="7">
        <v>7.2962382350906099</v>
      </c>
      <c r="AH25" s="7">
        <v>7.2602956292409297</v>
      </c>
      <c r="AI25" s="7">
        <v>7.2405654210039199</v>
      </c>
      <c r="AJ25" s="7">
        <v>7.2210187063869302</v>
      </c>
      <c r="AK25" s="7">
        <v>7.19506660386741</v>
      </c>
      <c r="AL25" s="7">
        <v>7.1602780265336401</v>
      </c>
      <c r="AM25" s="7">
        <v>7.1288483847202198</v>
      </c>
      <c r="AN25" s="7">
        <v>7.0955775733627604</v>
      </c>
      <c r="AO25" s="7">
        <v>7.06928132847142</v>
      </c>
      <c r="AP25" s="7">
        <v>7.02840636051502</v>
      </c>
    </row>
    <row r="26" spans="1:42" x14ac:dyDescent="0.4">
      <c r="A26" s="17" t="s">
        <v>44</v>
      </c>
      <c r="B26" s="7">
        <v>12.2120889657168</v>
      </c>
      <c r="C26" s="7">
        <v>12.532193669249301</v>
      </c>
      <c r="D26" s="7">
        <v>12.402493742765699</v>
      </c>
      <c r="E26" s="7">
        <v>12.3810914600105</v>
      </c>
      <c r="F26" s="7">
        <v>12.3911603496565</v>
      </c>
      <c r="G26" s="7">
        <v>12.356404985301999</v>
      </c>
      <c r="H26" s="7">
        <v>12.0940491568602</v>
      </c>
      <c r="I26" s="7">
        <v>12.161408542196099</v>
      </c>
      <c r="J26" s="7">
        <v>12.124445191679699</v>
      </c>
      <c r="K26" s="7">
        <v>12.2119203709792</v>
      </c>
      <c r="L26" s="7">
        <v>12.1300692567523</v>
      </c>
      <c r="M26" s="7">
        <v>11.8323817935241</v>
      </c>
      <c r="N26" s="7">
        <v>11.5692697338028</v>
      </c>
      <c r="O26" s="7">
        <v>11.172020607648999</v>
      </c>
      <c r="P26" s="7">
        <v>10.734220066299301</v>
      </c>
      <c r="Q26" s="7">
        <v>10.641577422747901</v>
      </c>
      <c r="R26" s="7">
        <v>10.286293602142701</v>
      </c>
      <c r="S26" s="7">
        <v>10.183550557337499</v>
      </c>
      <c r="T26" s="7">
        <v>10.115572028577599</v>
      </c>
      <c r="U26" s="7">
        <v>9.9934604884366305</v>
      </c>
      <c r="V26" s="7">
        <v>9.7970281512213493</v>
      </c>
      <c r="W26" s="7">
        <v>9.6184164832979402</v>
      </c>
      <c r="X26" s="7">
        <v>9.4889957254951902</v>
      </c>
      <c r="Y26" s="7">
        <v>9.3182232350550098</v>
      </c>
      <c r="Z26" s="7">
        <v>9.1912262527929798</v>
      </c>
      <c r="AA26" s="7">
        <v>9.0960108130531303</v>
      </c>
      <c r="AB26" s="7">
        <v>9.0500968475820205</v>
      </c>
      <c r="AC26" s="7">
        <v>8.9869302341319397</v>
      </c>
      <c r="AD26" s="7">
        <v>8.9372253777083106</v>
      </c>
      <c r="AE26" s="7">
        <v>8.8883615228326995</v>
      </c>
      <c r="AF26" s="7">
        <v>8.8374628690446393</v>
      </c>
      <c r="AG26" s="7">
        <v>8.8005202081865299</v>
      </c>
      <c r="AH26" s="7">
        <v>8.7570885044814908</v>
      </c>
      <c r="AI26" s="7">
        <v>8.7334261419590007</v>
      </c>
      <c r="AJ26" s="7">
        <v>8.7098577730508104</v>
      </c>
      <c r="AK26" s="7">
        <v>8.6785337297660003</v>
      </c>
      <c r="AL26" s="7">
        <v>8.6365651681315292</v>
      </c>
      <c r="AM26" s="7">
        <v>8.5986907062138105</v>
      </c>
      <c r="AN26" s="7">
        <v>8.5583681247741996</v>
      </c>
      <c r="AO26" s="7">
        <v>8.5267970518847598</v>
      </c>
      <c r="AP26" s="7">
        <v>8.4778449135492107</v>
      </c>
    </row>
    <row r="27" spans="1:42" x14ac:dyDescent="0.4">
      <c r="A27" s="17" t="s">
        <v>42</v>
      </c>
      <c r="B27" s="7">
        <v>10.8514209630231</v>
      </c>
      <c r="C27" s="7">
        <v>10.9070765386532</v>
      </c>
      <c r="D27" s="7">
        <v>10.6319613311334</v>
      </c>
      <c r="E27" s="7">
        <v>10.671912969230901</v>
      </c>
      <c r="F27" s="7">
        <v>10.6847267601869</v>
      </c>
      <c r="G27" s="7">
        <v>10.754702904039</v>
      </c>
      <c r="H27" s="7">
        <v>10.459433123199499</v>
      </c>
      <c r="I27" s="7">
        <v>10.5232550330098</v>
      </c>
      <c r="J27" s="7">
        <v>10.499021073461099</v>
      </c>
      <c r="K27" s="7">
        <v>10.5499791192993</v>
      </c>
      <c r="L27" s="7">
        <v>10.417334994531901</v>
      </c>
      <c r="M27" s="7">
        <v>10.1609792584443</v>
      </c>
      <c r="N27" s="7">
        <v>9.8841799416607703</v>
      </c>
      <c r="O27" s="7">
        <v>9.5065224064806397</v>
      </c>
      <c r="P27" s="7">
        <v>9.2516191118366393</v>
      </c>
      <c r="Q27" s="7">
        <v>9.0198539364865002</v>
      </c>
      <c r="R27" s="7">
        <v>8.9529203348631405</v>
      </c>
      <c r="S27" s="7">
        <v>8.8639053189817503</v>
      </c>
      <c r="T27" s="7">
        <v>8.8044383143506408</v>
      </c>
      <c r="U27" s="7">
        <v>8.6978053632262906</v>
      </c>
      <c r="V27" s="7">
        <v>8.5268896329581292</v>
      </c>
      <c r="W27" s="7">
        <v>8.3715877951107505</v>
      </c>
      <c r="X27" s="7">
        <v>8.2590045366490603</v>
      </c>
      <c r="Y27" s="7">
        <v>8.1107550134463509</v>
      </c>
      <c r="Z27" s="7">
        <v>7.9995096067582097</v>
      </c>
      <c r="AA27" s="7">
        <v>7.9170590989254297</v>
      </c>
      <c r="AB27" s="7">
        <v>7.8766395714905002</v>
      </c>
      <c r="AC27" s="7">
        <v>7.8223695948682801</v>
      </c>
      <c r="AD27" s="7">
        <v>7.7787020556188997</v>
      </c>
      <c r="AE27" s="7">
        <v>7.7360124855752703</v>
      </c>
      <c r="AF27" s="7">
        <v>7.6920291501345996</v>
      </c>
      <c r="AG27" s="7">
        <v>7.6597799569597704</v>
      </c>
      <c r="AH27" s="7">
        <v>7.6220464780056298</v>
      </c>
      <c r="AI27" s="7">
        <v>7.6013331941556501</v>
      </c>
      <c r="AJ27" s="7">
        <v>7.5808125466625897</v>
      </c>
      <c r="AK27" s="7">
        <v>7.5535673569751198</v>
      </c>
      <c r="AL27" s="7">
        <v>7.5170454070597899</v>
      </c>
      <c r="AM27" s="7">
        <v>7.4840497546893596</v>
      </c>
      <c r="AN27" s="7">
        <v>7.4491211948238201</v>
      </c>
      <c r="AO27" s="7">
        <v>7.4215147155571</v>
      </c>
      <c r="AP27" s="7">
        <v>7.3786031150575502</v>
      </c>
    </row>
    <row r="28" spans="1:42" x14ac:dyDescent="0.4">
      <c r="A28" s="17" t="s">
        <v>45</v>
      </c>
      <c r="B28" s="7">
        <v>12.8205674319029</v>
      </c>
      <c r="C28" s="7">
        <v>13.156621644120699</v>
      </c>
      <c r="D28" s="7">
        <v>13.0204593005557</v>
      </c>
      <c r="E28" s="7">
        <v>12.9979906295502</v>
      </c>
      <c r="F28" s="7">
        <v>13.008561210802499</v>
      </c>
      <c r="G28" s="7">
        <v>12.920886092003199</v>
      </c>
      <c r="H28" s="7">
        <v>12.679350449021801</v>
      </c>
      <c r="I28" s="7">
        <v>12.645108682456099</v>
      </c>
      <c r="J28" s="7">
        <v>12.6195339902436</v>
      </c>
      <c r="K28" s="7">
        <v>12.6007992061562</v>
      </c>
      <c r="L28" s="7">
        <v>12.555392144933499</v>
      </c>
      <c r="M28" s="7">
        <v>12.3200757493182</v>
      </c>
      <c r="N28" s="7">
        <v>11.958599174139099</v>
      </c>
      <c r="O28" s="7">
        <v>11.4594027391101</v>
      </c>
      <c r="P28" s="7">
        <v>11.163901461499499</v>
      </c>
      <c r="Q28" s="7">
        <v>10.9818418371591</v>
      </c>
      <c r="R28" s="7">
        <v>10.628892058072401</v>
      </c>
      <c r="S28" s="7">
        <v>10.533022365597599</v>
      </c>
      <c r="T28" s="7">
        <v>10.467193107379799</v>
      </c>
      <c r="U28" s="7">
        <v>10.3497019693152</v>
      </c>
      <c r="V28" s="7">
        <v>10.159846528193</v>
      </c>
      <c r="W28" s="7">
        <v>9.98867355862083</v>
      </c>
      <c r="X28" s="7">
        <v>9.8649550486324902</v>
      </c>
      <c r="Y28" s="7">
        <v>9.7015151291525399</v>
      </c>
      <c r="Z28" s="7">
        <v>9.5800471127461702</v>
      </c>
      <c r="AA28" s="7">
        <v>9.4897320686054591</v>
      </c>
      <c r="AB28" s="7">
        <v>9.44650032935869</v>
      </c>
      <c r="AC28" s="7">
        <v>9.3858624840864397</v>
      </c>
      <c r="AD28" s="7">
        <v>9.3370304942303992</v>
      </c>
      <c r="AE28" s="7">
        <v>9.2895364880243303</v>
      </c>
      <c r="AF28" s="7">
        <v>9.2397426395969209</v>
      </c>
      <c r="AG28" s="7">
        <v>9.2040549303892991</v>
      </c>
      <c r="AH28" s="7">
        <v>9.1617011332807099</v>
      </c>
      <c r="AI28" s="7">
        <v>9.1388084975324606</v>
      </c>
      <c r="AJ28" s="7">
        <v>9.1155480772233002</v>
      </c>
      <c r="AK28" s="7">
        <v>9.0848279542904002</v>
      </c>
      <c r="AL28" s="7">
        <v>9.0435140156905192</v>
      </c>
      <c r="AM28" s="7">
        <v>9.0060401924713709</v>
      </c>
      <c r="AN28" s="7">
        <v>8.9662069109104703</v>
      </c>
      <c r="AO28" s="7">
        <v>8.9350545686805791</v>
      </c>
      <c r="AP28" s="7">
        <v>8.8867050274392607</v>
      </c>
    </row>
    <row r="29" spans="1:42" x14ac:dyDescent="0.4">
      <c r="A29" s="17" t="s">
        <v>43</v>
      </c>
      <c r="B29" s="7">
        <v>13.3349173616513</v>
      </c>
      <c r="C29" s="7">
        <v>13.382582626604799</v>
      </c>
      <c r="D29" s="7">
        <v>13.063611461165801</v>
      </c>
      <c r="E29" s="7">
        <v>13.1082923094961</v>
      </c>
      <c r="F29" s="7">
        <v>13.1194106282764</v>
      </c>
      <c r="G29" s="7">
        <v>13.1263320205294</v>
      </c>
      <c r="H29" s="7">
        <v>12.810253768730901</v>
      </c>
      <c r="I29" s="7">
        <v>12.7841012170599</v>
      </c>
      <c r="J29" s="7">
        <v>12.7631791522961</v>
      </c>
      <c r="K29" s="7">
        <v>12.709788818345</v>
      </c>
      <c r="L29" s="7">
        <v>12.5818999812249</v>
      </c>
      <c r="M29" s="7">
        <v>12.3384919328654</v>
      </c>
      <c r="N29" s="7">
        <v>11.928363400653801</v>
      </c>
      <c r="O29" s="7">
        <v>11.404250168712</v>
      </c>
      <c r="P29" s="7">
        <v>11.245546379611101</v>
      </c>
      <c r="Q29" s="7">
        <v>10.9064064221275</v>
      </c>
      <c r="R29" s="7">
        <v>10.8393851167253</v>
      </c>
      <c r="S29" s="7">
        <v>10.7435665554883</v>
      </c>
      <c r="T29" s="7">
        <v>10.677543943021901</v>
      </c>
      <c r="U29" s="7">
        <v>10.559792198266599</v>
      </c>
      <c r="V29" s="7">
        <v>10.370334120231</v>
      </c>
      <c r="W29" s="7">
        <v>10.199355344526399</v>
      </c>
      <c r="X29" s="7">
        <v>10.075518142689701</v>
      </c>
      <c r="Y29" s="7">
        <v>9.9121643943070303</v>
      </c>
      <c r="Z29" s="7">
        <v>9.7894481869102599</v>
      </c>
      <c r="AA29" s="7">
        <v>9.6989038876253009</v>
      </c>
      <c r="AB29" s="7">
        <v>9.6546172423032903</v>
      </c>
      <c r="AC29" s="7">
        <v>9.5944092784567196</v>
      </c>
      <c r="AD29" s="7">
        <v>9.5452209682856708</v>
      </c>
      <c r="AE29" s="7">
        <v>9.4974255861947707</v>
      </c>
      <c r="AF29" s="7">
        <v>9.4479840865981295</v>
      </c>
      <c r="AG29" s="7">
        <v>9.4119267529535495</v>
      </c>
      <c r="AH29" s="7">
        <v>9.3695065337194894</v>
      </c>
      <c r="AI29" s="7">
        <v>9.3462783939519003</v>
      </c>
      <c r="AJ29" s="7">
        <v>9.3230623602707503</v>
      </c>
      <c r="AK29" s="7">
        <v>9.2923062798486296</v>
      </c>
      <c r="AL29" s="7">
        <v>9.2509952390776906</v>
      </c>
      <c r="AM29" s="7">
        <v>9.2135998326657305</v>
      </c>
      <c r="AN29" s="7">
        <v>9.1740188376037803</v>
      </c>
      <c r="AO29" s="7">
        <v>9.1427278243076202</v>
      </c>
      <c r="AP29" s="7">
        <v>9.0940595914101205</v>
      </c>
    </row>
    <row r="30" spans="1:42" x14ac:dyDescent="0.4">
      <c r="A30" s="17" t="s">
        <v>46</v>
      </c>
      <c r="B30" s="7">
        <v>15.4152837623434</v>
      </c>
      <c r="C30" s="7">
        <v>15.7707432963077</v>
      </c>
      <c r="D30" s="7">
        <v>15.6051832566525</v>
      </c>
      <c r="E30" s="7">
        <v>15.581474742505799</v>
      </c>
      <c r="F30" s="7">
        <v>15.5903569397822</v>
      </c>
      <c r="G30" s="7">
        <v>15.465474014734101</v>
      </c>
      <c r="H30" s="7">
        <v>15.1745264751163</v>
      </c>
      <c r="I30" s="7">
        <v>15.1342975671618</v>
      </c>
      <c r="J30" s="7">
        <v>15.097668918939799</v>
      </c>
      <c r="K30" s="7">
        <v>15.064156381035399</v>
      </c>
      <c r="L30" s="7">
        <v>14.9886149378403</v>
      </c>
      <c r="M30" s="7">
        <v>14.694962559775201</v>
      </c>
      <c r="N30" s="7">
        <v>14.266507720947301</v>
      </c>
      <c r="O30" s="7">
        <v>13.681799208582101</v>
      </c>
      <c r="P30" s="7">
        <v>13.332959562137599</v>
      </c>
      <c r="Q30" s="7">
        <v>13.118657081320601</v>
      </c>
      <c r="R30" s="7">
        <v>12.7302015763533</v>
      </c>
      <c r="S30" s="7">
        <v>12.6171567846761</v>
      </c>
      <c r="T30" s="7">
        <v>12.5400052132168</v>
      </c>
      <c r="U30" s="7">
        <v>12.4021537180249</v>
      </c>
      <c r="V30" s="7">
        <v>12.179571214630601</v>
      </c>
      <c r="W30" s="7">
        <v>11.978563746321299</v>
      </c>
      <c r="X30" s="7">
        <v>11.833046352108299</v>
      </c>
      <c r="Y30" s="7">
        <v>11.640711857554599</v>
      </c>
      <c r="Z30" s="7">
        <v>11.4974972500733</v>
      </c>
      <c r="AA30" s="7">
        <v>11.3906157048847</v>
      </c>
      <c r="AB30" s="7">
        <v>11.339184626593401</v>
      </c>
      <c r="AC30" s="7">
        <v>11.267568171350201</v>
      </c>
      <c r="AD30" s="7">
        <v>11.2103244443087</v>
      </c>
      <c r="AE30" s="7">
        <v>11.154392396584401</v>
      </c>
      <c r="AF30" s="7">
        <v>11.095918387423101</v>
      </c>
      <c r="AG30" s="7">
        <v>11.0536959109604</v>
      </c>
      <c r="AH30" s="7">
        <v>11.0037904092278</v>
      </c>
      <c r="AI30" s="7">
        <v>10.976663240902401</v>
      </c>
      <c r="AJ30" s="7">
        <v>10.9494060113327</v>
      </c>
      <c r="AK30" s="7">
        <v>10.913260540268199</v>
      </c>
      <c r="AL30" s="7">
        <v>10.864734781601999</v>
      </c>
      <c r="AM30" s="7">
        <v>10.820854933310599</v>
      </c>
      <c r="AN30" s="7">
        <v>10.774156364470601</v>
      </c>
      <c r="AO30" s="7">
        <v>10.737573581396999</v>
      </c>
      <c r="AP30" s="7">
        <v>10.680802716395901</v>
      </c>
    </row>
    <row r="31" spans="1:42" x14ac:dyDescent="0.4">
      <c r="A31" s="17" t="s">
        <v>57</v>
      </c>
      <c r="B31" s="7">
        <v>14.9814705990793</v>
      </c>
      <c r="C31" s="7">
        <v>15.0377452442121</v>
      </c>
      <c r="D31" s="7">
        <v>14.677247019891199</v>
      </c>
      <c r="E31" s="7">
        <v>14.7279793573141</v>
      </c>
      <c r="F31" s="7">
        <v>14.7410792412934</v>
      </c>
      <c r="G31" s="7">
        <v>14.748465398718601</v>
      </c>
      <c r="H31" s="7">
        <v>14.3898458870552</v>
      </c>
      <c r="I31" s="7">
        <v>14.359444698253901</v>
      </c>
      <c r="J31" s="7">
        <v>14.335047552701299</v>
      </c>
      <c r="K31" s="7">
        <v>14.2737720967976</v>
      </c>
      <c r="L31" s="7">
        <v>14.127800055897101</v>
      </c>
      <c r="M31" s="7">
        <v>13.8521485990494</v>
      </c>
      <c r="N31" s="7">
        <v>13.388547221565499</v>
      </c>
      <c r="O31" s="7">
        <v>12.796544139937099</v>
      </c>
      <c r="P31" s="7">
        <v>12.616848550812399</v>
      </c>
      <c r="Q31" s="7">
        <v>12.232057006136399</v>
      </c>
      <c r="R31" s="7">
        <v>12.1568892233848</v>
      </c>
      <c r="S31" s="7">
        <v>12.049431398262501</v>
      </c>
      <c r="T31" s="7">
        <v>11.975385650712701</v>
      </c>
      <c r="U31" s="7">
        <v>11.8433167720928</v>
      </c>
      <c r="V31" s="7">
        <v>11.630826807533699</v>
      </c>
      <c r="W31" s="7">
        <v>11.4390652008211</v>
      </c>
      <c r="X31" s="7">
        <v>11.300176259038899</v>
      </c>
      <c r="Y31" s="7">
        <v>11.1169747031387</v>
      </c>
      <c r="Z31" s="7">
        <v>10.9793369648443</v>
      </c>
      <c r="AA31" s="7">
        <v>10.8777894025056</v>
      </c>
      <c r="AB31" s="7">
        <v>10.8281136045618</v>
      </c>
      <c r="AC31" s="7">
        <v>10.7605943584554</v>
      </c>
      <c r="AD31" s="7">
        <v>10.705426675586001</v>
      </c>
      <c r="AE31" s="7">
        <v>10.651818289050601</v>
      </c>
      <c r="AF31" s="7">
        <v>10.5963695732957</v>
      </c>
      <c r="AG31" s="7">
        <v>10.555930077331499</v>
      </c>
      <c r="AH31" s="7">
        <v>10.5083555578277</v>
      </c>
      <c r="AI31" s="7">
        <v>10.482303697080701</v>
      </c>
      <c r="AJ31" s="7">
        <v>10.456265279374101</v>
      </c>
      <c r="AK31" s="7">
        <v>10.421770676706499</v>
      </c>
      <c r="AL31" s="7">
        <v>10.3754382949878</v>
      </c>
      <c r="AM31" s="7">
        <v>10.333496919854699</v>
      </c>
      <c r="AN31" s="7">
        <v>10.289107394316</v>
      </c>
      <c r="AO31" s="7">
        <v>10.2540131125262</v>
      </c>
      <c r="AP31" s="7">
        <v>10.199423795155599</v>
      </c>
    </row>
    <row r="32" spans="1:42" x14ac:dyDescent="0.4">
      <c r="A32" s="17" t="s">
        <v>58</v>
      </c>
      <c r="B32" s="7">
        <v>17.3606277760532</v>
      </c>
      <c r="C32" s="7">
        <v>17.767277220148699</v>
      </c>
      <c r="D32" s="7">
        <v>17.581326271468601</v>
      </c>
      <c r="E32" s="7">
        <v>17.5541929544179</v>
      </c>
      <c r="F32" s="7">
        <v>17.564724267047399</v>
      </c>
      <c r="G32" s="7">
        <v>17.422053812085899</v>
      </c>
      <c r="H32" s="7">
        <v>17.0919843336771</v>
      </c>
      <c r="I32" s="7">
        <v>17.0455864351458</v>
      </c>
      <c r="J32" s="7">
        <v>17.003333833965801</v>
      </c>
      <c r="K32" s="7">
        <v>16.9647171347222</v>
      </c>
      <c r="L32" s="7">
        <v>16.878369298829099</v>
      </c>
      <c r="M32" s="7">
        <v>16.545429264699099</v>
      </c>
      <c r="N32" s="7">
        <v>16.060787336918398</v>
      </c>
      <c r="O32" s="7">
        <v>15.3995425840292</v>
      </c>
      <c r="P32" s="7">
        <v>15.003293101033499</v>
      </c>
      <c r="Q32" s="7">
        <v>14.760580357404899</v>
      </c>
      <c r="R32" s="7">
        <v>14.319346341237299</v>
      </c>
      <c r="S32" s="7">
        <v>14.1921896952919</v>
      </c>
      <c r="T32" s="7">
        <v>14.105414140444999</v>
      </c>
      <c r="U32" s="7">
        <v>13.950355954412</v>
      </c>
      <c r="V32" s="7">
        <v>13.699983367950001</v>
      </c>
      <c r="W32" s="7">
        <v>13.4738801034267</v>
      </c>
      <c r="X32" s="7">
        <v>13.3101966935694</v>
      </c>
      <c r="Y32" s="7">
        <v>13.0938529681956</v>
      </c>
      <c r="Z32" s="7">
        <v>12.9327677183083</v>
      </c>
      <c r="AA32" s="7">
        <v>12.812538447082799</v>
      </c>
      <c r="AB32" s="7">
        <v>12.754689240134001</v>
      </c>
      <c r="AC32" s="7">
        <v>12.6741266954467</v>
      </c>
      <c r="AD32" s="7">
        <v>12.609743741005101</v>
      </c>
      <c r="AE32" s="7">
        <v>12.5468289296764</v>
      </c>
      <c r="AF32" s="7">
        <v>12.4810519854567</v>
      </c>
      <c r="AG32" s="7">
        <v>12.4335609934903</v>
      </c>
      <c r="AH32" s="7">
        <v>12.377426168244501</v>
      </c>
      <c r="AI32" s="7">
        <v>12.346914388898499</v>
      </c>
      <c r="AJ32" s="7">
        <v>12.316254188123301</v>
      </c>
      <c r="AK32" s="7">
        <v>12.275596068813901</v>
      </c>
      <c r="AL32" s="7">
        <v>12.221012525878599</v>
      </c>
      <c r="AM32" s="7">
        <v>12.1716549722296</v>
      </c>
      <c r="AN32" s="7">
        <v>12.119126278673599</v>
      </c>
      <c r="AO32" s="7">
        <v>12.0779791585837</v>
      </c>
      <c r="AP32" s="7">
        <v>12.0141215103958</v>
      </c>
    </row>
    <row r="33" spans="1:42" x14ac:dyDescent="0.4">
      <c r="A33" s="17" t="s">
        <v>47</v>
      </c>
      <c r="B33" s="7">
        <v>9.3326139668371795</v>
      </c>
      <c r="C33" s="7">
        <v>9.3993385987262297</v>
      </c>
      <c r="D33" s="7">
        <v>9.1877201966621804</v>
      </c>
      <c r="E33" s="7">
        <v>9.2208618951958599</v>
      </c>
      <c r="F33" s="7">
        <v>9.2361548140142702</v>
      </c>
      <c r="G33" s="7">
        <v>9.3225830296345205</v>
      </c>
      <c r="H33" s="7">
        <v>9.1390593598203402</v>
      </c>
      <c r="I33" s="7">
        <v>9.1266590966181607</v>
      </c>
      <c r="J33" s="7">
        <v>9.1330496856209304</v>
      </c>
      <c r="K33" s="7">
        <v>9.1231608232617507</v>
      </c>
      <c r="L33" s="7">
        <v>9.0815491693898291</v>
      </c>
      <c r="M33" s="7">
        <v>8.9645550555851408</v>
      </c>
      <c r="N33" s="7">
        <v>8.6984866630897297</v>
      </c>
      <c r="O33" s="7">
        <v>8.3454796471018202</v>
      </c>
      <c r="P33" s="7">
        <v>8.2639759515282805</v>
      </c>
      <c r="Q33" s="7">
        <v>8.0093167576647009</v>
      </c>
      <c r="R33" s="7">
        <v>7.9658513325904998</v>
      </c>
      <c r="S33" s="7">
        <v>7.9010604242647</v>
      </c>
      <c r="T33" s="7">
        <v>7.8556397117852104</v>
      </c>
      <c r="U33" s="7">
        <v>7.7748613256228598</v>
      </c>
      <c r="V33" s="7">
        <v>7.6447234543584504</v>
      </c>
      <c r="W33" s="7">
        <v>7.5276736483369699</v>
      </c>
      <c r="X33" s="7">
        <v>7.4431271968149204</v>
      </c>
      <c r="Y33" s="7">
        <v>7.3316761628362599</v>
      </c>
      <c r="Z33" s="7">
        <v>7.2480106381378304</v>
      </c>
      <c r="AA33" s="7">
        <v>7.1867627208709299</v>
      </c>
      <c r="AB33" s="7">
        <v>7.1569400245250501</v>
      </c>
      <c r="AC33" s="7">
        <v>7.1160572300402496</v>
      </c>
      <c r="AD33" s="7">
        <v>7.08208423625869</v>
      </c>
      <c r="AE33" s="7">
        <v>7.0493295633455704</v>
      </c>
      <c r="AF33" s="7">
        <v>7.0153518997898603</v>
      </c>
      <c r="AG33" s="7">
        <v>6.9908148688583296</v>
      </c>
      <c r="AH33" s="7">
        <v>6.9617740139622404</v>
      </c>
      <c r="AI33" s="7">
        <v>6.9459799055871398</v>
      </c>
      <c r="AJ33" s="7">
        <v>6.9299345754830197</v>
      </c>
      <c r="AK33" s="7">
        <v>6.9088079622391598</v>
      </c>
      <c r="AL33" s="7">
        <v>6.8803508349266798</v>
      </c>
      <c r="AM33" s="7">
        <v>6.8544679071169998</v>
      </c>
      <c r="AN33" s="7">
        <v>6.8271478575858202</v>
      </c>
      <c r="AO33" s="7">
        <v>6.8055654293013497</v>
      </c>
      <c r="AP33" s="7">
        <v>6.7719498161280596</v>
      </c>
    </row>
    <row r="34" spans="1:42" x14ac:dyDescent="0.4">
      <c r="A34" s="17" t="s">
        <v>48</v>
      </c>
      <c r="B34" s="7">
        <v>11.0261510529789</v>
      </c>
      <c r="C34" s="7">
        <v>11.3379182047704</v>
      </c>
      <c r="D34" s="7">
        <v>11.2517656112263</v>
      </c>
      <c r="E34" s="7">
        <v>11.2306647229686</v>
      </c>
      <c r="F34" s="7">
        <v>11.244937558744899</v>
      </c>
      <c r="G34" s="7">
        <v>11.244684228912901</v>
      </c>
      <c r="H34" s="7">
        <v>11.0938520052449</v>
      </c>
      <c r="I34" s="7">
        <v>11.072938785407301</v>
      </c>
      <c r="J34" s="7">
        <v>11.072512398996199</v>
      </c>
      <c r="K34" s="7">
        <v>11.0865132953464</v>
      </c>
      <c r="L34" s="7">
        <v>11.1015565808984</v>
      </c>
      <c r="M34" s="7">
        <v>10.959295476587799</v>
      </c>
      <c r="N34" s="7">
        <v>10.6887345866036</v>
      </c>
      <c r="O34" s="7">
        <v>10.2962396412041</v>
      </c>
      <c r="P34" s="7">
        <v>10.066049982532</v>
      </c>
      <c r="Q34" s="7">
        <v>9.9201733613492102</v>
      </c>
      <c r="R34" s="7">
        <v>9.6082364214610703</v>
      </c>
      <c r="S34" s="7">
        <v>9.5296463993496907</v>
      </c>
      <c r="T34" s="7">
        <v>9.4751836537892693</v>
      </c>
      <c r="U34" s="7">
        <v>9.3781279590516302</v>
      </c>
      <c r="V34" s="7">
        <v>9.2211010550515198</v>
      </c>
      <c r="W34" s="7">
        <v>9.0797483622118609</v>
      </c>
      <c r="X34" s="7">
        <v>8.9777038452895592</v>
      </c>
      <c r="Y34" s="7">
        <v>8.8428526582378506</v>
      </c>
      <c r="Z34" s="7">
        <v>8.7427126091856096</v>
      </c>
      <c r="AA34" s="7">
        <v>8.6683746866003197</v>
      </c>
      <c r="AB34" s="7">
        <v>8.6329041566445106</v>
      </c>
      <c r="AC34" s="7">
        <v>8.5828151350408604</v>
      </c>
      <c r="AD34" s="7">
        <v>8.5422828716395003</v>
      </c>
      <c r="AE34" s="7">
        <v>8.5029505068120805</v>
      </c>
      <c r="AF34" s="7">
        <v>8.4616182727732703</v>
      </c>
      <c r="AG34" s="7">
        <v>8.4321270143277598</v>
      </c>
      <c r="AH34" s="7">
        <v>8.3970232483275105</v>
      </c>
      <c r="AI34" s="7">
        <v>8.3781029466295003</v>
      </c>
      <c r="AJ34" s="7">
        <v>8.3587575359163004</v>
      </c>
      <c r="AK34" s="7">
        <v>8.3332547471541698</v>
      </c>
      <c r="AL34" s="7">
        <v>8.2989233302466605</v>
      </c>
      <c r="AM34" s="7">
        <v>8.2677378320034105</v>
      </c>
      <c r="AN34" s="7">
        <v>8.2346002144814801</v>
      </c>
      <c r="AO34" s="7">
        <v>8.2087092792957694</v>
      </c>
      <c r="AP34" s="7">
        <v>8.1685004193845199</v>
      </c>
    </row>
    <row r="36" spans="1:42" x14ac:dyDescent="0.4">
      <c r="A36" s="25" t="s">
        <v>211</v>
      </c>
    </row>
    <row r="37" spans="1:42" x14ac:dyDescent="0.4">
      <c r="A37" s="17" t="s">
        <v>37</v>
      </c>
      <c r="B37" s="1">
        <v>2.40151587916549</v>
      </c>
      <c r="C37" s="1">
        <v>2.37515186835298</v>
      </c>
      <c r="D37" s="1">
        <v>2.2630085197273302</v>
      </c>
      <c r="E37" s="1">
        <v>2.2743487098384598</v>
      </c>
      <c r="F37" s="1">
        <v>2.2684210522254702</v>
      </c>
      <c r="G37" s="1">
        <v>2.13766204349976</v>
      </c>
      <c r="H37" s="1">
        <v>1.9842676823554799</v>
      </c>
      <c r="I37" s="1">
        <v>1.9530047715071499</v>
      </c>
      <c r="J37" s="1">
        <v>1.9126474164140601</v>
      </c>
      <c r="K37" s="1">
        <v>1.83871337212583</v>
      </c>
      <c r="L37" s="1">
        <v>1.72659143659327</v>
      </c>
      <c r="M37" s="1">
        <v>1.57542221702595</v>
      </c>
      <c r="N37" s="1">
        <v>1.4087699272741001</v>
      </c>
      <c r="O37" s="1">
        <v>1.2221074436253301</v>
      </c>
      <c r="P37" s="1">
        <v>1.1568555244443399</v>
      </c>
      <c r="Q37" s="1">
        <v>1.05989923872761</v>
      </c>
      <c r="R37" s="1">
        <v>1.03707523185374</v>
      </c>
      <c r="S37" s="1">
        <v>1.00870215201821</v>
      </c>
      <c r="T37" s="1">
        <v>0.98822380425051604</v>
      </c>
      <c r="U37" s="1">
        <v>0.95572411775529797</v>
      </c>
      <c r="V37" s="1">
        <v>0.90689825620244702</v>
      </c>
      <c r="W37" s="1">
        <v>0.86714649832555502</v>
      </c>
      <c r="X37" s="1">
        <v>0.83822822643595896</v>
      </c>
      <c r="Y37" s="1">
        <v>0.80012662234264598</v>
      </c>
      <c r="Z37" s="1">
        <v>0.77156830653009401</v>
      </c>
      <c r="AA37" s="1">
        <v>0.75038112694529602</v>
      </c>
      <c r="AB37" s="1">
        <v>0.74002240306703304</v>
      </c>
      <c r="AC37" s="1">
        <v>0.72605608806872401</v>
      </c>
      <c r="AD37" s="1">
        <v>0.71484154811645495</v>
      </c>
      <c r="AE37" s="1">
        <v>0.70389138981155397</v>
      </c>
      <c r="AF37" s="1">
        <v>0.69258282752202505</v>
      </c>
      <c r="AG37" s="1">
        <v>0.68429635236195796</v>
      </c>
      <c r="AH37" s="1">
        <v>0.67459466478780605</v>
      </c>
      <c r="AI37" s="1">
        <v>0.66927573365981297</v>
      </c>
      <c r="AJ37" s="1">
        <v>0.66400704592306004</v>
      </c>
      <c r="AK37" s="1">
        <v>0.65700923959535495</v>
      </c>
      <c r="AL37" s="1">
        <v>0.64762783518947498</v>
      </c>
      <c r="AM37" s="1">
        <v>0.63915539667669996</v>
      </c>
      <c r="AN37" s="1">
        <v>0.63016878228217399</v>
      </c>
      <c r="AO37" s="1">
        <v>0.62307646312516796</v>
      </c>
      <c r="AP37" s="1">
        <v>0.61208692288895294</v>
      </c>
    </row>
    <row r="38" spans="1:42" x14ac:dyDescent="0.4">
      <c r="A38" s="17" t="s">
        <v>38</v>
      </c>
      <c r="B38" s="1">
        <v>2.8373054895337302</v>
      </c>
      <c r="C38" s="1">
        <v>2.8650183546896799</v>
      </c>
      <c r="D38" s="1">
        <v>2.7713993129035899</v>
      </c>
      <c r="E38" s="1">
        <v>2.77007161734194</v>
      </c>
      <c r="F38" s="1">
        <v>2.7617827551475802</v>
      </c>
      <c r="G38" s="1">
        <v>2.5783985608793101</v>
      </c>
      <c r="H38" s="1">
        <v>2.4086912164748999</v>
      </c>
      <c r="I38" s="1">
        <v>2.3694872410124601</v>
      </c>
      <c r="J38" s="1">
        <v>2.31881057939442</v>
      </c>
      <c r="K38" s="1">
        <v>2.2344142168827998</v>
      </c>
      <c r="L38" s="1">
        <v>2.1106368712996502</v>
      </c>
      <c r="M38" s="1">
        <v>1.9259759653114701</v>
      </c>
      <c r="N38" s="1">
        <v>1.7311020214719799</v>
      </c>
      <c r="O38" s="1">
        <v>1.5077756628686401</v>
      </c>
      <c r="P38" s="1">
        <v>1.40912384062195</v>
      </c>
      <c r="Q38" s="1">
        <v>1.31276918017731</v>
      </c>
      <c r="R38" s="1">
        <v>1.2508975624143099</v>
      </c>
      <c r="S38" s="1">
        <v>1.2166183163813999</v>
      </c>
      <c r="T38" s="1">
        <v>1.19195920126943</v>
      </c>
      <c r="U38" s="1">
        <v>1.15280552211558</v>
      </c>
      <c r="V38" s="1">
        <v>1.09390490277644</v>
      </c>
      <c r="W38" s="1">
        <v>1.04593694755997</v>
      </c>
      <c r="X38" s="1">
        <v>1.0110487934325001</v>
      </c>
      <c r="Y38" s="1">
        <v>0.96504560105562898</v>
      </c>
      <c r="Z38" s="1">
        <v>0.93068295552084601</v>
      </c>
      <c r="AA38" s="1">
        <v>0.90507854770624296</v>
      </c>
      <c r="AB38" s="1">
        <v>0.89263602287507005</v>
      </c>
      <c r="AC38" s="1">
        <v>0.87571038007651902</v>
      </c>
      <c r="AD38" s="1">
        <v>0.86222904284986601</v>
      </c>
      <c r="AE38" s="1">
        <v>0.84903870587351205</v>
      </c>
      <c r="AF38" s="1">
        <v>0.83536386947957397</v>
      </c>
      <c r="AG38" s="1">
        <v>0.82537928221514001</v>
      </c>
      <c r="AH38" s="1">
        <v>0.81367006054207602</v>
      </c>
      <c r="AI38" s="1">
        <v>0.80726709154061704</v>
      </c>
      <c r="AJ38" s="1">
        <v>0.80091288576473296</v>
      </c>
      <c r="AK38" s="1">
        <v>0.79247033565073599</v>
      </c>
      <c r="AL38" s="1">
        <v>0.78115402538602297</v>
      </c>
      <c r="AM38" s="1">
        <v>0.77093792329909905</v>
      </c>
      <c r="AN38" s="1">
        <v>0.76008138361533795</v>
      </c>
      <c r="AO38" s="1">
        <v>0.75153983863636398</v>
      </c>
      <c r="AP38" s="1">
        <v>0.73831502330548904</v>
      </c>
    </row>
    <row r="39" spans="1:42" x14ac:dyDescent="0.4">
      <c r="A39" s="17" t="s">
        <v>39</v>
      </c>
      <c r="B39" s="1">
        <v>2.4758443763783302</v>
      </c>
      <c r="C39" s="1">
        <v>2.44866438207755</v>
      </c>
      <c r="D39" s="1">
        <v>2.3330501229956799</v>
      </c>
      <c r="E39" s="1">
        <v>2.3447412994552201</v>
      </c>
      <c r="F39" s="1">
        <v>2.3386301769373401</v>
      </c>
      <c r="G39" s="1">
        <v>2.2039134278636299</v>
      </c>
      <c r="H39" s="1">
        <v>2.0458035151090499</v>
      </c>
      <c r="I39" s="1">
        <v>2.0136190167569299</v>
      </c>
      <c r="J39" s="1">
        <v>1.97203669180926</v>
      </c>
      <c r="K39" s="1">
        <v>1.8958838877072299</v>
      </c>
      <c r="L39" s="1">
        <v>1.7803410544142599</v>
      </c>
      <c r="M39" s="1">
        <v>1.6245267515696999</v>
      </c>
      <c r="N39" s="1">
        <v>1.4527339400469499</v>
      </c>
      <c r="O39" s="1">
        <v>1.2602736096049301</v>
      </c>
      <c r="P39" s="1">
        <v>1.1929526415670599</v>
      </c>
      <c r="Q39" s="1">
        <v>1.0929422846335799</v>
      </c>
      <c r="R39" s="1">
        <v>1.0693624295758899</v>
      </c>
      <c r="S39" s="1">
        <v>1.04006253259353</v>
      </c>
      <c r="T39" s="1">
        <v>1.01890448705405</v>
      </c>
      <c r="U39" s="1">
        <v>0.98535372046305603</v>
      </c>
      <c r="V39" s="1">
        <v>0.93497364678033201</v>
      </c>
      <c r="W39" s="1">
        <v>0.89399146524440598</v>
      </c>
      <c r="X39" s="1">
        <v>0.86417795184592605</v>
      </c>
      <c r="Y39" s="1">
        <v>0.824896877907903</v>
      </c>
      <c r="Z39" s="1">
        <v>0.795454404092231</v>
      </c>
      <c r="AA39" s="1">
        <v>0.773611335731889</v>
      </c>
      <c r="AB39" s="1">
        <v>0.76293187029668796</v>
      </c>
      <c r="AC39" s="1">
        <v>0.748533254310081</v>
      </c>
      <c r="AD39" s="1">
        <v>0.73697153052613995</v>
      </c>
      <c r="AE39" s="1">
        <v>0.72568234625705796</v>
      </c>
      <c r="AF39" s="1">
        <v>0.71402371557851096</v>
      </c>
      <c r="AG39" s="1">
        <v>0.70548071373701804</v>
      </c>
      <c r="AH39" s="1">
        <v>0.69547869847927202</v>
      </c>
      <c r="AI39" s="1">
        <v>0.689995101187312</v>
      </c>
      <c r="AJ39" s="1">
        <v>0.68456330157352396</v>
      </c>
      <c r="AK39" s="1">
        <v>0.67734885644285003</v>
      </c>
      <c r="AL39" s="1">
        <v>0.66767702310631405</v>
      </c>
      <c r="AM39" s="1">
        <v>0.65894229041799202</v>
      </c>
      <c r="AN39" s="1">
        <v>0.64967749000113295</v>
      </c>
      <c r="AO39" s="1">
        <v>0.64236560837697299</v>
      </c>
      <c r="AP39" s="1">
        <v>0.63103580970579698</v>
      </c>
    </row>
    <row r="40" spans="1:42" x14ac:dyDescent="0.4">
      <c r="A40" s="17" t="s">
        <v>40</v>
      </c>
      <c r="B40" s="1">
        <v>2.9251219620377702</v>
      </c>
      <c r="C40" s="1">
        <v>2.9536925586117699</v>
      </c>
      <c r="D40" s="1">
        <v>2.8571759458594199</v>
      </c>
      <c r="E40" s="1">
        <v>2.8558071572462098</v>
      </c>
      <c r="F40" s="1">
        <v>2.8472617493109502</v>
      </c>
      <c r="G40" s="1">
        <v>2.6583094497962398</v>
      </c>
      <c r="H40" s="1">
        <v>2.4833892127029298</v>
      </c>
      <c r="I40" s="1">
        <v>2.4430276044761499</v>
      </c>
      <c r="J40" s="1">
        <v>2.3908115550615099</v>
      </c>
      <c r="K40" s="1">
        <v>2.3038881298581102</v>
      </c>
      <c r="L40" s="1">
        <v>2.1763420073190298</v>
      </c>
      <c r="M40" s="1">
        <v>1.9860069540184899</v>
      </c>
      <c r="N40" s="1">
        <v>1.78512517309501</v>
      </c>
      <c r="O40" s="1">
        <v>1.55486318901802</v>
      </c>
      <c r="P40" s="1">
        <v>1.45309243241285</v>
      </c>
      <c r="Q40" s="1">
        <v>1.35369561044499</v>
      </c>
      <c r="R40" s="1">
        <v>1.28984167725508</v>
      </c>
      <c r="S40" s="1">
        <v>1.2544427756038601</v>
      </c>
      <c r="T40" s="1">
        <v>1.2289651122904</v>
      </c>
      <c r="U40" s="1">
        <v>1.1885450927563399</v>
      </c>
      <c r="V40" s="1">
        <v>1.1277695697227801</v>
      </c>
      <c r="W40" s="1">
        <v>1.0783168773765199</v>
      </c>
      <c r="X40" s="1">
        <v>1.0423486682615899</v>
      </c>
      <c r="Y40" s="1">
        <v>0.99492140508810301</v>
      </c>
      <c r="Z40" s="1">
        <v>0.959494900862359</v>
      </c>
      <c r="AA40" s="1">
        <v>0.93309786066134504</v>
      </c>
      <c r="AB40" s="1">
        <v>0.92027007237047898</v>
      </c>
      <c r="AC40" s="1">
        <v>0.90282052778510702</v>
      </c>
      <c r="AD40" s="1">
        <v>0.88892183036573502</v>
      </c>
      <c r="AE40" s="1">
        <v>0.87532310958697401</v>
      </c>
      <c r="AF40" s="1">
        <v>0.861224954248348</v>
      </c>
      <c r="AG40" s="1">
        <v>0.85093127138705305</v>
      </c>
      <c r="AH40" s="1">
        <v>0.83885957632848196</v>
      </c>
      <c r="AI40" s="1">
        <v>0.83225838096182803</v>
      </c>
      <c r="AJ40" s="1">
        <v>0.82570745704920401</v>
      </c>
      <c r="AK40" s="1">
        <v>0.81700354160696997</v>
      </c>
      <c r="AL40" s="1">
        <v>0.80533690171711503</v>
      </c>
      <c r="AM40" s="1">
        <v>0.794804524205181</v>
      </c>
      <c r="AN40" s="1">
        <v>0.78361191380420703</v>
      </c>
      <c r="AO40" s="1">
        <v>0.77480594154332405</v>
      </c>
      <c r="AP40" s="1">
        <v>0.76117165900317696</v>
      </c>
    </row>
    <row r="41" spans="1:42" x14ac:dyDescent="0.4">
      <c r="A41" s="17" t="s">
        <v>41</v>
      </c>
      <c r="B41" s="1">
        <v>2.6588418313132398</v>
      </c>
      <c r="C41" s="1">
        <v>2.62965287803683</v>
      </c>
      <c r="D41" s="1">
        <v>2.5054932049668999</v>
      </c>
      <c r="E41" s="1">
        <v>2.51804851309711</v>
      </c>
      <c r="F41" s="1">
        <v>2.5114856982684302</v>
      </c>
      <c r="G41" s="1">
        <v>2.36692741445286</v>
      </c>
      <c r="H41" s="1">
        <v>2.1971727164783199</v>
      </c>
      <c r="I41" s="1">
        <v>2.1626690148043801</v>
      </c>
      <c r="J41" s="1">
        <v>2.11804447108404</v>
      </c>
      <c r="K41" s="1">
        <v>2.0363531253939899</v>
      </c>
      <c r="L41" s="1">
        <v>1.9123341280041499</v>
      </c>
      <c r="M41" s="1">
        <v>1.74464800347483</v>
      </c>
      <c r="N41" s="1">
        <v>1.5599618608004799</v>
      </c>
      <c r="O41" s="1">
        <v>1.35323417199004</v>
      </c>
      <c r="P41" s="1">
        <v>1.28070387652396</v>
      </c>
      <c r="Q41" s="1">
        <v>1.17334233855633</v>
      </c>
      <c r="R41" s="1">
        <v>1.1478311587224199</v>
      </c>
      <c r="S41" s="1">
        <v>1.1161875681717</v>
      </c>
      <c r="T41" s="1">
        <v>1.09328941681142</v>
      </c>
      <c r="U41" s="1">
        <v>1.05710250612771</v>
      </c>
      <c r="V41" s="1">
        <v>1.00287561402051</v>
      </c>
      <c r="W41" s="1">
        <v>0.95891623775728996</v>
      </c>
      <c r="X41" s="1">
        <v>0.92693753962263103</v>
      </c>
      <c r="Y41" s="1">
        <v>0.88480340703274196</v>
      </c>
      <c r="Z41" s="1">
        <v>0.85322296655802499</v>
      </c>
      <c r="AA41" s="1">
        <v>0.82979348710727796</v>
      </c>
      <c r="AB41" s="1">
        <v>0.81833870488210403</v>
      </c>
      <c r="AC41" s="1">
        <v>0.80289411328605098</v>
      </c>
      <c r="AD41" s="1">
        <v>0.79049276453701001</v>
      </c>
      <c r="AE41" s="1">
        <v>0.77838386967291895</v>
      </c>
      <c r="AF41" s="1">
        <v>0.76587845762789697</v>
      </c>
      <c r="AG41" s="1">
        <v>0.75671501265515495</v>
      </c>
      <c r="AH41" s="1">
        <v>0.74598654623531502</v>
      </c>
      <c r="AI41" s="1">
        <v>0.74010472753064505</v>
      </c>
      <c r="AJ41" s="1">
        <v>0.73427847339766705</v>
      </c>
      <c r="AK41" s="1">
        <v>0.72654009903681704</v>
      </c>
      <c r="AL41" s="1">
        <v>0.71616586840488805</v>
      </c>
      <c r="AM41" s="1">
        <v>0.70679681592499</v>
      </c>
      <c r="AN41" s="1">
        <v>0.69685908280491604</v>
      </c>
      <c r="AO41" s="1">
        <v>0.68901618558175304</v>
      </c>
      <c r="AP41" s="1">
        <v>0.67686378703886196</v>
      </c>
    </row>
    <row r="42" spans="1:42" x14ac:dyDescent="0.4">
      <c r="A42" s="17" t="s">
        <v>44</v>
      </c>
      <c r="B42" s="1">
        <v>3.1413269382205402</v>
      </c>
      <c r="C42" s="1">
        <v>3.17200927756355</v>
      </c>
      <c r="D42" s="1">
        <v>3.0683588180068102</v>
      </c>
      <c r="E42" s="1">
        <v>3.0668888579165201</v>
      </c>
      <c r="F42" s="1">
        <v>3.0577118319690499</v>
      </c>
      <c r="G42" s="1">
        <v>2.85493315357719</v>
      </c>
      <c r="H42" s="1">
        <v>2.6671354224633799</v>
      </c>
      <c r="I42" s="1">
        <v>2.62386283529528</v>
      </c>
      <c r="J42" s="1">
        <v>2.5678250392775399</v>
      </c>
      <c r="K42" s="1">
        <v>2.4745870905988498</v>
      </c>
      <c r="L42" s="1">
        <v>2.3376942774453502</v>
      </c>
      <c r="M42" s="1">
        <v>2.1328568851621101</v>
      </c>
      <c r="N42" s="1">
        <v>1.9168872633987399</v>
      </c>
      <c r="O42" s="1">
        <v>1.66955332882689</v>
      </c>
      <c r="P42" s="1">
        <v>1.5599790354579299</v>
      </c>
      <c r="Q42" s="1">
        <v>1.4532774471119201</v>
      </c>
      <c r="R42" s="1">
        <v>1.3844889497000099</v>
      </c>
      <c r="S42" s="1">
        <v>1.3462588904344699</v>
      </c>
      <c r="T42" s="1">
        <v>1.31868547834384</v>
      </c>
      <c r="U42" s="1">
        <v>1.27508931067727</v>
      </c>
      <c r="V42" s="1">
        <v>1.2096732390309901</v>
      </c>
      <c r="W42" s="1">
        <v>1.15662800302171</v>
      </c>
      <c r="X42" s="1">
        <v>1.1180476288749199</v>
      </c>
      <c r="Y42" s="1">
        <v>1.06717563434643</v>
      </c>
      <c r="Z42" s="1">
        <v>1.0291766335058901</v>
      </c>
      <c r="AA42" s="1">
        <v>1.0008624380846201</v>
      </c>
      <c r="AB42" s="1">
        <v>0.98710336857805603</v>
      </c>
      <c r="AC42" s="1">
        <v>0.96838621789832902</v>
      </c>
      <c r="AD42" s="1">
        <v>0.95347818204245305</v>
      </c>
      <c r="AE42" s="1">
        <v>0.93889205486210303</v>
      </c>
      <c r="AF42" s="1">
        <v>0.92376993262187401</v>
      </c>
      <c r="AG42" s="1">
        <v>0.91272866183036905</v>
      </c>
      <c r="AH42" s="1">
        <v>0.899780193829121</v>
      </c>
      <c r="AI42" s="1">
        <v>0.89269961658704</v>
      </c>
      <c r="AJ42" s="1">
        <v>0.88567296792207795</v>
      </c>
      <c r="AK42" s="1">
        <v>0.87633695456403404</v>
      </c>
      <c r="AL42" s="1">
        <v>0.863823048595314</v>
      </c>
      <c r="AM42" s="1">
        <v>0.85252580561288505</v>
      </c>
      <c r="AN42" s="1">
        <v>0.840520239554017</v>
      </c>
      <c r="AO42" s="1">
        <v>0.83107474535742498</v>
      </c>
      <c r="AP42" s="1">
        <v>0.81645054650661697</v>
      </c>
    </row>
    <row r="43" spans="1:42" x14ac:dyDescent="0.4">
      <c r="A43" s="17" t="s">
        <v>42</v>
      </c>
      <c r="B43" s="1">
        <v>3.24003921830248</v>
      </c>
      <c r="C43" s="1">
        <v>3.20446983909271</v>
      </c>
      <c r="D43" s="1">
        <v>3.0531700493344398</v>
      </c>
      <c r="E43" s="1">
        <v>3.0684698277043498</v>
      </c>
      <c r="F43" s="1">
        <v>3.0604724443410598</v>
      </c>
      <c r="G43" s="1">
        <v>2.8843151026831602</v>
      </c>
      <c r="H43" s="1">
        <v>2.6774536517871002</v>
      </c>
      <c r="I43" s="1">
        <v>2.6354077710267001</v>
      </c>
      <c r="J43" s="1">
        <v>2.5810287289753902</v>
      </c>
      <c r="K43" s="1">
        <v>2.4814804366646199</v>
      </c>
      <c r="L43" s="1">
        <v>2.3303520729442599</v>
      </c>
      <c r="M43" s="1">
        <v>2.1260113658583402</v>
      </c>
      <c r="N43" s="1">
        <v>1.9009545993013199</v>
      </c>
      <c r="O43" s="1">
        <v>1.64903821549597</v>
      </c>
      <c r="P43" s="1">
        <v>1.56065349134368</v>
      </c>
      <c r="Q43" s="1">
        <v>1.4298237483120699</v>
      </c>
      <c r="R43" s="1">
        <v>1.3987360686338199</v>
      </c>
      <c r="S43" s="1">
        <v>1.36017549192527</v>
      </c>
      <c r="T43" s="1">
        <v>1.33227202374593</v>
      </c>
      <c r="U43" s="1">
        <v>1.28817500058961</v>
      </c>
      <c r="V43" s="1">
        <v>1.2220946286604499</v>
      </c>
      <c r="W43" s="1">
        <v>1.1685261533086899</v>
      </c>
      <c r="X43" s="1">
        <v>1.12955721770435</v>
      </c>
      <c r="Y43" s="1">
        <v>1.0782129668306699</v>
      </c>
      <c r="Z43" s="1">
        <v>1.0397293442005799</v>
      </c>
      <c r="AA43" s="1">
        <v>1.01117840469346</v>
      </c>
      <c r="AB43" s="1">
        <v>0.997219716662605</v>
      </c>
      <c r="AC43" s="1">
        <v>0.97839908510320195</v>
      </c>
      <c r="AD43" s="1">
        <v>0.96328692016223805</v>
      </c>
      <c r="AE43" s="1">
        <v>0.94853113672754696</v>
      </c>
      <c r="AF43" s="1">
        <v>0.93329216124968195</v>
      </c>
      <c r="AG43" s="1">
        <v>0.92212567487325303</v>
      </c>
      <c r="AH43" s="1">
        <v>0.90905206833406504</v>
      </c>
      <c r="AI43" s="1">
        <v>0.90188454033234799</v>
      </c>
      <c r="AJ43" s="1">
        <v>0.89478472278610299</v>
      </c>
      <c r="AK43" s="1">
        <v>0.88535481382356995</v>
      </c>
      <c r="AL43" s="1">
        <v>0.87271287562652999</v>
      </c>
      <c r="AM43" s="1">
        <v>0.86129583790894204</v>
      </c>
      <c r="AN43" s="1">
        <v>0.84918581140384597</v>
      </c>
      <c r="AO43" s="1">
        <v>0.83962853188127495</v>
      </c>
      <c r="AP43" s="1">
        <v>0.82481973527980101</v>
      </c>
    </row>
    <row r="44" spans="1:42" x14ac:dyDescent="0.4">
      <c r="A44" s="17" t="s">
        <v>45</v>
      </c>
      <c r="B44" s="1">
        <v>3.8279909536091199</v>
      </c>
      <c r="C44" s="1">
        <v>3.8653801587922998</v>
      </c>
      <c r="D44" s="1">
        <v>3.73907270040805</v>
      </c>
      <c r="E44" s="1">
        <v>3.7372814211052399</v>
      </c>
      <c r="F44" s="1">
        <v>3.7260983850829401</v>
      </c>
      <c r="G44" s="1">
        <v>3.4870620701756798</v>
      </c>
      <c r="H44" s="1">
        <v>3.2529849821263901</v>
      </c>
      <c r="I44" s="1">
        <v>3.2178557728279098</v>
      </c>
      <c r="J44" s="1">
        <v>3.14774478388287</v>
      </c>
      <c r="K44" s="1">
        <v>3.05468095799643</v>
      </c>
      <c r="L44" s="1">
        <v>2.88275862325332</v>
      </c>
      <c r="M44" s="1">
        <v>2.6200625078235702</v>
      </c>
      <c r="N44" s="1">
        <v>2.37850967513927</v>
      </c>
      <c r="O44" s="1">
        <v>2.1059786505163101</v>
      </c>
      <c r="P44" s="1">
        <v>1.9311488773738601</v>
      </c>
      <c r="Q44" s="1">
        <v>1.8326166759828999</v>
      </c>
      <c r="R44" s="1">
        <v>1.7432103180967999</v>
      </c>
      <c r="S44" s="1">
        <v>1.69383648888745</v>
      </c>
      <c r="T44" s="1">
        <v>1.65899681702837</v>
      </c>
      <c r="U44" s="1">
        <v>1.6037479335443801</v>
      </c>
      <c r="V44" s="1">
        <v>1.52114500151257</v>
      </c>
      <c r="W44" s="1">
        <v>1.45362300764726</v>
      </c>
      <c r="X44" s="1">
        <v>1.40434274598669</v>
      </c>
      <c r="Y44" s="1">
        <v>1.3392581109368999</v>
      </c>
      <c r="Z44" s="1">
        <v>1.2904753917888401</v>
      </c>
      <c r="AA44" s="1">
        <v>1.2535735146263201</v>
      </c>
      <c r="AB44" s="1">
        <v>1.2354240826423299</v>
      </c>
      <c r="AC44" s="1">
        <v>1.21117798524242</v>
      </c>
      <c r="AD44" s="1">
        <v>1.1924831678443699</v>
      </c>
      <c r="AE44" s="1">
        <v>1.17386624939486</v>
      </c>
      <c r="AF44" s="1">
        <v>1.1547060069156401</v>
      </c>
      <c r="AG44" s="1">
        <v>1.1404067937866</v>
      </c>
      <c r="AH44" s="1">
        <v>1.1238473222603</v>
      </c>
      <c r="AI44" s="1">
        <v>1.1146440342814801</v>
      </c>
      <c r="AJ44" s="1">
        <v>1.1058310674371401</v>
      </c>
      <c r="AK44" s="1">
        <v>1.0939583459031399</v>
      </c>
      <c r="AL44" s="1">
        <v>1.0781423301064801</v>
      </c>
      <c r="AM44" s="1">
        <v>1.06401648467641</v>
      </c>
      <c r="AN44" s="1">
        <v>1.04892641516582</v>
      </c>
      <c r="AO44" s="1">
        <v>1.03701769451222</v>
      </c>
      <c r="AP44" s="1">
        <v>1.0185950516834901</v>
      </c>
    </row>
    <row r="45" spans="1:42" x14ac:dyDescent="0.4">
      <c r="A45" s="17" t="s">
        <v>43</v>
      </c>
      <c r="B45" s="1">
        <v>5.0809123285683198</v>
      </c>
      <c r="C45" s="1">
        <v>5.01686408397652</v>
      </c>
      <c r="D45" s="1">
        <v>4.78614305853531</v>
      </c>
      <c r="E45" s="1">
        <v>4.8085457012287796</v>
      </c>
      <c r="F45" s="1">
        <v>4.7942157078030103</v>
      </c>
      <c r="G45" s="1">
        <v>4.5297509650815302</v>
      </c>
      <c r="H45" s="1">
        <v>4.2080152403118696</v>
      </c>
      <c r="I45" s="1">
        <v>4.1674641417473204</v>
      </c>
      <c r="J45" s="1">
        <v>4.0819681822354097</v>
      </c>
      <c r="K45" s="1">
        <v>3.9552614770608199</v>
      </c>
      <c r="L45" s="1">
        <v>3.71614282208705</v>
      </c>
      <c r="M45" s="1">
        <v>3.3826011188830098</v>
      </c>
      <c r="N45" s="1">
        <v>3.0617369839433302</v>
      </c>
      <c r="O45" s="1">
        <v>2.7073338727231699</v>
      </c>
      <c r="P45" s="1">
        <v>2.5174766292889199</v>
      </c>
      <c r="Q45" s="1">
        <v>2.35708435527483</v>
      </c>
      <c r="R45" s="1">
        <v>2.3023880822794802</v>
      </c>
      <c r="S45" s="1">
        <v>2.2373405701609101</v>
      </c>
      <c r="T45" s="1">
        <v>2.1913233485220802</v>
      </c>
      <c r="U45" s="1">
        <v>2.1183435277301101</v>
      </c>
      <c r="V45" s="1">
        <v>2.0093236789827298</v>
      </c>
      <c r="W45" s="1">
        <v>1.9201621090379399</v>
      </c>
      <c r="X45" s="1">
        <v>1.8550714428023301</v>
      </c>
      <c r="Y45" s="1">
        <v>1.7691609784970399</v>
      </c>
      <c r="Z45" s="1">
        <v>1.7045667776220399</v>
      </c>
      <c r="AA45" s="1">
        <v>1.65589612559299</v>
      </c>
      <c r="AB45" s="1">
        <v>1.63182745534115</v>
      </c>
      <c r="AC45" s="1">
        <v>1.5999298384279601</v>
      </c>
      <c r="AD45" s="1">
        <v>1.57515318407769</v>
      </c>
      <c r="AE45" s="1">
        <v>1.55053133177609</v>
      </c>
      <c r="AF45" s="1">
        <v>1.52528061359956</v>
      </c>
      <c r="AG45" s="1">
        <v>1.5063687327385</v>
      </c>
      <c r="AH45" s="1">
        <v>1.48450298101204</v>
      </c>
      <c r="AI45" s="1">
        <v>1.4723207311341799</v>
      </c>
      <c r="AJ45" s="1">
        <v>1.4606786505790299</v>
      </c>
      <c r="AK45" s="1">
        <v>1.4449979482088899</v>
      </c>
      <c r="AL45" s="1">
        <v>1.42410630743309</v>
      </c>
      <c r="AM45" s="1">
        <v>1.4054423946213299</v>
      </c>
      <c r="AN45" s="1">
        <v>1.38553733670625</v>
      </c>
      <c r="AO45" s="1">
        <v>1.36978229730059</v>
      </c>
      <c r="AP45" s="1">
        <v>1.3453974630471099</v>
      </c>
    </row>
    <row r="46" spans="1:42" x14ac:dyDescent="0.4">
      <c r="A46" s="17" t="s">
        <v>46</v>
      </c>
      <c r="B46" s="1">
        <v>5.8076778575626404</v>
      </c>
      <c r="C46" s="1">
        <v>5.8458031534044901</v>
      </c>
      <c r="D46" s="1">
        <v>5.6531552990501996</v>
      </c>
      <c r="E46" s="1">
        <v>5.6516572172551403</v>
      </c>
      <c r="F46" s="1">
        <v>5.6332487134161902</v>
      </c>
      <c r="G46" s="1">
        <v>5.2770814720524601</v>
      </c>
      <c r="H46" s="1">
        <v>4.9287222086559801</v>
      </c>
      <c r="I46" s="1">
        <v>4.8782444888268897</v>
      </c>
      <c r="J46" s="1">
        <v>4.7744161431177004</v>
      </c>
      <c r="K46" s="1">
        <v>4.6353368837077999</v>
      </c>
      <c r="L46" s="1">
        <v>4.3773098916531303</v>
      </c>
      <c r="M46" s="1">
        <v>3.9834265462170402</v>
      </c>
      <c r="N46" s="1">
        <v>3.6207981699892802</v>
      </c>
      <c r="O46" s="1">
        <v>3.2115738754710299</v>
      </c>
      <c r="P46" s="1">
        <v>2.95128445986062</v>
      </c>
      <c r="Q46" s="1">
        <v>2.80338309665968</v>
      </c>
      <c r="R46" s="1">
        <v>2.6736760450436599</v>
      </c>
      <c r="S46" s="1">
        <v>2.5980334697670999</v>
      </c>
      <c r="T46" s="1">
        <v>2.54467567548933</v>
      </c>
      <c r="U46" s="1">
        <v>2.4600149745297202</v>
      </c>
      <c r="V46" s="1">
        <v>2.3333977507352501</v>
      </c>
      <c r="W46" s="1">
        <v>2.2298186504671</v>
      </c>
      <c r="X46" s="1">
        <v>2.1542169507692401</v>
      </c>
      <c r="Y46" s="1">
        <v>2.0543669395923501</v>
      </c>
      <c r="Z46" s="1">
        <v>1.97951476103402</v>
      </c>
      <c r="AA46" s="1">
        <v>1.9229024682970299</v>
      </c>
      <c r="AB46" s="1">
        <v>1.8950497867196401</v>
      </c>
      <c r="AC46" s="1">
        <v>1.8578579889503899</v>
      </c>
      <c r="AD46" s="1">
        <v>1.82917228893988</v>
      </c>
      <c r="AE46" s="1">
        <v>1.80061219841812</v>
      </c>
      <c r="AF46" s="1">
        <v>1.77122394055488</v>
      </c>
      <c r="AG46" s="1">
        <v>1.7492822502473</v>
      </c>
      <c r="AH46" s="1">
        <v>1.7238770503098699</v>
      </c>
      <c r="AI46" s="1">
        <v>1.70975419231487</v>
      </c>
      <c r="AJ46" s="1">
        <v>1.69623599572689</v>
      </c>
      <c r="AK46" s="1">
        <v>1.6780228122966501</v>
      </c>
      <c r="AL46" s="1">
        <v>1.6537608418570799</v>
      </c>
      <c r="AM46" s="1">
        <v>1.6320929967633799</v>
      </c>
      <c r="AN46" s="1">
        <v>1.6089461267636</v>
      </c>
      <c r="AO46" s="1">
        <v>1.5906752861108699</v>
      </c>
      <c r="AP46" s="1">
        <v>1.56241472994161</v>
      </c>
    </row>
    <row r="47" spans="1:42" x14ac:dyDescent="0.4">
      <c r="A47" s="17" t="s">
        <v>57</v>
      </c>
      <c r="B47" s="1">
        <v>7.22294494301042</v>
      </c>
      <c r="C47" s="1">
        <v>7.1331870193761002</v>
      </c>
      <c r="D47" s="1">
        <v>6.8041755433842699</v>
      </c>
      <c r="E47" s="1">
        <v>6.83627119691982</v>
      </c>
      <c r="F47" s="1">
        <v>6.8161793849897299</v>
      </c>
      <c r="G47" s="1">
        <v>6.44000582539935</v>
      </c>
      <c r="H47" s="1">
        <v>5.9811431844833898</v>
      </c>
      <c r="I47" s="1">
        <v>5.9230827786757398</v>
      </c>
      <c r="J47" s="1">
        <v>5.8012071477652603</v>
      </c>
      <c r="K47" s="1">
        <v>5.6206185031847502</v>
      </c>
      <c r="L47" s="1">
        <v>5.2799425107117104</v>
      </c>
      <c r="M47" s="1">
        <v>4.8052317072740403</v>
      </c>
      <c r="N47" s="1">
        <v>4.3483947125051401</v>
      </c>
      <c r="O47" s="1">
        <v>3.8439370422534598</v>
      </c>
      <c r="P47" s="1">
        <v>3.5739153515620701</v>
      </c>
      <c r="Q47" s="1">
        <v>3.34504088142147</v>
      </c>
      <c r="R47" s="1">
        <v>3.2674189742187698</v>
      </c>
      <c r="S47" s="1">
        <v>3.1751091409197301</v>
      </c>
      <c r="T47" s="1">
        <v>3.109804534527</v>
      </c>
      <c r="U47" s="1">
        <v>3.0062344636081502</v>
      </c>
      <c r="V47" s="1">
        <v>2.8515187231625401</v>
      </c>
      <c r="W47" s="1">
        <v>2.72498548686346</v>
      </c>
      <c r="X47" s="1">
        <v>2.6326125889030401</v>
      </c>
      <c r="Y47" s="1">
        <v>2.5106950049308199</v>
      </c>
      <c r="Z47" s="1">
        <v>2.4190252818353102</v>
      </c>
      <c r="AA47" s="1">
        <v>2.3499551108657499</v>
      </c>
      <c r="AB47" s="1">
        <v>2.3157968782239502</v>
      </c>
      <c r="AC47" s="1">
        <v>2.2705310379807599</v>
      </c>
      <c r="AD47" s="1">
        <v>2.2353692665382101</v>
      </c>
      <c r="AE47" s="1">
        <v>2.2004265769228302</v>
      </c>
      <c r="AF47" s="1">
        <v>2.1645926517388498</v>
      </c>
      <c r="AG47" s="1">
        <v>2.1377540814309599</v>
      </c>
      <c r="AH47" s="1">
        <v>2.1067237936260201</v>
      </c>
      <c r="AI47" s="1">
        <v>2.08943534933056</v>
      </c>
      <c r="AJ47" s="1">
        <v>2.07291345734343</v>
      </c>
      <c r="AK47" s="1">
        <v>2.05066024774804</v>
      </c>
      <c r="AL47" s="1">
        <v>2.02101198970563</v>
      </c>
      <c r="AM47" s="1">
        <v>1.9945250893781299</v>
      </c>
      <c r="AN47" s="1">
        <v>1.9662774187965499</v>
      </c>
      <c r="AO47" s="1">
        <v>1.9439187649126899</v>
      </c>
      <c r="AP47" s="1">
        <v>1.9093121304456799</v>
      </c>
    </row>
    <row r="48" spans="1:42" x14ac:dyDescent="0.4">
      <c r="A48" s="17" t="s">
        <v>58</v>
      </c>
      <c r="B48" s="1">
        <v>8.26073138522076</v>
      </c>
      <c r="C48" s="1">
        <v>8.3179246667568894</v>
      </c>
      <c r="D48" s="1">
        <v>8.0440684278756898</v>
      </c>
      <c r="E48" s="1">
        <v>8.0417432025408999</v>
      </c>
      <c r="F48" s="1">
        <v>8.0157891333434392</v>
      </c>
      <c r="G48" s="1">
        <v>7.5081336379433603</v>
      </c>
      <c r="H48" s="1">
        <v>7.0115455421014596</v>
      </c>
      <c r="I48" s="1">
        <v>6.9392945260174503</v>
      </c>
      <c r="J48" s="1">
        <v>6.7912002056368799</v>
      </c>
      <c r="K48" s="1">
        <v>6.5930320945480698</v>
      </c>
      <c r="L48" s="1">
        <v>6.2255590332055499</v>
      </c>
      <c r="M48" s="1">
        <v>5.6645895679111096</v>
      </c>
      <c r="N48" s="1">
        <v>5.1482016866228602</v>
      </c>
      <c r="O48" s="1">
        <v>4.5654606579610499</v>
      </c>
      <c r="P48" s="1">
        <v>4.1944322350059</v>
      </c>
      <c r="Q48" s="1">
        <v>3.9838096895785702</v>
      </c>
      <c r="R48" s="1">
        <v>3.79838320966295</v>
      </c>
      <c r="S48" s="1">
        <v>3.6909208231328101</v>
      </c>
      <c r="T48" s="1">
        <v>3.6151193749766399</v>
      </c>
      <c r="U48" s="1">
        <v>3.49484572812753</v>
      </c>
      <c r="V48" s="1">
        <v>3.3149646024686898</v>
      </c>
      <c r="W48" s="1">
        <v>3.16781312116006</v>
      </c>
      <c r="X48" s="1">
        <v>3.0604086877213699</v>
      </c>
      <c r="Y48" s="1">
        <v>2.9185559119519602</v>
      </c>
      <c r="Z48" s="1">
        <v>2.8122180230620901</v>
      </c>
      <c r="AA48" s="1">
        <v>2.73179004579517</v>
      </c>
      <c r="AB48" s="1">
        <v>2.6922213190498501</v>
      </c>
      <c r="AC48" s="1">
        <v>2.6393831741103599</v>
      </c>
      <c r="AD48" s="1">
        <v>2.59863193876207</v>
      </c>
      <c r="AE48" s="1">
        <v>2.5580576389189602</v>
      </c>
      <c r="AF48" s="1">
        <v>2.5163062228353699</v>
      </c>
      <c r="AG48" s="1">
        <v>2.4851349966278602</v>
      </c>
      <c r="AH48" s="1">
        <v>2.4490429540306802</v>
      </c>
      <c r="AI48" s="1">
        <v>2.4289795213791598</v>
      </c>
      <c r="AJ48" s="1">
        <v>2.4097746875471402</v>
      </c>
      <c r="AK48" s="1">
        <v>2.3838998491532499</v>
      </c>
      <c r="AL48" s="1">
        <v>2.3494318068613498</v>
      </c>
      <c r="AM48" s="1">
        <v>2.3186491572591499</v>
      </c>
      <c r="AN48" s="1">
        <v>2.2857652126672998</v>
      </c>
      <c r="AO48" s="1">
        <v>2.2598090114753302</v>
      </c>
      <c r="AP48" s="1">
        <v>2.2196603845486198</v>
      </c>
    </row>
    <row r="49" spans="1:42" x14ac:dyDescent="0.4">
      <c r="A49" s="17" t="s">
        <v>47</v>
      </c>
      <c r="B49" s="1">
        <v>2.5074519048883799</v>
      </c>
      <c r="C49" s="1">
        <v>2.4799249209088599</v>
      </c>
      <c r="D49" s="1">
        <v>2.3628346882056399</v>
      </c>
      <c r="E49" s="1">
        <v>2.3746751184699799</v>
      </c>
      <c r="F49" s="1">
        <v>2.3684859791425401</v>
      </c>
      <c r="G49" s="1">
        <v>2.2372355569623101</v>
      </c>
      <c r="H49" s="1">
        <v>2.0737245797802699</v>
      </c>
      <c r="I49" s="1">
        <v>2.0523943225630701</v>
      </c>
      <c r="J49" s="1">
        <v>2.0091192076050999</v>
      </c>
      <c r="K49" s="1">
        <v>1.9450946651891701</v>
      </c>
      <c r="L49" s="1">
        <v>1.8246772636598501</v>
      </c>
      <c r="M49" s="1">
        <v>1.65822510819678</v>
      </c>
      <c r="N49" s="1">
        <v>1.4975952967259301</v>
      </c>
      <c r="O49" s="1">
        <v>1.32061262044211</v>
      </c>
      <c r="P49" s="1">
        <v>1.2264471616505901</v>
      </c>
      <c r="Q49" s="1">
        <v>1.1445223697981</v>
      </c>
      <c r="R49" s="1">
        <v>1.11790892257425</v>
      </c>
      <c r="S49" s="1">
        <v>1.0862803193557999</v>
      </c>
      <c r="T49" s="1">
        <v>1.0638905260810601</v>
      </c>
      <c r="U49" s="1">
        <v>1.02840669098784</v>
      </c>
      <c r="V49" s="1">
        <v>0.97543082311285101</v>
      </c>
      <c r="W49" s="1">
        <v>0.93214505124926095</v>
      </c>
      <c r="X49" s="1">
        <v>0.90054526847092398</v>
      </c>
      <c r="Y49" s="1">
        <v>0.85884282870395101</v>
      </c>
      <c r="Z49" s="1">
        <v>0.82747911422846399</v>
      </c>
      <c r="AA49" s="1">
        <v>0.80385050174047501</v>
      </c>
      <c r="AB49" s="1">
        <v>0.79216016935536704</v>
      </c>
      <c r="AC49" s="1">
        <v>0.77667853034915701</v>
      </c>
      <c r="AD49" s="1">
        <v>0.76465030024636804</v>
      </c>
      <c r="AE49" s="1">
        <v>0.75269456396045298</v>
      </c>
      <c r="AF49" s="1">
        <v>0.74043773235659804</v>
      </c>
      <c r="AG49" s="1">
        <v>0.73125634424975305</v>
      </c>
      <c r="AH49" s="1">
        <v>0.72064209392534995</v>
      </c>
      <c r="AI49" s="1">
        <v>0.71472727465343899</v>
      </c>
      <c r="AJ49" s="1">
        <v>0.70907530014694298</v>
      </c>
      <c r="AK49" s="1">
        <v>0.70146264245259204</v>
      </c>
      <c r="AL49" s="1">
        <v>0.69132050520768695</v>
      </c>
      <c r="AM49" s="1">
        <v>0.68225982421389098</v>
      </c>
      <c r="AN49" s="1">
        <v>0.672598371219154</v>
      </c>
      <c r="AO49" s="1">
        <v>0.66495001044353697</v>
      </c>
      <c r="AP49" s="1">
        <v>0.65310887685173202</v>
      </c>
    </row>
    <row r="50" spans="1:42" x14ac:dyDescent="0.4">
      <c r="A50" s="17" t="s">
        <v>48</v>
      </c>
      <c r="B50" s="1">
        <v>2.96246513137935</v>
      </c>
      <c r="C50" s="1">
        <v>2.99140047056575</v>
      </c>
      <c r="D50" s="1">
        <v>2.8936516916811699</v>
      </c>
      <c r="E50" s="1">
        <v>2.8922654286153899</v>
      </c>
      <c r="F50" s="1">
        <v>2.8836109268988199</v>
      </c>
      <c r="G50" s="1">
        <v>2.6985018319245202</v>
      </c>
      <c r="H50" s="1">
        <v>2.5172824337769901</v>
      </c>
      <c r="I50" s="1">
        <v>2.4900718276723302</v>
      </c>
      <c r="J50" s="1">
        <v>2.4357687851291199</v>
      </c>
      <c r="K50" s="1">
        <v>2.3636893269867199</v>
      </c>
      <c r="L50" s="1">
        <v>2.2305399119211802</v>
      </c>
      <c r="M50" s="1">
        <v>2.0272036721000499</v>
      </c>
      <c r="N50" s="1">
        <v>1.84025098443543</v>
      </c>
      <c r="O50" s="1">
        <v>1.62930647347424</v>
      </c>
      <c r="P50" s="1">
        <v>1.4938908949542899</v>
      </c>
      <c r="Q50" s="1">
        <v>1.4175816324749599</v>
      </c>
      <c r="R50" s="1">
        <v>1.34839740001288</v>
      </c>
      <c r="S50" s="1">
        <v>1.31018708605773</v>
      </c>
      <c r="T50" s="1">
        <v>1.2832256177713199</v>
      </c>
      <c r="U50" s="1">
        <v>1.2404760854376</v>
      </c>
      <c r="V50" s="1">
        <v>1.1765692043454701</v>
      </c>
      <c r="W50" s="1">
        <v>1.1243370658469201</v>
      </c>
      <c r="X50" s="1">
        <v>1.08621396703638</v>
      </c>
      <c r="Y50" s="1">
        <v>1.0358641628649401</v>
      </c>
      <c r="Z50" s="1">
        <v>0.99812382279582501</v>
      </c>
      <c r="AA50" s="1">
        <v>0.96957108669557901</v>
      </c>
      <c r="AB50" s="1">
        <v>0.95552607613335305</v>
      </c>
      <c r="AC50" s="1">
        <v>0.93676709304716099</v>
      </c>
      <c r="AD50" s="1">
        <v>0.92230746552644705</v>
      </c>
      <c r="AE50" s="1">
        <v>0.907905435061653</v>
      </c>
      <c r="AF50" s="1">
        <v>0.89308441478852396</v>
      </c>
      <c r="AG50" s="1">
        <v>0.88202112206039296</v>
      </c>
      <c r="AH50" s="1">
        <v>0.86921069317654498</v>
      </c>
      <c r="AI50" s="1">
        <v>0.86208983717240995</v>
      </c>
      <c r="AJ50" s="1">
        <v>0.85527337149820903</v>
      </c>
      <c r="AK50" s="1">
        <v>0.84608906878268997</v>
      </c>
      <c r="AL50" s="1">
        <v>0.83385513427922597</v>
      </c>
      <c r="AM50" s="1">
        <v>0.82292972063555703</v>
      </c>
      <c r="AN50" s="1">
        <v>0.81125805496464798</v>
      </c>
      <c r="AO50" s="1">
        <v>0.80204670393654998</v>
      </c>
      <c r="AP50" s="1">
        <v>0.78779676154148204</v>
      </c>
    </row>
    <row r="52" spans="1:42" x14ac:dyDescent="0.4">
      <c r="A52" s="25" t="s">
        <v>212</v>
      </c>
    </row>
    <row r="53" spans="1:42" x14ac:dyDescent="0.4">
      <c r="A53" s="17" t="s">
        <v>37</v>
      </c>
      <c r="B53" s="1">
        <v>2.40151587916549</v>
      </c>
      <c r="C53" s="1">
        <v>2.37515186835298</v>
      </c>
      <c r="D53" s="1">
        <v>2.2630085197273302</v>
      </c>
      <c r="E53" s="1">
        <v>2.2743487098384598</v>
      </c>
      <c r="F53" s="1">
        <v>2.2684210522254702</v>
      </c>
      <c r="G53" s="1">
        <v>2.13766204349976</v>
      </c>
      <c r="H53" s="1">
        <v>1.9842676823554799</v>
      </c>
      <c r="I53" s="1">
        <v>1.9530047715071499</v>
      </c>
      <c r="J53" s="1">
        <v>1.9126474164140601</v>
      </c>
      <c r="K53" s="1">
        <v>1.83871337212583</v>
      </c>
      <c r="L53" s="1">
        <v>1.72659143659327</v>
      </c>
      <c r="M53" s="1">
        <v>1.58332545023201</v>
      </c>
      <c r="N53" s="1">
        <v>1.4228497037719301</v>
      </c>
      <c r="O53" s="1">
        <v>1.2402995154693</v>
      </c>
      <c r="P53" s="1">
        <v>1.1799304326097999</v>
      </c>
      <c r="Q53" s="1">
        <v>1.0861623388459301</v>
      </c>
      <c r="R53" s="1">
        <v>1.0680656752406501</v>
      </c>
      <c r="S53" s="1">
        <v>1.0440449786080801</v>
      </c>
      <c r="T53" s="1">
        <v>1.0279947887380501</v>
      </c>
      <c r="U53" s="1">
        <v>0.99921345714293697</v>
      </c>
      <c r="V53" s="1">
        <v>0.95298267034349704</v>
      </c>
      <c r="W53" s="1">
        <v>0.91121240367101297</v>
      </c>
      <c r="X53" s="1">
        <v>0.88082462770592496</v>
      </c>
      <c r="Y53" s="1">
        <v>0.84078736615860405</v>
      </c>
      <c r="Z53" s="1">
        <v>0.81077737963128405</v>
      </c>
      <c r="AA53" s="1">
        <v>0.78851368236237995</v>
      </c>
      <c r="AB53" s="1">
        <v>0.77762811389131603</v>
      </c>
      <c r="AC53" s="1">
        <v>0.76295257329965305</v>
      </c>
      <c r="AD53" s="1">
        <v>0.75116809583301003</v>
      </c>
      <c r="AE53" s="1">
        <v>0.73966123003663398</v>
      </c>
      <c r="AF53" s="1">
        <v>0.72777815246395094</v>
      </c>
      <c r="AG53" s="1">
        <v>0.71907061707045306</v>
      </c>
      <c r="AH53" s="1">
        <v>0.70887603552945899</v>
      </c>
      <c r="AI53" s="1">
        <v>0.70328678368035502</v>
      </c>
      <c r="AJ53" s="1">
        <v>0.69775031973518697</v>
      </c>
      <c r="AK53" s="1">
        <v>0.69039688990461401</v>
      </c>
      <c r="AL53" s="1">
        <v>0.68053874106817802</v>
      </c>
      <c r="AM53" s="1">
        <v>0.67163571207940898</v>
      </c>
      <c r="AN53" s="1">
        <v>0.66219257651994001</v>
      </c>
      <c r="AO53" s="1">
        <v>0.65473984817750897</v>
      </c>
      <c r="AP53" s="1">
        <v>0.64319149749865201</v>
      </c>
    </row>
    <row r="54" spans="1:42" x14ac:dyDescent="0.4">
      <c r="A54" s="17" t="s">
        <v>38</v>
      </c>
      <c r="B54" s="1">
        <v>2.8373054895337302</v>
      </c>
      <c r="C54" s="1">
        <v>2.8650183546896799</v>
      </c>
      <c r="D54" s="1">
        <v>2.7713993129035899</v>
      </c>
      <c r="E54" s="1">
        <v>2.77007161734194</v>
      </c>
      <c r="F54" s="1">
        <v>2.7617827551475802</v>
      </c>
      <c r="G54" s="1">
        <v>2.5783985608793101</v>
      </c>
      <c r="H54" s="1">
        <v>2.4086912164748999</v>
      </c>
      <c r="I54" s="1">
        <v>2.3694872410124601</v>
      </c>
      <c r="J54" s="1">
        <v>2.31881057939442</v>
      </c>
      <c r="K54" s="1">
        <v>2.2344142168827998</v>
      </c>
      <c r="L54" s="1">
        <v>2.1106368712996502</v>
      </c>
      <c r="M54" s="1">
        <v>1.9356377798007001</v>
      </c>
      <c r="N54" s="1">
        <v>1.7484033061497699</v>
      </c>
      <c r="O54" s="1">
        <v>1.5302201405015801</v>
      </c>
      <c r="P54" s="1">
        <v>1.43723055103571</v>
      </c>
      <c r="Q54" s="1">
        <v>1.3452981104298101</v>
      </c>
      <c r="R54" s="1">
        <v>1.28827756041266</v>
      </c>
      <c r="S54" s="1">
        <v>1.25924609316952</v>
      </c>
      <c r="T54" s="1">
        <v>1.2399294997985399</v>
      </c>
      <c r="U54" s="1">
        <v>1.2052628679833199</v>
      </c>
      <c r="V54" s="1">
        <v>1.1494921378667</v>
      </c>
      <c r="W54" s="1">
        <v>1.09908847226484</v>
      </c>
      <c r="X54" s="1">
        <v>1.06242744992523</v>
      </c>
      <c r="Y54" s="1">
        <v>1.01408717880035</v>
      </c>
      <c r="Z54" s="1">
        <v>0.97797781681596097</v>
      </c>
      <c r="AA54" s="1">
        <v>0.95107245218744996</v>
      </c>
      <c r="AB54" s="1">
        <v>0.93799709844312495</v>
      </c>
      <c r="AC54" s="1">
        <v>0.92021194908203396</v>
      </c>
      <c r="AD54" s="1">
        <v>0.906045472589038</v>
      </c>
      <c r="AE54" s="1">
        <v>0.89218453674116205</v>
      </c>
      <c r="AF54" s="1">
        <v>0.877814969424213</v>
      </c>
      <c r="AG54" s="1">
        <v>0.86732303589085002</v>
      </c>
      <c r="AH54" s="1">
        <v>0.85501892744365504</v>
      </c>
      <c r="AI54" s="1">
        <v>0.84829054428136996</v>
      </c>
      <c r="AJ54" s="1">
        <v>0.84161339183609696</v>
      </c>
      <c r="AK54" s="1">
        <v>0.83274179737852405</v>
      </c>
      <c r="AL54" s="1">
        <v>0.82085041459191399</v>
      </c>
      <c r="AM54" s="1">
        <v>0.81011510467762105</v>
      </c>
      <c r="AN54" s="1">
        <v>0.79870705108287399</v>
      </c>
      <c r="AO54" s="1">
        <v>0.78973145186720595</v>
      </c>
      <c r="AP54" s="1">
        <v>0.77583416293924601</v>
      </c>
    </row>
    <row r="55" spans="1:42" x14ac:dyDescent="0.4">
      <c r="A55" s="17" t="s">
        <v>39</v>
      </c>
      <c r="B55" s="1">
        <v>2.4758443763783302</v>
      </c>
      <c r="C55" s="1">
        <v>2.44866438207755</v>
      </c>
      <c r="D55" s="1">
        <v>2.3330501229956799</v>
      </c>
      <c r="E55" s="1">
        <v>2.3447412994552201</v>
      </c>
      <c r="F55" s="1">
        <v>2.3386301769373401</v>
      </c>
      <c r="G55" s="1">
        <v>2.2039134278636299</v>
      </c>
      <c r="H55" s="1">
        <v>2.0458035151090499</v>
      </c>
      <c r="I55" s="1">
        <v>2.0136190167569299</v>
      </c>
      <c r="J55" s="1">
        <v>1.97203669180926</v>
      </c>
      <c r="K55" s="1">
        <v>1.8958838877072299</v>
      </c>
      <c r="L55" s="1">
        <v>1.7803410544142599</v>
      </c>
      <c r="M55" s="1">
        <v>1.6326740407812299</v>
      </c>
      <c r="N55" s="1">
        <v>1.4672828673629801</v>
      </c>
      <c r="O55" s="1">
        <v>1.2791324719583299</v>
      </c>
      <c r="P55" s="1">
        <v>1.2168734705919999</v>
      </c>
      <c r="Q55" s="1">
        <v>1.12024933749422</v>
      </c>
      <c r="R55" s="1">
        <v>1.10158479069115</v>
      </c>
      <c r="S55" s="1">
        <v>1.0768101646445201</v>
      </c>
      <c r="T55" s="1">
        <v>1.06025625051554</v>
      </c>
      <c r="U55" s="1">
        <v>1.03057172972072</v>
      </c>
      <c r="V55" s="1">
        <v>0.982890274413038</v>
      </c>
      <c r="W55" s="1">
        <v>0.93980892829960505</v>
      </c>
      <c r="X55" s="1">
        <v>0.90846748932877996</v>
      </c>
      <c r="Y55" s="1">
        <v>0.86717366743158097</v>
      </c>
      <c r="Z55" s="1">
        <v>0.836221934422122</v>
      </c>
      <c r="AA55" s="1">
        <v>0.81325951656433304</v>
      </c>
      <c r="AB55" s="1">
        <v>0.80203238538909905</v>
      </c>
      <c r="AC55" s="1">
        <v>0.78689621700449097</v>
      </c>
      <c r="AD55" s="1">
        <v>0.774741914126994</v>
      </c>
      <c r="AE55" s="1">
        <v>0.76287396219498305</v>
      </c>
      <c r="AF55" s="1">
        <v>0.75061793849314995</v>
      </c>
      <c r="AG55" s="1">
        <v>0.74163713046076396</v>
      </c>
      <c r="AH55" s="1">
        <v>0.73112259743026398</v>
      </c>
      <c r="AI55" s="1">
        <v>0.72535794209018101</v>
      </c>
      <c r="AJ55" s="1">
        <v>0.71964773244087699</v>
      </c>
      <c r="AK55" s="1">
        <v>0.71206353233414499</v>
      </c>
      <c r="AL55" s="1">
        <v>0.70189600689051401</v>
      </c>
      <c r="AM55" s="1">
        <v>0.69271358064782995</v>
      </c>
      <c r="AN55" s="1">
        <v>0.682974071597656</v>
      </c>
      <c r="AO55" s="1">
        <v>0.67528745443651295</v>
      </c>
      <c r="AP55" s="1">
        <v>0.663376729091671</v>
      </c>
    </row>
    <row r="56" spans="1:42" x14ac:dyDescent="0.4">
      <c r="A56" s="17" t="s">
        <v>40</v>
      </c>
      <c r="B56" s="1">
        <v>2.9251219620377702</v>
      </c>
      <c r="C56" s="1">
        <v>2.9536925586117699</v>
      </c>
      <c r="D56" s="1">
        <v>2.8571759458594199</v>
      </c>
      <c r="E56" s="1">
        <v>2.8558071572462098</v>
      </c>
      <c r="F56" s="1">
        <v>2.8472617493109502</v>
      </c>
      <c r="G56" s="1">
        <v>2.6583094497962398</v>
      </c>
      <c r="H56" s="1">
        <v>2.4833892127029298</v>
      </c>
      <c r="I56" s="1">
        <v>2.4430276044761499</v>
      </c>
      <c r="J56" s="1">
        <v>2.3908115550615099</v>
      </c>
      <c r="K56" s="1">
        <v>2.3038881298581102</v>
      </c>
      <c r="L56" s="1">
        <v>2.1763420073190298</v>
      </c>
      <c r="M56" s="1">
        <v>1.9959671304297699</v>
      </c>
      <c r="N56" s="1">
        <v>1.8030029521414299</v>
      </c>
      <c r="O56" s="1">
        <v>1.5781303197716701</v>
      </c>
      <c r="P56" s="1">
        <v>1.4822295284064799</v>
      </c>
      <c r="Q56" s="1">
        <v>1.3875175588784501</v>
      </c>
      <c r="R56" s="1">
        <v>1.3287075875924299</v>
      </c>
      <c r="S56" s="1">
        <v>1.29876491980414</v>
      </c>
      <c r="T56" s="1">
        <v>1.2788420882695699</v>
      </c>
      <c r="U56" s="1">
        <v>1.2430875802827099</v>
      </c>
      <c r="V56" s="1">
        <v>1.1855668292647901</v>
      </c>
      <c r="W56" s="1">
        <v>1.1335811003716401</v>
      </c>
      <c r="X56" s="1">
        <v>1.0957695410280801</v>
      </c>
      <c r="Y56" s="1">
        <v>1.04591212157886</v>
      </c>
      <c r="Z56" s="1">
        <v>1.0086696081379101</v>
      </c>
      <c r="AA56" s="1">
        <v>0.980919849565977</v>
      </c>
      <c r="AB56" s="1">
        <v>0.967434223266185</v>
      </c>
      <c r="AC56" s="1">
        <v>0.94909084380345099</v>
      </c>
      <c r="AD56" s="1">
        <v>0.93447978902950801</v>
      </c>
      <c r="AE56" s="1">
        <v>0.92018389624006103</v>
      </c>
      <c r="AF56" s="1">
        <v>0.90536334526786699</v>
      </c>
      <c r="AG56" s="1">
        <v>0.89454213849150399</v>
      </c>
      <c r="AH56" s="1">
        <v>0.88185187219333505</v>
      </c>
      <c r="AI56" s="1">
        <v>0.87491233700497695</v>
      </c>
      <c r="AJ56" s="1">
        <v>0.86802564168883101</v>
      </c>
      <c r="AK56" s="1">
        <v>0.85887563289220703</v>
      </c>
      <c r="AL56" s="1">
        <v>0.84661106486334003</v>
      </c>
      <c r="AM56" s="1">
        <v>0.83553885656362703</v>
      </c>
      <c r="AN56" s="1">
        <v>0.82377276042357195</v>
      </c>
      <c r="AO56" s="1">
        <v>0.81451548016254804</v>
      </c>
      <c r="AP56" s="1">
        <v>0.800182109573503</v>
      </c>
    </row>
    <row r="57" spans="1:42" x14ac:dyDescent="0.4">
      <c r="A57" s="17" t="s">
        <v>41</v>
      </c>
      <c r="B57" s="1">
        <v>2.6588418313132398</v>
      </c>
      <c r="C57" s="1">
        <v>2.62965287803683</v>
      </c>
      <c r="D57" s="1">
        <v>2.5054932049668999</v>
      </c>
      <c r="E57" s="1">
        <v>2.51804851309711</v>
      </c>
      <c r="F57" s="1">
        <v>2.5114856982684302</v>
      </c>
      <c r="G57" s="1">
        <v>2.36692741445286</v>
      </c>
      <c r="H57" s="1">
        <v>2.1971727164783199</v>
      </c>
      <c r="I57" s="1">
        <v>2.1626690148043801</v>
      </c>
      <c r="J57" s="1">
        <v>2.11804447108404</v>
      </c>
      <c r="K57" s="1">
        <v>2.0363531253939899</v>
      </c>
      <c r="L57" s="1">
        <v>1.9123341280041499</v>
      </c>
      <c r="M57" s="1">
        <v>1.7537955506248699</v>
      </c>
      <c r="N57" s="1">
        <v>1.5762464266385099</v>
      </c>
      <c r="O57" s="1">
        <v>1.37425385059709</v>
      </c>
      <c r="P57" s="1">
        <v>1.3073652781643701</v>
      </c>
      <c r="Q57" s="1">
        <v>1.2036591670788399</v>
      </c>
      <c r="R57" s="1">
        <v>1.18360498049052</v>
      </c>
      <c r="S57" s="1">
        <v>1.15698560797784</v>
      </c>
      <c r="T57" s="1">
        <v>1.1391991195098601</v>
      </c>
      <c r="U57" s="1">
        <v>1.1073044641190699</v>
      </c>
      <c r="V57" s="1">
        <v>1.05607306243824</v>
      </c>
      <c r="W57" s="1">
        <v>1.0097837657258999</v>
      </c>
      <c r="X57" s="1">
        <v>0.97610874764854905</v>
      </c>
      <c r="Y57" s="1">
        <v>0.93174023927830496</v>
      </c>
      <c r="Z57" s="1">
        <v>0.89848402152099804</v>
      </c>
      <c r="AA57" s="1">
        <v>0.87381187721640396</v>
      </c>
      <c r="AB57" s="1">
        <v>0.86174888942501904</v>
      </c>
      <c r="AC57" s="1">
        <v>0.84548564991492503</v>
      </c>
      <c r="AD57" s="1">
        <v>0.83242638874169395</v>
      </c>
      <c r="AE57" s="1">
        <v>0.81967483417964904</v>
      </c>
      <c r="AF57" s="1">
        <v>0.80650624425913497</v>
      </c>
      <c r="AG57" s="1">
        <v>0.79685675120696597</v>
      </c>
      <c r="AH57" s="1">
        <v>0.78555932322259103</v>
      </c>
      <c r="AI57" s="1">
        <v>0.77936545685617897</v>
      </c>
      <c r="AJ57" s="1">
        <v>0.77323009149989896</v>
      </c>
      <c r="AK57" s="1">
        <v>0.765081201327937</v>
      </c>
      <c r="AL57" s="1">
        <v>0.75415663943784605</v>
      </c>
      <c r="AM57" s="1">
        <v>0.74429053006733503</v>
      </c>
      <c r="AN57" s="1">
        <v>0.733825825656507</v>
      </c>
      <c r="AO57" s="1">
        <v>0.72556688988717499</v>
      </c>
      <c r="AP57" s="1">
        <v>0.712769394501924</v>
      </c>
    </row>
    <row r="58" spans="1:42" x14ac:dyDescent="0.4">
      <c r="A58" s="17" t="s">
        <v>44</v>
      </c>
      <c r="B58" s="1">
        <v>3.1413269382205402</v>
      </c>
      <c r="C58" s="1">
        <v>3.17200927756355</v>
      </c>
      <c r="D58" s="1">
        <v>3.0683588180068102</v>
      </c>
      <c r="E58" s="1">
        <v>3.0668888579165201</v>
      </c>
      <c r="F58" s="1">
        <v>3.0577118319690499</v>
      </c>
      <c r="G58" s="1">
        <v>2.85493315357719</v>
      </c>
      <c r="H58" s="1">
        <v>2.6671354224633799</v>
      </c>
      <c r="I58" s="1">
        <v>2.62386283529528</v>
      </c>
      <c r="J58" s="1">
        <v>2.5678250392775399</v>
      </c>
      <c r="K58" s="1">
        <v>2.4745870905988498</v>
      </c>
      <c r="L58" s="1">
        <v>2.3376942774453502</v>
      </c>
      <c r="M58" s="1">
        <v>2.14403989106499</v>
      </c>
      <c r="N58" s="1">
        <v>1.93689780188004</v>
      </c>
      <c r="O58" s="1">
        <v>1.69548636770195</v>
      </c>
      <c r="P58" s="1">
        <v>1.59245432375631</v>
      </c>
      <c r="Q58" s="1">
        <v>1.4908272411591801</v>
      </c>
      <c r="R58" s="1">
        <v>1.42763855454398</v>
      </c>
      <c r="S58" s="1">
        <v>1.39546632238185</v>
      </c>
      <c r="T58" s="1">
        <v>1.3740600729686401</v>
      </c>
      <c r="U58" s="1">
        <v>1.3356434950054601</v>
      </c>
      <c r="V58" s="1">
        <v>1.27384024921252</v>
      </c>
      <c r="W58" s="1">
        <v>1.2179835260344201</v>
      </c>
      <c r="X58" s="1">
        <v>1.1773566439836101</v>
      </c>
      <c r="Y58" s="1">
        <v>1.1237869033896299</v>
      </c>
      <c r="Z58" s="1">
        <v>1.0837715307384801</v>
      </c>
      <c r="AA58" s="1">
        <v>1.05395559189903</v>
      </c>
      <c r="AB58" s="1">
        <v>1.03946596506441</v>
      </c>
      <c r="AC58" s="1">
        <v>1.0197566992457501</v>
      </c>
      <c r="AD58" s="1">
        <v>1.0040577667860899</v>
      </c>
      <c r="AE58" s="1">
        <v>0.98869750436255699</v>
      </c>
      <c r="AF58" s="1">
        <v>0.97277343617406398</v>
      </c>
      <c r="AG58" s="1">
        <v>0.96114651359649295</v>
      </c>
      <c r="AH58" s="1">
        <v>0.94751135081534399</v>
      </c>
      <c r="AI58" s="1">
        <v>0.94005512819519899</v>
      </c>
      <c r="AJ58" s="1">
        <v>0.93265568151075096</v>
      </c>
      <c r="AK58" s="1">
        <v>0.92282439861855503</v>
      </c>
      <c r="AL58" s="1">
        <v>0.90964665608622897</v>
      </c>
      <c r="AM58" s="1">
        <v>0.89775005978951194</v>
      </c>
      <c r="AN58" s="1">
        <v>0.88510787043067296</v>
      </c>
      <c r="AO58" s="1">
        <v>0.87516132548270198</v>
      </c>
      <c r="AP58" s="1">
        <v>0.85976081571767404</v>
      </c>
    </row>
    <row r="59" spans="1:42" x14ac:dyDescent="0.4">
      <c r="A59" s="17" t="s">
        <v>42</v>
      </c>
      <c r="B59" s="1">
        <v>3.24003921830248</v>
      </c>
      <c r="C59" s="1">
        <v>3.20446983909271</v>
      </c>
      <c r="D59" s="1">
        <v>3.0531700493344398</v>
      </c>
      <c r="E59" s="1">
        <v>3.0684698277043498</v>
      </c>
      <c r="F59" s="1">
        <v>3.0604724443410598</v>
      </c>
      <c r="G59" s="1">
        <v>2.8843151026831602</v>
      </c>
      <c r="H59" s="1">
        <v>2.6774536517871002</v>
      </c>
      <c r="I59" s="1">
        <v>2.6354077710267001</v>
      </c>
      <c r="J59" s="1">
        <v>2.5810287289753902</v>
      </c>
      <c r="K59" s="1">
        <v>2.4814804366646199</v>
      </c>
      <c r="L59" s="1">
        <v>2.3303520729442599</v>
      </c>
      <c r="M59" s="1">
        <v>2.1371584793001199</v>
      </c>
      <c r="N59" s="1">
        <v>1.9207988154359099</v>
      </c>
      <c r="O59" s="1">
        <v>1.6746525947497</v>
      </c>
      <c r="P59" s="1">
        <v>1.5931428203111</v>
      </c>
      <c r="Q59" s="1">
        <v>1.4667675455062701</v>
      </c>
      <c r="R59" s="1">
        <v>1.44232970558964</v>
      </c>
      <c r="S59" s="1">
        <v>1.4098915929151801</v>
      </c>
      <c r="T59" s="1">
        <v>1.3882171482327399</v>
      </c>
      <c r="U59" s="1">
        <v>1.3493506263120401</v>
      </c>
      <c r="V59" s="1">
        <v>1.2869205303583899</v>
      </c>
      <c r="W59" s="1">
        <v>1.2305128362378399</v>
      </c>
      <c r="X59" s="1">
        <v>1.1894767813801601</v>
      </c>
      <c r="Y59" s="1">
        <v>1.1354097415569799</v>
      </c>
      <c r="Z59" s="1">
        <v>1.0948840327626099</v>
      </c>
      <c r="AA59" s="1">
        <v>1.0648187937532501</v>
      </c>
      <c r="AB59" s="1">
        <v>1.05011895223817</v>
      </c>
      <c r="AC59" s="1">
        <v>1.03030072416278</v>
      </c>
      <c r="AD59" s="1">
        <v>1.01438683343599</v>
      </c>
      <c r="AE59" s="1">
        <v>0.99884791104174697</v>
      </c>
      <c r="AF59" s="1">
        <v>0.98280079334947901</v>
      </c>
      <c r="AG59" s="1">
        <v>0.97104201343351704</v>
      </c>
      <c r="AH59" s="1">
        <v>0.95727507577508397</v>
      </c>
      <c r="AI59" s="1">
        <v>0.94972728947815099</v>
      </c>
      <c r="AJ59" s="1">
        <v>0.94225079195248096</v>
      </c>
      <c r="AK59" s="1">
        <v>0.93232063234996099</v>
      </c>
      <c r="AL59" s="1">
        <v>0.91900806574678495</v>
      </c>
      <c r="AM59" s="1">
        <v>0.906985319257675</v>
      </c>
      <c r="AN59" s="1">
        <v>0.89423313057923903</v>
      </c>
      <c r="AO59" s="1">
        <v>0.88416887046457904</v>
      </c>
      <c r="AP59" s="1">
        <v>0.86857396502269402</v>
      </c>
    </row>
    <row r="60" spans="1:42" x14ac:dyDescent="0.4">
      <c r="A60" s="17" t="s">
        <v>45</v>
      </c>
      <c r="B60" s="1">
        <v>3.8279909536091199</v>
      </c>
      <c r="C60" s="1">
        <v>3.8653801587922998</v>
      </c>
      <c r="D60" s="1">
        <v>3.73907270040805</v>
      </c>
      <c r="E60" s="1">
        <v>3.7372814211052399</v>
      </c>
      <c r="F60" s="1">
        <v>3.7260983850829401</v>
      </c>
      <c r="G60" s="1">
        <v>3.4870620701756798</v>
      </c>
      <c r="H60" s="1">
        <v>3.2529849821263901</v>
      </c>
      <c r="I60" s="1">
        <v>3.2178557728279098</v>
      </c>
      <c r="J60" s="1">
        <v>3.14774478388287</v>
      </c>
      <c r="K60" s="1">
        <v>3.05468095799643</v>
      </c>
      <c r="L60" s="1">
        <v>2.88275862325332</v>
      </c>
      <c r="M60" s="1">
        <v>2.6338502699117798</v>
      </c>
      <c r="N60" s="1">
        <v>2.4035435762605499</v>
      </c>
      <c r="O60" s="1">
        <v>2.1392053817569598</v>
      </c>
      <c r="P60" s="1">
        <v>1.9716391456439599</v>
      </c>
      <c r="Q60" s="1">
        <v>1.88070685056742</v>
      </c>
      <c r="R60" s="1">
        <v>1.7983557200253399</v>
      </c>
      <c r="S60" s="1">
        <v>1.75666383153287</v>
      </c>
      <c r="T60" s="1">
        <v>1.7296971487050501</v>
      </c>
      <c r="U60" s="1">
        <v>1.68104180115267</v>
      </c>
      <c r="V60" s="1">
        <v>1.6030340520094</v>
      </c>
      <c r="W60" s="1">
        <v>1.5318591898074301</v>
      </c>
      <c r="X60" s="1">
        <v>1.47990644314419</v>
      </c>
      <c r="Y60" s="1">
        <v>1.41129068961599</v>
      </c>
      <c r="Z60" s="1">
        <v>1.3598554982462201</v>
      </c>
      <c r="AA60" s="1">
        <v>1.32093441090008</v>
      </c>
      <c r="AB60" s="1">
        <v>1.3017855755293</v>
      </c>
      <c r="AC60" s="1">
        <v>1.2762172505220899</v>
      </c>
      <c r="AD60" s="1">
        <v>1.2565172111663501</v>
      </c>
      <c r="AE60" s="1">
        <v>1.2368906111539599</v>
      </c>
      <c r="AF60" s="1">
        <v>1.21669553758102</v>
      </c>
      <c r="AG60" s="1">
        <v>1.2016161366335401</v>
      </c>
      <c r="AH60" s="1">
        <v>1.1841584465233701</v>
      </c>
      <c r="AI60" s="1">
        <v>1.17445210823954</v>
      </c>
      <c r="AJ60" s="1">
        <v>1.1651652041111</v>
      </c>
      <c r="AK60" s="1">
        <v>1.1526499494973701</v>
      </c>
      <c r="AL60" s="1">
        <v>1.13598045977207</v>
      </c>
      <c r="AM60" s="1">
        <v>1.1210960859753201</v>
      </c>
      <c r="AN60" s="1">
        <v>1.1051941212294101</v>
      </c>
      <c r="AO60" s="1">
        <v>1.09264352343277</v>
      </c>
      <c r="AP60" s="1">
        <v>1.0732275890982701</v>
      </c>
    </row>
    <row r="61" spans="1:42" x14ac:dyDescent="0.4">
      <c r="A61" s="17" t="s">
        <v>43</v>
      </c>
      <c r="B61" s="1">
        <v>5.0809123285683198</v>
      </c>
      <c r="C61" s="1">
        <v>5.01686408397652</v>
      </c>
      <c r="D61" s="1">
        <v>4.78614305853531</v>
      </c>
      <c r="E61" s="1">
        <v>4.8085457012287796</v>
      </c>
      <c r="F61" s="1">
        <v>4.7942157078030103</v>
      </c>
      <c r="G61" s="1">
        <v>4.5297509650815302</v>
      </c>
      <c r="H61" s="1">
        <v>4.2080152403118696</v>
      </c>
      <c r="I61" s="1">
        <v>4.1674641417473204</v>
      </c>
      <c r="J61" s="1">
        <v>4.0819681822354097</v>
      </c>
      <c r="K61" s="1">
        <v>3.9552614770608199</v>
      </c>
      <c r="L61" s="1">
        <v>3.71614282208705</v>
      </c>
      <c r="M61" s="1">
        <v>3.4001957557156302</v>
      </c>
      <c r="N61" s="1">
        <v>3.0936217805199502</v>
      </c>
      <c r="O61" s="1">
        <v>2.7496472398144198</v>
      </c>
      <c r="P61" s="1">
        <v>2.5698558669893101</v>
      </c>
      <c r="Q61" s="1">
        <v>2.4185124033033101</v>
      </c>
      <c r="R61" s="1">
        <v>2.37473007951403</v>
      </c>
      <c r="S61" s="1">
        <v>2.3197681316558199</v>
      </c>
      <c r="T61" s="1">
        <v>2.2840767939845499</v>
      </c>
      <c r="U61" s="1">
        <v>2.2197452870548902</v>
      </c>
      <c r="V61" s="1">
        <v>2.1167568730452802</v>
      </c>
      <c r="W61" s="1">
        <v>2.0228095268021402</v>
      </c>
      <c r="X61" s="1">
        <v>1.9542183935011599</v>
      </c>
      <c r="Y61" s="1">
        <v>1.86368617553678</v>
      </c>
      <c r="Z61" s="1">
        <v>1.7956110440470201</v>
      </c>
      <c r="AA61" s="1">
        <v>1.74430428286494</v>
      </c>
      <c r="AB61" s="1">
        <v>1.718925579585</v>
      </c>
      <c r="AC61" s="1">
        <v>1.6853048913765301</v>
      </c>
      <c r="AD61" s="1">
        <v>1.6592047382008801</v>
      </c>
      <c r="AE61" s="1">
        <v>1.63325869436594</v>
      </c>
      <c r="AF61" s="1">
        <v>1.60665439775567</v>
      </c>
      <c r="AG61" s="1">
        <v>1.5867205708698899</v>
      </c>
      <c r="AH61" s="1">
        <v>1.56367871235977</v>
      </c>
      <c r="AI61" s="1">
        <v>1.5508372378030599</v>
      </c>
      <c r="AJ61" s="1">
        <v>1.5385732025768799</v>
      </c>
      <c r="AK61" s="1">
        <v>1.5220505937629401</v>
      </c>
      <c r="AL61" s="1">
        <v>1.5000398218098101</v>
      </c>
      <c r="AM61" s="1">
        <v>1.4803799887978799</v>
      </c>
      <c r="AN61" s="1">
        <v>1.4594111336246001</v>
      </c>
      <c r="AO61" s="1">
        <v>1.4428129043445901</v>
      </c>
      <c r="AP61" s="1">
        <v>1.4171227002801201</v>
      </c>
    </row>
    <row r="62" spans="1:42" x14ac:dyDescent="0.4">
      <c r="A62" s="17" t="s">
        <v>46</v>
      </c>
      <c r="B62" s="1">
        <v>5.8076778575626404</v>
      </c>
      <c r="C62" s="1">
        <v>5.8458031534044901</v>
      </c>
      <c r="D62" s="1">
        <v>5.6531552990501996</v>
      </c>
      <c r="E62" s="1">
        <v>5.6516572172551403</v>
      </c>
      <c r="F62" s="1">
        <v>5.6332487134161902</v>
      </c>
      <c r="G62" s="1">
        <v>5.2770814720524601</v>
      </c>
      <c r="H62" s="1">
        <v>4.9287222086559801</v>
      </c>
      <c r="I62" s="1">
        <v>4.8782444888268897</v>
      </c>
      <c r="J62" s="1">
        <v>4.7744161431177004</v>
      </c>
      <c r="K62" s="1">
        <v>4.6353368837077999</v>
      </c>
      <c r="L62" s="1">
        <v>4.3773098916531303</v>
      </c>
      <c r="M62" s="1">
        <v>4.0041463831020003</v>
      </c>
      <c r="N62" s="1">
        <v>3.6585050055863699</v>
      </c>
      <c r="O62" s="1">
        <v>3.2617680926315402</v>
      </c>
      <c r="P62" s="1">
        <v>3.0126896099406699</v>
      </c>
      <c r="Q62" s="1">
        <v>2.8764421499423798</v>
      </c>
      <c r="R62" s="1">
        <v>2.75768406547484</v>
      </c>
      <c r="S62" s="1">
        <v>2.6937495920468999</v>
      </c>
      <c r="T62" s="1">
        <v>2.6523856748581398</v>
      </c>
      <c r="U62" s="1">
        <v>2.57777200643564</v>
      </c>
      <c r="V62" s="1">
        <v>2.4581583236593598</v>
      </c>
      <c r="W62" s="1">
        <v>2.3490195895313501</v>
      </c>
      <c r="X62" s="1">
        <v>2.2693521616751098</v>
      </c>
      <c r="Y62" s="1">
        <v>2.1641305179875001</v>
      </c>
      <c r="Z62" s="1">
        <v>2.0852445403901401</v>
      </c>
      <c r="AA62" s="1">
        <v>2.0255660721356699</v>
      </c>
      <c r="AB62" s="1">
        <v>1.99619729544169</v>
      </c>
      <c r="AC62" s="1">
        <v>1.9569965388841899</v>
      </c>
      <c r="AD62" s="1">
        <v>1.9267785250816001</v>
      </c>
      <c r="AE62" s="1">
        <v>1.89668242619715</v>
      </c>
      <c r="AF62" s="1">
        <v>1.8657188114302901</v>
      </c>
      <c r="AG62" s="1">
        <v>1.8425914388697</v>
      </c>
      <c r="AH62" s="1">
        <v>1.8158197597268699</v>
      </c>
      <c r="AI62" s="1">
        <v>1.80093264521869</v>
      </c>
      <c r="AJ62" s="1">
        <v>1.78669226611696</v>
      </c>
      <c r="AK62" s="1">
        <v>1.76750120716065</v>
      </c>
      <c r="AL62" s="1">
        <v>1.7419395627892</v>
      </c>
      <c r="AM62" s="1">
        <v>1.71911550520478</v>
      </c>
      <c r="AN62" s="1">
        <v>1.69473158795056</v>
      </c>
      <c r="AO62" s="1">
        <v>1.67548290990883</v>
      </c>
      <c r="AP62" s="1">
        <v>1.64570949616453</v>
      </c>
    </row>
    <row r="63" spans="1:42" x14ac:dyDescent="0.4">
      <c r="A63" s="17" t="s">
        <v>57</v>
      </c>
      <c r="B63" s="1">
        <v>7.22294494301042</v>
      </c>
      <c r="C63" s="1">
        <v>7.1331870193761002</v>
      </c>
      <c r="D63" s="1">
        <v>6.8041755433842699</v>
      </c>
      <c r="E63" s="1">
        <v>6.83627119691982</v>
      </c>
      <c r="F63" s="1">
        <v>6.8161793849897299</v>
      </c>
      <c r="G63" s="1">
        <v>6.44000582539935</v>
      </c>
      <c r="H63" s="1">
        <v>5.9811431844833898</v>
      </c>
      <c r="I63" s="1">
        <v>5.9230827786757398</v>
      </c>
      <c r="J63" s="1">
        <v>5.8012071477652603</v>
      </c>
      <c r="K63" s="1">
        <v>5.6206185031847502</v>
      </c>
      <c r="L63" s="1">
        <v>5.2799425107117104</v>
      </c>
      <c r="M63" s="1">
        <v>4.8302261727208</v>
      </c>
      <c r="N63" s="1">
        <v>4.3936787070383598</v>
      </c>
      <c r="O63" s="1">
        <v>3.9040145675203801</v>
      </c>
      <c r="P63" s="1">
        <v>3.6482751130560298</v>
      </c>
      <c r="Q63" s="1">
        <v>3.4322160949268099</v>
      </c>
      <c r="R63" s="1">
        <v>3.3700826460021198</v>
      </c>
      <c r="S63" s="1">
        <v>3.29208574584825</v>
      </c>
      <c r="T63" s="1">
        <v>3.24143507891322</v>
      </c>
      <c r="U63" s="1">
        <v>3.15013815985108</v>
      </c>
      <c r="V63" s="1">
        <v>3.0039818467313699</v>
      </c>
      <c r="W63" s="1">
        <v>2.8706568978109401</v>
      </c>
      <c r="X63" s="1">
        <v>2.7733163400032099</v>
      </c>
      <c r="Y63" s="1">
        <v>2.6448399148244399</v>
      </c>
      <c r="Z63" s="1">
        <v>2.54823018312725</v>
      </c>
      <c r="AA63" s="1">
        <v>2.4754190199917199</v>
      </c>
      <c r="AB63" s="1">
        <v>2.43940159118725</v>
      </c>
      <c r="AC63" s="1">
        <v>2.3916905431872202</v>
      </c>
      <c r="AD63" s="1">
        <v>2.3546505293328401</v>
      </c>
      <c r="AE63" s="1">
        <v>2.3178285819973898</v>
      </c>
      <c r="AF63" s="1">
        <v>2.2800737597120402</v>
      </c>
      <c r="AG63" s="1">
        <v>2.2517849068076798</v>
      </c>
      <c r="AH63" s="1">
        <v>2.2190855734550601</v>
      </c>
      <c r="AI63" s="1">
        <v>2.2008615902784299</v>
      </c>
      <c r="AJ63" s="1">
        <v>2.1834570495470098</v>
      </c>
      <c r="AK63" s="1">
        <v>2.16000905161129</v>
      </c>
      <c r="AL63" s="1">
        <v>2.1287725846660202</v>
      </c>
      <c r="AM63" s="1">
        <v>2.1008723237398899</v>
      </c>
      <c r="AN63" s="1">
        <v>2.0711149968777098</v>
      </c>
      <c r="AO63" s="1">
        <v>2.0475597359820101</v>
      </c>
      <c r="AP63" s="1">
        <v>2.0111005381612101</v>
      </c>
    </row>
    <row r="64" spans="1:42" x14ac:dyDescent="0.4">
      <c r="A64" s="17" t="s">
        <v>58</v>
      </c>
      <c r="B64" s="1">
        <v>8.26073138522076</v>
      </c>
      <c r="C64" s="1">
        <v>8.3179246667568894</v>
      </c>
      <c r="D64" s="1">
        <v>8.0440684278756898</v>
      </c>
      <c r="E64" s="1">
        <v>8.0417432025408999</v>
      </c>
      <c r="F64" s="1">
        <v>8.0157891333434392</v>
      </c>
      <c r="G64" s="1">
        <v>7.5081336379433603</v>
      </c>
      <c r="H64" s="1">
        <v>7.0115455421014596</v>
      </c>
      <c r="I64" s="1">
        <v>6.9392945260174503</v>
      </c>
      <c r="J64" s="1">
        <v>6.7912002056368799</v>
      </c>
      <c r="K64" s="1">
        <v>6.5930320945480698</v>
      </c>
      <c r="L64" s="1">
        <v>6.2255590332055499</v>
      </c>
      <c r="M64" s="1">
        <v>5.6940539926985601</v>
      </c>
      <c r="N64" s="1">
        <v>5.2018148364048997</v>
      </c>
      <c r="O64" s="1">
        <v>4.6368149946785397</v>
      </c>
      <c r="P64" s="1">
        <v>4.2817026233381998</v>
      </c>
      <c r="Q64" s="1">
        <v>4.0876318766802404</v>
      </c>
      <c r="R64" s="1">
        <v>3.9177299999647701</v>
      </c>
      <c r="S64" s="1">
        <v>3.8269008376103502</v>
      </c>
      <c r="T64" s="1">
        <v>3.7681386808738502</v>
      </c>
      <c r="U64" s="1">
        <v>3.6621384739743501</v>
      </c>
      <c r="V64" s="1">
        <v>3.4922069448412199</v>
      </c>
      <c r="W64" s="1">
        <v>3.3371570715047199</v>
      </c>
      <c r="X64" s="1">
        <v>3.2239766141519701</v>
      </c>
      <c r="Y64" s="1">
        <v>3.0744925824991101</v>
      </c>
      <c r="Z64" s="1">
        <v>2.9624241225227301</v>
      </c>
      <c r="AA64" s="1">
        <v>2.8776400905352202</v>
      </c>
      <c r="AB64" s="1">
        <v>2.8359175328689301</v>
      </c>
      <c r="AC64" s="1">
        <v>2.7802252740755899</v>
      </c>
      <c r="AD64" s="1">
        <v>2.73729721605382</v>
      </c>
      <c r="AE64" s="1">
        <v>2.6945407640797998</v>
      </c>
      <c r="AF64" s="1">
        <v>2.6505512644506699</v>
      </c>
      <c r="AG64" s="1">
        <v>2.61769561119974</v>
      </c>
      <c r="AH64" s="1">
        <v>2.5796622720567099</v>
      </c>
      <c r="AI64" s="1">
        <v>2.5585131092422002</v>
      </c>
      <c r="AJ64" s="1">
        <v>2.53828229572491</v>
      </c>
      <c r="AK64" s="1">
        <v>2.51101822350169</v>
      </c>
      <c r="AL64" s="1">
        <v>2.4747037847693698</v>
      </c>
      <c r="AM64" s="1">
        <v>2.4422785498613901</v>
      </c>
      <c r="AN64" s="1">
        <v>2.40763717573184</v>
      </c>
      <c r="AO64" s="1">
        <v>2.3802918241359898</v>
      </c>
      <c r="AP64" s="1">
        <v>2.3379939417547502</v>
      </c>
    </row>
    <row r="65" spans="1:42" x14ac:dyDescent="0.4">
      <c r="A65" s="17" t="s">
        <v>47</v>
      </c>
      <c r="B65" s="1">
        <v>2.5074519048883799</v>
      </c>
      <c r="C65" s="1">
        <v>2.4799249209088599</v>
      </c>
      <c r="D65" s="1">
        <v>2.3628346882056399</v>
      </c>
      <c r="E65" s="1">
        <v>2.3746751184699799</v>
      </c>
      <c r="F65" s="1">
        <v>2.3684859791425401</v>
      </c>
      <c r="G65" s="1">
        <v>2.2372355569623101</v>
      </c>
      <c r="H65" s="1">
        <v>2.0737245797802699</v>
      </c>
      <c r="I65" s="1">
        <v>2.0523943225630701</v>
      </c>
      <c r="J65" s="1">
        <v>2.0091192076050999</v>
      </c>
      <c r="K65" s="1">
        <v>1.9450946651891701</v>
      </c>
      <c r="L65" s="1">
        <v>1.8246772636598501</v>
      </c>
      <c r="M65" s="1">
        <v>1.6669095215874801</v>
      </c>
      <c r="N65" s="1">
        <v>1.5133038717781899</v>
      </c>
      <c r="O65" s="1">
        <v>1.3414103731415501</v>
      </c>
      <c r="P65" s="1">
        <v>1.2521748488553699</v>
      </c>
      <c r="Q65" s="1">
        <v>1.1746041200708699</v>
      </c>
      <c r="R65" s="1">
        <v>1.1533366667921201</v>
      </c>
      <c r="S65" s="1">
        <v>1.1266481103649599</v>
      </c>
      <c r="T65" s="1">
        <v>1.10931534734156</v>
      </c>
      <c r="U65" s="1">
        <v>1.07806698976439</v>
      </c>
      <c r="V65" s="1">
        <v>1.0280450879116101</v>
      </c>
      <c r="W65" s="1">
        <v>0.98241614800931498</v>
      </c>
      <c r="X65" s="1">
        <v>0.94910276878935496</v>
      </c>
      <c r="Y65" s="1">
        <v>0.90513814746881704</v>
      </c>
      <c r="Z65" s="1">
        <v>0.87207041274488095</v>
      </c>
      <c r="AA65" s="1">
        <v>0.84715204823138102</v>
      </c>
      <c r="AB65" s="1">
        <v>0.834820717955706</v>
      </c>
      <c r="AC65" s="1">
        <v>0.81849608155873099</v>
      </c>
      <c r="AD65" s="1">
        <v>0.80581961460310003</v>
      </c>
      <c r="AE65" s="1">
        <v>0.79321551097770304</v>
      </c>
      <c r="AF65" s="1">
        <v>0.78029597950305396</v>
      </c>
      <c r="AG65" s="1">
        <v>0.77061449601675602</v>
      </c>
      <c r="AH65" s="1">
        <v>0.75942456297002903</v>
      </c>
      <c r="AI65" s="1">
        <v>0.75318715467210995</v>
      </c>
      <c r="AJ65" s="1">
        <v>0.74723054810485401</v>
      </c>
      <c r="AK65" s="1">
        <v>0.73920569010064197</v>
      </c>
      <c r="AL65" s="1">
        <v>0.72851553999058105</v>
      </c>
      <c r="AM65" s="1">
        <v>0.718967026666952</v>
      </c>
      <c r="AN65" s="1">
        <v>0.70878465259619705</v>
      </c>
      <c r="AO65" s="1">
        <v>0.70072337810878804</v>
      </c>
      <c r="AP65" s="1">
        <v>0.68824282926822899</v>
      </c>
    </row>
    <row r="66" spans="1:42" x14ac:dyDescent="0.4">
      <c r="A66" s="17" t="s">
        <v>48</v>
      </c>
      <c r="B66" s="1">
        <v>2.96246513137935</v>
      </c>
      <c r="C66" s="1">
        <v>2.99140047056575</v>
      </c>
      <c r="D66" s="1">
        <v>2.8936516916811699</v>
      </c>
      <c r="E66" s="1">
        <v>2.8922654286153899</v>
      </c>
      <c r="F66" s="1">
        <v>2.8836109268988199</v>
      </c>
      <c r="G66" s="1">
        <v>2.6985018319245202</v>
      </c>
      <c r="H66" s="1">
        <v>2.5172824337769901</v>
      </c>
      <c r="I66" s="1">
        <v>2.4900718276723302</v>
      </c>
      <c r="J66" s="1">
        <v>2.4357687851291199</v>
      </c>
      <c r="K66" s="1">
        <v>2.3636893269867199</v>
      </c>
      <c r="L66" s="1">
        <v>2.2305399119211802</v>
      </c>
      <c r="M66" s="1">
        <v>2.0378204904250401</v>
      </c>
      <c r="N66" s="1">
        <v>1.8595537431761899</v>
      </c>
      <c r="O66" s="1">
        <v>1.6549657111510501</v>
      </c>
      <c r="P66" s="1">
        <v>1.5252288594954899</v>
      </c>
      <c r="Q66" s="1">
        <v>1.4548402634852899</v>
      </c>
      <c r="R66" s="1">
        <v>1.3911295736515801</v>
      </c>
      <c r="S66" s="1">
        <v>1.3588755852696599</v>
      </c>
      <c r="T66" s="1">
        <v>1.3380153662418499</v>
      </c>
      <c r="U66" s="1">
        <v>1.30037691413487</v>
      </c>
      <c r="V66" s="1">
        <v>1.24003277572816</v>
      </c>
      <c r="W66" s="1">
        <v>1.18497318396218</v>
      </c>
      <c r="X66" s="1">
        <v>1.14478274408388</v>
      </c>
      <c r="Y66" s="1">
        <v>1.09170169217086</v>
      </c>
      <c r="Z66" s="1">
        <v>1.05191084481648</v>
      </c>
      <c r="AA66" s="1">
        <v>1.0217996135123</v>
      </c>
      <c r="AB66" s="1">
        <v>1.00698444047266</v>
      </c>
      <c r="AC66" s="1">
        <v>0.98720405551518997</v>
      </c>
      <c r="AD66" s="1">
        <v>0.97196515345200496</v>
      </c>
      <c r="AE66" s="1">
        <v>0.95678208409341003</v>
      </c>
      <c r="AF66" s="1">
        <v>0.94115973263327402</v>
      </c>
      <c r="AG66" s="1">
        <v>0.92949383317836798</v>
      </c>
      <c r="AH66" s="1">
        <v>0.91598861121045205</v>
      </c>
      <c r="AI66" s="1">
        <v>0.90847938025937702</v>
      </c>
      <c r="AJ66" s="1">
        <v>0.90129551830624199</v>
      </c>
      <c r="AK66" s="1">
        <v>0.89161391658628197</v>
      </c>
      <c r="AL66" s="1">
        <v>0.87871894272953799</v>
      </c>
      <c r="AM66" s="1">
        <v>0.86720529833766702</v>
      </c>
      <c r="AN66" s="1">
        <v>0.85490432813823902</v>
      </c>
      <c r="AO66" s="1">
        <v>0.84519567930912998</v>
      </c>
      <c r="AP66" s="1">
        <v>0.83017624054549</v>
      </c>
    </row>
    <row r="68" spans="1:42" x14ac:dyDescent="0.4">
      <c r="A68" s="25" t="s">
        <v>213</v>
      </c>
    </row>
    <row r="69" spans="1:42" x14ac:dyDescent="0.4">
      <c r="A69" s="17" t="s">
        <v>37</v>
      </c>
      <c r="B69" s="1">
        <v>11.468806541145021</v>
      </c>
      <c r="C69" s="1">
        <v>11.50568353217022</v>
      </c>
      <c r="D69" s="1">
        <v>11.185835465015971</v>
      </c>
      <c r="E69" s="1">
        <v>11.22947763367797</v>
      </c>
      <c r="F69" s="1">
        <v>11.23804865115836</v>
      </c>
      <c r="G69" s="1">
        <v>11.41539927824914</v>
      </c>
      <c r="H69" s="1">
        <v>11.120359050364121</v>
      </c>
      <c r="I69" s="1">
        <v>11.25806730696821</v>
      </c>
      <c r="J69" s="1">
        <v>11.26291563707373</v>
      </c>
      <c r="K69" s="1">
        <v>11.4135240401522</v>
      </c>
      <c r="L69" s="1">
        <v>11.32934848809235</v>
      </c>
      <c r="M69" s="1">
        <v>10.846897626380141</v>
      </c>
      <c r="N69" s="1">
        <v>10.386883534900841</v>
      </c>
      <c r="O69" s="1">
        <v>9.8381055916208293</v>
      </c>
      <c r="P69" s="1">
        <v>9.3264536116051904</v>
      </c>
      <c r="Q69" s="1">
        <v>8.9761539584012002</v>
      </c>
      <c r="R69" s="1">
        <v>8.6909460786467498</v>
      </c>
      <c r="S69" s="1">
        <v>8.381704130016459</v>
      </c>
      <c r="T69" s="1">
        <v>8.1107184394776759</v>
      </c>
      <c r="U69" s="1">
        <v>7.7877133470982676</v>
      </c>
      <c r="V69" s="1">
        <v>7.3959516712883371</v>
      </c>
      <c r="W69" s="1">
        <v>7.2192881143019951</v>
      </c>
      <c r="X69" s="1">
        <v>7.0913911940023189</v>
      </c>
      <c r="Y69" s="1">
        <v>6.9227717747487461</v>
      </c>
      <c r="Z69" s="1">
        <v>6.7965735236133042</v>
      </c>
      <c r="AA69" s="1">
        <v>6.702850573112566</v>
      </c>
      <c r="AB69" s="1">
        <v>6.6571264589699526</v>
      </c>
      <c r="AC69" s="1">
        <v>6.5952669163751736</v>
      </c>
      <c r="AD69" s="1">
        <v>6.5456834426386052</v>
      </c>
      <c r="AE69" s="1">
        <v>6.4973028243500544</v>
      </c>
      <c r="AF69" s="1">
        <v>6.4472709831054349</v>
      </c>
      <c r="AG69" s="1">
        <v>6.4106219749725577</v>
      </c>
      <c r="AH69" s="1">
        <v>6.3677036788055164</v>
      </c>
      <c r="AI69" s="1">
        <v>6.3441872309287426</v>
      </c>
      <c r="AJ69" s="1">
        <v>6.3208939127253494</v>
      </c>
      <c r="AK69" s="1">
        <v>6.2899515783324444</v>
      </c>
      <c r="AL69" s="1">
        <v>6.2484680549690648</v>
      </c>
      <c r="AM69" s="1">
        <v>6.2110083569333998</v>
      </c>
      <c r="AN69" s="1">
        <v>6.1712543122811532</v>
      </c>
      <c r="AO69" s="1">
        <v>6.1398926604578481</v>
      </c>
      <c r="AP69" s="1">
        <v>6.0913276443879134</v>
      </c>
    </row>
    <row r="70" spans="1:42" x14ac:dyDescent="0.4">
      <c r="A70" s="17" t="s">
        <v>38</v>
      </c>
      <c r="B70" s="1">
        <v>13.54998650639723</v>
      </c>
      <c r="C70" s="1">
        <v>13.878689166001379</v>
      </c>
      <c r="D70" s="1">
        <v>13.69876270979889</v>
      </c>
      <c r="E70" s="1">
        <v>13.677083525523638</v>
      </c>
      <c r="F70" s="1">
        <v>13.682225764846081</v>
      </c>
      <c r="G70" s="1">
        <v>13.768990828275211</v>
      </c>
      <c r="H70" s="1">
        <v>13.4989403933963</v>
      </c>
      <c r="I70" s="1">
        <v>13.658874382439262</v>
      </c>
      <c r="J70" s="1">
        <v>13.654669287159219</v>
      </c>
      <c r="K70" s="1">
        <v>13.869774792884101</v>
      </c>
      <c r="L70" s="1">
        <v>13.849333513405851</v>
      </c>
      <c r="M70" s="1">
        <v>13.260485919793272</v>
      </c>
      <c r="N70" s="1">
        <v>12.76344329613338</v>
      </c>
      <c r="O70" s="1">
        <v>12.13776763831374</v>
      </c>
      <c r="P70" s="1">
        <v>11.36021556268228</v>
      </c>
      <c r="Q70" s="1">
        <v>11.117677834415421</v>
      </c>
      <c r="R70" s="1">
        <v>10.482829915261821</v>
      </c>
      <c r="S70" s="1">
        <v>10.109361565914011</v>
      </c>
      <c r="T70" s="1">
        <v>9.7828502321629109</v>
      </c>
      <c r="U70" s="1">
        <v>9.3936302165043308</v>
      </c>
      <c r="V70" s="1">
        <v>8.9210313710360598</v>
      </c>
      <c r="W70" s="1">
        <v>8.7077791219934699</v>
      </c>
      <c r="X70" s="1">
        <v>8.5534491494503211</v>
      </c>
      <c r="Y70" s="1">
        <v>8.3496664925021893</v>
      </c>
      <c r="Z70" s="1">
        <v>8.1981790605397755</v>
      </c>
      <c r="AA70" s="1">
        <v>8.0846999536102935</v>
      </c>
      <c r="AB70" s="1">
        <v>8.0300148502031998</v>
      </c>
      <c r="AC70" s="1">
        <v>7.9546798008507693</v>
      </c>
      <c r="AD70" s="1">
        <v>7.8952858635814156</v>
      </c>
      <c r="AE70" s="1">
        <v>7.8370920024058721</v>
      </c>
      <c r="AF70" s="1">
        <v>7.7764232984235537</v>
      </c>
      <c r="AG70" s="1">
        <v>7.7323144365625396</v>
      </c>
      <c r="AH70" s="1">
        <v>7.6804785277651764</v>
      </c>
      <c r="AI70" s="1">
        <v>7.652232579978997</v>
      </c>
      <c r="AJ70" s="1">
        <v>7.6241440739774831</v>
      </c>
      <c r="AK70" s="1">
        <v>7.5868035609026663</v>
      </c>
      <c r="AL70" s="1">
        <v>7.5367606338400126</v>
      </c>
      <c r="AM70" s="1">
        <v>7.4916083149488397</v>
      </c>
      <c r="AN70" s="1">
        <v>7.4434907729536182</v>
      </c>
      <c r="AO70" s="1">
        <v>7.4057908015667042</v>
      </c>
      <c r="AP70" s="1">
        <v>7.3475164123765291</v>
      </c>
    </row>
    <row r="71" spans="1:42" x14ac:dyDescent="0.4">
      <c r="A71" s="17" t="s">
        <v>39</v>
      </c>
      <c r="B71" s="1">
        <v>11.96229521088674</v>
      </c>
      <c r="C71" s="1">
        <v>11.994552936860231</v>
      </c>
      <c r="D71" s="1">
        <v>11.652718323333039</v>
      </c>
      <c r="E71" s="1">
        <v>11.698639229138461</v>
      </c>
      <c r="F71" s="1">
        <v>11.70617302704308</v>
      </c>
      <c r="G71" s="1">
        <v>11.744427606742999</v>
      </c>
      <c r="H71" s="1">
        <v>11.37821053026375</v>
      </c>
      <c r="I71" s="1">
        <v>11.45104061421932</v>
      </c>
      <c r="J71" s="1">
        <v>11.4171742660583</v>
      </c>
      <c r="K71" s="1">
        <v>11.464542844179199</v>
      </c>
      <c r="L71" s="1">
        <v>11.29521491568185</v>
      </c>
      <c r="M71" s="1">
        <v>10.74804162364271</v>
      </c>
      <c r="N71" s="1">
        <v>10.197757005551601</v>
      </c>
      <c r="O71" s="1">
        <v>9.5571019584770305</v>
      </c>
      <c r="P71" s="1">
        <v>9.0664812709214608</v>
      </c>
      <c r="Q71" s="1">
        <v>8.6476663830423899</v>
      </c>
      <c r="R71" s="1">
        <v>8.3754506027198303</v>
      </c>
      <c r="S71" s="1">
        <v>8.0808603998909092</v>
      </c>
      <c r="T71" s="1">
        <v>7.8217599803627902</v>
      </c>
      <c r="U71" s="1">
        <v>7.5139298185040762</v>
      </c>
      <c r="V71" s="1">
        <v>7.1415864773430622</v>
      </c>
      <c r="W71" s="1">
        <v>6.9767177094961861</v>
      </c>
      <c r="X71" s="1">
        <v>6.8572363631559563</v>
      </c>
      <c r="Y71" s="1">
        <v>6.699782016138033</v>
      </c>
      <c r="Z71" s="1">
        <v>6.5818248149065512</v>
      </c>
      <c r="AA71" s="1">
        <v>6.4942868671096292</v>
      </c>
      <c r="AB71" s="1">
        <v>6.4515070391235279</v>
      </c>
      <c r="AC71" s="1">
        <v>6.3937861610779905</v>
      </c>
      <c r="AD71" s="1">
        <v>6.3474568077821996</v>
      </c>
      <c r="AE71" s="1">
        <v>6.3022218018935776</v>
      </c>
      <c r="AF71" s="1">
        <v>6.2555022433673413</v>
      </c>
      <c r="AG71" s="1">
        <v>6.2212683762800989</v>
      </c>
      <c r="AH71" s="1">
        <v>6.181189679937602</v>
      </c>
      <c r="AI71" s="1">
        <v>6.1592157269540415</v>
      </c>
      <c r="AJ71" s="1">
        <v>6.1374489371206238</v>
      </c>
      <c r="AK71" s="1">
        <v>6.1085393131531003</v>
      </c>
      <c r="AL71" s="1">
        <v>6.0697827132026045</v>
      </c>
      <c r="AM71" s="1">
        <v>6.0347798347579324</v>
      </c>
      <c r="AN71" s="1">
        <v>5.9976629843397227</v>
      </c>
      <c r="AO71" s="1">
        <v>5.9683642150973126</v>
      </c>
      <c r="AP71" s="1">
        <v>5.9229399312789175</v>
      </c>
    </row>
    <row r="72" spans="1:42" x14ac:dyDescent="0.4">
      <c r="A72" s="17" t="s">
        <v>40</v>
      </c>
      <c r="B72" s="1">
        <v>14.133025795801071</v>
      </c>
      <c r="C72" s="1">
        <v>14.468386118076371</v>
      </c>
      <c r="D72" s="1">
        <v>14.27053202549822</v>
      </c>
      <c r="E72" s="1">
        <v>14.248504791712909</v>
      </c>
      <c r="F72" s="1">
        <v>14.25216309077345</v>
      </c>
      <c r="G72" s="1">
        <v>14.16585719508784</v>
      </c>
      <c r="H72" s="1">
        <v>13.81194483342823</v>
      </c>
      <c r="I72" s="1">
        <v>13.89299966265275</v>
      </c>
      <c r="J72" s="1">
        <v>13.84168574287521</v>
      </c>
      <c r="K72" s="1">
        <v>13.93177311343501</v>
      </c>
      <c r="L72" s="1">
        <v>13.80760761638593</v>
      </c>
      <c r="M72" s="1">
        <v>13.13963305683289</v>
      </c>
      <c r="N72" s="1">
        <v>12.531043873820309</v>
      </c>
      <c r="O72" s="1">
        <v>11.79107926697462</v>
      </c>
      <c r="P72" s="1">
        <v>11.04355266449048</v>
      </c>
      <c r="Q72" s="1">
        <v>10.71081994713181</v>
      </c>
      <c r="R72" s="1">
        <v>10.102286142092819</v>
      </c>
      <c r="S72" s="1">
        <v>9.7465071874367393</v>
      </c>
      <c r="T72" s="1">
        <v>9.4343191679999094</v>
      </c>
      <c r="U72" s="1">
        <v>9.0633893470273001</v>
      </c>
      <c r="V72" s="1">
        <v>8.6142148887577008</v>
      </c>
      <c r="W72" s="1">
        <v>8.4151949401269697</v>
      </c>
      <c r="X72" s="1">
        <v>8.2710177641339406</v>
      </c>
      <c r="Y72" s="1">
        <v>8.0807149545597721</v>
      </c>
      <c r="Z72" s="1">
        <v>7.9391443629997589</v>
      </c>
      <c r="AA72" s="1">
        <v>7.8331390742718146</v>
      </c>
      <c r="AB72" s="1">
        <v>7.7819908709332593</v>
      </c>
      <c r="AC72" s="1">
        <v>7.7116699401818476</v>
      </c>
      <c r="AD72" s="1">
        <v>7.656188455085875</v>
      </c>
      <c r="AE72" s="1">
        <v>7.6017839119186936</v>
      </c>
      <c r="AF72" s="1">
        <v>7.5451200230506981</v>
      </c>
      <c r="AG72" s="1">
        <v>7.5039213772773632</v>
      </c>
      <c r="AH72" s="1">
        <v>7.4555125375604625</v>
      </c>
      <c r="AI72" s="1">
        <v>7.429123627238388</v>
      </c>
      <c r="AJ72" s="1">
        <v>7.4028761737455246</v>
      </c>
      <c r="AK72" s="1">
        <v>7.3679880100492596</v>
      </c>
      <c r="AL72" s="1">
        <v>7.3212344220033749</v>
      </c>
      <c r="AM72" s="1">
        <v>7.2790445916063709</v>
      </c>
      <c r="AN72" s="1">
        <v>7.234112681821407</v>
      </c>
      <c r="AO72" s="1">
        <v>7.1988973177377336</v>
      </c>
      <c r="AP72" s="1">
        <v>7.1444028125276073</v>
      </c>
    </row>
    <row r="73" spans="1:42" x14ac:dyDescent="0.4">
      <c r="A73" s="17" t="s">
        <v>41</v>
      </c>
      <c r="B73" s="1">
        <v>12.995242221448938</v>
      </c>
      <c r="C73" s="1">
        <v>13.019067367949528</v>
      </c>
      <c r="D73" s="1">
        <v>12.6328497627406</v>
      </c>
      <c r="E73" s="1">
        <v>12.68346055955061</v>
      </c>
      <c r="F73" s="1">
        <v>12.689103378830831</v>
      </c>
      <c r="G73" s="1">
        <v>12.611200092833259</v>
      </c>
      <c r="H73" s="1">
        <v>12.1601894479865</v>
      </c>
      <c r="I73" s="1">
        <v>12.186478596918079</v>
      </c>
      <c r="J73" s="1">
        <v>12.118770264467441</v>
      </c>
      <c r="K73" s="1">
        <v>12.08561843877929</v>
      </c>
      <c r="L73" s="1">
        <v>11.835250755105161</v>
      </c>
      <c r="M73" s="1">
        <v>11.188315389417721</v>
      </c>
      <c r="N73" s="1">
        <v>10.52271544539796</v>
      </c>
      <c r="O73" s="1">
        <v>9.7648075969876711</v>
      </c>
      <c r="P73" s="1">
        <v>9.2535159765245698</v>
      </c>
      <c r="Q73" s="1">
        <v>8.7593360813381906</v>
      </c>
      <c r="R73" s="1">
        <v>8.4752650262117388</v>
      </c>
      <c r="S73" s="1">
        <v>8.1685251837228297</v>
      </c>
      <c r="T73" s="1">
        <v>7.8977812053565799</v>
      </c>
      <c r="U73" s="1">
        <v>7.5774472473718797</v>
      </c>
      <c r="V73" s="1">
        <v>7.1914269193574896</v>
      </c>
      <c r="W73" s="1">
        <v>7.0239515735536395</v>
      </c>
      <c r="X73" s="1">
        <v>6.9024984249394006</v>
      </c>
      <c r="Y73" s="1">
        <v>6.7424798129936612</v>
      </c>
      <c r="Z73" s="1">
        <v>6.6225446399658354</v>
      </c>
      <c r="AA73" s="1">
        <v>6.5335702481816478</v>
      </c>
      <c r="AB73" s="1">
        <v>6.4900537242903233</v>
      </c>
      <c r="AC73" s="1">
        <v>6.4314124678558207</v>
      </c>
      <c r="AD73" s="1">
        <v>6.38431427603801</v>
      </c>
      <c r="AE73" s="1">
        <v>6.3383150160309096</v>
      </c>
      <c r="AF73" s="1">
        <v>6.2908333742502069</v>
      </c>
      <c r="AG73" s="1">
        <v>6.2560359653797448</v>
      </c>
      <c r="AH73" s="1">
        <v>6.2153025219974953</v>
      </c>
      <c r="AI73" s="1">
        <v>6.1929635537118752</v>
      </c>
      <c r="AJ73" s="1">
        <v>6.1708346159984675</v>
      </c>
      <c r="AK73" s="1">
        <v>6.141446181713377</v>
      </c>
      <c r="AL73" s="1">
        <v>6.1020484492584277</v>
      </c>
      <c r="AM73" s="1">
        <v>6.0664641050218897</v>
      </c>
      <c r="AN73" s="1">
        <v>6.0287434909297657</v>
      </c>
      <c r="AO73" s="1">
        <v>5.9989605594418736</v>
      </c>
      <c r="AP73" s="1">
        <v>5.9527631434010315</v>
      </c>
    </row>
    <row r="74" spans="1:42" x14ac:dyDescent="0.4">
      <c r="A74" s="17" t="s">
        <v>44</v>
      </c>
      <c r="B74" s="1">
        <v>15.353415903937341</v>
      </c>
      <c r="C74" s="1">
        <v>15.704202946812851</v>
      </c>
      <c r="D74" s="1">
        <v>15.47085256077251</v>
      </c>
      <c r="E74" s="1">
        <v>15.447980317927021</v>
      </c>
      <c r="F74" s="1">
        <v>15.44887218162555</v>
      </c>
      <c r="G74" s="1">
        <v>15.211338138879189</v>
      </c>
      <c r="H74" s="1">
        <v>14.761184579323579</v>
      </c>
      <c r="I74" s="1">
        <v>14.78527137749138</v>
      </c>
      <c r="J74" s="1">
        <v>14.69227023095724</v>
      </c>
      <c r="K74" s="1">
        <v>14.686507461578049</v>
      </c>
      <c r="L74" s="1">
        <v>14.467763534197651</v>
      </c>
      <c r="M74" s="1">
        <v>13.677873968936211</v>
      </c>
      <c r="N74" s="1">
        <v>12.93035408141464</v>
      </c>
      <c r="O74" s="1">
        <v>12.04733620119139</v>
      </c>
      <c r="P74" s="1">
        <v>11.27137286945138</v>
      </c>
      <c r="Q74" s="1">
        <v>10.849131715765981</v>
      </c>
      <c r="R74" s="1">
        <v>10.222680126256011</v>
      </c>
      <c r="S74" s="1">
        <v>9.8522416517661107</v>
      </c>
      <c r="T74" s="1">
        <v>9.5260131731770699</v>
      </c>
      <c r="U74" s="1">
        <v>9.14000480685411</v>
      </c>
      <c r="V74" s="1">
        <v>8.6743326621719206</v>
      </c>
      <c r="W74" s="1">
        <v>8.4721676012506908</v>
      </c>
      <c r="X74" s="1">
        <v>8.3256116700788496</v>
      </c>
      <c r="Y74" s="1">
        <v>8.1322134547717102</v>
      </c>
      <c r="Z74" s="1">
        <v>7.9882615271104704</v>
      </c>
      <c r="AA74" s="1">
        <v>7.8805210568576403</v>
      </c>
      <c r="AB74" s="1">
        <v>7.828486976456146</v>
      </c>
      <c r="AC74" s="1">
        <v>7.7570517611606293</v>
      </c>
      <c r="AD74" s="1">
        <v>7.7006452716486731</v>
      </c>
      <c r="AE74" s="1">
        <v>7.6453197986556738</v>
      </c>
      <c r="AF74" s="1">
        <v>7.5877349263294844</v>
      </c>
      <c r="AG74" s="1">
        <v>7.5458570790188189</v>
      </c>
      <c r="AH74" s="1">
        <v>7.4966581316675018</v>
      </c>
      <c r="AI74" s="1">
        <v>7.46982958530986</v>
      </c>
      <c r="AJ74" s="1">
        <v>7.4431453554920681</v>
      </c>
      <c r="AK74" s="1">
        <v>7.4076795632292844</v>
      </c>
      <c r="AL74" s="1">
        <v>7.3601526219826638</v>
      </c>
      <c r="AM74" s="1">
        <v>7.3172615974324149</v>
      </c>
      <c r="AN74" s="1">
        <v>7.2716005979426672</v>
      </c>
      <c r="AO74" s="1">
        <v>7.2358018921397944</v>
      </c>
      <c r="AP74" s="1">
        <v>7.1803763397009366</v>
      </c>
    </row>
    <row r="75" spans="1:42" x14ac:dyDescent="0.4">
      <c r="A75" s="17" t="s">
        <v>42</v>
      </c>
      <c r="B75" s="1">
        <v>14.09146018132558</v>
      </c>
      <c r="C75" s="1">
        <v>14.11154637774591</v>
      </c>
      <c r="D75" s="1">
        <v>13.685131380467841</v>
      </c>
      <c r="E75" s="1">
        <v>13.740382796935251</v>
      </c>
      <c r="F75" s="1">
        <v>13.74519920452796</v>
      </c>
      <c r="G75" s="1">
        <v>13.639018006722161</v>
      </c>
      <c r="H75" s="1">
        <v>13.1368867749866</v>
      </c>
      <c r="I75" s="1">
        <v>13.158662804036499</v>
      </c>
      <c r="J75" s="1">
        <v>13.08004980243649</v>
      </c>
      <c r="K75" s="1">
        <v>13.03145955596392</v>
      </c>
      <c r="L75" s="1">
        <v>12.747687067476161</v>
      </c>
      <c r="M75" s="1">
        <v>12.040218088871381</v>
      </c>
      <c r="N75" s="1">
        <v>11.310285552379311</v>
      </c>
      <c r="O75" s="1">
        <v>10.479725955024291</v>
      </c>
      <c r="P75" s="1">
        <v>9.9307182228488013</v>
      </c>
      <c r="Q75" s="1">
        <v>9.3937965452969792</v>
      </c>
      <c r="R75" s="1">
        <v>9.0912660088168895</v>
      </c>
      <c r="S75" s="1">
        <v>8.7639022586186499</v>
      </c>
      <c r="T75" s="1">
        <v>8.4758038191476697</v>
      </c>
      <c r="U75" s="1">
        <v>8.133401863008519</v>
      </c>
      <c r="V75" s="1">
        <v>7.7189961447399602</v>
      </c>
      <c r="W75" s="1">
        <v>7.5357574040586499</v>
      </c>
      <c r="X75" s="1">
        <v>7.4028558719078701</v>
      </c>
      <c r="Y75" s="1">
        <v>7.2277534400219796</v>
      </c>
      <c r="Z75" s="1">
        <v>7.0965127297384303</v>
      </c>
      <c r="AA75" s="1">
        <v>6.9991510428851305</v>
      </c>
      <c r="AB75" s="1">
        <v>6.9515331076796851</v>
      </c>
      <c r="AC75" s="1">
        <v>6.8873634980748824</v>
      </c>
      <c r="AD75" s="1">
        <v>6.8358256882269783</v>
      </c>
      <c r="AE75" s="1">
        <v>6.7854909213089867</v>
      </c>
      <c r="AF75" s="1">
        <v>6.7335329935618615</v>
      </c>
      <c r="AG75" s="1">
        <v>6.6954553076666423</v>
      </c>
      <c r="AH75" s="1">
        <v>6.6508816988330643</v>
      </c>
      <c r="AI75" s="1">
        <v>6.6264370287689474</v>
      </c>
      <c r="AJ75" s="1">
        <v>6.6022222315701029</v>
      </c>
      <c r="AK75" s="1">
        <v>6.5700635287097695</v>
      </c>
      <c r="AL75" s="1">
        <v>6.5269519662513504</v>
      </c>
      <c r="AM75" s="1">
        <v>6.488013435965482</v>
      </c>
      <c r="AN75" s="1">
        <v>6.4467362211149162</v>
      </c>
      <c r="AO75" s="1">
        <v>6.4141457251181855</v>
      </c>
      <c r="AP75" s="1">
        <v>6.3635955869838909</v>
      </c>
    </row>
    <row r="76" spans="1:42" x14ac:dyDescent="0.4">
      <c r="A76" s="17" t="s">
        <v>45</v>
      </c>
      <c r="B76" s="1">
        <v>16.648558385512018</v>
      </c>
      <c r="C76" s="1">
        <v>17.022001802913</v>
      </c>
      <c r="D76" s="1">
        <v>16.759532000963752</v>
      </c>
      <c r="E76" s="1">
        <v>16.735272050655439</v>
      </c>
      <c r="F76" s="1">
        <v>16.734659595885439</v>
      </c>
      <c r="G76" s="1">
        <v>16.407948162178879</v>
      </c>
      <c r="H76" s="1">
        <v>15.932335431148191</v>
      </c>
      <c r="I76" s="1">
        <v>15.862964455284009</v>
      </c>
      <c r="J76" s="1">
        <v>15.767278774126471</v>
      </c>
      <c r="K76" s="1">
        <v>15.65548016415263</v>
      </c>
      <c r="L76" s="1">
        <v>15.438150768186819</v>
      </c>
      <c r="M76" s="1">
        <v>14.638550258355771</v>
      </c>
      <c r="N76" s="1">
        <v>13.75294620137117</v>
      </c>
      <c r="O76" s="1">
        <v>12.72635611590661</v>
      </c>
      <c r="P76" s="1">
        <v>12.017346484810361</v>
      </c>
      <c r="Q76" s="1">
        <v>11.49408353992612</v>
      </c>
      <c r="R76" s="1">
        <v>10.837080529418269</v>
      </c>
      <c r="S76" s="1">
        <v>10.447826807473581</v>
      </c>
      <c r="T76" s="1">
        <v>10.101696764159101</v>
      </c>
      <c r="U76" s="1">
        <v>9.6936676047635402</v>
      </c>
      <c r="V76" s="1">
        <v>9.2019026667794197</v>
      </c>
      <c r="W76" s="1">
        <v>8.99235404040002</v>
      </c>
      <c r="X76" s="1">
        <v>8.8407723134804996</v>
      </c>
      <c r="Y76" s="1">
        <v>8.6407187137066206</v>
      </c>
      <c r="Z76" s="1">
        <v>8.4919911891882496</v>
      </c>
      <c r="AA76" s="1">
        <v>8.3816034119251093</v>
      </c>
      <c r="AB76" s="1">
        <v>8.3286529366438007</v>
      </c>
      <c r="AC76" s="1">
        <v>8.2549165566986904</v>
      </c>
      <c r="AD76" s="1">
        <v>8.1955056696087194</v>
      </c>
      <c r="AE76" s="1">
        <v>8.1378184157425704</v>
      </c>
      <c r="AF76" s="1">
        <v>8.0774735660044605</v>
      </c>
      <c r="AG76" s="1">
        <v>8.0341051062398705</v>
      </c>
      <c r="AH76" s="1">
        <v>7.9827503046469399</v>
      </c>
      <c r="AI76" s="1">
        <v>7.9549744757782603</v>
      </c>
      <c r="AJ76" s="1">
        <v>7.9268158423462101</v>
      </c>
      <c r="AK76" s="1">
        <v>7.8896408551911499</v>
      </c>
      <c r="AL76" s="1">
        <v>7.8396506630446101</v>
      </c>
      <c r="AM76" s="1">
        <v>7.7942981688253496</v>
      </c>
      <c r="AN76" s="1">
        <v>7.7461201640572801</v>
      </c>
      <c r="AO76" s="1">
        <v>7.7083948711613601</v>
      </c>
      <c r="AP76" s="1">
        <v>7.6499537539481395</v>
      </c>
    </row>
    <row r="77" spans="1:42" x14ac:dyDescent="0.4">
      <c r="A77" s="17" t="s">
        <v>43</v>
      </c>
      <c r="B77" s="1">
        <v>18.415829690219621</v>
      </c>
      <c r="C77" s="1">
        <v>18.399446710581319</v>
      </c>
      <c r="D77" s="1">
        <v>17.849754519701111</v>
      </c>
      <c r="E77" s="1">
        <v>17.916838010724881</v>
      </c>
      <c r="F77" s="1">
        <v>17.91362633607941</v>
      </c>
      <c r="G77" s="1">
        <v>17.656082985610929</v>
      </c>
      <c r="H77" s="1">
        <v>17.018269009042768</v>
      </c>
      <c r="I77" s="1">
        <v>16.951565358807223</v>
      </c>
      <c r="J77" s="1">
        <v>16.845147334531511</v>
      </c>
      <c r="K77" s="1">
        <v>16.66505029540582</v>
      </c>
      <c r="L77" s="1">
        <v>16.298042803311951</v>
      </c>
      <c r="M77" s="1">
        <v>15.408892785125609</v>
      </c>
      <c r="N77" s="1">
        <v>14.38898312193983</v>
      </c>
      <c r="O77" s="1">
        <v>13.25199448799407</v>
      </c>
      <c r="P77" s="1">
        <v>12.647952026497221</v>
      </c>
      <c r="Q77" s="1">
        <v>11.91799954244685</v>
      </c>
      <c r="R77" s="1">
        <v>11.53592422513846</v>
      </c>
      <c r="S77" s="1">
        <v>11.11979449285368</v>
      </c>
      <c r="T77" s="1">
        <v>10.750921887147012</v>
      </c>
      <c r="U77" s="1">
        <v>10.31397126053233</v>
      </c>
      <c r="V77" s="1">
        <v>9.7856961319500595</v>
      </c>
      <c r="W77" s="1">
        <v>9.5558342692371205</v>
      </c>
      <c r="X77" s="1">
        <v>9.3892695604484508</v>
      </c>
      <c r="Y77" s="1">
        <v>9.1696866041595602</v>
      </c>
      <c r="Z77" s="1">
        <v>9.0051940131512591</v>
      </c>
      <c r="AA77" s="1">
        <v>8.8837207598554695</v>
      </c>
      <c r="AB77" s="1">
        <v>8.8245396648098797</v>
      </c>
      <c r="AC77" s="1">
        <v>8.7440061709287704</v>
      </c>
      <c r="AD77" s="1">
        <v>8.6785396679140696</v>
      </c>
      <c r="AE77" s="1">
        <v>8.6149892735466302</v>
      </c>
      <c r="AF77" s="1">
        <v>8.5491581418068403</v>
      </c>
      <c r="AG77" s="1">
        <v>8.5012252406013697</v>
      </c>
      <c r="AH77" s="1">
        <v>8.4448454449743604</v>
      </c>
      <c r="AI77" s="1">
        <v>8.4140591010168695</v>
      </c>
      <c r="AJ77" s="1">
        <v>8.3832457865169001</v>
      </c>
      <c r="AK77" s="1">
        <v>8.3424626657680498</v>
      </c>
      <c r="AL77" s="1">
        <v>8.2876797612735604</v>
      </c>
      <c r="AM77" s="1">
        <v>8.2380652651026995</v>
      </c>
      <c r="AN77" s="1">
        <v>8.185506775015071</v>
      </c>
      <c r="AO77" s="1">
        <v>8.1440377009210998</v>
      </c>
      <c r="AP77" s="1">
        <v>8.079720770711619</v>
      </c>
    </row>
    <row r="78" spans="1:42" x14ac:dyDescent="0.4">
      <c r="A78" s="17" t="s">
        <v>46</v>
      </c>
      <c r="B78" s="1">
        <v>21.222961619906041</v>
      </c>
      <c r="C78" s="1">
        <v>21.616546449712189</v>
      </c>
      <c r="D78" s="1">
        <v>21.2583385557027</v>
      </c>
      <c r="E78" s="1">
        <v>21.233131959760939</v>
      </c>
      <c r="F78" s="1">
        <v>21.223605653198391</v>
      </c>
      <c r="G78" s="1">
        <v>20.742555486786561</v>
      </c>
      <c r="H78" s="1">
        <v>20.103248683772279</v>
      </c>
      <c r="I78" s="1">
        <v>20.012542055988689</v>
      </c>
      <c r="J78" s="1">
        <v>19.872085062057501</v>
      </c>
      <c r="K78" s="1">
        <v>19.6994932647432</v>
      </c>
      <c r="L78" s="1">
        <v>19.36592482949343</v>
      </c>
      <c r="M78" s="1">
        <v>18.30656317668614</v>
      </c>
      <c r="N78" s="1">
        <v>17.16836031719388</v>
      </c>
      <c r="O78" s="1">
        <v>15.86211443065713</v>
      </c>
      <c r="P78" s="1">
        <v>14.962192090022221</v>
      </c>
      <c r="Q78" s="1">
        <v>14.30363009549038</v>
      </c>
      <c r="R78" s="1">
        <v>13.517905223668059</v>
      </c>
      <c r="S78" s="1">
        <v>13.0295147843241</v>
      </c>
      <c r="T78" s="1">
        <v>12.597306774005929</v>
      </c>
      <c r="U78" s="1">
        <v>12.0855296673857</v>
      </c>
      <c r="V78" s="1">
        <v>11.46645759088419</v>
      </c>
      <c r="W78" s="1">
        <v>11.19748205931595</v>
      </c>
      <c r="X78" s="1">
        <v>11.002646807129402</v>
      </c>
      <c r="Y78" s="1">
        <v>10.745444183253101</v>
      </c>
      <c r="Z78" s="1">
        <v>10.553945102934691</v>
      </c>
      <c r="AA78" s="1">
        <v>10.411425887549131</v>
      </c>
      <c r="AB78" s="1">
        <v>10.342768599615891</v>
      </c>
      <c r="AC78" s="1">
        <v>10.247782241872249</v>
      </c>
      <c r="AD78" s="1">
        <v>10.17169965438282</v>
      </c>
      <c r="AE78" s="1">
        <v>10.097569646151861</v>
      </c>
      <c r="AF78" s="1">
        <v>10.0202187633547</v>
      </c>
      <c r="AG78" s="1">
        <v>9.9642863411424401</v>
      </c>
      <c r="AH78" s="1">
        <v>9.8982829674468</v>
      </c>
      <c r="AI78" s="1">
        <v>9.8624242906035597</v>
      </c>
      <c r="AJ78" s="1">
        <v>9.8263970182571505</v>
      </c>
      <c r="AK78" s="1">
        <v>9.7786845062907393</v>
      </c>
      <c r="AL78" s="1">
        <v>9.7146130315783399</v>
      </c>
      <c r="AM78" s="1">
        <v>9.6566243675932704</v>
      </c>
      <c r="AN78" s="1">
        <v>9.5949700600975696</v>
      </c>
      <c r="AO78" s="1">
        <v>9.5466231447095904</v>
      </c>
      <c r="AP78" s="1">
        <v>9.4717513638835502</v>
      </c>
    </row>
    <row r="79" spans="1:42" x14ac:dyDescent="0.4">
      <c r="A79" s="17" t="s">
        <v>57</v>
      </c>
      <c r="B79" s="1">
        <v>22.20441554208972</v>
      </c>
      <c r="C79" s="1">
        <v>22.170932263588199</v>
      </c>
      <c r="D79" s="1">
        <v>21.481422563275469</v>
      </c>
      <c r="E79" s="1">
        <v>21.564250554233919</v>
      </c>
      <c r="F79" s="1">
        <v>21.557258626283129</v>
      </c>
      <c r="G79" s="1">
        <v>21.188471224117951</v>
      </c>
      <c r="H79" s="1">
        <v>20.370989071538588</v>
      </c>
      <c r="I79" s="1">
        <v>20.282527476929641</v>
      </c>
      <c r="J79" s="1">
        <v>20.136254700466559</v>
      </c>
      <c r="K79" s="1">
        <v>19.894390599982351</v>
      </c>
      <c r="L79" s="1">
        <v>19.40774256660881</v>
      </c>
      <c r="M79" s="1">
        <v>18.306880058039241</v>
      </c>
      <c r="N79" s="1">
        <v>17.06224025149584</v>
      </c>
      <c r="O79" s="1">
        <v>15.67594817913376</v>
      </c>
      <c r="P79" s="1">
        <v>14.93971915688407</v>
      </c>
      <c r="Q79" s="1">
        <v>14.06806504482047</v>
      </c>
      <c r="R79" s="1">
        <v>13.62327171125747</v>
      </c>
      <c r="S79" s="1">
        <v>13.13721238074559</v>
      </c>
      <c r="T79" s="1">
        <v>12.709811246023619</v>
      </c>
      <c r="U79" s="1">
        <v>12.19802664694847</v>
      </c>
      <c r="V79" s="1">
        <v>11.57309318187677</v>
      </c>
      <c r="W79" s="1">
        <v>11.288757288332031</v>
      </c>
      <c r="X79" s="1">
        <v>11.08257669935352</v>
      </c>
      <c r="Y79" s="1">
        <v>10.810744610410721</v>
      </c>
      <c r="Z79" s="1">
        <v>10.60702984993484</v>
      </c>
      <c r="AA79" s="1">
        <v>10.45630971760257</v>
      </c>
      <c r="AB79" s="1">
        <v>10.382766595861941</v>
      </c>
      <c r="AC79" s="1">
        <v>10.282958405707991</v>
      </c>
      <c r="AD79" s="1">
        <v>10.20216054394503</v>
      </c>
      <c r="AE79" s="1">
        <v>10.123554968237681</v>
      </c>
      <c r="AF79" s="1">
        <v>10.042209870847611</v>
      </c>
      <c r="AG79" s="1">
        <v>9.9828232299766402</v>
      </c>
      <c r="AH79" s="1">
        <v>9.9130851161072009</v>
      </c>
      <c r="AI79" s="1">
        <v>9.8749309992221299</v>
      </c>
      <c r="AJ79" s="1">
        <v>9.83690726007727</v>
      </c>
      <c r="AK79" s="1">
        <v>9.7865003473112395</v>
      </c>
      <c r="AL79" s="1">
        <v>9.7188413597419192</v>
      </c>
      <c r="AM79" s="1">
        <v>9.6576414248984399</v>
      </c>
      <c r="AN79" s="1">
        <v>9.5927731855199898</v>
      </c>
      <c r="AO79" s="1">
        <v>9.5415750739679606</v>
      </c>
      <c r="AP79" s="1">
        <v>9.4621785591353209</v>
      </c>
    </row>
    <row r="80" spans="1:42" x14ac:dyDescent="0.4">
      <c r="A80" s="17" t="s">
        <v>58</v>
      </c>
      <c r="B80" s="1">
        <v>25.621359161273958</v>
      </c>
      <c r="C80" s="1">
        <v>26.085201886905587</v>
      </c>
      <c r="D80" s="1">
        <v>25.625394699344291</v>
      </c>
      <c r="E80" s="1">
        <v>25.5959361569588</v>
      </c>
      <c r="F80" s="1">
        <v>25.580513400390839</v>
      </c>
      <c r="G80" s="1">
        <v>24.930187450029258</v>
      </c>
      <c r="H80" s="1">
        <v>24.103529875778559</v>
      </c>
      <c r="I80" s="1">
        <v>23.984880961163249</v>
      </c>
      <c r="J80" s="1">
        <v>23.794534039602681</v>
      </c>
      <c r="K80" s="1">
        <v>23.557749229270271</v>
      </c>
      <c r="L80" s="1">
        <v>23.103928332034648</v>
      </c>
      <c r="M80" s="1">
        <v>21.791370633467807</v>
      </c>
      <c r="N80" s="1">
        <v>20.399622625502161</v>
      </c>
      <c r="O80" s="1">
        <v>18.804270555739549</v>
      </c>
      <c r="P80" s="1">
        <v>17.710048684971699</v>
      </c>
      <c r="Q80" s="1">
        <v>16.923420726286771</v>
      </c>
      <c r="R80" s="1">
        <v>15.996326225813949</v>
      </c>
      <c r="S80" s="1">
        <v>15.424591423064809</v>
      </c>
      <c r="T80" s="1">
        <v>14.92265254061234</v>
      </c>
      <c r="U80" s="1">
        <v>14.32194554181603</v>
      </c>
      <c r="V80" s="1">
        <v>13.58813150658999</v>
      </c>
      <c r="W80" s="1">
        <v>13.25493409305656</v>
      </c>
      <c r="X80" s="1">
        <v>13.01341134763422</v>
      </c>
      <c r="Y80" s="1">
        <v>12.694563509792411</v>
      </c>
      <c r="Z80" s="1">
        <v>12.45702275897181</v>
      </c>
      <c r="AA80" s="1">
        <v>12.27995982747697</v>
      </c>
      <c r="AB80" s="1">
        <v>12.194494347908389</v>
      </c>
      <c r="AC80" s="1">
        <v>12.076642512563501</v>
      </c>
      <c r="AD80" s="1">
        <v>11.98258266678627</v>
      </c>
      <c r="AE80" s="1">
        <v>11.890749374364491</v>
      </c>
      <c r="AF80" s="1">
        <v>11.7950454507505</v>
      </c>
      <c r="AG80" s="1">
        <v>11.725641995254151</v>
      </c>
      <c r="AH80" s="1">
        <v>11.64388418108415</v>
      </c>
      <c r="AI80" s="1">
        <v>11.59937288549478</v>
      </c>
      <c r="AJ80" s="1">
        <v>11.554848825835279</v>
      </c>
      <c r="AK80" s="1">
        <v>11.49579179736301</v>
      </c>
      <c r="AL80" s="1">
        <v>11.41654458596542</v>
      </c>
      <c r="AM80" s="1">
        <v>11.344907041828311</v>
      </c>
      <c r="AN80" s="1">
        <v>11.268708214287621</v>
      </c>
      <c r="AO80" s="1">
        <v>11.20892323122926</v>
      </c>
      <c r="AP80" s="1">
        <v>11.116344829523371</v>
      </c>
    </row>
    <row r="81" spans="1:42" x14ac:dyDescent="0.4">
      <c r="A81" s="17" t="s">
        <v>47</v>
      </c>
      <c r="B81" s="1">
        <v>11.84006587172556</v>
      </c>
      <c r="C81" s="1">
        <v>11.879263519635089</v>
      </c>
      <c r="D81" s="1">
        <v>11.55055488486782</v>
      </c>
      <c r="E81" s="1">
        <v>11.59553701366584</v>
      </c>
      <c r="F81" s="1">
        <v>11.604640793156811</v>
      </c>
      <c r="G81" s="1">
        <v>11.55981858659683</v>
      </c>
      <c r="H81" s="1">
        <v>11.212783939600611</v>
      </c>
      <c r="I81" s="1">
        <v>11.17905341918123</v>
      </c>
      <c r="J81" s="1">
        <v>11.14216889322603</v>
      </c>
      <c r="K81" s="1">
        <v>11.068255488450921</v>
      </c>
      <c r="L81" s="1">
        <v>10.90622643304968</v>
      </c>
      <c r="M81" s="1">
        <v>10.3840427038255</v>
      </c>
      <c r="N81" s="1">
        <v>9.7351914218133491</v>
      </c>
      <c r="O81" s="1">
        <v>9.0053621485379001</v>
      </c>
      <c r="P81" s="1">
        <v>8.6301173921657792</v>
      </c>
      <c r="Q81" s="1">
        <v>8.1166654795466506</v>
      </c>
      <c r="R81" s="1">
        <v>7.8451166441377698</v>
      </c>
      <c r="S81" s="1">
        <v>7.5509742115647702</v>
      </c>
      <c r="T81" s="1">
        <v>7.2844459143582805</v>
      </c>
      <c r="U81" s="1">
        <v>6.9770367075988897</v>
      </c>
      <c r="V81" s="1">
        <v>6.6145408099810208</v>
      </c>
      <c r="W81" s="1">
        <v>6.4757952716551213</v>
      </c>
      <c r="X81" s="1">
        <v>6.3755526288005235</v>
      </c>
      <c r="Y81" s="1">
        <v>6.2434889396669107</v>
      </c>
      <c r="Z81" s="1">
        <v>6.1446736225925944</v>
      </c>
      <c r="AA81" s="1">
        <v>6.0723141324368051</v>
      </c>
      <c r="AB81" s="1">
        <v>6.0372598877938675</v>
      </c>
      <c r="AC81" s="1">
        <v>5.9890824061742167</v>
      </c>
      <c r="AD81" s="1">
        <v>5.9491971124960878</v>
      </c>
      <c r="AE81" s="1">
        <v>5.9108203948387228</v>
      </c>
      <c r="AF81" s="1">
        <v>5.8709276844375289</v>
      </c>
      <c r="AG81" s="1">
        <v>5.842201248925873</v>
      </c>
      <c r="AH81" s="1">
        <v>5.8081841679534403</v>
      </c>
      <c r="AI81" s="1">
        <v>5.7897547857315281</v>
      </c>
      <c r="AJ81" s="1">
        <v>5.7709704767617929</v>
      </c>
      <c r="AK81" s="1">
        <v>5.7462771953226115</v>
      </c>
      <c r="AL81" s="1">
        <v>5.713002490144417</v>
      </c>
      <c r="AM81" s="1">
        <v>5.6827074970549507</v>
      </c>
      <c r="AN81" s="1">
        <v>5.650705594734494</v>
      </c>
      <c r="AO81" s="1">
        <v>5.6254820414273867</v>
      </c>
      <c r="AP81" s="1">
        <v>5.5863161197586821</v>
      </c>
    </row>
    <row r="82" spans="1:42" x14ac:dyDescent="0.4">
      <c r="A82" s="17" t="s">
        <v>48</v>
      </c>
      <c r="B82" s="1">
        <v>13.98861618435825</v>
      </c>
      <c r="C82" s="1">
        <v>14.32931867533615</v>
      </c>
      <c r="D82" s="1">
        <v>14.14541730290747</v>
      </c>
      <c r="E82" s="1">
        <v>14.12293015158399</v>
      </c>
      <c r="F82" s="1">
        <v>14.128548485643719</v>
      </c>
      <c r="G82" s="1">
        <v>13.943186060837421</v>
      </c>
      <c r="H82" s="1">
        <v>13.611134439021889</v>
      </c>
      <c r="I82" s="1">
        <v>13.56301061307963</v>
      </c>
      <c r="J82" s="1">
        <v>13.50828118412532</v>
      </c>
      <c r="K82" s="1">
        <v>13.450202622333119</v>
      </c>
      <c r="L82" s="1">
        <v>13.332096492819581</v>
      </c>
      <c r="M82" s="1">
        <v>12.694639223820451</v>
      </c>
      <c r="N82" s="1">
        <v>11.962641467174631</v>
      </c>
      <c r="O82" s="1">
        <v>11.110370003643219</v>
      </c>
      <c r="P82" s="1">
        <v>10.51203361846593</v>
      </c>
      <c r="Q82" s="1">
        <v>10.05313325835529</v>
      </c>
      <c r="R82" s="1">
        <v>9.46260886923959</v>
      </c>
      <c r="S82" s="1">
        <v>9.1073995568787502</v>
      </c>
      <c r="T82" s="1">
        <v>8.7862307064683804</v>
      </c>
      <c r="U82" s="1">
        <v>8.4157826459523193</v>
      </c>
      <c r="V82" s="1">
        <v>7.9784899487532703</v>
      </c>
      <c r="W82" s="1">
        <v>7.8109910523046899</v>
      </c>
      <c r="X82" s="1">
        <v>7.6900235395576395</v>
      </c>
      <c r="Y82" s="1">
        <v>7.5303725288180301</v>
      </c>
      <c r="Z82" s="1">
        <v>7.4118428133781853</v>
      </c>
      <c r="AA82" s="1">
        <v>7.3241730886478793</v>
      </c>
      <c r="AB82" s="1">
        <v>7.2823142015274227</v>
      </c>
      <c r="AC82" s="1">
        <v>7.2235488640706604</v>
      </c>
      <c r="AD82" s="1">
        <v>7.1758147599963369</v>
      </c>
      <c r="AE82" s="1">
        <v>7.1296728036809629</v>
      </c>
      <c r="AF82" s="1">
        <v>7.0812625912971043</v>
      </c>
      <c r="AG82" s="1">
        <v>7.0467011211601829</v>
      </c>
      <c r="AH82" s="1">
        <v>7.0056076785972756</v>
      </c>
      <c r="AI82" s="1">
        <v>6.9834871810645298</v>
      </c>
      <c r="AJ82" s="1">
        <v>6.9608367058531595</v>
      </c>
      <c r="AK82" s="1">
        <v>6.9310352781706399</v>
      </c>
      <c r="AL82" s="1">
        <v>6.8908941983802059</v>
      </c>
      <c r="AM82" s="1">
        <v>6.8543811712690372</v>
      </c>
      <c r="AN82" s="1">
        <v>6.8156282056598876</v>
      </c>
      <c r="AO82" s="1">
        <v>6.7853210895831895</v>
      </c>
      <c r="AP82" s="1">
        <v>6.7383584943861621</v>
      </c>
    </row>
    <row r="83" spans="1:42" x14ac:dyDescent="0.4">
      <c r="B83" s="7"/>
      <c r="C83" s="7"/>
      <c r="D83" s="7"/>
      <c r="E83" s="7"/>
      <c r="F83" s="7"/>
      <c r="G83" s="7"/>
      <c r="H83" s="7"/>
      <c r="I83" s="7"/>
      <c r="J83" s="7"/>
      <c r="K83" s="7"/>
      <c r="L83" s="7">
        <f>MIN(L69:L82)</f>
        <v>10.90622643304968</v>
      </c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</row>
    <row r="84" spans="1:42" x14ac:dyDescent="0.4">
      <c r="A84" s="25" t="s">
        <v>214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</row>
    <row r="85" spans="1:42" x14ac:dyDescent="0.4">
      <c r="A85" s="17" t="s">
        <v>37</v>
      </c>
      <c r="B85" s="7">
        <f t="shared" ref="B85:Q85" si="0">B21+B53</f>
        <v>11.468806541145021</v>
      </c>
      <c r="C85" s="7">
        <f t="shared" si="0"/>
        <v>11.50568353217022</v>
      </c>
      <c r="D85" s="7">
        <f t="shared" si="0"/>
        <v>11.185835465015971</v>
      </c>
      <c r="E85" s="7">
        <f t="shared" si="0"/>
        <v>11.22947763367797</v>
      </c>
      <c r="F85" s="7">
        <f t="shared" si="0"/>
        <v>11.23804865115836</v>
      </c>
      <c r="G85" s="7">
        <f t="shared" si="0"/>
        <v>11.41539927824914</v>
      </c>
      <c r="H85" s="7">
        <f t="shared" si="0"/>
        <v>11.120359050364121</v>
      </c>
      <c r="I85" s="7">
        <f t="shared" si="0"/>
        <v>11.25806730696821</v>
      </c>
      <c r="J85" s="7">
        <f t="shared" si="0"/>
        <v>11.26291563707373</v>
      </c>
      <c r="K85" s="7">
        <f t="shared" si="0"/>
        <v>11.4135240401522</v>
      </c>
      <c r="L85" s="7">
        <f t="shared" si="0"/>
        <v>11.32934848809235</v>
      </c>
      <c r="M85" s="7">
        <f t="shared" si="0"/>
        <v>11.07850771328164</v>
      </c>
      <c r="N85" s="7">
        <f t="shared" si="0"/>
        <v>10.836962944357051</v>
      </c>
      <c r="O85" s="7">
        <f t="shared" si="0"/>
        <v>10.48573564281401</v>
      </c>
      <c r="P85" s="7">
        <f t="shared" si="0"/>
        <v>10.16935019097728</v>
      </c>
      <c r="Q85" s="7">
        <f t="shared" si="0"/>
        <v>9.9966209368161607</v>
      </c>
      <c r="R85" s="7">
        <f t="shared" ref="C85:AP91" si="1">R21+R53</f>
        <v>9.9077991515214503</v>
      </c>
      <c r="S85" s="7">
        <f t="shared" si="1"/>
        <v>9.7894361547302093</v>
      </c>
      <c r="T85" s="7">
        <f t="shared" si="1"/>
        <v>9.7104369796038696</v>
      </c>
      <c r="U85" s="7">
        <f t="shared" si="1"/>
        <v>9.5689730552801358</v>
      </c>
      <c r="V85" s="7">
        <f t="shared" si="1"/>
        <v>9.3422997844417974</v>
      </c>
      <c r="W85" s="7">
        <f t="shared" si="1"/>
        <v>9.1358938787085116</v>
      </c>
      <c r="X85" s="7">
        <f t="shared" si="1"/>
        <v>8.9864064170280056</v>
      </c>
      <c r="Y85" s="7">
        <f t="shared" si="1"/>
        <v>8.7893895527031933</v>
      </c>
      <c r="Z85" s="7">
        <f t="shared" si="1"/>
        <v>8.6418288210572936</v>
      </c>
      <c r="AA85" s="7">
        <f t="shared" si="1"/>
        <v>8.5323036555339087</v>
      </c>
      <c r="AB85" s="7">
        <f t="shared" si="1"/>
        <v>8.4787962447257161</v>
      </c>
      <c r="AC85" s="7">
        <f t="shared" si="1"/>
        <v>8.4065639270962436</v>
      </c>
      <c r="AD85" s="7">
        <f t="shared" si="1"/>
        <v>8.3486023844613104</v>
      </c>
      <c r="AE85" s="7">
        <f t="shared" si="1"/>
        <v>8.292015670856804</v>
      </c>
      <c r="AF85" s="7">
        <f t="shared" si="1"/>
        <v>8.2335602318025618</v>
      </c>
      <c r="AG85" s="7">
        <f t="shared" si="1"/>
        <v>8.1907290559582027</v>
      </c>
      <c r="AH85" s="7">
        <f t="shared" si="1"/>
        <v>8.1405835877354598</v>
      </c>
      <c r="AI85" s="7">
        <f t="shared" si="1"/>
        <v>8.113092535855845</v>
      </c>
      <c r="AJ85" s="7">
        <f t="shared" si="1"/>
        <v>8.0858608047058365</v>
      </c>
      <c r="AK85" s="7">
        <f t="shared" si="1"/>
        <v>8.049692171065475</v>
      </c>
      <c r="AL85" s="7">
        <f t="shared" si="1"/>
        <v>8.0012037958810875</v>
      </c>
      <c r="AM85" s="7">
        <f t="shared" si="1"/>
        <v>7.9574123494725786</v>
      </c>
      <c r="AN85" s="7">
        <f t="shared" si="1"/>
        <v>7.9109731120678104</v>
      </c>
      <c r="AO85" s="7">
        <f t="shared" si="1"/>
        <v>7.8743174560700986</v>
      </c>
      <c r="AP85" s="7">
        <f t="shared" si="1"/>
        <v>7.8174909822589322</v>
      </c>
    </row>
    <row r="86" spans="1:42" x14ac:dyDescent="0.4">
      <c r="A86" s="17" t="s">
        <v>38</v>
      </c>
      <c r="B86" s="7">
        <f t="shared" ref="B86:Q98" si="2">B22+B54</f>
        <v>13.54998650639723</v>
      </c>
      <c r="C86" s="7">
        <f t="shared" si="1"/>
        <v>13.878689166001379</v>
      </c>
      <c r="D86" s="7">
        <f t="shared" si="1"/>
        <v>13.69876270979889</v>
      </c>
      <c r="E86" s="7">
        <f t="shared" si="1"/>
        <v>13.677083525523638</v>
      </c>
      <c r="F86" s="7">
        <f t="shared" si="1"/>
        <v>13.682225764846081</v>
      </c>
      <c r="G86" s="7">
        <f t="shared" si="1"/>
        <v>13.768990828275211</v>
      </c>
      <c r="H86" s="7">
        <f t="shared" si="1"/>
        <v>13.4989403933963</v>
      </c>
      <c r="I86" s="7">
        <f t="shared" si="1"/>
        <v>13.658874382439262</v>
      </c>
      <c r="J86" s="7">
        <f t="shared" si="1"/>
        <v>13.654669287159219</v>
      </c>
      <c r="K86" s="7">
        <f t="shared" si="1"/>
        <v>13.869774792884101</v>
      </c>
      <c r="L86" s="7">
        <f t="shared" si="1"/>
        <v>13.849333513405851</v>
      </c>
      <c r="M86" s="7">
        <f t="shared" si="1"/>
        <v>13.5436325301909</v>
      </c>
      <c r="N86" s="7">
        <f t="shared" si="1"/>
        <v>13.316502642765069</v>
      </c>
      <c r="O86" s="7">
        <f t="shared" si="1"/>
        <v>12.93678153420718</v>
      </c>
      <c r="P86" s="7">
        <f t="shared" si="1"/>
        <v>12.386917376413411</v>
      </c>
      <c r="Q86" s="7">
        <f t="shared" si="1"/>
        <v>12.38160703608181</v>
      </c>
      <c r="R86" s="7">
        <f t="shared" si="1"/>
        <v>11.95057159486446</v>
      </c>
      <c r="S86" s="7">
        <f t="shared" si="1"/>
        <v>11.807258772137619</v>
      </c>
      <c r="T86" s="7">
        <f t="shared" si="1"/>
        <v>11.712371890256241</v>
      </c>
      <c r="U86" s="7">
        <f t="shared" si="1"/>
        <v>11.54220634822002</v>
      </c>
      <c r="V86" s="7">
        <f t="shared" si="1"/>
        <v>11.268725535102201</v>
      </c>
      <c r="W86" s="7">
        <f t="shared" si="1"/>
        <v>11.019555490542661</v>
      </c>
      <c r="X86" s="7">
        <f t="shared" si="1"/>
        <v>10.83916656429178</v>
      </c>
      <c r="Y86" s="7">
        <f t="shared" si="1"/>
        <v>10.601024246594951</v>
      </c>
      <c r="Z86" s="7">
        <f t="shared" si="1"/>
        <v>10.423967288725231</v>
      </c>
      <c r="AA86" s="7">
        <f t="shared" si="1"/>
        <v>10.29131027398865</v>
      </c>
      <c r="AB86" s="7">
        <f t="shared" si="1"/>
        <v>10.227364640978935</v>
      </c>
      <c r="AC86" s="7">
        <f t="shared" si="1"/>
        <v>10.139320381317694</v>
      </c>
      <c r="AD86" s="7">
        <f t="shared" si="1"/>
        <v>10.069934326082988</v>
      </c>
      <c r="AE86" s="7">
        <f t="shared" si="1"/>
        <v>10.001887160676823</v>
      </c>
      <c r="AF86" s="7">
        <f t="shared" si="1"/>
        <v>9.9309692090409225</v>
      </c>
      <c r="AG86" s="7">
        <f t="shared" si="1"/>
        <v>9.8794302288630895</v>
      </c>
      <c r="AH86" s="7">
        <f t="shared" si="1"/>
        <v>9.8188578807750346</v>
      </c>
      <c r="AI86" s="7">
        <f t="shared" si="1"/>
        <v>9.7858510109216912</v>
      </c>
      <c r="AJ86" s="7">
        <f t="shared" si="1"/>
        <v>9.7530141445807672</v>
      </c>
      <c r="AK86" s="7">
        <f t="shared" si="1"/>
        <v>9.7093646059196939</v>
      </c>
      <c r="AL86" s="7">
        <f t="shared" si="1"/>
        <v>9.6508707833069654</v>
      </c>
      <c r="AM86" s="7">
        <f t="shared" si="1"/>
        <v>9.5980898908689909</v>
      </c>
      <c r="AN86" s="7">
        <f t="shared" si="1"/>
        <v>9.5418617326425537</v>
      </c>
      <c r="AO86" s="7">
        <f t="shared" si="1"/>
        <v>9.4978122598696171</v>
      </c>
      <c r="AP86" s="7">
        <f t="shared" si="1"/>
        <v>9.4296591234380767</v>
      </c>
    </row>
    <row r="87" spans="1:42" x14ac:dyDescent="0.4">
      <c r="A87" s="17" t="s">
        <v>39</v>
      </c>
      <c r="B87" s="7">
        <f t="shared" si="2"/>
        <v>11.96229521088674</v>
      </c>
      <c r="C87" s="7">
        <f t="shared" si="1"/>
        <v>11.994552936860231</v>
      </c>
      <c r="D87" s="7">
        <f t="shared" si="1"/>
        <v>11.652718323333039</v>
      </c>
      <c r="E87" s="7">
        <f t="shared" si="1"/>
        <v>11.698639229138461</v>
      </c>
      <c r="F87" s="7">
        <f t="shared" si="1"/>
        <v>11.70617302704308</v>
      </c>
      <c r="G87" s="7">
        <f t="shared" si="1"/>
        <v>11.744427606742999</v>
      </c>
      <c r="H87" s="7">
        <f t="shared" si="1"/>
        <v>11.37821053026375</v>
      </c>
      <c r="I87" s="7">
        <f t="shared" si="1"/>
        <v>11.45104061421932</v>
      </c>
      <c r="J87" s="7">
        <f t="shared" si="1"/>
        <v>11.4171742660583</v>
      </c>
      <c r="K87" s="7">
        <f t="shared" si="1"/>
        <v>11.464542844179199</v>
      </c>
      <c r="L87" s="7">
        <f t="shared" si="1"/>
        <v>11.29521491568185</v>
      </c>
      <c r="M87" s="7">
        <f t="shared" si="1"/>
        <v>10.97368765509947</v>
      </c>
      <c r="N87" s="7">
        <f t="shared" si="1"/>
        <v>10.63449596751243</v>
      </c>
      <c r="O87" s="7">
        <f t="shared" si="1"/>
        <v>10.18288567891787</v>
      </c>
      <c r="P87" s="7">
        <f t="shared" si="1"/>
        <v>9.8817021571758712</v>
      </c>
      <c r="Q87" s="7">
        <f t="shared" si="1"/>
        <v>9.6306666241863805</v>
      </c>
      <c r="R87" s="7">
        <f t="shared" si="1"/>
        <v>9.5481535196965108</v>
      </c>
      <c r="S87" s="7">
        <f t="shared" si="1"/>
        <v>9.438353068790601</v>
      </c>
      <c r="T87" s="7">
        <f t="shared" si="1"/>
        <v>9.3650268500859806</v>
      </c>
      <c r="U87" s="7">
        <f t="shared" si="1"/>
        <v>9.2336154759709501</v>
      </c>
      <c r="V87" s="7">
        <f t="shared" si="1"/>
        <v>9.0229570173226676</v>
      </c>
      <c r="W87" s="7">
        <f t="shared" si="1"/>
        <v>8.8315043318662045</v>
      </c>
      <c r="X87" s="7">
        <f t="shared" si="1"/>
        <v>8.69271028094232</v>
      </c>
      <c r="Y87" s="7">
        <f t="shared" si="1"/>
        <v>8.5098686459775212</v>
      </c>
      <c r="Z87" s="7">
        <f t="shared" si="1"/>
        <v>8.3727902322911216</v>
      </c>
      <c r="AA87" s="7">
        <f t="shared" si="1"/>
        <v>8.2711210587987338</v>
      </c>
      <c r="AB87" s="7">
        <f t="shared" si="1"/>
        <v>8.221365921109669</v>
      </c>
      <c r="AC87" s="7">
        <f t="shared" si="1"/>
        <v>8.15438062601336</v>
      </c>
      <c r="AD87" s="7">
        <f t="shared" si="1"/>
        <v>8.1005554331953231</v>
      </c>
      <c r="AE87" s="7">
        <f t="shared" si="1"/>
        <v>8.0479722954548123</v>
      </c>
      <c r="AF87" s="7">
        <f t="shared" si="1"/>
        <v>7.9937221727251098</v>
      </c>
      <c r="AG87" s="7">
        <f t="shared" si="1"/>
        <v>7.9539591964343934</v>
      </c>
      <c r="AH87" s="7">
        <f t="shared" si="1"/>
        <v>7.9074191897325932</v>
      </c>
      <c r="AI87" s="7">
        <f t="shared" si="1"/>
        <v>7.8818889782095907</v>
      </c>
      <c r="AJ87" s="7">
        <f t="shared" si="1"/>
        <v>7.8565980251408369</v>
      </c>
      <c r="AK87" s="7">
        <f t="shared" si="1"/>
        <v>7.823012858333775</v>
      </c>
      <c r="AL87" s="7">
        <f t="shared" si="1"/>
        <v>7.7779899567155049</v>
      </c>
      <c r="AM87" s="7">
        <f t="shared" si="1"/>
        <v>7.7373217138093802</v>
      </c>
      <c r="AN87" s="7">
        <f t="shared" si="1"/>
        <v>7.6942297151374763</v>
      </c>
      <c r="AO87" s="7">
        <f t="shared" si="1"/>
        <v>7.6601954076635437</v>
      </c>
      <c r="AP87" s="7">
        <f t="shared" si="1"/>
        <v>7.607369400883651</v>
      </c>
    </row>
    <row r="88" spans="1:42" x14ac:dyDescent="0.4">
      <c r="A88" s="17" t="s">
        <v>40</v>
      </c>
      <c r="B88" s="7">
        <f t="shared" si="2"/>
        <v>14.133025795801071</v>
      </c>
      <c r="C88" s="7">
        <f t="shared" si="1"/>
        <v>14.468386118076371</v>
      </c>
      <c r="D88" s="7">
        <f t="shared" si="1"/>
        <v>14.27053202549822</v>
      </c>
      <c r="E88" s="7">
        <f t="shared" si="1"/>
        <v>14.248504791712909</v>
      </c>
      <c r="F88" s="7">
        <f t="shared" si="1"/>
        <v>14.25216309077345</v>
      </c>
      <c r="G88" s="7">
        <f t="shared" si="1"/>
        <v>14.16585719508784</v>
      </c>
      <c r="H88" s="7">
        <f t="shared" si="1"/>
        <v>13.81194483342823</v>
      </c>
      <c r="I88" s="7">
        <f t="shared" si="1"/>
        <v>13.89299966265275</v>
      </c>
      <c r="J88" s="7">
        <f t="shared" si="1"/>
        <v>13.84168574287521</v>
      </c>
      <c r="K88" s="7">
        <f t="shared" si="1"/>
        <v>13.93177311343501</v>
      </c>
      <c r="L88" s="7">
        <f t="shared" si="1"/>
        <v>13.80760761638593</v>
      </c>
      <c r="M88" s="7">
        <f t="shared" si="1"/>
        <v>13.41548852500957</v>
      </c>
      <c r="N88" s="7">
        <f t="shared" si="1"/>
        <v>13.067710426157129</v>
      </c>
      <c r="O88" s="7">
        <f t="shared" si="1"/>
        <v>12.563140241499971</v>
      </c>
      <c r="P88" s="7">
        <f t="shared" si="1"/>
        <v>12.03654371818828</v>
      </c>
      <c r="Q88" s="7">
        <f t="shared" si="1"/>
        <v>11.92834362629765</v>
      </c>
      <c r="R88" s="7">
        <f t="shared" si="1"/>
        <v>11.51677486501813</v>
      </c>
      <c r="S88" s="7">
        <f t="shared" si="1"/>
        <v>11.383809578467041</v>
      </c>
      <c r="T88" s="7">
        <f t="shared" si="1"/>
        <v>11.29575089780527</v>
      </c>
      <c r="U88" s="7">
        <f t="shared" si="1"/>
        <v>11.1376941441972</v>
      </c>
      <c r="V88" s="7">
        <f t="shared" si="1"/>
        <v>10.88353280126611</v>
      </c>
      <c r="W88" s="7">
        <f t="shared" si="1"/>
        <v>10.652406140221609</v>
      </c>
      <c r="X88" s="7">
        <f t="shared" si="1"/>
        <v>10.484918025933951</v>
      </c>
      <c r="Y88" s="7">
        <f t="shared" si="1"/>
        <v>10.263889580773061</v>
      </c>
      <c r="Z88" s="7">
        <f t="shared" si="1"/>
        <v>10.099446923097311</v>
      </c>
      <c r="AA88" s="7">
        <f t="shared" si="1"/>
        <v>9.9762826742120563</v>
      </c>
      <c r="AB88" s="7">
        <f t="shared" si="1"/>
        <v>9.916844879296475</v>
      </c>
      <c r="AC88" s="7">
        <f t="shared" si="1"/>
        <v>9.8351571932812707</v>
      </c>
      <c r="AD88" s="7">
        <f t="shared" si="1"/>
        <v>9.7707445462843179</v>
      </c>
      <c r="AE88" s="7">
        <f t="shared" si="1"/>
        <v>9.7075203384263222</v>
      </c>
      <c r="AF88" s="7">
        <f t="shared" si="1"/>
        <v>9.641686770727727</v>
      </c>
      <c r="AG88" s="7">
        <f t="shared" si="1"/>
        <v>9.5938449907869146</v>
      </c>
      <c r="AH88" s="7">
        <f t="shared" si="1"/>
        <v>9.5376239787860158</v>
      </c>
      <c r="AI88" s="7">
        <f t="shared" si="1"/>
        <v>9.5069778736658268</v>
      </c>
      <c r="AJ88" s="7">
        <f t="shared" si="1"/>
        <v>9.4764816657354718</v>
      </c>
      <c r="AK88" s="7">
        <f t="shared" si="1"/>
        <v>9.4359489212997971</v>
      </c>
      <c r="AL88" s="7">
        <f t="shared" si="1"/>
        <v>9.3816353065226004</v>
      </c>
      <c r="AM88" s="7">
        <f t="shared" si="1"/>
        <v>9.332620462811267</v>
      </c>
      <c r="AN88" s="7">
        <f t="shared" si="1"/>
        <v>9.2804355470551521</v>
      </c>
      <c r="AO88" s="7">
        <f t="shared" si="1"/>
        <v>9.2395433968462672</v>
      </c>
      <c r="AP88" s="7">
        <f t="shared" si="1"/>
        <v>9.1762050559702431</v>
      </c>
    </row>
    <row r="89" spans="1:42" x14ac:dyDescent="0.4">
      <c r="A89" s="17" t="s">
        <v>41</v>
      </c>
      <c r="B89" s="7">
        <f t="shared" si="2"/>
        <v>12.995242221448938</v>
      </c>
      <c r="C89" s="7">
        <f t="shared" si="1"/>
        <v>13.019067367949528</v>
      </c>
      <c r="D89" s="7">
        <f t="shared" si="1"/>
        <v>12.6328497627406</v>
      </c>
      <c r="E89" s="7">
        <f t="shared" si="1"/>
        <v>12.68346055955061</v>
      </c>
      <c r="F89" s="7">
        <f t="shared" si="1"/>
        <v>12.689103378830831</v>
      </c>
      <c r="G89" s="7">
        <f t="shared" si="1"/>
        <v>12.611200092833259</v>
      </c>
      <c r="H89" s="7">
        <f t="shared" si="1"/>
        <v>12.1601894479865</v>
      </c>
      <c r="I89" s="7">
        <f t="shared" si="1"/>
        <v>12.186478596918079</v>
      </c>
      <c r="J89" s="7">
        <f t="shared" si="1"/>
        <v>12.118770264467441</v>
      </c>
      <c r="K89" s="7">
        <f t="shared" si="1"/>
        <v>12.08561843877929</v>
      </c>
      <c r="L89" s="7">
        <f t="shared" si="1"/>
        <v>11.835250755105161</v>
      </c>
      <c r="M89" s="7">
        <f t="shared" si="1"/>
        <v>11.43252337152817</v>
      </c>
      <c r="N89" s="7">
        <f t="shared" si="1"/>
        <v>10.991312135847851</v>
      </c>
      <c r="O89" s="7">
        <f t="shared" si="1"/>
        <v>10.429586073539941</v>
      </c>
      <c r="P89" s="7">
        <f t="shared" si="1"/>
        <v>10.119892201858081</v>
      </c>
      <c r="Q89" s="7">
        <f t="shared" si="1"/>
        <v>9.7954207498027195</v>
      </c>
      <c r="R89" s="7">
        <f t="shared" si="1"/>
        <v>9.71160970516876</v>
      </c>
      <c r="S89" s="7">
        <f t="shared" si="1"/>
        <v>9.6002000689643889</v>
      </c>
      <c r="T89" s="7">
        <f t="shared" si="1"/>
        <v>9.5257689464006692</v>
      </c>
      <c r="U89" s="7">
        <f t="shared" si="1"/>
        <v>9.3923022589821095</v>
      </c>
      <c r="V89" s="7">
        <f t="shared" si="1"/>
        <v>9.178266978708411</v>
      </c>
      <c r="W89" s="7">
        <f t="shared" si="1"/>
        <v>8.9840466430303394</v>
      </c>
      <c r="X89" s="7">
        <f t="shared" si="1"/>
        <v>8.8431316938276989</v>
      </c>
      <c r="Y89" s="7">
        <f t="shared" si="1"/>
        <v>8.6575497503975143</v>
      </c>
      <c r="Z89" s="7">
        <f t="shared" si="1"/>
        <v>8.5183279573473172</v>
      </c>
      <c r="AA89" s="7">
        <f t="shared" si="1"/>
        <v>8.4151184985072636</v>
      </c>
      <c r="AB89" s="7">
        <f t="shared" si="1"/>
        <v>8.3645543392498389</v>
      </c>
      <c r="AC89" s="7">
        <f t="shared" si="1"/>
        <v>8.2965968368923146</v>
      </c>
      <c r="AD89" s="7">
        <f t="shared" si="1"/>
        <v>8.2419425467112148</v>
      </c>
      <c r="AE89" s="7">
        <f t="shared" si="1"/>
        <v>8.1885275168349896</v>
      </c>
      <c r="AF89" s="7">
        <f t="shared" si="1"/>
        <v>8.1334630897556757</v>
      </c>
      <c r="AG89" s="7">
        <f t="shared" si="1"/>
        <v>8.0930949862975758</v>
      </c>
      <c r="AH89" s="7">
        <f t="shared" si="1"/>
        <v>8.0458549524635217</v>
      </c>
      <c r="AI89" s="7">
        <f t="shared" si="1"/>
        <v>8.019930877860098</v>
      </c>
      <c r="AJ89" s="7">
        <f t="shared" si="1"/>
        <v>7.9942487978868293</v>
      </c>
      <c r="AK89" s="7">
        <f t="shared" si="1"/>
        <v>7.9601478051953469</v>
      </c>
      <c r="AL89" s="7">
        <f t="shared" si="1"/>
        <v>7.9144346659714859</v>
      </c>
      <c r="AM89" s="7">
        <f t="shared" si="1"/>
        <v>7.873138914787555</v>
      </c>
      <c r="AN89" s="7">
        <f t="shared" si="1"/>
        <v>7.8294033990192675</v>
      </c>
      <c r="AO89" s="7">
        <f t="shared" si="1"/>
        <v>7.7948482183585952</v>
      </c>
      <c r="AP89" s="7">
        <f t="shared" si="1"/>
        <v>7.7411757550169442</v>
      </c>
    </row>
    <row r="90" spans="1:42" x14ac:dyDescent="0.4">
      <c r="A90" s="17" t="s">
        <v>44</v>
      </c>
      <c r="B90" s="7">
        <f t="shared" si="2"/>
        <v>15.353415903937341</v>
      </c>
      <c r="C90" s="7">
        <f t="shared" si="1"/>
        <v>15.704202946812851</v>
      </c>
      <c r="D90" s="7">
        <f t="shared" si="1"/>
        <v>15.47085256077251</v>
      </c>
      <c r="E90" s="7">
        <f t="shared" si="1"/>
        <v>15.447980317927021</v>
      </c>
      <c r="F90" s="7">
        <f t="shared" si="1"/>
        <v>15.44887218162555</v>
      </c>
      <c r="G90" s="7">
        <f t="shared" si="1"/>
        <v>15.211338138879189</v>
      </c>
      <c r="H90" s="7">
        <f t="shared" si="1"/>
        <v>14.761184579323579</v>
      </c>
      <c r="I90" s="7">
        <f t="shared" si="1"/>
        <v>14.78527137749138</v>
      </c>
      <c r="J90" s="7">
        <f t="shared" si="1"/>
        <v>14.69227023095724</v>
      </c>
      <c r="K90" s="7">
        <f t="shared" si="1"/>
        <v>14.686507461578049</v>
      </c>
      <c r="L90" s="7">
        <f t="shared" si="1"/>
        <v>14.467763534197651</v>
      </c>
      <c r="M90" s="7">
        <f t="shared" si="1"/>
        <v>13.97642168458909</v>
      </c>
      <c r="N90" s="7">
        <f t="shared" si="1"/>
        <v>13.50616753568284</v>
      </c>
      <c r="O90" s="7">
        <f t="shared" si="1"/>
        <v>12.867506975350949</v>
      </c>
      <c r="P90" s="7">
        <f t="shared" si="1"/>
        <v>12.326674390055611</v>
      </c>
      <c r="Q90" s="7">
        <f t="shared" si="1"/>
        <v>12.132404663907081</v>
      </c>
      <c r="R90" s="7">
        <f t="shared" si="1"/>
        <v>11.713932156686681</v>
      </c>
      <c r="S90" s="7">
        <f t="shared" si="1"/>
        <v>11.579016879719349</v>
      </c>
      <c r="T90" s="7">
        <f t="shared" si="1"/>
        <v>11.489632101546238</v>
      </c>
      <c r="U90" s="7">
        <f t="shared" si="1"/>
        <v>11.32910398344209</v>
      </c>
      <c r="V90" s="7">
        <f t="shared" si="1"/>
        <v>11.07086840043387</v>
      </c>
      <c r="W90" s="7">
        <f t="shared" si="1"/>
        <v>10.83640000933236</v>
      </c>
      <c r="X90" s="7">
        <f t="shared" si="1"/>
        <v>10.666352369478801</v>
      </c>
      <c r="Y90" s="7">
        <f t="shared" si="1"/>
        <v>10.44201013844464</v>
      </c>
      <c r="Z90" s="7">
        <f t="shared" si="1"/>
        <v>10.274997783531459</v>
      </c>
      <c r="AA90" s="7">
        <f t="shared" si="1"/>
        <v>10.14996640495216</v>
      </c>
      <c r="AB90" s="7">
        <f t="shared" si="1"/>
        <v>10.089562812646431</v>
      </c>
      <c r="AC90" s="7">
        <f t="shared" si="1"/>
        <v>10.00668693337769</v>
      </c>
      <c r="AD90" s="7">
        <f t="shared" si="1"/>
        <v>9.9412831444944008</v>
      </c>
      <c r="AE90" s="7">
        <f t="shared" si="1"/>
        <v>9.8770590271952567</v>
      </c>
      <c r="AF90" s="7">
        <f t="shared" si="1"/>
        <v>9.8102363052187034</v>
      </c>
      <c r="AG90" s="7">
        <f t="shared" si="1"/>
        <v>9.7616667217830226</v>
      </c>
      <c r="AH90" s="7">
        <f t="shared" si="1"/>
        <v>9.7045998552968342</v>
      </c>
      <c r="AI90" s="7">
        <f t="shared" si="1"/>
        <v>9.6734812701542001</v>
      </c>
      <c r="AJ90" s="7">
        <f t="shared" si="1"/>
        <v>9.6425134545615609</v>
      </c>
      <c r="AK90" s="7">
        <f t="shared" si="1"/>
        <v>9.6013581283845557</v>
      </c>
      <c r="AL90" s="7">
        <f t="shared" si="1"/>
        <v>9.5462118242177585</v>
      </c>
      <c r="AM90" s="7">
        <f t="shared" si="1"/>
        <v>9.4964407660033228</v>
      </c>
      <c r="AN90" s="7">
        <f t="shared" si="1"/>
        <v>9.4434759952048726</v>
      </c>
      <c r="AO90" s="7">
        <f t="shared" si="1"/>
        <v>9.4019583773674622</v>
      </c>
      <c r="AP90" s="7">
        <f t="shared" si="1"/>
        <v>9.337605729266885</v>
      </c>
    </row>
    <row r="91" spans="1:42" x14ac:dyDescent="0.4">
      <c r="A91" s="17" t="s">
        <v>42</v>
      </c>
      <c r="B91" s="7">
        <f t="shared" si="2"/>
        <v>14.09146018132558</v>
      </c>
      <c r="C91" s="7">
        <f t="shared" si="1"/>
        <v>14.11154637774591</v>
      </c>
      <c r="D91" s="7">
        <f t="shared" si="1"/>
        <v>13.685131380467841</v>
      </c>
      <c r="E91" s="7">
        <f t="shared" si="1"/>
        <v>13.740382796935251</v>
      </c>
      <c r="F91" s="7">
        <f t="shared" si="1"/>
        <v>13.74519920452796</v>
      </c>
      <c r="G91" s="7">
        <f t="shared" si="1"/>
        <v>13.639018006722161</v>
      </c>
      <c r="H91" s="7">
        <f t="shared" si="1"/>
        <v>13.1368867749866</v>
      </c>
      <c r="I91" s="7">
        <f t="shared" si="1"/>
        <v>13.158662804036499</v>
      </c>
      <c r="J91" s="7">
        <f t="shared" si="1"/>
        <v>13.08004980243649</v>
      </c>
      <c r="K91" s="7">
        <f t="shared" si="1"/>
        <v>13.03145955596392</v>
      </c>
      <c r="L91" s="7">
        <f t="shared" si="1"/>
        <v>12.747687067476161</v>
      </c>
      <c r="M91" s="7">
        <f t="shared" si="1"/>
        <v>12.298137737744419</v>
      </c>
      <c r="N91" s="7">
        <f t="shared" si="1"/>
        <v>11.804978757096681</v>
      </c>
      <c r="O91" s="7">
        <f t="shared" si="1"/>
        <v>11.18117500123034</v>
      </c>
      <c r="P91" s="7">
        <f t="shared" si="1"/>
        <v>10.844761932147739</v>
      </c>
      <c r="Q91" s="7">
        <f t="shared" si="1"/>
        <v>10.486621481992771</v>
      </c>
      <c r="R91" s="7">
        <f t="shared" si="1"/>
        <v>10.39525004045278</v>
      </c>
      <c r="S91" s="7">
        <f t="shared" si="1"/>
        <v>10.27379691189693</v>
      </c>
      <c r="T91" s="7">
        <f t="shared" si="1"/>
        <v>10.192655462583382</v>
      </c>
      <c r="U91" s="7">
        <f t="shared" si="1"/>
        <v>10.04715598953833</v>
      </c>
      <c r="V91" s="7">
        <f t="shared" si="1"/>
        <v>9.8138101633165196</v>
      </c>
      <c r="W91" s="7">
        <f t="shared" si="1"/>
        <v>9.6021006313485913</v>
      </c>
      <c r="X91" s="7">
        <f t="shared" si="1"/>
        <v>9.44848131802922</v>
      </c>
      <c r="Y91" s="7">
        <f t="shared" si="1"/>
        <v>9.2461647550033312</v>
      </c>
      <c r="Z91" s="7">
        <f t="shared" si="1"/>
        <v>9.0943936395208205</v>
      </c>
      <c r="AA91" s="7">
        <f t="shared" si="1"/>
        <v>8.9818778926786802</v>
      </c>
      <c r="AB91" s="7">
        <f t="shared" si="1"/>
        <v>8.9267585237286706</v>
      </c>
      <c r="AC91" s="7">
        <f t="shared" si="1"/>
        <v>8.8526703190310592</v>
      </c>
      <c r="AD91" s="7">
        <f t="shared" si="1"/>
        <v>8.7930888890548893</v>
      </c>
      <c r="AE91" s="7">
        <f t="shared" si="1"/>
        <v>8.7348603966170177</v>
      </c>
      <c r="AF91" s="7">
        <f t="shared" si="1"/>
        <v>8.6748299434840792</v>
      </c>
      <c r="AG91" s="7">
        <f t="shared" ref="AG91:AP91" si="3">AG27+AG59</f>
        <v>8.6308219703932867</v>
      </c>
      <c r="AH91" s="7">
        <f t="shared" si="3"/>
        <v>8.5793215537807139</v>
      </c>
      <c r="AI91" s="7">
        <f t="shared" si="3"/>
        <v>8.5510604836338011</v>
      </c>
      <c r="AJ91" s="7">
        <f t="shared" si="3"/>
        <v>8.5230633386150707</v>
      </c>
      <c r="AK91" s="7">
        <f t="shared" si="3"/>
        <v>8.4858879893250805</v>
      </c>
      <c r="AL91" s="7">
        <f t="shared" si="3"/>
        <v>8.4360534728065755</v>
      </c>
      <c r="AM91" s="7">
        <f t="shared" si="3"/>
        <v>8.3910350739470339</v>
      </c>
      <c r="AN91" s="7">
        <f t="shared" si="3"/>
        <v>8.3433543254030589</v>
      </c>
      <c r="AO91" s="7">
        <f t="shared" si="3"/>
        <v>8.3056835860216793</v>
      </c>
      <c r="AP91" s="7">
        <f t="shared" si="3"/>
        <v>8.2471770800802435</v>
      </c>
    </row>
    <row r="92" spans="1:42" x14ac:dyDescent="0.4">
      <c r="A92" s="17" t="s">
        <v>45</v>
      </c>
      <c r="B92" s="7">
        <f t="shared" si="2"/>
        <v>16.648558385512018</v>
      </c>
      <c r="C92" s="7">
        <f t="shared" si="2"/>
        <v>17.022001802913</v>
      </c>
      <c r="D92" s="7">
        <f t="shared" si="2"/>
        <v>16.759532000963752</v>
      </c>
      <c r="E92" s="7">
        <f t="shared" si="2"/>
        <v>16.735272050655439</v>
      </c>
      <c r="F92" s="7">
        <f t="shared" si="2"/>
        <v>16.734659595885439</v>
      </c>
      <c r="G92" s="7">
        <f t="shared" si="2"/>
        <v>16.407948162178879</v>
      </c>
      <c r="H92" s="7">
        <f t="shared" si="2"/>
        <v>15.932335431148191</v>
      </c>
      <c r="I92" s="7">
        <f t="shared" si="2"/>
        <v>15.862964455284009</v>
      </c>
      <c r="J92" s="7">
        <f t="shared" si="2"/>
        <v>15.767278774126471</v>
      </c>
      <c r="K92" s="7">
        <f t="shared" si="2"/>
        <v>15.65548016415263</v>
      </c>
      <c r="L92" s="7">
        <f t="shared" si="2"/>
        <v>15.438150768186819</v>
      </c>
      <c r="M92" s="7">
        <f t="shared" si="2"/>
        <v>14.953926019229979</v>
      </c>
      <c r="N92" s="7">
        <f t="shared" si="2"/>
        <v>14.362142750399649</v>
      </c>
      <c r="O92" s="7">
        <f t="shared" si="2"/>
        <v>13.598608120867059</v>
      </c>
      <c r="P92" s="7">
        <f t="shared" si="2"/>
        <v>13.13554060714346</v>
      </c>
      <c r="Q92" s="7">
        <f t="shared" si="2"/>
        <v>12.86254868772652</v>
      </c>
      <c r="R92" s="7">
        <f t="shared" ref="C92:AP98" si="4">R28+R60</f>
        <v>12.42724777809774</v>
      </c>
      <c r="S92" s="7">
        <f t="shared" si="4"/>
        <v>12.28968619713047</v>
      </c>
      <c r="T92" s="7">
        <f t="shared" si="4"/>
        <v>12.196890256084849</v>
      </c>
      <c r="U92" s="7">
        <f t="shared" si="4"/>
        <v>12.03074377046787</v>
      </c>
      <c r="V92" s="7">
        <f t="shared" si="4"/>
        <v>11.762880580202401</v>
      </c>
      <c r="W92" s="7">
        <f t="shared" si="4"/>
        <v>11.520532748428259</v>
      </c>
      <c r="X92" s="7">
        <f t="shared" si="4"/>
        <v>11.34486149177668</v>
      </c>
      <c r="Y92" s="7">
        <f t="shared" si="4"/>
        <v>11.11280581876853</v>
      </c>
      <c r="Z92" s="7">
        <f t="shared" si="4"/>
        <v>10.939902610992391</v>
      </c>
      <c r="AA92" s="7">
        <f t="shared" si="4"/>
        <v>10.810666479505539</v>
      </c>
      <c r="AB92" s="7">
        <f t="shared" si="4"/>
        <v>10.74828590488799</v>
      </c>
      <c r="AC92" s="7">
        <f t="shared" si="4"/>
        <v>10.662079734608529</v>
      </c>
      <c r="AD92" s="7">
        <f t="shared" si="4"/>
        <v>10.59354770539675</v>
      </c>
      <c r="AE92" s="7">
        <f t="shared" si="4"/>
        <v>10.52642709917829</v>
      </c>
      <c r="AF92" s="7">
        <f t="shared" si="4"/>
        <v>10.45643817717794</v>
      </c>
      <c r="AG92" s="7">
        <f t="shared" si="4"/>
        <v>10.405671067022839</v>
      </c>
      <c r="AH92" s="7">
        <f t="shared" si="4"/>
        <v>10.345859579804079</v>
      </c>
      <c r="AI92" s="7">
        <f t="shared" si="4"/>
        <v>10.313260605772001</v>
      </c>
      <c r="AJ92" s="7">
        <f t="shared" si="4"/>
        <v>10.2807132813344</v>
      </c>
      <c r="AK92" s="7">
        <f t="shared" si="4"/>
        <v>10.23747790378777</v>
      </c>
      <c r="AL92" s="7">
        <f t="shared" si="4"/>
        <v>10.179494475462588</v>
      </c>
      <c r="AM92" s="7">
        <f t="shared" si="4"/>
        <v>10.127136278446692</v>
      </c>
      <c r="AN92" s="7">
        <f t="shared" si="4"/>
        <v>10.07140103213988</v>
      </c>
      <c r="AO92" s="7">
        <f t="shared" si="4"/>
        <v>10.027698092113349</v>
      </c>
      <c r="AP92" s="7">
        <f t="shared" si="4"/>
        <v>9.9599326165375306</v>
      </c>
    </row>
    <row r="93" spans="1:42" x14ac:dyDescent="0.4">
      <c r="A93" s="17" t="s">
        <v>43</v>
      </c>
      <c r="B93" s="7">
        <f t="shared" si="2"/>
        <v>18.415829690219621</v>
      </c>
      <c r="C93" s="7">
        <f t="shared" si="4"/>
        <v>18.399446710581319</v>
      </c>
      <c r="D93" s="7">
        <f t="shared" si="4"/>
        <v>17.849754519701111</v>
      </c>
      <c r="E93" s="7">
        <f t="shared" si="4"/>
        <v>17.916838010724881</v>
      </c>
      <c r="F93" s="7">
        <f t="shared" si="4"/>
        <v>17.91362633607941</v>
      </c>
      <c r="G93" s="7">
        <f t="shared" si="4"/>
        <v>17.656082985610929</v>
      </c>
      <c r="H93" s="7">
        <f t="shared" si="4"/>
        <v>17.018269009042768</v>
      </c>
      <c r="I93" s="7">
        <f t="shared" si="4"/>
        <v>16.951565358807223</v>
      </c>
      <c r="J93" s="7">
        <f t="shared" si="4"/>
        <v>16.845147334531511</v>
      </c>
      <c r="K93" s="7">
        <f t="shared" si="4"/>
        <v>16.66505029540582</v>
      </c>
      <c r="L93" s="7">
        <f t="shared" si="4"/>
        <v>16.298042803311951</v>
      </c>
      <c r="M93" s="7">
        <f t="shared" si="4"/>
        <v>15.738687688581031</v>
      </c>
      <c r="N93" s="7">
        <f t="shared" si="4"/>
        <v>15.021985181173751</v>
      </c>
      <c r="O93" s="7">
        <f t="shared" si="4"/>
        <v>14.15389740852642</v>
      </c>
      <c r="P93" s="7">
        <f t="shared" si="4"/>
        <v>13.81540224660041</v>
      </c>
      <c r="Q93" s="7">
        <f t="shared" si="4"/>
        <v>13.32491882543081</v>
      </c>
      <c r="R93" s="7">
        <f t="shared" si="4"/>
        <v>13.21411519623933</v>
      </c>
      <c r="S93" s="7">
        <f t="shared" si="4"/>
        <v>13.06333468714412</v>
      </c>
      <c r="T93" s="7">
        <f t="shared" si="4"/>
        <v>12.96162073700645</v>
      </c>
      <c r="U93" s="7">
        <f t="shared" si="4"/>
        <v>12.779537485321489</v>
      </c>
      <c r="V93" s="7">
        <f t="shared" si="4"/>
        <v>12.487090993276279</v>
      </c>
      <c r="W93" s="7">
        <f t="shared" si="4"/>
        <v>12.222164871328539</v>
      </c>
      <c r="X93" s="7">
        <f t="shared" si="4"/>
        <v>12.02973653619086</v>
      </c>
      <c r="Y93" s="7">
        <f t="shared" si="4"/>
        <v>11.77585056984381</v>
      </c>
      <c r="Z93" s="7">
        <f t="shared" si="4"/>
        <v>11.585059230957279</v>
      </c>
      <c r="AA93" s="7">
        <f t="shared" si="4"/>
        <v>11.443208170490241</v>
      </c>
      <c r="AB93" s="7">
        <f t="shared" si="4"/>
        <v>11.373542821888289</v>
      </c>
      <c r="AC93" s="7">
        <f t="shared" si="4"/>
        <v>11.27971416983325</v>
      </c>
      <c r="AD93" s="7">
        <f t="shared" si="4"/>
        <v>11.204425706486552</v>
      </c>
      <c r="AE93" s="7">
        <f t="shared" si="4"/>
        <v>11.130684280560711</v>
      </c>
      <c r="AF93" s="7">
        <f t="shared" si="4"/>
        <v>11.054638484353799</v>
      </c>
      <c r="AG93" s="7">
        <f t="shared" si="4"/>
        <v>10.998647323823439</v>
      </c>
      <c r="AH93" s="7">
        <f t="shared" si="4"/>
        <v>10.93318524607926</v>
      </c>
      <c r="AI93" s="7">
        <f t="shared" si="4"/>
        <v>10.897115631754961</v>
      </c>
      <c r="AJ93" s="7">
        <f t="shared" si="4"/>
        <v>10.86163556284763</v>
      </c>
      <c r="AK93" s="7">
        <f t="shared" si="4"/>
        <v>10.814356873611569</v>
      </c>
      <c r="AL93" s="7">
        <f t="shared" si="4"/>
        <v>10.751035060887501</v>
      </c>
      <c r="AM93" s="7">
        <f t="shared" si="4"/>
        <v>10.693979821463611</v>
      </c>
      <c r="AN93" s="7">
        <f t="shared" si="4"/>
        <v>10.633429971228381</v>
      </c>
      <c r="AO93" s="7">
        <f t="shared" si="4"/>
        <v>10.585540728652211</v>
      </c>
      <c r="AP93" s="7">
        <f t="shared" si="4"/>
        <v>10.51118229169024</v>
      </c>
    </row>
    <row r="94" spans="1:42" x14ac:dyDescent="0.4">
      <c r="A94" s="17" t="s">
        <v>46</v>
      </c>
      <c r="B94" s="7">
        <f t="shared" si="2"/>
        <v>21.222961619906041</v>
      </c>
      <c r="C94" s="7">
        <f t="shared" si="4"/>
        <v>21.616546449712189</v>
      </c>
      <c r="D94" s="7">
        <f t="shared" si="4"/>
        <v>21.2583385557027</v>
      </c>
      <c r="E94" s="7">
        <f t="shared" si="4"/>
        <v>21.233131959760939</v>
      </c>
      <c r="F94" s="7">
        <f t="shared" si="4"/>
        <v>21.223605653198391</v>
      </c>
      <c r="G94" s="7">
        <f t="shared" si="4"/>
        <v>20.742555486786561</v>
      </c>
      <c r="H94" s="7">
        <f t="shared" si="4"/>
        <v>20.103248683772279</v>
      </c>
      <c r="I94" s="7">
        <f t="shared" si="4"/>
        <v>20.012542055988689</v>
      </c>
      <c r="J94" s="7">
        <f t="shared" si="4"/>
        <v>19.872085062057501</v>
      </c>
      <c r="K94" s="7">
        <f t="shared" si="4"/>
        <v>19.6994932647432</v>
      </c>
      <c r="L94" s="7">
        <f t="shared" si="4"/>
        <v>19.36592482949343</v>
      </c>
      <c r="M94" s="7">
        <f t="shared" si="4"/>
        <v>18.699108942877203</v>
      </c>
      <c r="N94" s="7">
        <f t="shared" si="4"/>
        <v>17.925012726533669</v>
      </c>
      <c r="O94" s="7">
        <f t="shared" si="4"/>
        <v>16.943567301213641</v>
      </c>
      <c r="P94" s="7">
        <f t="shared" si="4"/>
        <v>16.345649172078268</v>
      </c>
      <c r="Q94" s="7">
        <f t="shared" si="4"/>
        <v>15.99509923126298</v>
      </c>
      <c r="R94" s="7">
        <f t="shared" si="4"/>
        <v>15.487885641828139</v>
      </c>
      <c r="S94" s="7">
        <f t="shared" si="4"/>
        <v>15.310906376723</v>
      </c>
      <c r="T94" s="7">
        <f t="shared" si="4"/>
        <v>15.192390888074939</v>
      </c>
      <c r="U94" s="7">
        <f t="shared" si="4"/>
        <v>14.979925724460539</v>
      </c>
      <c r="V94" s="7">
        <f t="shared" si="4"/>
        <v>14.63772953828996</v>
      </c>
      <c r="W94" s="7">
        <f t="shared" si="4"/>
        <v>14.327583335852649</v>
      </c>
      <c r="X94" s="7">
        <f t="shared" si="4"/>
        <v>14.10239851378341</v>
      </c>
      <c r="Y94" s="7">
        <f t="shared" si="4"/>
        <v>13.804842375542099</v>
      </c>
      <c r="Z94" s="7">
        <f t="shared" si="4"/>
        <v>13.582741790463441</v>
      </c>
      <c r="AA94" s="7">
        <f t="shared" si="4"/>
        <v>13.41618177702037</v>
      </c>
      <c r="AB94" s="7">
        <f t="shared" si="4"/>
        <v>13.33538192203509</v>
      </c>
      <c r="AC94" s="7">
        <f t="shared" si="4"/>
        <v>13.22456471023439</v>
      </c>
      <c r="AD94" s="7">
        <f t="shared" si="4"/>
        <v>13.1371029693903</v>
      </c>
      <c r="AE94" s="7">
        <f t="shared" si="4"/>
        <v>13.051074822781551</v>
      </c>
      <c r="AF94" s="7">
        <f t="shared" si="4"/>
        <v>12.96163719885339</v>
      </c>
      <c r="AG94" s="7">
        <f t="shared" si="4"/>
        <v>12.8962873498301</v>
      </c>
      <c r="AH94" s="7">
        <f t="shared" si="4"/>
        <v>12.81961016895467</v>
      </c>
      <c r="AI94" s="7">
        <f t="shared" si="4"/>
        <v>12.777595886121091</v>
      </c>
      <c r="AJ94" s="7">
        <f t="shared" si="4"/>
        <v>12.73609827744966</v>
      </c>
      <c r="AK94" s="7">
        <f t="shared" si="4"/>
        <v>12.68076174742885</v>
      </c>
      <c r="AL94" s="7">
        <f t="shared" si="4"/>
        <v>12.6066743443912</v>
      </c>
      <c r="AM94" s="7">
        <f t="shared" si="4"/>
        <v>12.539970438515379</v>
      </c>
      <c r="AN94" s="7">
        <f t="shared" si="4"/>
        <v>12.468887952421161</v>
      </c>
      <c r="AO94" s="7">
        <f t="shared" si="4"/>
        <v>12.413056491305829</v>
      </c>
      <c r="AP94" s="7">
        <f t="shared" si="4"/>
        <v>12.326512212560431</v>
      </c>
    </row>
    <row r="95" spans="1:42" x14ac:dyDescent="0.4">
      <c r="A95" s="17" t="s">
        <v>57</v>
      </c>
      <c r="B95" s="7">
        <f t="shared" si="2"/>
        <v>22.20441554208972</v>
      </c>
      <c r="C95" s="7">
        <f t="shared" si="4"/>
        <v>22.170932263588199</v>
      </c>
      <c r="D95" s="7">
        <f t="shared" si="4"/>
        <v>21.481422563275469</v>
      </c>
      <c r="E95" s="7">
        <f t="shared" si="4"/>
        <v>21.564250554233919</v>
      </c>
      <c r="F95" s="7">
        <f t="shared" si="4"/>
        <v>21.557258626283129</v>
      </c>
      <c r="G95" s="7">
        <f t="shared" si="4"/>
        <v>21.188471224117951</v>
      </c>
      <c r="H95" s="7">
        <f t="shared" si="4"/>
        <v>20.370989071538588</v>
      </c>
      <c r="I95" s="7">
        <f t="shared" si="4"/>
        <v>20.282527476929641</v>
      </c>
      <c r="J95" s="7">
        <f t="shared" si="4"/>
        <v>20.136254700466559</v>
      </c>
      <c r="K95" s="7">
        <f t="shared" si="4"/>
        <v>19.894390599982351</v>
      </c>
      <c r="L95" s="7">
        <f t="shared" si="4"/>
        <v>19.40774256660881</v>
      </c>
      <c r="M95" s="7">
        <f t="shared" si="4"/>
        <v>18.682374771770199</v>
      </c>
      <c r="N95" s="7">
        <f t="shared" si="4"/>
        <v>17.782225928603857</v>
      </c>
      <c r="O95" s="7">
        <f t="shared" si="4"/>
        <v>16.700558707457478</v>
      </c>
      <c r="P95" s="7">
        <f t="shared" si="4"/>
        <v>16.26512366386843</v>
      </c>
      <c r="Q95" s="7">
        <f t="shared" si="4"/>
        <v>15.664273101063209</v>
      </c>
      <c r="R95" s="7">
        <f t="shared" si="4"/>
        <v>15.526971869386919</v>
      </c>
      <c r="S95" s="7">
        <f t="shared" si="4"/>
        <v>15.34151714411075</v>
      </c>
      <c r="T95" s="7">
        <f t="shared" si="4"/>
        <v>15.216820729625921</v>
      </c>
      <c r="U95" s="7">
        <f t="shared" si="4"/>
        <v>14.99345493194388</v>
      </c>
      <c r="V95" s="7">
        <f t="shared" si="4"/>
        <v>14.634808654265068</v>
      </c>
      <c r="W95" s="7">
        <f t="shared" si="4"/>
        <v>14.30972209863204</v>
      </c>
      <c r="X95" s="7">
        <f t="shared" si="4"/>
        <v>14.073492599042108</v>
      </c>
      <c r="Y95" s="7">
        <f t="shared" si="4"/>
        <v>13.76181461796314</v>
      </c>
      <c r="Z95" s="7">
        <f t="shared" si="4"/>
        <v>13.527567147971551</v>
      </c>
      <c r="AA95" s="7">
        <f t="shared" si="4"/>
        <v>13.353208422497321</v>
      </c>
      <c r="AB95" s="7">
        <f t="shared" si="4"/>
        <v>13.26751519574905</v>
      </c>
      <c r="AC95" s="7">
        <f t="shared" si="4"/>
        <v>13.15228490164262</v>
      </c>
      <c r="AD95" s="7">
        <f t="shared" si="4"/>
        <v>13.060077204918841</v>
      </c>
      <c r="AE95" s="7">
        <f t="shared" si="4"/>
        <v>12.96964687104799</v>
      </c>
      <c r="AF95" s="7">
        <f t="shared" si="4"/>
        <v>12.876443333007741</v>
      </c>
      <c r="AG95" s="7">
        <f t="shared" si="4"/>
        <v>12.80771498413918</v>
      </c>
      <c r="AH95" s="7">
        <f t="shared" si="4"/>
        <v>12.72744113128276</v>
      </c>
      <c r="AI95" s="7">
        <f t="shared" si="4"/>
        <v>12.683165287359131</v>
      </c>
      <c r="AJ95" s="7">
        <f t="shared" si="4"/>
        <v>12.63972232892111</v>
      </c>
      <c r="AK95" s="7">
        <f t="shared" si="4"/>
        <v>12.581779728317789</v>
      </c>
      <c r="AL95" s="7">
        <f t="shared" si="4"/>
        <v>12.50421087965382</v>
      </c>
      <c r="AM95" s="7">
        <f t="shared" si="4"/>
        <v>12.434369243594588</v>
      </c>
      <c r="AN95" s="7">
        <f t="shared" si="4"/>
        <v>12.360222391193709</v>
      </c>
      <c r="AO95" s="7">
        <f t="shared" si="4"/>
        <v>12.301572848508211</v>
      </c>
      <c r="AP95" s="7">
        <f t="shared" si="4"/>
        <v>12.21052433331681</v>
      </c>
    </row>
    <row r="96" spans="1:42" x14ac:dyDescent="0.4">
      <c r="A96" s="17" t="s">
        <v>58</v>
      </c>
      <c r="B96" s="7">
        <f t="shared" si="2"/>
        <v>25.621359161273958</v>
      </c>
      <c r="C96" s="7">
        <f t="shared" si="4"/>
        <v>26.085201886905587</v>
      </c>
      <c r="D96" s="7">
        <f t="shared" si="4"/>
        <v>25.625394699344291</v>
      </c>
      <c r="E96" s="7">
        <f t="shared" si="4"/>
        <v>25.5959361569588</v>
      </c>
      <c r="F96" s="7">
        <f t="shared" si="4"/>
        <v>25.580513400390839</v>
      </c>
      <c r="G96" s="7">
        <f t="shared" si="4"/>
        <v>24.930187450029258</v>
      </c>
      <c r="H96" s="7">
        <f t="shared" si="4"/>
        <v>24.103529875778559</v>
      </c>
      <c r="I96" s="7">
        <f t="shared" si="4"/>
        <v>23.984880961163249</v>
      </c>
      <c r="J96" s="7">
        <f t="shared" si="4"/>
        <v>23.794534039602681</v>
      </c>
      <c r="K96" s="7">
        <f t="shared" si="4"/>
        <v>23.557749229270271</v>
      </c>
      <c r="L96" s="7">
        <f t="shared" si="4"/>
        <v>23.103928332034648</v>
      </c>
      <c r="M96" s="7">
        <f t="shared" si="4"/>
        <v>22.239483257397659</v>
      </c>
      <c r="N96" s="7">
        <f t="shared" si="4"/>
        <v>21.262602173323298</v>
      </c>
      <c r="O96" s="7">
        <f t="shared" si="4"/>
        <v>20.03635757870774</v>
      </c>
      <c r="P96" s="7">
        <f t="shared" si="4"/>
        <v>19.284995724371697</v>
      </c>
      <c r="Q96" s="7">
        <f t="shared" si="4"/>
        <v>18.848212234085139</v>
      </c>
      <c r="R96" s="7">
        <f t="shared" si="4"/>
        <v>18.237076341202069</v>
      </c>
      <c r="S96" s="7">
        <f t="shared" si="4"/>
        <v>18.019090532902251</v>
      </c>
      <c r="T96" s="7">
        <f t="shared" si="4"/>
        <v>17.873552821318849</v>
      </c>
      <c r="U96" s="7">
        <f t="shared" si="4"/>
        <v>17.612494428386348</v>
      </c>
      <c r="V96" s="7">
        <f t="shared" si="4"/>
        <v>17.192190312791219</v>
      </c>
      <c r="W96" s="7">
        <f t="shared" si="4"/>
        <v>16.811037174931421</v>
      </c>
      <c r="X96" s="7">
        <f t="shared" si="4"/>
        <v>16.534173307721371</v>
      </c>
      <c r="Y96" s="7">
        <f t="shared" si="4"/>
        <v>16.16834555069471</v>
      </c>
      <c r="Z96" s="7">
        <f t="shared" si="4"/>
        <v>15.89519184083103</v>
      </c>
      <c r="AA96" s="7">
        <f t="shared" si="4"/>
        <v>15.690178537618019</v>
      </c>
      <c r="AB96" s="7">
        <f t="shared" si="4"/>
        <v>15.59060677300293</v>
      </c>
      <c r="AC96" s="7">
        <f t="shared" si="4"/>
        <v>15.454351969522291</v>
      </c>
      <c r="AD96" s="7">
        <f t="shared" si="4"/>
        <v>15.347040957058921</v>
      </c>
      <c r="AE96" s="7">
        <f t="shared" si="4"/>
        <v>15.2413696937562</v>
      </c>
      <c r="AF96" s="7">
        <f t="shared" si="4"/>
        <v>15.13160324990737</v>
      </c>
      <c r="AG96" s="7">
        <f t="shared" si="4"/>
        <v>15.051256604690039</v>
      </c>
      <c r="AH96" s="7">
        <f t="shared" si="4"/>
        <v>14.957088440301211</v>
      </c>
      <c r="AI96" s="7">
        <f t="shared" si="4"/>
        <v>14.9054274981407</v>
      </c>
      <c r="AJ96" s="7">
        <f t="shared" si="4"/>
        <v>14.854536483848211</v>
      </c>
      <c r="AK96" s="7">
        <f t="shared" si="4"/>
        <v>14.786614292315591</v>
      </c>
      <c r="AL96" s="7">
        <f t="shared" si="4"/>
        <v>14.695716310647969</v>
      </c>
      <c r="AM96" s="7">
        <f t="shared" si="4"/>
        <v>14.61393352209099</v>
      </c>
      <c r="AN96" s="7">
        <f t="shared" si="4"/>
        <v>14.52676345440544</v>
      </c>
      <c r="AO96" s="7">
        <f t="shared" si="4"/>
        <v>14.458270982719689</v>
      </c>
      <c r="AP96" s="7">
        <f t="shared" si="4"/>
        <v>14.352115452150549</v>
      </c>
    </row>
    <row r="97" spans="1:42" x14ac:dyDescent="0.4">
      <c r="A97" s="17" t="s">
        <v>47</v>
      </c>
      <c r="B97" s="7">
        <f t="shared" si="2"/>
        <v>11.84006587172556</v>
      </c>
      <c r="C97" s="7">
        <f t="shared" si="4"/>
        <v>11.879263519635089</v>
      </c>
      <c r="D97" s="7">
        <f t="shared" si="4"/>
        <v>11.55055488486782</v>
      </c>
      <c r="E97" s="7">
        <f t="shared" si="4"/>
        <v>11.59553701366584</v>
      </c>
      <c r="F97" s="7">
        <f t="shared" si="4"/>
        <v>11.604640793156811</v>
      </c>
      <c r="G97" s="7">
        <f t="shared" si="4"/>
        <v>11.55981858659683</v>
      </c>
      <c r="H97" s="7">
        <f t="shared" si="4"/>
        <v>11.212783939600611</v>
      </c>
      <c r="I97" s="7">
        <f t="shared" si="4"/>
        <v>11.17905341918123</v>
      </c>
      <c r="J97" s="7">
        <f t="shared" si="4"/>
        <v>11.14216889322603</v>
      </c>
      <c r="K97" s="7">
        <f t="shared" si="4"/>
        <v>11.068255488450921</v>
      </c>
      <c r="L97" s="7">
        <f t="shared" si="4"/>
        <v>10.90622643304968</v>
      </c>
      <c r="M97" s="7">
        <f t="shared" si="4"/>
        <v>10.63146457717262</v>
      </c>
      <c r="N97" s="7">
        <f t="shared" si="4"/>
        <v>10.211790534867919</v>
      </c>
      <c r="O97" s="7">
        <f t="shared" si="4"/>
        <v>9.6868900202433696</v>
      </c>
      <c r="P97" s="7">
        <f t="shared" si="4"/>
        <v>9.5161508003836506</v>
      </c>
      <c r="Q97" s="7">
        <f t="shared" si="4"/>
        <v>9.1839208777355701</v>
      </c>
      <c r="R97" s="7">
        <f t="shared" si="4"/>
        <v>9.1191879993826195</v>
      </c>
      <c r="S97" s="7">
        <f t="shared" si="4"/>
        <v>9.0277085346296602</v>
      </c>
      <c r="T97" s="7">
        <f t="shared" si="4"/>
        <v>8.9649550591267708</v>
      </c>
      <c r="U97" s="7">
        <f t="shared" si="4"/>
        <v>8.8529283153872491</v>
      </c>
      <c r="V97" s="7">
        <f t="shared" si="4"/>
        <v>8.6727685422700596</v>
      </c>
      <c r="W97" s="7">
        <f t="shared" si="4"/>
        <v>8.5100897963462856</v>
      </c>
      <c r="X97" s="7">
        <f t="shared" si="4"/>
        <v>8.392229965604276</v>
      </c>
      <c r="Y97" s="7">
        <f t="shared" si="4"/>
        <v>8.2368143103050766</v>
      </c>
      <c r="Z97" s="7">
        <f t="shared" si="4"/>
        <v>8.1200810508827121</v>
      </c>
      <c r="AA97" s="7">
        <f t="shared" si="4"/>
        <v>8.0339147691023101</v>
      </c>
      <c r="AB97" s="7">
        <f t="shared" si="4"/>
        <v>7.9917607424807562</v>
      </c>
      <c r="AC97" s="7">
        <f t="shared" si="4"/>
        <v>7.9345533115989806</v>
      </c>
      <c r="AD97" s="7">
        <f t="shared" si="4"/>
        <v>7.8879038508617896</v>
      </c>
      <c r="AE97" s="7">
        <f t="shared" si="4"/>
        <v>7.8425450743232732</v>
      </c>
      <c r="AF97" s="7">
        <f t="shared" si="4"/>
        <v>7.7956478792929147</v>
      </c>
      <c r="AG97" s="7">
        <f t="shared" si="4"/>
        <v>7.7614293648750854</v>
      </c>
      <c r="AH97" s="7">
        <f t="shared" si="4"/>
        <v>7.7211985769322693</v>
      </c>
      <c r="AI97" s="7">
        <f t="shared" si="4"/>
        <v>7.6991670602592501</v>
      </c>
      <c r="AJ97" s="7">
        <f t="shared" si="4"/>
        <v>7.6771651235878737</v>
      </c>
      <c r="AK97" s="7">
        <f t="shared" si="4"/>
        <v>7.6480136523398015</v>
      </c>
      <c r="AL97" s="7">
        <f t="shared" si="4"/>
        <v>7.6088663749172607</v>
      </c>
      <c r="AM97" s="7">
        <f t="shared" si="4"/>
        <v>7.5734349337839522</v>
      </c>
      <c r="AN97" s="7">
        <f t="shared" si="4"/>
        <v>7.5359325101820174</v>
      </c>
      <c r="AO97" s="7">
        <f t="shared" si="4"/>
        <v>7.5062888074101375</v>
      </c>
      <c r="AP97" s="7">
        <f t="shared" si="4"/>
        <v>7.4601926453962886</v>
      </c>
    </row>
    <row r="98" spans="1:42" x14ac:dyDescent="0.4">
      <c r="A98" s="17" t="s">
        <v>48</v>
      </c>
      <c r="B98" s="7">
        <f t="shared" si="2"/>
        <v>13.98861618435825</v>
      </c>
      <c r="C98" s="7">
        <f t="shared" si="4"/>
        <v>14.32931867533615</v>
      </c>
      <c r="D98" s="7">
        <f t="shared" si="4"/>
        <v>14.14541730290747</v>
      </c>
      <c r="E98" s="7">
        <f t="shared" si="4"/>
        <v>14.12293015158399</v>
      </c>
      <c r="F98" s="7">
        <f t="shared" si="4"/>
        <v>14.128548485643719</v>
      </c>
      <c r="G98" s="7">
        <f t="shared" si="4"/>
        <v>13.943186060837421</v>
      </c>
      <c r="H98" s="7">
        <f t="shared" si="4"/>
        <v>13.611134439021889</v>
      </c>
      <c r="I98" s="7">
        <f t="shared" si="4"/>
        <v>13.56301061307963</v>
      </c>
      <c r="J98" s="7">
        <f t="shared" si="4"/>
        <v>13.50828118412532</v>
      </c>
      <c r="K98" s="7">
        <f t="shared" si="4"/>
        <v>13.450202622333119</v>
      </c>
      <c r="L98" s="7">
        <f t="shared" si="4"/>
        <v>13.332096492819581</v>
      </c>
      <c r="M98" s="7">
        <f t="shared" si="4"/>
        <v>12.997115967012839</v>
      </c>
      <c r="N98" s="7">
        <f t="shared" si="4"/>
        <v>12.54828832977979</v>
      </c>
      <c r="O98" s="7">
        <f t="shared" si="4"/>
        <v>11.951205352355149</v>
      </c>
      <c r="P98" s="7">
        <f t="shared" si="4"/>
        <v>11.59127884202749</v>
      </c>
      <c r="Q98" s="7">
        <f t="shared" si="4"/>
        <v>11.3750136248345</v>
      </c>
      <c r="R98" s="7">
        <f t="shared" si="4"/>
        <v>10.999365995112651</v>
      </c>
      <c r="S98" s="7">
        <f t="shared" si="4"/>
        <v>10.88852198461935</v>
      </c>
      <c r="T98" s="7">
        <f t="shared" si="4"/>
        <v>10.813199020031119</v>
      </c>
      <c r="U98" s="7">
        <f t="shared" si="4"/>
        <v>10.678504873186501</v>
      </c>
      <c r="V98" s="7">
        <f t="shared" si="4"/>
        <v>10.46113383077968</v>
      </c>
      <c r="W98" s="7">
        <f t="shared" si="4"/>
        <v>10.264721546174041</v>
      </c>
      <c r="X98" s="7">
        <f t="shared" si="4"/>
        <v>10.122486589373439</v>
      </c>
      <c r="Y98" s="7">
        <f t="shared" si="4"/>
        <v>9.9345543504087104</v>
      </c>
      <c r="Z98" s="7">
        <f t="shared" si="4"/>
        <v>9.7946234540020889</v>
      </c>
      <c r="AA98" s="7">
        <f t="shared" si="4"/>
        <v>9.6901743001126199</v>
      </c>
      <c r="AB98" s="7">
        <f t="shared" si="4"/>
        <v>9.6398885971171708</v>
      </c>
      <c r="AC98" s="7">
        <f t="shared" si="4"/>
        <v>9.5700191905560494</v>
      </c>
      <c r="AD98" s="7">
        <f t="shared" si="4"/>
        <v>9.514248025091506</v>
      </c>
      <c r="AE98" s="7">
        <f t="shared" si="4"/>
        <v>9.4597325909054906</v>
      </c>
      <c r="AF98" s="7">
        <f t="shared" si="4"/>
        <v>9.4027780054065442</v>
      </c>
      <c r="AG98" s="7">
        <f t="shared" ref="AG98:AP98" si="5">AG34+AG66</f>
        <v>9.3616208475061278</v>
      </c>
      <c r="AH98" s="7">
        <f t="shared" si="5"/>
        <v>9.3130118595379621</v>
      </c>
      <c r="AI98" s="7">
        <f t="shared" si="5"/>
        <v>9.2865823268888779</v>
      </c>
      <c r="AJ98" s="7">
        <f t="shared" si="5"/>
        <v>9.2600530542225421</v>
      </c>
      <c r="AK98" s="7">
        <f t="shared" si="5"/>
        <v>9.2248686637404518</v>
      </c>
      <c r="AL98" s="7">
        <f t="shared" si="5"/>
        <v>9.1776422729761986</v>
      </c>
      <c r="AM98" s="7">
        <f t="shared" si="5"/>
        <v>9.1349431303410782</v>
      </c>
      <c r="AN98" s="7">
        <f t="shared" si="5"/>
        <v>9.0895045426197196</v>
      </c>
      <c r="AO98" s="7">
        <f t="shared" si="5"/>
        <v>9.0539049586048996</v>
      </c>
      <c r="AP98" s="7">
        <f t="shared" si="5"/>
        <v>8.998676659930009</v>
      </c>
    </row>
    <row r="99" spans="1:42" x14ac:dyDescent="0.4">
      <c r="L99" s="7">
        <f>MAX(L85:L98)</f>
        <v>23.103928332034648</v>
      </c>
    </row>
    <row r="100" spans="1:42" x14ac:dyDescent="0.4">
      <c r="A100" s="25" t="s">
        <v>215</v>
      </c>
    </row>
    <row r="101" spans="1:42" x14ac:dyDescent="0.4">
      <c r="A101" s="17" t="s">
        <v>37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</row>
    <row r="102" spans="1:42" x14ac:dyDescent="0.4">
      <c r="A102" s="17" t="s">
        <v>38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</row>
    <row r="103" spans="1:42" x14ac:dyDescent="0.4">
      <c r="A103" s="17" t="s">
        <v>39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0</v>
      </c>
      <c r="AP103" s="7">
        <v>0</v>
      </c>
    </row>
    <row r="104" spans="1:42" x14ac:dyDescent="0.4">
      <c r="A104" s="17" t="s">
        <v>40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</row>
    <row r="105" spans="1:42" x14ac:dyDescent="0.4">
      <c r="A105" s="17" t="s">
        <v>41</v>
      </c>
      <c r="B105" s="7">
        <v>27.894625409507899</v>
      </c>
      <c r="C105" s="7">
        <v>27.275138297892699</v>
      </c>
      <c r="D105" s="7">
        <v>25.5574346512727</v>
      </c>
      <c r="E105" s="7">
        <v>25.7093901229102</v>
      </c>
      <c r="F105" s="7">
        <v>25.569567142173302</v>
      </c>
      <c r="G105" s="7">
        <v>23.926030004651601</v>
      </c>
      <c r="H105" s="7">
        <v>21.8037493617583</v>
      </c>
      <c r="I105" s="7">
        <v>21.620102575581601</v>
      </c>
      <c r="J105" s="7">
        <v>21.152148179085501</v>
      </c>
      <c r="K105" s="7">
        <v>20.428895932386101</v>
      </c>
      <c r="L105" s="7">
        <v>19.030502494329099</v>
      </c>
      <c r="M105" s="7">
        <v>17.0257977586081</v>
      </c>
      <c r="N105" s="7">
        <v>14.9248740536272</v>
      </c>
      <c r="O105" s="7">
        <v>12.5232325345258</v>
      </c>
      <c r="P105" s="7">
        <v>11.494053546932401</v>
      </c>
      <c r="Q105" s="7">
        <v>10.584841195615301</v>
      </c>
      <c r="R105" s="7">
        <v>10.2349901597185</v>
      </c>
      <c r="S105" s="7">
        <v>9.7690401649463308</v>
      </c>
      <c r="T105" s="7">
        <v>9.4581755220618007</v>
      </c>
      <c r="U105" s="7">
        <v>8.90193351789069</v>
      </c>
      <c r="V105" s="7">
        <v>8.0089785538095608</v>
      </c>
      <c r="W105" s="7">
        <v>7.19921973328014</v>
      </c>
      <c r="X105" s="7">
        <v>6.6111276466586801</v>
      </c>
      <c r="Y105" s="7">
        <v>5.8353089785356698</v>
      </c>
      <c r="Z105" s="7">
        <v>5.2553960418066401</v>
      </c>
      <c r="AA105" s="7">
        <v>4.8242678516123298</v>
      </c>
      <c r="AB105" s="7">
        <v>4.6145024525201803</v>
      </c>
      <c r="AC105" s="7">
        <v>4.3295334510040497</v>
      </c>
      <c r="AD105" s="7">
        <v>4.1015854939137499</v>
      </c>
      <c r="AE105" s="7">
        <v>3.8794251294544999</v>
      </c>
      <c r="AF105" s="7">
        <v>3.6491603877421599</v>
      </c>
      <c r="AG105" s="7">
        <v>3.4805894734674698</v>
      </c>
      <c r="AH105" s="7">
        <v>3.2830681207272101</v>
      </c>
      <c r="AI105" s="7">
        <v>3.1749672676071201</v>
      </c>
      <c r="AJ105" s="7">
        <v>3.0679065632442302</v>
      </c>
      <c r="AK105" s="7">
        <v>2.9256398729523001</v>
      </c>
      <c r="AL105" s="7">
        <v>2.7348896809641898</v>
      </c>
      <c r="AM105" s="7">
        <v>2.56270069042698</v>
      </c>
      <c r="AN105" s="7">
        <v>2.37963298113729</v>
      </c>
      <c r="AO105" s="7">
        <v>2.2354069889565098</v>
      </c>
      <c r="AP105" s="7">
        <v>2.01270559560212</v>
      </c>
    </row>
    <row r="106" spans="1:42" x14ac:dyDescent="0.4">
      <c r="A106" s="17" t="s">
        <v>44</v>
      </c>
      <c r="B106" s="7">
        <v>34.722257628644698</v>
      </c>
      <c r="C106" s="7">
        <v>34.663289295676101</v>
      </c>
      <c r="D106" s="7">
        <v>32.975923020545899</v>
      </c>
      <c r="E106" s="7">
        <v>32.990774005088497</v>
      </c>
      <c r="F106" s="7">
        <v>32.798652844596802</v>
      </c>
      <c r="G106" s="7">
        <v>30.405239790904599</v>
      </c>
      <c r="H106" s="7">
        <v>27.885525718611099</v>
      </c>
      <c r="I106" s="7">
        <v>27.636026846340901</v>
      </c>
      <c r="J106" s="7">
        <v>27.017901922912898</v>
      </c>
      <c r="K106" s="7">
        <v>26.155398013256001</v>
      </c>
      <c r="L106" s="7">
        <v>24.509868407810298</v>
      </c>
      <c r="M106" s="7">
        <v>21.929470897978401</v>
      </c>
      <c r="N106" s="7">
        <v>19.322354773289501</v>
      </c>
      <c r="O106" s="7">
        <v>16.278357051303001</v>
      </c>
      <c r="P106" s="7">
        <v>14.750612000699901</v>
      </c>
      <c r="Q106" s="7">
        <v>13.812583751423199</v>
      </c>
      <c r="R106" s="7">
        <v>13.0066573436702</v>
      </c>
      <c r="S106" s="7">
        <v>12.413952634261699</v>
      </c>
      <c r="T106" s="7">
        <v>12.0193293146742</v>
      </c>
      <c r="U106" s="7">
        <v>11.312917882621299</v>
      </c>
      <c r="V106" s="7">
        <v>10.1780579283429</v>
      </c>
      <c r="W106" s="7">
        <v>9.1488234073030004</v>
      </c>
      <c r="X106" s="7">
        <v>8.4014096689614508</v>
      </c>
      <c r="Y106" s="7">
        <v>7.4151468644052096</v>
      </c>
      <c r="Z106" s="7">
        <v>6.6788181027671598</v>
      </c>
      <c r="AA106" s="7">
        <v>6.1305941587719701</v>
      </c>
      <c r="AB106" s="7">
        <v>5.8643679059355298</v>
      </c>
      <c r="AC106" s="7">
        <v>5.5017165451238403</v>
      </c>
      <c r="AD106" s="7">
        <v>5.2123241310755102</v>
      </c>
      <c r="AE106" s="7">
        <v>4.93010304596634</v>
      </c>
      <c r="AF106" s="7">
        <v>4.6372841269254099</v>
      </c>
      <c r="AG106" s="7">
        <v>4.4231220827282502</v>
      </c>
      <c r="AH106" s="7">
        <v>4.1720750646110396</v>
      </c>
      <c r="AI106" s="7">
        <v>4.0347646560738601</v>
      </c>
      <c r="AJ106" s="7">
        <v>3.8987151651797398</v>
      </c>
      <c r="AK106" s="7">
        <v>3.7179127103493501</v>
      </c>
      <c r="AL106" s="7">
        <v>3.4755037925415699</v>
      </c>
      <c r="AM106" s="7">
        <v>3.2566990010356198</v>
      </c>
      <c r="AN106" s="7">
        <v>3.0239873897376901</v>
      </c>
      <c r="AO106" s="7">
        <v>2.8407567759910699</v>
      </c>
      <c r="AP106" s="7">
        <v>2.5578533669013002</v>
      </c>
    </row>
    <row r="107" spans="1:42" x14ac:dyDescent="0.4">
      <c r="A107" s="17" t="s">
        <v>42</v>
      </c>
      <c r="B107" s="7">
        <v>62.480267842825398</v>
      </c>
      <c r="C107" s="7">
        <v>61.092698729038297</v>
      </c>
      <c r="D107" s="7">
        <v>57.245269973861802</v>
      </c>
      <c r="E107" s="7">
        <v>57.585630112372897</v>
      </c>
      <c r="F107" s="7">
        <v>57.272445147212899</v>
      </c>
      <c r="G107" s="7">
        <v>53.591139553233397</v>
      </c>
      <c r="H107" s="7">
        <v>48.837511889876403</v>
      </c>
      <c r="I107" s="7">
        <v>48.426167402529998</v>
      </c>
      <c r="J107" s="7">
        <v>47.378011508623104</v>
      </c>
      <c r="K107" s="7">
        <v>45.758022230104103</v>
      </c>
      <c r="L107" s="7">
        <v>42.625806067428201</v>
      </c>
      <c r="M107" s="7">
        <v>38.135532869820203</v>
      </c>
      <c r="N107" s="7">
        <v>33.429741919861598</v>
      </c>
      <c r="O107" s="7">
        <v>28.0503828794367</v>
      </c>
      <c r="P107" s="7">
        <v>25.745158204108002</v>
      </c>
      <c r="Q107" s="7">
        <v>23.7086429112037</v>
      </c>
      <c r="R107" s="7">
        <v>22.925022908890799</v>
      </c>
      <c r="S107" s="7">
        <v>21.881356609474999</v>
      </c>
      <c r="T107" s="7">
        <v>21.185060965954101</v>
      </c>
      <c r="U107" s="7">
        <v>19.9391525195838</v>
      </c>
      <c r="V107" s="7">
        <v>17.9390516217114</v>
      </c>
      <c r="W107" s="7">
        <v>16.125299070744301</v>
      </c>
      <c r="X107" s="7">
        <v>14.8080506564375</v>
      </c>
      <c r="Y107" s="7">
        <v>13.0703195533962</v>
      </c>
      <c r="Z107" s="7">
        <v>11.77139135198</v>
      </c>
      <c r="AA107" s="7">
        <v>10.8057212846289</v>
      </c>
      <c r="AB107" s="7">
        <v>10.3358745622934</v>
      </c>
      <c r="AC107" s="7">
        <v>9.6975817270161908</v>
      </c>
      <c r="AD107" s="7">
        <v>9.1870084820220903</v>
      </c>
      <c r="AE107" s="7">
        <v>8.68939867828038</v>
      </c>
      <c r="AF107" s="7">
        <v>8.1736361424607793</v>
      </c>
      <c r="AG107" s="7">
        <v>7.7960596122234396</v>
      </c>
      <c r="AH107" s="7">
        <v>7.3536379326807397</v>
      </c>
      <c r="AI107" s="7">
        <v>7.1115063335706603</v>
      </c>
      <c r="AJ107" s="7">
        <v>6.8717045299674799</v>
      </c>
      <c r="AK107" s="7">
        <v>6.5530459789362601</v>
      </c>
      <c r="AL107" s="7">
        <v>6.1257908030189396</v>
      </c>
      <c r="AM107" s="7">
        <v>5.7401102609642898</v>
      </c>
      <c r="AN107" s="7">
        <v>5.3300628291786003</v>
      </c>
      <c r="AO107" s="7">
        <v>5.0070157013157299</v>
      </c>
      <c r="AP107" s="7">
        <v>4.5081940644777596</v>
      </c>
    </row>
    <row r="108" spans="1:42" x14ac:dyDescent="0.4">
      <c r="A108" s="17" t="s">
        <v>45</v>
      </c>
      <c r="B108" s="7">
        <v>77.773260077758493</v>
      </c>
      <c r="C108" s="7">
        <v>77.641178818948404</v>
      </c>
      <c r="D108" s="7">
        <v>73.861701759430403</v>
      </c>
      <c r="E108" s="7">
        <v>73.894965998627896</v>
      </c>
      <c r="F108" s="7">
        <v>73.464640034770198</v>
      </c>
      <c r="G108" s="7">
        <v>68.103711667464495</v>
      </c>
      <c r="H108" s="7">
        <v>62.4598857399588</v>
      </c>
      <c r="I108" s="7">
        <v>61.901041298168501</v>
      </c>
      <c r="J108" s="7">
        <v>60.516523305575603</v>
      </c>
      <c r="K108" s="7">
        <v>58.584628738083701</v>
      </c>
      <c r="L108" s="7">
        <v>54.898860279744603</v>
      </c>
      <c r="M108" s="7">
        <v>49.1191114862619</v>
      </c>
      <c r="N108" s="7">
        <v>43.279516532877501</v>
      </c>
      <c r="O108" s="7">
        <v>36.461364641945899</v>
      </c>
      <c r="P108" s="7">
        <v>33.039417992513698</v>
      </c>
      <c r="Q108" s="7">
        <v>30.9383589032252</v>
      </c>
      <c r="R108" s="7">
        <v>29.133190449489501</v>
      </c>
      <c r="S108" s="7">
        <v>27.8056103708224</v>
      </c>
      <c r="T108" s="7">
        <v>26.921706380613301</v>
      </c>
      <c r="U108" s="7">
        <v>25.339438297283699</v>
      </c>
      <c r="V108" s="7">
        <v>22.797502248081901</v>
      </c>
      <c r="W108" s="7">
        <v>20.492153185185401</v>
      </c>
      <c r="X108" s="7">
        <v>18.8180453642189</v>
      </c>
      <c r="Y108" s="7">
        <v>16.608947257058599</v>
      </c>
      <c r="Z108" s="7">
        <v>14.9596683163262</v>
      </c>
      <c r="AA108" s="7">
        <v>13.731719263208801</v>
      </c>
      <c r="AB108" s="7">
        <v>13.135407703551</v>
      </c>
      <c r="AC108" s="7">
        <v>12.323116668111799</v>
      </c>
      <c r="AD108" s="7">
        <v>11.6749159743947</v>
      </c>
      <c r="AE108" s="7">
        <v>11.0427781080621</v>
      </c>
      <c r="AF108" s="7">
        <v>10.386902496809499</v>
      </c>
      <c r="AG108" s="7">
        <v>9.9072078715271008</v>
      </c>
      <c r="AH108" s="7">
        <v>9.3448957880043899</v>
      </c>
      <c r="AI108" s="7">
        <v>9.0373386519230205</v>
      </c>
      <c r="AJ108" s="7">
        <v>8.7326058044244697</v>
      </c>
      <c r="AK108" s="7">
        <v>8.3276322427220606</v>
      </c>
      <c r="AL108" s="7">
        <v>7.7846683602618603</v>
      </c>
      <c r="AM108" s="7">
        <v>7.2945745956786201</v>
      </c>
      <c r="AN108" s="7">
        <v>6.7733313959375403</v>
      </c>
      <c r="AO108" s="7">
        <v>6.3629190797358701</v>
      </c>
      <c r="AP108" s="7">
        <v>5.7292528980221702</v>
      </c>
    </row>
    <row r="109" spans="1:42" x14ac:dyDescent="0.4">
      <c r="A109" s="17" t="s">
        <v>43</v>
      </c>
      <c r="B109" s="7">
        <v>98.045170668481703</v>
      </c>
      <c r="C109" s="7">
        <v>95.867772022915801</v>
      </c>
      <c r="D109" s="7">
        <v>89.830316967744693</v>
      </c>
      <c r="E109" s="7">
        <v>90.364416276553996</v>
      </c>
      <c r="F109" s="7">
        <v>89.872960743150102</v>
      </c>
      <c r="G109" s="7">
        <v>84.096189168602507</v>
      </c>
      <c r="H109" s="7">
        <v>76.6367103340895</v>
      </c>
      <c r="I109" s="7">
        <v>75.991221096321397</v>
      </c>
      <c r="J109" s="7">
        <v>74.346435837656998</v>
      </c>
      <c r="K109" s="7">
        <v>71.804319249855894</v>
      </c>
      <c r="L109" s="7">
        <v>66.889188779982206</v>
      </c>
      <c r="M109" s="7">
        <v>59.842970554492801</v>
      </c>
      <c r="N109" s="7">
        <v>52.458557959150902</v>
      </c>
      <c r="O109" s="7">
        <v>44.017170087186699</v>
      </c>
      <c r="P109" s="7">
        <v>40.399769673821702</v>
      </c>
      <c r="Q109" s="7">
        <v>37.204032901948999</v>
      </c>
      <c r="R109" s="7">
        <v>35.974362167193497</v>
      </c>
      <c r="S109" s="7">
        <v>34.336622061716099</v>
      </c>
      <c r="T109" s="7">
        <v>33.243982296207001</v>
      </c>
      <c r="U109" s="7">
        <v>31.288880141892101</v>
      </c>
      <c r="V109" s="7">
        <v>28.1502854998303</v>
      </c>
      <c r="W109" s="7">
        <v>25.3041120670064</v>
      </c>
      <c r="X109" s="7">
        <v>23.237061939782599</v>
      </c>
      <c r="Y109" s="7">
        <v>20.510182743262298</v>
      </c>
      <c r="Z109" s="7">
        <v>18.471881026721601</v>
      </c>
      <c r="AA109" s="7">
        <v>16.956534024671999</v>
      </c>
      <c r="AB109" s="7">
        <v>16.219242017613102</v>
      </c>
      <c r="AC109" s="7">
        <v>15.2176213118784</v>
      </c>
      <c r="AD109" s="7">
        <v>14.416420506047499</v>
      </c>
      <c r="AE109" s="7">
        <v>13.6355621675894</v>
      </c>
      <c r="AF109" s="7">
        <v>12.8262182323801</v>
      </c>
      <c r="AG109" s="7">
        <v>12.2337182859865</v>
      </c>
      <c r="AH109" s="7">
        <v>11.5394621539974</v>
      </c>
      <c r="AI109" s="7">
        <v>11.159504852618699</v>
      </c>
      <c r="AJ109" s="7">
        <v>10.783203508648301</v>
      </c>
      <c r="AK109" s="7">
        <v>10.283158724918801</v>
      </c>
      <c r="AL109" s="7">
        <v>9.6127021457763302</v>
      </c>
      <c r="AM109" s="7">
        <v>9.0074852369054401</v>
      </c>
      <c r="AN109" s="7">
        <v>8.3640313622719997</v>
      </c>
      <c r="AO109" s="7">
        <v>7.85709994410084</v>
      </c>
      <c r="AP109" s="7">
        <v>7.0743399751464802</v>
      </c>
    </row>
    <row r="110" spans="1:42" x14ac:dyDescent="0.4">
      <c r="A110" s="17" t="s">
        <v>46</v>
      </c>
      <c r="B110" s="7">
        <v>122.04321173766699</v>
      </c>
      <c r="C110" s="7">
        <v>121.83594742832101</v>
      </c>
      <c r="D110" s="7">
        <v>115.905123407684</v>
      </c>
      <c r="E110" s="7">
        <v>115.957322255767</v>
      </c>
      <c r="F110" s="7">
        <v>115.282046940436</v>
      </c>
      <c r="G110" s="7">
        <v>106.869580815351</v>
      </c>
      <c r="H110" s="7">
        <v>98.013186702613297</v>
      </c>
      <c r="I110" s="7">
        <v>97.136237858375097</v>
      </c>
      <c r="J110" s="7">
        <v>94.963627087581997</v>
      </c>
      <c r="K110" s="7">
        <v>91.932063057483106</v>
      </c>
      <c r="L110" s="7">
        <v>86.148288275156304</v>
      </c>
      <c r="M110" s="7">
        <v>77.078601533359802</v>
      </c>
      <c r="N110" s="7">
        <v>67.915003110900102</v>
      </c>
      <c r="O110" s="7">
        <v>57.215835375709503</v>
      </c>
      <c r="P110" s="7">
        <v>51.846054565774203</v>
      </c>
      <c r="Q110" s="7">
        <v>48.549034496781097</v>
      </c>
      <c r="R110" s="7">
        <v>45.716331385182798</v>
      </c>
      <c r="S110" s="7">
        <v>43.633068622666599</v>
      </c>
      <c r="T110" s="7">
        <v>42.246030433384099</v>
      </c>
      <c r="U110" s="7">
        <v>39.763106629926703</v>
      </c>
      <c r="V110" s="7">
        <v>35.774254431032404</v>
      </c>
      <c r="W110" s="7">
        <v>32.156658826437599</v>
      </c>
      <c r="X110" s="7">
        <v>29.529618439270799</v>
      </c>
      <c r="Y110" s="7">
        <v>26.063061581915399</v>
      </c>
      <c r="Z110" s="7">
        <v>23.4749831243962</v>
      </c>
      <c r="AA110" s="7">
        <v>21.548063176038099</v>
      </c>
      <c r="AB110" s="7">
        <v>20.6123202502026</v>
      </c>
      <c r="AC110" s="7">
        <v>19.337658409724199</v>
      </c>
      <c r="AD110" s="7">
        <v>18.320490112642101</v>
      </c>
      <c r="AE110" s="7">
        <v>17.328527895922701</v>
      </c>
      <c r="AF110" s="7">
        <v>16.2993159789008</v>
      </c>
      <c r="AG110" s="7">
        <v>15.5465704637427</v>
      </c>
      <c r="AH110" s="7">
        <v>14.6641801331407</v>
      </c>
      <c r="AI110" s="7">
        <v>14.1815558913038</v>
      </c>
      <c r="AJ110" s="7">
        <v>13.7033635743879</v>
      </c>
      <c r="AK110" s="7">
        <v>13.0678717088085</v>
      </c>
      <c r="AL110" s="7">
        <v>12.215842926592799</v>
      </c>
      <c r="AM110" s="7">
        <v>11.446778893240699</v>
      </c>
      <c r="AN110" s="7">
        <v>10.6288346007009</v>
      </c>
      <c r="AO110" s="7">
        <v>9.9848081428172009</v>
      </c>
      <c r="AP110" s="7">
        <v>8.9904476658542407</v>
      </c>
    </row>
    <row r="111" spans="1:42" x14ac:dyDescent="0.4">
      <c r="A111" s="17" t="s">
        <v>57</v>
      </c>
      <c r="B111" s="7">
        <v>96.377330584206206</v>
      </c>
      <c r="C111" s="7">
        <v>94.236971526778703</v>
      </c>
      <c r="D111" s="7">
        <v>88.302219230747895</v>
      </c>
      <c r="E111" s="7">
        <v>88.8272330106102</v>
      </c>
      <c r="F111" s="7">
        <v>88.344137595635999</v>
      </c>
      <c r="G111" s="7">
        <v>82.665634310327405</v>
      </c>
      <c r="H111" s="7">
        <v>75.3330481898887</v>
      </c>
      <c r="I111" s="7">
        <v>74.698539327975695</v>
      </c>
      <c r="J111" s="7">
        <v>73.0817334054247</v>
      </c>
      <c r="K111" s="7">
        <v>70.582860599190099</v>
      </c>
      <c r="L111" s="7">
        <v>65.751341097212205</v>
      </c>
      <c r="M111" s="7">
        <v>58.824985636190398</v>
      </c>
      <c r="N111" s="7">
        <v>51.566188807962398</v>
      </c>
      <c r="O111" s="7">
        <v>43.268396841475102</v>
      </c>
      <c r="P111" s="7">
        <v>39.712531793586599</v>
      </c>
      <c r="Q111" s="7">
        <v>36.571157494139399</v>
      </c>
      <c r="R111" s="7">
        <v>35.362404609063901</v>
      </c>
      <c r="S111" s="7">
        <v>33.752523995052599</v>
      </c>
      <c r="T111" s="7">
        <v>32.678471054230201</v>
      </c>
      <c r="U111" s="7">
        <v>30.756627016756699</v>
      </c>
      <c r="V111" s="7">
        <v>27.671422806030002</v>
      </c>
      <c r="W111" s="7">
        <v>24.8736654461825</v>
      </c>
      <c r="X111" s="7">
        <v>22.841777775557802</v>
      </c>
      <c r="Y111" s="7">
        <v>20.161285345442501</v>
      </c>
      <c r="Z111" s="7">
        <v>18.157657048138201</v>
      </c>
      <c r="AA111" s="7">
        <v>16.668087516354401</v>
      </c>
      <c r="AB111" s="7">
        <v>15.943337536147</v>
      </c>
      <c r="AC111" s="7">
        <v>14.958755335734701</v>
      </c>
      <c r="AD111" s="7">
        <v>14.171183705215601</v>
      </c>
      <c r="AE111" s="7">
        <v>13.4036084976668</v>
      </c>
      <c r="AF111" s="7">
        <v>12.608032260018801</v>
      </c>
      <c r="AG111" s="7">
        <v>12.025611292057199</v>
      </c>
      <c r="AH111" s="7">
        <v>11.343165106420299</v>
      </c>
      <c r="AI111" s="7">
        <v>10.969671234226601</v>
      </c>
      <c r="AJ111" s="7">
        <v>10.599771128185299</v>
      </c>
      <c r="AK111" s="7">
        <v>10.108232574069699</v>
      </c>
      <c r="AL111" s="7">
        <v>9.4491810886185306</v>
      </c>
      <c r="AM111" s="7">
        <v>8.8542594856093508</v>
      </c>
      <c r="AN111" s="7">
        <v>8.2217513633998092</v>
      </c>
      <c r="AO111" s="7">
        <v>7.7234433229375199</v>
      </c>
      <c r="AP111" s="7">
        <v>6.9539988334064402</v>
      </c>
    </row>
    <row r="112" spans="1:42" x14ac:dyDescent="0.4">
      <c r="A112" s="17" t="s">
        <v>58</v>
      </c>
      <c r="B112" s="7">
        <v>119.967142522202</v>
      </c>
      <c r="C112" s="7">
        <v>119.763403972676</v>
      </c>
      <c r="D112" s="7">
        <v>113.933468817517</v>
      </c>
      <c r="E112" s="7">
        <v>113.984779714357</v>
      </c>
      <c r="F112" s="7">
        <v>113.320991463928</v>
      </c>
      <c r="G112" s="7">
        <v>105.05162925834701</v>
      </c>
      <c r="H112" s="7">
        <v>96.345890695521504</v>
      </c>
      <c r="I112" s="7">
        <v>95.483859571598401</v>
      </c>
      <c r="J112" s="7">
        <v>93.348206942714199</v>
      </c>
      <c r="K112" s="7">
        <v>90.3682126531031</v>
      </c>
      <c r="L112" s="7">
        <v>84.682825291131806</v>
      </c>
      <c r="M112" s="7">
        <v>75.767422406425396</v>
      </c>
      <c r="N112" s="7">
        <v>66.759705366607704</v>
      </c>
      <c r="O112" s="7">
        <v>56.242540484749703</v>
      </c>
      <c r="P112" s="7">
        <v>50.964104670366098</v>
      </c>
      <c r="Q112" s="7">
        <v>47.723169997443399</v>
      </c>
      <c r="R112" s="7">
        <v>44.938653816054497</v>
      </c>
      <c r="S112" s="7">
        <v>42.890829302232397</v>
      </c>
      <c r="T112" s="7">
        <v>41.527385930264501</v>
      </c>
      <c r="U112" s="7">
        <v>39.086698983731097</v>
      </c>
      <c r="V112" s="7">
        <v>35.165700892715897</v>
      </c>
      <c r="W112" s="7">
        <v>31.609643973983001</v>
      </c>
      <c r="X112" s="7">
        <v>29.027292001664801</v>
      </c>
      <c r="Y112" s="7">
        <v>25.6197045197686</v>
      </c>
      <c r="Z112" s="7">
        <v>23.075651698221801</v>
      </c>
      <c r="AA112" s="7">
        <v>21.181510461014401</v>
      </c>
      <c r="AB112" s="7">
        <v>20.261685397829801</v>
      </c>
      <c r="AC112" s="7">
        <v>19.008706747833401</v>
      </c>
      <c r="AD112" s="7">
        <v>18.008841435148799</v>
      </c>
      <c r="AE112" s="7">
        <v>17.0337534238171</v>
      </c>
      <c r="AF112" s="7">
        <v>16.022049364435901</v>
      </c>
      <c r="AG112" s="7">
        <v>15.282108754760401</v>
      </c>
      <c r="AH112" s="7">
        <v>14.4147287092476</v>
      </c>
      <c r="AI112" s="7">
        <v>13.940314357308299</v>
      </c>
      <c r="AJ112" s="7">
        <v>13.4702565391006</v>
      </c>
      <c r="AK112" s="7">
        <v>12.8455749847219</v>
      </c>
      <c r="AL112" s="7">
        <v>12.008040009250999</v>
      </c>
      <c r="AM112" s="7">
        <v>11.2520584746437</v>
      </c>
      <c r="AN112" s="7">
        <v>10.4480281797898</v>
      </c>
      <c r="AO112" s="7">
        <v>9.8149572145068191</v>
      </c>
      <c r="AP112" s="7">
        <v>8.8375117395821103</v>
      </c>
    </row>
    <row r="113" spans="1:42" x14ac:dyDescent="0.4">
      <c r="A113" s="17" t="s">
        <v>47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</row>
    <row r="114" spans="1:42" x14ac:dyDescent="0.4">
      <c r="A114" s="17" t="s">
        <v>48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</row>
    <row r="116" spans="1:42" x14ac:dyDescent="0.4">
      <c r="A116" s="25" t="s">
        <v>216</v>
      </c>
    </row>
    <row r="117" spans="1:42" x14ac:dyDescent="0.4">
      <c r="A117" s="17" t="s">
        <v>37</v>
      </c>
      <c r="B117" s="7">
        <v>54.150388671073003</v>
      </c>
      <c r="C117" s="7">
        <v>54.728408331764598</v>
      </c>
      <c r="D117" s="7">
        <v>50.955153574929</v>
      </c>
      <c r="E117" s="7">
        <v>50.124781812248003</v>
      </c>
      <c r="F117" s="7">
        <v>49.750759057900801</v>
      </c>
      <c r="G117" s="7">
        <v>48.739509716157698</v>
      </c>
      <c r="H117" s="7">
        <v>48.8271206015419</v>
      </c>
      <c r="I117" s="7">
        <v>47.094047698887103</v>
      </c>
      <c r="J117" s="7">
        <v>46.414656835993902</v>
      </c>
      <c r="K117" s="7">
        <v>44.307971238396803</v>
      </c>
      <c r="L117" s="7">
        <v>42.996507311257503</v>
      </c>
      <c r="M117" s="7">
        <v>42.041525846450298</v>
      </c>
      <c r="N117" s="7">
        <v>40.368808589065097</v>
      </c>
      <c r="O117" s="7">
        <v>38.020643513764099</v>
      </c>
      <c r="P117" s="7">
        <v>37.827057620598801</v>
      </c>
      <c r="Q117" s="7">
        <v>35.784813117920599</v>
      </c>
      <c r="R117" s="7">
        <v>35.8011569075747</v>
      </c>
      <c r="S117" s="7">
        <v>35.804890903338801</v>
      </c>
      <c r="T117" s="7">
        <v>35.896963721683697</v>
      </c>
      <c r="U117" s="7">
        <v>35.972796444075598</v>
      </c>
      <c r="V117" s="7">
        <v>35.987064183692198</v>
      </c>
      <c r="W117" s="7">
        <v>36.067750825572297</v>
      </c>
      <c r="X117" s="7">
        <v>36.136509268734002</v>
      </c>
      <c r="Y117" s="7">
        <v>36.2177939114802</v>
      </c>
      <c r="Z117" s="7">
        <v>36.297791687847301</v>
      </c>
      <c r="AA117" s="7">
        <v>36.385106228784501</v>
      </c>
      <c r="AB117" s="7">
        <v>36.457474435275699</v>
      </c>
      <c r="AC117" s="7">
        <v>36.557457523520597</v>
      </c>
      <c r="AD117" s="7">
        <v>36.666834798885802</v>
      </c>
      <c r="AE117" s="7">
        <v>36.760969117795902</v>
      </c>
      <c r="AF117" s="7">
        <v>36.862484234931799</v>
      </c>
      <c r="AG117" s="7">
        <v>36.776445849812802</v>
      </c>
      <c r="AH117" s="7">
        <v>36.857027493005603</v>
      </c>
      <c r="AI117" s="7">
        <v>36.934998012518498</v>
      </c>
      <c r="AJ117" s="7">
        <v>37.013559001750203</v>
      </c>
      <c r="AK117" s="7">
        <v>37.090821438996898</v>
      </c>
      <c r="AL117" s="7">
        <v>37.164391799904898</v>
      </c>
      <c r="AM117" s="7">
        <v>37.2319785075208</v>
      </c>
      <c r="AN117" s="7">
        <v>37.303458257019898</v>
      </c>
      <c r="AO117" s="7">
        <v>37.373504018725299</v>
      </c>
      <c r="AP117" s="7">
        <v>37.421211932798997</v>
      </c>
    </row>
    <row r="118" spans="1:42" x14ac:dyDescent="0.4">
      <c r="A118" s="17" t="s">
        <v>38</v>
      </c>
      <c r="B118" s="7">
        <v>75.600566209819505</v>
      </c>
      <c r="C118" s="7">
        <v>75.009975602001205</v>
      </c>
      <c r="D118" s="7">
        <v>73.971222230696299</v>
      </c>
      <c r="E118" s="7">
        <v>72.372612483307705</v>
      </c>
      <c r="F118" s="7">
        <v>69.108794951462798</v>
      </c>
      <c r="G118" s="7">
        <v>69.259116676885697</v>
      </c>
      <c r="H118" s="7">
        <v>67.139392395645601</v>
      </c>
      <c r="I118" s="7">
        <v>65.762599939950704</v>
      </c>
      <c r="J118" s="7">
        <v>64.560323982236099</v>
      </c>
      <c r="K118" s="7">
        <v>62.882084977574102</v>
      </c>
      <c r="L118" s="7">
        <v>60.202248037517698</v>
      </c>
      <c r="M118" s="7">
        <v>57.309223405510402</v>
      </c>
      <c r="N118" s="7">
        <v>55.1280831149368</v>
      </c>
      <c r="O118" s="7">
        <v>53.0113892447852</v>
      </c>
      <c r="P118" s="7">
        <v>50.300893401007599</v>
      </c>
      <c r="Q118" s="7">
        <v>48.869836674599597</v>
      </c>
      <c r="R118" s="7">
        <v>48.698511414320002</v>
      </c>
      <c r="S118" s="7">
        <v>48.533734906562202</v>
      </c>
      <c r="T118" s="7">
        <v>48.462889242959498</v>
      </c>
      <c r="U118" s="7">
        <v>48.338359013773697</v>
      </c>
      <c r="V118" s="7">
        <v>48.158351832394501</v>
      </c>
      <c r="W118" s="7">
        <v>48.068037303699001</v>
      </c>
      <c r="X118" s="7">
        <v>47.962790676972404</v>
      </c>
      <c r="Y118" s="7">
        <v>47.878121574988697</v>
      </c>
      <c r="Z118" s="7">
        <v>47.8363213897576</v>
      </c>
      <c r="AA118" s="7">
        <v>47.783822741033099</v>
      </c>
      <c r="AB118" s="7">
        <v>47.736201396790101</v>
      </c>
      <c r="AC118" s="7">
        <v>47.723609985381898</v>
      </c>
      <c r="AD118" s="7">
        <v>47.770368446470798</v>
      </c>
      <c r="AE118" s="7">
        <v>47.774984231699399</v>
      </c>
      <c r="AF118" s="7">
        <v>47.791953816677598</v>
      </c>
      <c r="AG118" s="7">
        <v>47.779024554399399</v>
      </c>
      <c r="AH118" s="7">
        <v>47.783409872149299</v>
      </c>
      <c r="AI118" s="7">
        <v>47.783825857051802</v>
      </c>
      <c r="AJ118" s="7">
        <v>47.808586102626798</v>
      </c>
      <c r="AK118" s="7">
        <v>47.821673374172597</v>
      </c>
      <c r="AL118" s="7">
        <v>47.830856992911301</v>
      </c>
      <c r="AM118" s="7">
        <v>47.8475069993369</v>
      </c>
      <c r="AN118" s="7">
        <v>47.871563931053998</v>
      </c>
      <c r="AO118" s="7">
        <v>47.891887051851</v>
      </c>
      <c r="AP118" s="7">
        <v>47.872039311570603</v>
      </c>
    </row>
    <row r="119" spans="1:42" x14ac:dyDescent="0.4">
      <c r="A119" s="17" t="s">
        <v>39</v>
      </c>
      <c r="B119" s="7">
        <v>37.345095635222798</v>
      </c>
      <c r="C119" s="7">
        <v>37.743729883975597</v>
      </c>
      <c r="D119" s="7">
        <v>35.141485224088903</v>
      </c>
      <c r="E119" s="7">
        <v>34.5688150429296</v>
      </c>
      <c r="F119" s="7">
        <v>34.310868315793698</v>
      </c>
      <c r="G119" s="7">
        <v>33.613454976660499</v>
      </c>
      <c r="H119" s="7">
        <v>33.673876276925498</v>
      </c>
      <c r="I119" s="7">
        <v>32.478653585439297</v>
      </c>
      <c r="J119" s="7">
        <v>32.010108162754399</v>
      </c>
      <c r="K119" s="7">
        <v>30.557221543721901</v>
      </c>
      <c r="L119" s="7">
        <v>29.652763662936199</v>
      </c>
      <c r="M119" s="7">
        <v>28.994155756172599</v>
      </c>
      <c r="N119" s="7">
        <v>27.840557647631101</v>
      </c>
      <c r="O119" s="7">
        <v>26.221133457768399</v>
      </c>
      <c r="P119" s="7">
        <v>26.0876259452405</v>
      </c>
      <c r="Q119" s="7">
        <v>24.679181460634901</v>
      </c>
      <c r="R119" s="7">
        <v>24.6904530397067</v>
      </c>
      <c r="S119" s="7">
        <v>24.693028209199198</v>
      </c>
      <c r="T119" s="7">
        <v>24.756526704609499</v>
      </c>
      <c r="U119" s="7">
        <v>24.8088251338453</v>
      </c>
      <c r="V119" s="7">
        <v>24.818664954270499</v>
      </c>
      <c r="W119" s="7">
        <v>24.874310914187799</v>
      </c>
      <c r="X119" s="7">
        <v>24.921730530161401</v>
      </c>
      <c r="Y119" s="7">
        <v>24.977788904469101</v>
      </c>
      <c r="Z119" s="7">
        <v>25.032959784722301</v>
      </c>
      <c r="AA119" s="7">
        <v>25.093176709506501</v>
      </c>
      <c r="AB119" s="7">
        <v>25.143085817431501</v>
      </c>
      <c r="AC119" s="7">
        <v>25.212039671393502</v>
      </c>
      <c r="AD119" s="7">
        <v>25.287472275093702</v>
      </c>
      <c r="AE119" s="7">
        <v>25.352392495031701</v>
      </c>
      <c r="AF119" s="7">
        <v>25.4224029206426</v>
      </c>
      <c r="AG119" s="7">
        <v>25.363066103319198</v>
      </c>
      <c r="AH119" s="7">
        <v>25.418639650348702</v>
      </c>
      <c r="AI119" s="7">
        <v>25.472412422426501</v>
      </c>
      <c r="AJ119" s="7">
        <v>25.526592415000199</v>
      </c>
      <c r="AK119" s="7">
        <v>25.579876854480599</v>
      </c>
      <c r="AL119" s="7">
        <v>25.6306150344172</v>
      </c>
      <c r="AM119" s="7">
        <v>25.677226556910899</v>
      </c>
      <c r="AN119" s="7">
        <v>25.726522935875799</v>
      </c>
      <c r="AO119" s="7">
        <v>25.7748303577416</v>
      </c>
      <c r="AP119" s="7">
        <v>25.807732367447599</v>
      </c>
    </row>
    <row r="120" spans="1:42" x14ac:dyDescent="0.4">
      <c r="A120" s="17" t="s">
        <v>40</v>
      </c>
      <c r="B120" s="7">
        <v>52.138321524013499</v>
      </c>
      <c r="C120" s="7">
        <v>51.731017656552602</v>
      </c>
      <c r="D120" s="7">
        <v>51.014636021169899</v>
      </c>
      <c r="E120" s="7">
        <v>49.912146540212198</v>
      </c>
      <c r="F120" s="7">
        <v>47.661237897560497</v>
      </c>
      <c r="G120" s="7">
        <v>47.764908053024598</v>
      </c>
      <c r="H120" s="7">
        <v>46.303029238376297</v>
      </c>
      <c r="I120" s="7">
        <v>45.353517199965999</v>
      </c>
      <c r="J120" s="7">
        <v>44.524361367059399</v>
      </c>
      <c r="K120" s="7">
        <v>43.366955156947697</v>
      </c>
      <c r="L120" s="7">
        <v>41.518791750012198</v>
      </c>
      <c r="M120" s="7">
        <v>39.523602348627897</v>
      </c>
      <c r="N120" s="7">
        <v>38.019367665473702</v>
      </c>
      <c r="O120" s="7">
        <v>36.559578789507</v>
      </c>
      <c r="P120" s="7">
        <v>34.690271311039702</v>
      </c>
      <c r="Q120" s="7">
        <v>33.703335637654902</v>
      </c>
      <c r="R120" s="7">
        <v>33.585180285737998</v>
      </c>
      <c r="S120" s="7">
        <v>33.4715413148705</v>
      </c>
      <c r="T120" s="7">
        <v>33.422682236523798</v>
      </c>
      <c r="U120" s="7">
        <v>33.336799319843998</v>
      </c>
      <c r="V120" s="7">
        <v>33.212656436134203</v>
      </c>
      <c r="W120" s="7">
        <v>33.150370554275199</v>
      </c>
      <c r="X120" s="7">
        <v>33.077786673774099</v>
      </c>
      <c r="Y120" s="7">
        <v>33.0193941896474</v>
      </c>
      <c r="Z120" s="7">
        <v>32.990566475694898</v>
      </c>
      <c r="AA120" s="7">
        <v>32.954360511057303</v>
      </c>
      <c r="AB120" s="7">
        <v>32.921518204682798</v>
      </c>
      <c r="AC120" s="7">
        <v>32.912834472677197</v>
      </c>
      <c r="AD120" s="7">
        <v>32.945081687221197</v>
      </c>
      <c r="AE120" s="7">
        <v>32.948264987378899</v>
      </c>
      <c r="AF120" s="7">
        <v>32.959968149432797</v>
      </c>
      <c r="AG120" s="7">
        <v>32.951051416827198</v>
      </c>
      <c r="AH120" s="7">
        <v>32.954075773896001</v>
      </c>
      <c r="AI120" s="7">
        <v>32.954362660035699</v>
      </c>
      <c r="AJ120" s="7">
        <v>32.971438691466702</v>
      </c>
      <c r="AK120" s="7">
        <v>32.980464395981102</v>
      </c>
      <c r="AL120" s="7">
        <v>32.986797926145698</v>
      </c>
      <c r="AM120" s="7">
        <v>32.998280689197898</v>
      </c>
      <c r="AN120" s="7">
        <v>33.014871676589003</v>
      </c>
      <c r="AO120" s="7">
        <v>33.028887621966199</v>
      </c>
      <c r="AP120" s="7">
        <v>33.015199525221099</v>
      </c>
    </row>
    <row r="121" spans="1:42" x14ac:dyDescent="0.4">
      <c r="A121" s="17" t="s">
        <v>41</v>
      </c>
      <c r="B121" s="7">
        <v>29.502625551826</v>
      </c>
      <c r="C121" s="7">
        <v>29.817546608340699</v>
      </c>
      <c r="D121" s="7">
        <v>27.761773327030301</v>
      </c>
      <c r="E121" s="7">
        <v>27.309363883914401</v>
      </c>
      <c r="F121" s="7">
        <v>27.105585969477001</v>
      </c>
      <c r="G121" s="7">
        <v>26.5546294315618</v>
      </c>
      <c r="H121" s="7">
        <v>26.602362258771102</v>
      </c>
      <c r="I121" s="7">
        <v>25.658136332497101</v>
      </c>
      <c r="J121" s="7">
        <v>25.287985448575999</v>
      </c>
      <c r="K121" s="7">
        <v>24.1402050195403</v>
      </c>
      <c r="L121" s="7">
        <v>23.425683293719601</v>
      </c>
      <c r="M121" s="7">
        <v>22.9053830473764</v>
      </c>
      <c r="N121" s="7">
        <v>21.9940405416286</v>
      </c>
      <c r="O121" s="7">
        <v>20.714695431637001</v>
      </c>
      <c r="P121" s="7">
        <v>20.609224496740001</v>
      </c>
      <c r="Q121" s="7">
        <v>19.4965533539016</v>
      </c>
      <c r="R121" s="7">
        <v>19.505457901368299</v>
      </c>
      <c r="S121" s="7">
        <v>19.5074922852674</v>
      </c>
      <c r="T121" s="7">
        <v>19.557656096641502</v>
      </c>
      <c r="U121" s="7">
        <v>19.598971855737801</v>
      </c>
      <c r="V121" s="7">
        <v>19.606745313873699</v>
      </c>
      <c r="W121" s="7">
        <v>19.650705622208399</v>
      </c>
      <c r="X121" s="7">
        <v>19.688167118827501</v>
      </c>
      <c r="Y121" s="7">
        <v>19.732453234530599</v>
      </c>
      <c r="Z121" s="7">
        <v>19.776038229930599</v>
      </c>
      <c r="AA121" s="7">
        <v>19.823609600510199</v>
      </c>
      <c r="AB121" s="7">
        <v>19.8630377957709</v>
      </c>
      <c r="AC121" s="7">
        <v>19.9175113404009</v>
      </c>
      <c r="AD121" s="7">
        <v>19.977103097324001</v>
      </c>
      <c r="AE121" s="7">
        <v>20.028390071074998</v>
      </c>
      <c r="AF121" s="7">
        <v>20.083698307307699</v>
      </c>
      <c r="AG121" s="7">
        <v>20.036822221622099</v>
      </c>
      <c r="AH121" s="7">
        <v>20.0807253237755</v>
      </c>
      <c r="AI121" s="7">
        <v>20.123205813717</v>
      </c>
      <c r="AJ121" s="7">
        <v>20.166008007850099</v>
      </c>
      <c r="AK121" s="7">
        <v>20.208102715039701</v>
      </c>
      <c r="AL121" s="7">
        <v>20.248185877189599</v>
      </c>
      <c r="AM121" s="7">
        <v>20.285008979959599</v>
      </c>
      <c r="AN121" s="7">
        <v>20.323953119341901</v>
      </c>
      <c r="AO121" s="7">
        <v>20.362115982615901</v>
      </c>
      <c r="AP121" s="7">
        <v>20.388108570283599</v>
      </c>
    </row>
    <row r="122" spans="1:42" x14ac:dyDescent="0.4">
      <c r="A122" s="17" t="s">
        <v>44</v>
      </c>
      <c r="B122" s="7">
        <v>41.189274003970603</v>
      </c>
      <c r="C122" s="7">
        <v>40.8675039486765</v>
      </c>
      <c r="D122" s="7">
        <v>40.301562456724199</v>
      </c>
      <c r="E122" s="7">
        <v>39.430595766767702</v>
      </c>
      <c r="F122" s="7">
        <v>37.6523779390728</v>
      </c>
      <c r="G122" s="7">
        <v>37.734277361889397</v>
      </c>
      <c r="H122" s="7">
        <v>36.579393098317297</v>
      </c>
      <c r="I122" s="7">
        <v>35.8292785879731</v>
      </c>
      <c r="J122" s="7">
        <v>35.174245479976904</v>
      </c>
      <c r="K122" s="7">
        <v>34.259894573988603</v>
      </c>
      <c r="L122" s="7">
        <v>32.799845482509603</v>
      </c>
      <c r="M122" s="7">
        <v>31.223645855415999</v>
      </c>
      <c r="N122" s="7">
        <v>30.035300455724201</v>
      </c>
      <c r="O122" s="7">
        <v>28.882067243710601</v>
      </c>
      <c r="P122" s="7">
        <v>27.4053143357214</v>
      </c>
      <c r="Q122" s="7">
        <v>26.6256351537473</v>
      </c>
      <c r="R122" s="7">
        <v>26.532292425733001</v>
      </c>
      <c r="S122" s="7">
        <v>26.442517638747699</v>
      </c>
      <c r="T122" s="7">
        <v>26.403918966853801</v>
      </c>
      <c r="U122" s="7">
        <v>26.336071462676699</v>
      </c>
      <c r="V122" s="7">
        <v>26.237998584545998</v>
      </c>
      <c r="W122" s="7">
        <v>26.188792737877399</v>
      </c>
      <c r="X122" s="7">
        <v>26.131451472281501</v>
      </c>
      <c r="Y122" s="7">
        <v>26.0853214098214</v>
      </c>
      <c r="Z122" s="7">
        <v>26.062547515798901</v>
      </c>
      <c r="AA122" s="7">
        <v>26.033944803735299</v>
      </c>
      <c r="AB122" s="7">
        <v>26.007999381699399</v>
      </c>
      <c r="AC122" s="7">
        <v>26.001139233415</v>
      </c>
      <c r="AD122" s="7">
        <v>26.026614532904802</v>
      </c>
      <c r="AE122" s="7">
        <v>26.0291293400293</v>
      </c>
      <c r="AF122" s="7">
        <v>26.038374838051901</v>
      </c>
      <c r="AG122" s="7">
        <v>26.031330619293499</v>
      </c>
      <c r="AH122" s="7">
        <v>26.0337198613779</v>
      </c>
      <c r="AI122" s="7">
        <v>26.033946501428201</v>
      </c>
      <c r="AJ122" s="7">
        <v>26.0474365662587</v>
      </c>
      <c r="AK122" s="7">
        <v>26.054566872825099</v>
      </c>
      <c r="AL122" s="7">
        <v>26.059570361655101</v>
      </c>
      <c r="AM122" s="7">
        <v>26.068641744466301</v>
      </c>
      <c r="AN122" s="7">
        <v>26.081748624505298</v>
      </c>
      <c r="AO122" s="7">
        <v>26.092821221353301</v>
      </c>
      <c r="AP122" s="7">
        <v>26.082007624924699</v>
      </c>
    </row>
    <row r="123" spans="1:42" x14ac:dyDescent="0.4">
      <c r="A123" s="17" t="s">
        <v>42</v>
      </c>
      <c r="B123" s="7">
        <v>15.6849401667936</v>
      </c>
      <c r="C123" s="7">
        <v>15.8523665512697</v>
      </c>
      <c r="D123" s="7">
        <v>14.759423794117399</v>
      </c>
      <c r="E123" s="7">
        <v>14.518902318030401</v>
      </c>
      <c r="F123" s="7">
        <v>14.410564692633301</v>
      </c>
      <c r="G123" s="7">
        <v>14.1176510901974</v>
      </c>
      <c r="H123" s="7">
        <v>14.143028036308699</v>
      </c>
      <c r="I123" s="7">
        <v>13.6410345058845</v>
      </c>
      <c r="J123" s="7">
        <v>13.444245428356799</v>
      </c>
      <c r="K123" s="7">
        <v>12.834033048363199</v>
      </c>
      <c r="L123" s="7">
        <v>12.454160738433201</v>
      </c>
      <c r="M123" s="7">
        <v>12.1775454175925</v>
      </c>
      <c r="N123" s="7">
        <v>11.693034212005101</v>
      </c>
      <c r="O123" s="7">
        <v>11.012876052262699</v>
      </c>
      <c r="P123" s="7">
        <v>10.956802897000999</v>
      </c>
      <c r="Q123" s="7">
        <v>10.365256213466701</v>
      </c>
      <c r="R123" s="7">
        <v>10.3699902766768</v>
      </c>
      <c r="S123" s="7">
        <v>10.3710718478637</v>
      </c>
      <c r="T123" s="7">
        <v>10.397741215936</v>
      </c>
      <c r="U123" s="7">
        <v>10.419706556215001</v>
      </c>
      <c r="V123" s="7">
        <v>10.423839280793599</v>
      </c>
      <c r="W123" s="7">
        <v>10.447210583958899</v>
      </c>
      <c r="X123" s="7">
        <v>10.467126822667799</v>
      </c>
      <c r="Y123" s="7">
        <v>10.490671339877</v>
      </c>
      <c r="Z123" s="7">
        <v>10.5138431095834</v>
      </c>
      <c r="AA123" s="7">
        <v>10.5391342179928</v>
      </c>
      <c r="AB123" s="7">
        <v>10.560096043321201</v>
      </c>
      <c r="AC123" s="7">
        <v>10.5890566619853</v>
      </c>
      <c r="AD123" s="7">
        <v>10.6207383555393</v>
      </c>
      <c r="AE123" s="7">
        <v>10.648004847913301</v>
      </c>
      <c r="AF123" s="7">
        <v>10.6774092266699</v>
      </c>
      <c r="AG123" s="7">
        <v>10.652487763393999</v>
      </c>
      <c r="AH123" s="7">
        <v>10.6758286531465</v>
      </c>
      <c r="AI123" s="7">
        <v>10.6984132174191</v>
      </c>
      <c r="AJ123" s="7">
        <v>10.7211688143001</v>
      </c>
      <c r="AK123" s="7">
        <v>10.743548278881899</v>
      </c>
      <c r="AL123" s="7">
        <v>10.7648583144552</v>
      </c>
      <c r="AM123" s="7">
        <v>10.784435153902599</v>
      </c>
      <c r="AN123" s="7">
        <v>10.8051396330678</v>
      </c>
      <c r="AO123" s="7">
        <v>10.825428750251501</v>
      </c>
      <c r="AP123" s="7">
        <v>10.839247594328</v>
      </c>
    </row>
    <row r="124" spans="1:42" x14ac:dyDescent="0.4">
      <c r="A124" s="17" t="s">
        <v>45</v>
      </c>
      <c r="B124" s="7">
        <v>21.8980950400857</v>
      </c>
      <c r="C124" s="7">
        <v>21.727027415752101</v>
      </c>
      <c r="D124" s="7">
        <v>21.426147128891401</v>
      </c>
      <c r="E124" s="7">
        <v>20.963101546889099</v>
      </c>
      <c r="F124" s="7">
        <v>20.017719916975398</v>
      </c>
      <c r="G124" s="7">
        <v>20.061261382270299</v>
      </c>
      <c r="H124" s="7">
        <v>19.447272280118</v>
      </c>
      <c r="I124" s="7">
        <v>19.048477223985699</v>
      </c>
      <c r="J124" s="7">
        <v>18.700231774164902</v>
      </c>
      <c r="K124" s="7">
        <v>18.214121165918002</v>
      </c>
      <c r="L124" s="7">
        <v>17.437892535005101</v>
      </c>
      <c r="M124" s="7">
        <v>16.5999129864237</v>
      </c>
      <c r="N124" s="7">
        <v>15.968134419498901</v>
      </c>
      <c r="O124" s="7">
        <v>15.355023091593001</v>
      </c>
      <c r="P124" s="7">
        <v>14.5699139506367</v>
      </c>
      <c r="Q124" s="7">
        <v>14.155400967815</v>
      </c>
      <c r="R124" s="7">
        <v>14.1057757200099</v>
      </c>
      <c r="S124" s="7">
        <v>14.0580473522456</v>
      </c>
      <c r="T124" s="7">
        <v>14.03752653934</v>
      </c>
      <c r="U124" s="7">
        <v>14.001455714334501</v>
      </c>
      <c r="V124" s="7">
        <v>13.949315703176399</v>
      </c>
      <c r="W124" s="7">
        <v>13.9231556327956</v>
      </c>
      <c r="X124" s="7">
        <v>13.8926704029851</v>
      </c>
      <c r="Y124" s="7">
        <v>13.8681455596519</v>
      </c>
      <c r="Z124" s="7">
        <v>13.856037919791801</v>
      </c>
      <c r="AA124" s="7">
        <v>13.8408314146441</v>
      </c>
      <c r="AB124" s="7">
        <v>13.827037645966801</v>
      </c>
      <c r="AC124" s="7">
        <v>13.8233904785244</v>
      </c>
      <c r="AD124" s="7">
        <v>13.8369343086329</v>
      </c>
      <c r="AE124" s="7">
        <v>13.8382712946991</v>
      </c>
      <c r="AF124" s="7">
        <v>13.843186622761801</v>
      </c>
      <c r="AG124" s="7">
        <v>13.839441595067401</v>
      </c>
      <c r="AH124" s="7">
        <v>13.840711825036299</v>
      </c>
      <c r="AI124" s="7">
        <v>13.840832317215</v>
      </c>
      <c r="AJ124" s="7">
        <v>13.848004250416</v>
      </c>
      <c r="AK124" s="7">
        <v>13.8517950463121</v>
      </c>
      <c r="AL124" s="7">
        <v>13.854455128981201</v>
      </c>
      <c r="AM124" s="7">
        <v>13.859277889463099</v>
      </c>
      <c r="AN124" s="7">
        <v>13.8662461041674</v>
      </c>
      <c r="AO124" s="7">
        <v>13.872132801225799</v>
      </c>
      <c r="AP124" s="7">
        <v>13.866383800592899</v>
      </c>
    </row>
    <row r="125" spans="1:42" x14ac:dyDescent="0.4">
      <c r="A125" s="17" t="s">
        <v>43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</row>
    <row r="126" spans="1:42" x14ac:dyDescent="0.4">
      <c r="A126" s="17" t="s">
        <v>46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</row>
    <row r="127" spans="1:42" x14ac:dyDescent="0.4">
      <c r="A127" s="17" t="s">
        <v>57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0</v>
      </c>
      <c r="AO127" s="7">
        <v>0</v>
      </c>
      <c r="AP127" s="7">
        <v>0</v>
      </c>
    </row>
    <row r="128" spans="1:42" x14ac:dyDescent="0.4">
      <c r="A128" s="17" t="s">
        <v>58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0</v>
      </c>
      <c r="AO128" s="7">
        <v>0</v>
      </c>
      <c r="AP128" s="7">
        <v>0</v>
      </c>
    </row>
    <row r="129" spans="1:42" x14ac:dyDescent="0.4">
      <c r="A129" s="17" t="s">
        <v>47</v>
      </c>
      <c r="B129" s="7">
        <v>191.02756602632999</v>
      </c>
      <c r="C129" s="7">
        <v>193.940353582223</v>
      </c>
      <c r="D129" s="7">
        <v>191.65878672284401</v>
      </c>
      <c r="E129" s="7">
        <v>192.237231437617</v>
      </c>
      <c r="F129" s="7">
        <v>192.90074580154501</v>
      </c>
      <c r="G129" s="7">
        <v>189.86134994895599</v>
      </c>
      <c r="H129" s="7">
        <v>184.90482289433501</v>
      </c>
      <c r="I129" s="7">
        <v>182.33260872028399</v>
      </c>
      <c r="J129" s="7">
        <v>180.53032273524099</v>
      </c>
      <c r="K129" s="7">
        <v>176.675207553696</v>
      </c>
      <c r="L129" s="7">
        <v>172.086928325272</v>
      </c>
      <c r="M129" s="7">
        <v>167.61395417199199</v>
      </c>
      <c r="N129" s="7">
        <v>161.05533945143</v>
      </c>
      <c r="O129" s="7">
        <v>152.92087022866701</v>
      </c>
      <c r="P129" s="7">
        <v>151.41926826379299</v>
      </c>
      <c r="Q129" s="7">
        <v>143.49846712303699</v>
      </c>
      <c r="R129" s="7">
        <v>143.49609801921599</v>
      </c>
      <c r="S129" s="7">
        <v>143.50709764932901</v>
      </c>
      <c r="T129" s="7">
        <v>143.50989576795899</v>
      </c>
      <c r="U129" s="7">
        <v>143.50293176501401</v>
      </c>
      <c r="V129" s="7">
        <v>143.48887294630799</v>
      </c>
      <c r="W129" s="7">
        <v>143.49982825971901</v>
      </c>
      <c r="X129" s="7">
        <v>143.500535421938</v>
      </c>
      <c r="Y129" s="7">
        <v>143.51248366860699</v>
      </c>
      <c r="Z129" s="7">
        <v>143.503595086724</v>
      </c>
      <c r="AA129" s="7">
        <v>143.50721866874099</v>
      </c>
      <c r="AB129" s="7">
        <v>143.497086674521</v>
      </c>
      <c r="AC129" s="7">
        <v>143.508572171868</v>
      </c>
      <c r="AD129" s="7">
        <v>143.50757513725401</v>
      </c>
      <c r="AE129" s="7">
        <v>143.50163215459</v>
      </c>
      <c r="AF129" s="7">
        <v>143.50546761616101</v>
      </c>
      <c r="AG129" s="7">
        <v>143.50638972892901</v>
      </c>
      <c r="AH129" s="7">
        <v>143.50945141332801</v>
      </c>
      <c r="AI129" s="7">
        <v>143.50881703017399</v>
      </c>
      <c r="AJ129" s="7">
        <v>143.50794993845199</v>
      </c>
      <c r="AK129" s="7">
        <v>143.50765594758499</v>
      </c>
      <c r="AL129" s="7">
        <v>143.507562832177</v>
      </c>
      <c r="AM129" s="7">
        <v>143.50648381473999</v>
      </c>
      <c r="AN129" s="7">
        <v>143.510736740075</v>
      </c>
      <c r="AO129" s="7">
        <v>143.51092487900701</v>
      </c>
      <c r="AP129" s="7">
        <v>143.50129333551001</v>
      </c>
    </row>
    <row r="130" spans="1:42" x14ac:dyDescent="0.4">
      <c r="A130" s="17" t="s">
        <v>48</v>
      </c>
      <c r="B130" s="7">
        <v>237.78445719792199</v>
      </c>
      <c r="C130" s="7">
        <v>246.47393200736599</v>
      </c>
      <c r="D130" s="7">
        <v>247.291071401371</v>
      </c>
      <c r="E130" s="7">
        <v>246.68243888332299</v>
      </c>
      <c r="F130" s="7">
        <v>247.438079801258</v>
      </c>
      <c r="G130" s="7">
        <v>241.276127761293</v>
      </c>
      <c r="H130" s="7">
        <v>236.480804689428</v>
      </c>
      <c r="I130" s="7">
        <v>233.06775959741699</v>
      </c>
      <c r="J130" s="7">
        <v>230.593626353058</v>
      </c>
      <c r="K130" s="7">
        <v>226.19971181681899</v>
      </c>
      <c r="L130" s="7">
        <v>221.635133870667</v>
      </c>
      <c r="M130" s="7">
        <v>215.88916902595</v>
      </c>
      <c r="N130" s="7">
        <v>208.50885547384499</v>
      </c>
      <c r="O130" s="7">
        <v>198.77459907538599</v>
      </c>
      <c r="P130" s="7">
        <v>194.320207963987</v>
      </c>
      <c r="Q130" s="7">
        <v>187.256904350995</v>
      </c>
      <c r="R130" s="7">
        <v>182.355287886371</v>
      </c>
      <c r="S130" s="7">
        <v>182.36083410646199</v>
      </c>
      <c r="T130" s="7">
        <v>182.37055266380401</v>
      </c>
      <c r="U130" s="7">
        <v>182.36901901258901</v>
      </c>
      <c r="V130" s="7">
        <v>182.350102588986</v>
      </c>
      <c r="W130" s="7">
        <v>182.36067745751501</v>
      </c>
      <c r="X130" s="7">
        <v>182.36023417341599</v>
      </c>
      <c r="Y130" s="7">
        <v>182.36671737394801</v>
      </c>
      <c r="Z130" s="7">
        <v>182.37149037922899</v>
      </c>
      <c r="AA130" s="7">
        <v>182.366432290479</v>
      </c>
      <c r="AB130" s="7">
        <v>182.36412665242301</v>
      </c>
      <c r="AC130" s="7">
        <v>182.36225561485401</v>
      </c>
      <c r="AD130" s="7">
        <v>182.37045113164001</v>
      </c>
      <c r="AE130" s="7">
        <v>182.36666778666901</v>
      </c>
      <c r="AF130" s="7">
        <v>182.36403895504901</v>
      </c>
      <c r="AG130" s="7">
        <v>182.36746570122699</v>
      </c>
      <c r="AH130" s="7">
        <v>182.369716911306</v>
      </c>
      <c r="AI130" s="7">
        <v>182.371739291886</v>
      </c>
      <c r="AJ130" s="7">
        <v>182.37081515195899</v>
      </c>
      <c r="AK130" s="7">
        <v>182.36999810286201</v>
      </c>
      <c r="AL130" s="7">
        <v>182.36972494839</v>
      </c>
      <c r="AM130" s="7">
        <v>182.36910156048401</v>
      </c>
      <c r="AN130" s="7">
        <v>182.370416628931</v>
      </c>
      <c r="AO130" s="7">
        <v>182.37378441278301</v>
      </c>
      <c r="AP130" s="7">
        <v>182.36907927069001</v>
      </c>
    </row>
    <row r="132" spans="1:42" x14ac:dyDescent="0.4">
      <c r="A132" s="25" t="s">
        <v>217</v>
      </c>
    </row>
    <row r="133" spans="1:42" x14ac:dyDescent="0.4">
      <c r="A133" s="17" t="s">
        <v>37</v>
      </c>
      <c r="B133" s="7">
        <v>54.150388671073003</v>
      </c>
      <c r="C133" s="7">
        <v>54.728408331764598</v>
      </c>
      <c r="D133" s="7">
        <v>50.955153574929</v>
      </c>
      <c r="E133" s="7">
        <v>50.124781812248003</v>
      </c>
      <c r="F133" s="7">
        <v>49.750759057900801</v>
      </c>
      <c r="G133" s="7">
        <v>48.739509716157698</v>
      </c>
      <c r="H133" s="7">
        <v>48.8271206015419</v>
      </c>
      <c r="I133" s="7">
        <v>47.094047698887103</v>
      </c>
      <c r="J133" s="7">
        <v>46.414656835993902</v>
      </c>
      <c r="K133" s="7">
        <v>44.307971238396803</v>
      </c>
      <c r="L133" s="7">
        <v>42.996507311257503</v>
      </c>
      <c r="M133" s="7">
        <v>42.041525846450298</v>
      </c>
      <c r="N133" s="7">
        <v>40.368808589065097</v>
      </c>
      <c r="O133" s="7">
        <v>38.020643513764099</v>
      </c>
      <c r="P133" s="7">
        <v>37.827057620598801</v>
      </c>
      <c r="Q133" s="7">
        <v>35.784813117920599</v>
      </c>
      <c r="R133" s="7">
        <v>35.8011569075747</v>
      </c>
      <c r="S133" s="7">
        <v>35.804890903338801</v>
      </c>
      <c r="T133" s="7">
        <v>35.896963721683697</v>
      </c>
      <c r="U133" s="7">
        <v>35.972796444075598</v>
      </c>
      <c r="V133" s="7">
        <v>35.987064183692198</v>
      </c>
      <c r="W133" s="7">
        <v>36.067750825572297</v>
      </c>
      <c r="X133" s="7">
        <v>36.136509268734002</v>
      </c>
      <c r="Y133" s="7">
        <v>36.2177939114802</v>
      </c>
      <c r="Z133" s="7">
        <v>36.297791687847301</v>
      </c>
      <c r="AA133" s="7">
        <v>36.385106228784501</v>
      </c>
      <c r="AB133" s="7">
        <v>36.457474435275699</v>
      </c>
      <c r="AC133" s="7">
        <v>36.557457523520597</v>
      </c>
      <c r="AD133" s="7">
        <v>36.666834798885802</v>
      </c>
      <c r="AE133" s="7">
        <v>36.760969117795902</v>
      </c>
      <c r="AF133" s="7">
        <v>36.862484234931799</v>
      </c>
      <c r="AG133" s="7">
        <v>36.776445849812802</v>
      </c>
      <c r="AH133" s="7">
        <v>36.857027493005603</v>
      </c>
      <c r="AI133" s="7">
        <v>36.934998012518498</v>
      </c>
      <c r="AJ133" s="7">
        <v>37.013559001750203</v>
      </c>
      <c r="AK133" s="7">
        <v>37.090821438996898</v>
      </c>
      <c r="AL133" s="7">
        <v>37.164391799904898</v>
      </c>
      <c r="AM133" s="7">
        <v>37.2319785075208</v>
      </c>
      <c r="AN133" s="7">
        <v>37.303458257019898</v>
      </c>
      <c r="AO133" s="7">
        <v>37.373504018725299</v>
      </c>
      <c r="AP133" s="7">
        <v>37.421211932798997</v>
      </c>
    </row>
    <row r="134" spans="1:42" x14ac:dyDescent="0.4">
      <c r="A134" s="17" t="s">
        <v>38</v>
      </c>
      <c r="B134" s="7">
        <v>75.600566209819505</v>
      </c>
      <c r="C134" s="7">
        <v>75.009975602001205</v>
      </c>
      <c r="D134" s="7">
        <v>73.971222230696299</v>
      </c>
      <c r="E134" s="7">
        <v>72.372612483307705</v>
      </c>
      <c r="F134" s="7">
        <v>69.108794951462798</v>
      </c>
      <c r="G134" s="7">
        <v>69.259116676885697</v>
      </c>
      <c r="H134" s="7">
        <v>67.139392395645601</v>
      </c>
      <c r="I134" s="7">
        <v>65.762599939950704</v>
      </c>
      <c r="J134" s="7">
        <v>64.560323982236099</v>
      </c>
      <c r="K134" s="7">
        <v>62.882084977574102</v>
      </c>
      <c r="L134" s="7">
        <v>60.202248037517698</v>
      </c>
      <c r="M134" s="7">
        <v>57.309223405510402</v>
      </c>
      <c r="N134" s="7">
        <v>55.1280831149368</v>
      </c>
      <c r="O134" s="7">
        <v>53.0113892447852</v>
      </c>
      <c r="P134" s="7">
        <v>50.300893401007599</v>
      </c>
      <c r="Q134" s="7">
        <v>48.869836674599597</v>
      </c>
      <c r="R134" s="7">
        <v>48.698511414320002</v>
      </c>
      <c r="S134" s="7">
        <v>48.533734906562202</v>
      </c>
      <c r="T134" s="7">
        <v>48.462889242959498</v>
      </c>
      <c r="U134" s="7">
        <v>48.338359013773697</v>
      </c>
      <c r="V134" s="7">
        <v>48.158351832394501</v>
      </c>
      <c r="W134" s="7">
        <v>48.068037303699001</v>
      </c>
      <c r="X134" s="7">
        <v>47.962790676972404</v>
      </c>
      <c r="Y134" s="7">
        <v>47.878121574988697</v>
      </c>
      <c r="Z134" s="7">
        <v>47.8363213897576</v>
      </c>
      <c r="AA134" s="7">
        <v>47.783822741033099</v>
      </c>
      <c r="AB134" s="7">
        <v>47.736201396790101</v>
      </c>
      <c r="AC134" s="7">
        <v>47.723609985381898</v>
      </c>
      <c r="AD134" s="7">
        <v>47.770368446470798</v>
      </c>
      <c r="AE134" s="7">
        <v>47.774984231699399</v>
      </c>
      <c r="AF134" s="7">
        <v>47.791953816677598</v>
      </c>
      <c r="AG134" s="7">
        <v>47.779024554399399</v>
      </c>
      <c r="AH134" s="7">
        <v>47.783409872149299</v>
      </c>
      <c r="AI134" s="7">
        <v>47.783825857051802</v>
      </c>
      <c r="AJ134" s="7">
        <v>47.808586102626798</v>
      </c>
      <c r="AK134" s="7">
        <v>47.821673374172597</v>
      </c>
      <c r="AL134" s="7">
        <v>47.830856992911301</v>
      </c>
      <c r="AM134" s="7">
        <v>47.8475069993369</v>
      </c>
      <c r="AN134" s="7">
        <v>47.871563931053998</v>
      </c>
      <c r="AO134" s="7">
        <v>47.891887051851</v>
      </c>
      <c r="AP134" s="7">
        <v>47.872039311570603</v>
      </c>
    </row>
    <row r="135" spans="1:42" x14ac:dyDescent="0.4">
      <c r="A135" s="17" t="s">
        <v>39</v>
      </c>
      <c r="B135" s="7">
        <v>37.345095635222798</v>
      </c>
      <c r="C135" s="7">
        <v>37.743729883975597</v>
      </c>
      <c r="D135" s="7">
        <v>35.141485224088903</v>
      </c>
      <c r="E135" s="7">
        <v>34.5688150429296</v>
      </c>
      <c r="F135" s="7">
        <v>34.310868315793698</v>
      </c>
      <c r="G135" s="7">
        <v>33.613454976660499</v>
      </c>
      <c r="H135" s="7">
        <v>33.673876276925498</v>
      </c>
      <c r="I135" s="7">
        <v>32.478653585439297</v>
      </c>
      <c r="J135" s="7">
        <v>32.010108162754399</v>
      </c>
      <c r="K135" s="7">
        <v>30.557221543721901</v>
      </c>
      <c r="L135" s="7">
        <v>29.652763662936199</v>
      </c>
      <c r="M135" s="7">
        <v>28.994155756172599</v>
      </c>
      <c r="N135" s="7">
        <v>27.840557647631101</v>
      </c>
      <c r="O135" s="7">
        <v>26.221133457768399</v>
      </c>
      <c r="P135" s="7">
        <v>26.0876259452405</v>
      </c>
      <c r="Q135" s="7">
        <v>24.679181460634901</v>
      </c>
      <c r="R135" s="7">
        <v>24.6904530397067</v>
      </c>
      <c r="S135" s="7">
        <v>24.693028209199198</v>
      </c>
      <c r="T135" s="7">
        <v>24.756526704609499</v>
      </c>
      <c r="U135" s="7">
        <v>24.8088251338453</v>
      </c>
      <c r="V135" s="7">
        <v>24.818664954270499</v>
      </c>
      <c r="W135" s="7">
        <v>24.874310914187799</v>
      </c>
      <c r="X135" s="7">
        <v>24.921730530161401</v>
      </c>
      <c r="Y135" s="7">
        <v>24.977788904469101</v>
      </c>
      <c r="Z135" s="7">
        <v>25.032959784722301</v>
      </c>
      <c r="AA135" s="7">
        <v>25.093176709506501</v>
      </c>
      <c r="AB135" s="7">
        <v>25.143085817431501</v>
      </c>
      <c r="AC135" s="7">
        <v>25.212039671393502</v>
      </c>
      <c r="AD135" s="7">
        <v>25.287472275093702</v>
      </c>
      <c r="AE135" s="7">
        <v>25.352392495031701</v>
      </c>
      <c r="AF135" s="7">
        <v>25.4224029206426</v>
      </c>
      <c r="AG135" s="7">
        <v>25.363066103319198</v>
      </c>
      <c r="AH135" s="7">
        <v>25.418639650348702</v>
      </c>
      <c r="AI135" s="7">
        <v>25.472412422426501</v>
      </c>
      <c r="AJ135" s="7">
        <v>25.526592415000199</v>
      </c>
      <c r="AK135" s="7">
        <v>25.579876854480599</v>
      </c>
      <c r="AL135" s="7">
        <v>25.6306150344172</v>
      </c>
      <c r="AM135" s="7">
        <v>25.677226556910899</v>
      </c>
      <c r="AN135" s="7">
        <v>25.726522935875799</v>
      </c>
      <c r="AO135" s="7">
        <v>25.7748303577416</v>
      </c>
      <c r="AP135" s="7">
        <v>25.807732367447599</v>
      </c>
    </row>
    <row r="136" spans="1:42" x14ac:dyDescent="0.4">
      <c r="A136" s="17" t="s">
        <v>40</v>
      </c>
      <c r="B136" s="7">
        <v>52.138321524013499</v>
      </c>
      <c r="C136" s="7">
        <v>51.731017656552602</v>
      </c>
      <c r="D136" s="7">
        <v>51.014636021169899</v>
      </c>
      <c r="E136" s="7">
        <v>49.912146540212198</v>
      </c>
      <c r="F136" s="7">
        <v>47.661237897560497</v>
      </c>
      <c r="G136" s="7">
        <v>47.764908053024598</v>
      </c>
      <c r="H136" s="7">
        <v>46.303029238376297</v>
      </c>
      <c r="I136" s="7">
        <v>45.353517199965999</v>
      </c>
      <c r="J136" s="7">
        <v>44.524361367059399</v>
      </c>
      <c r="K136" s="7">
        <v>43.366955156947697</v>
      </c>
      <c r="L136" s="7">
        <v>41.518791750012198</v>
      </c>
      <c r="M136" s="7">
        <v>39.523602348627897</v>
      </c>
      <c r="N136" s="7">
        <v>38.019367665473702</v>
      </c>
      <c r="O136" s="7">
        <v>36.559578789507</v>
      </c>
      <c r="P136" s="7">
        <v>34.690271311039702</v>
      </c>
      <c r="Q136" s="7">
        <v>33.703335637654902</v>
      </c>
      <c r="R136" s="7">
        <v>33.585180285737998</v>
      </c>
      <c r="S136" s="7">
        <v>33.4715413148705</v>
      </c>
      <c r="T136" s="7">
        <v>33.422682236523798</v>
      </c>
      <c r="U136" s="7">
        <v>33.336799319843998</v>
      </c>
      <c r="V136" s="7">
        <v>33.212656436134203</v>
      </c>
      <c r="W136" s="7">
        <v>33.150370554275199</v>
      </c>
      <c r="X136" s="7">
        <v>33.077786673774099</v>
      </c>
      <c r="Y136" s="7">
        <v>33.0193941896474</v>
      </c>
      <c r="Z136" s="7">
        <v>32.990566475694898</v>
      </c>
      <c r="AA136" s="7">
        <v>32.954360511057303</v>
      </c>
      <c r="AB136" s="7">
        <v>32.921518204682798</v>
      </c>
      <c r="AC136" s="7">
        <v>32.912834472677197</v>
      </c>
      <c r="AD136" s="7">
        <v>32.945081687221197</v>
      </c>
      <c r="AE136" s="7">
        <v>32.948264987378899</v>
      </c>
      <c r="AF136" s="7">
        <v>32.959968149432797</v>
      </c>
      <c r="AG136" s="7">
        <v>32.951051416827198</v>
      </c>
      <c r="AH136" s="7">
        <v>32.954075773896001</v>
      </c>
      <c r="AI136" s="7">
        <v>32.954362660035699</v>
      </c>
      <c r="AJ136" s="7">
        <v>32.971438691466702</v>
      </c>
      <c r="AK136" s="7">
        <v>32.980464395981102</v>
      </c>
      <c r="AL136" s="7">
        <v>32.986797926145698</v>
      </c>
      <c r="AM136" s="7">
        <v>32.998280689197898</v>
      </c>
      <c r="AN136" s="7">
        <v>33.014871676589003</v>
      </c>
      <c r="AO136" s="7">
        <v>33.028887621966199</v>
      </c>
      <c r="AP136" s="7">
        <v>33.015199525221099</v>
      </c>
    </row>
    <row r="137" spans="1:42" x14ac:dyDescent="0.4">
      <c r="A137" s="17" t="s">
        <v>41</v>
      </c>
      <c r="B137" s="7">
        <v>29.502625551826</v>
      </c>
      <c r="C137" s="7">
        <v>29.817546608340699</v>
      </c>
      <c r="D137" s="7">
        <v>27.761773327030301</v>
      </c>
      <c r="E137" s="7">
        <v>27.309363883914401</v>
      </c>
      <c r="F137" s="7">
        <v>27.105585969477001</v>
      </c>
      <c r="G137" s="7">
        <v>26.5546294315618</v>
      </c>
      <c r="H137" s="7">
        <v>26.602362258771102</v>
      </c>
      <c r="I137" s="7">
        <v>25.658136332497101</v>
      </c>
      <c r="J137" s="7">
        <v>25.287985448575999</v>
      </c>
      <c r="K137" s="7">
        <v>24.1402050195403</v>
      </c>
      <c r="L137" s="7">
        <v>23.425683293719601</v>
      </c>
      <c r="M137" s="7">
        <v>22.9053830473764</v>
      </c>
      <c r="N137" s="7">
        <v>21.9940405416286</v>
      </c>
      <c r="O137" s="7">
        <v>20.714695431637001</v>
      </c>
      <c r="P137" s="7">
        <v>20.609224496740001</v>
      </c>
      <c r="Q137" s="7">
        <v>19.4965533539016</v>
      </c>
      <c r="R137" s="7">
        <v>19.505457901368299</v>
      </c>
      <c r="S137" s="7">
        <v>19.5074922852674</v>
      </c>
      <c r="T137" s="7">
        <v>19.557656096641502</v>
      </c>
      <c r="U137" s="7">
        <v>19.598971855737801</v>
      </c>
      <c r="V137" s="7">
        <v>19.606745313873699</v>
      </c>
      <c r="W137" s="7">
        <v>19.650705622208399</v>
      </c>
      <c r="X137" s="7">
        <v>19.688167118827501</v>
      </c>
      <c r="Y137" s="7">
        <v>19.732453234530599</v>
      </c>
      <c r="Z137" s="7">
        <v>19.776038229930599</v>
      </c>
      <c r="AA137" s="7">
        <v>19.823609600510199</v>
      </c>
      <c r="AB137" s="7">
        <v>19.8630377957709</v>
      </c>
      <c r="AC137" s="7">
        <v>19.9175113404009</v>
      </c>
      <c r="AD137" s="7">
        <v>19.977103097324001</v>
      </c>
      <c r="AE137" s="7">
        <v>20.028390071074998</v>
      </c>
      <c r="AF137" s="7">
        <v>20.083698307307699</v>
      </c>
      <c r="AG137" s="7">
        <v>20.036822221622099</v>
      </c>
      <c r="AH137" s="7">
        <v>20.0807253237755</v>
      </c>
      <c r="AI137" s="7">
        <v>20.123205813717</v>
      </c>
      <c r="AJ137" s="7">
        <v>20.166008007850099</v>
      </c>
      <c r="AK137" s="7">
        <v>20.208102715039701</v>
      </c>
      <c r="AL137" s="7">
        <v>20.248185877189599</v>
      </c>
      <c r="AM137" s="7">
        <v>20.285008979959599</v>
      </c>
      <c r="AN137" s="7">
        <v>20.323953119341901</v>
      </c>
      <c r="AO137" s="7">
        <v>20.362115982615901</v>
      </c>
      <c r="AP137" s="7">
        <v>20.388108570283599</v>
      </c>
    </row>
    <row r="138" spans="1:42" x14ac:dyDescent="0.4">
      <c r="A138" s="17" t="s">
        <v>44</v>
      </c>
      <c r="B138" s="7">
        <v>41.189274003970603</v>
      </c>
      <c r="C138" s="7">
        <v>40.8675039486765</v>
      </c>
      <c r="D138" s="7">
        <v>40.301562456724199</v>
      </c>
      <c r="E138" s="7">
        <v>39.430595766767702</v>
      </c>
      <c r="F138" s="7">
        <v>37.6523779390728</v>
      </c>
      <c r="G138" s="7">
        <v>37.734277361889397</v>
      </c>
      <c r="H138" s="7">
        <v>36.579393098317297</v>
      </c>
      <c r="I138" s="7">
        <v>35.8292785879731</v>
      </c>
      <c r="J138" s="7">
        <v>35.174245479976904</v>
      </c>
      <c r="K138" s="7">
        <v>34.259894573988603</v>
      </c>
      <c r="L138" s="7">
        <v>32.799845482509603</v>
      </c>
      <c r="M138" s="7">
        <v>31.223645855415999</v>
      </c>
      <c r="N138" s="7">
        <v>30.035300455724201</v>
      </c>
      <c r="O138" s="7">
        <v>28.882067243710601</v>
      </c>
      <c r="P138" s="7">
        <v>27.4053143357214</v>
      </c>
      <c r="Q138" s="7">
        <v>26.6256351537473</v>
      </c>
      <c r="R138" s="7">
        <v>26.532292425733001</v>
      </c>
      <c r="S138" s="7">
        <v>26.442517638747699</v>
      </c>
      <c r="T138" s="7">
        <v>26.403918966853801</v>
      </c>
      <c r="U138" s="7">
        <v>26.336071462676699</v>
      </c>
      <c r="V138" s="7">
        <v>26.237998584545998</v>
      </c>
      <c r="W138" s="7">
        <v>26.188792737877399</v>
      </c>
      <c r="X138" s="7">
        <v>26.131451472281501</v>
      </c>
      <c r="Y138" s="7">
        <v>26.0853214098214</v>
      </c>
      <c r="Z138" s="7">
        <v>26.062547515798901</v>
      </c>
      <c r="AA138" s="7">
        <v>26.033944803735299</v>
      </c>
      <c r="AB138" s="7">
        <v>26.007999381699399</v>
      </c>
      <c r="AC138" s="7">
        <v>26.001139233415</v>
      </c>
      <c r="AD138" s="7">
        <v>26.026614532904802</v>
      </c>
      <c r="AE138" s="7">
        <v>26.0291293400293</v>
      </c>
      <c r="AF138" s="7">
        <v>26.038374838051901</v>
      </c>
      <c r="AG138" s="7">
        <v>26.031330619293499</v>
      </c>
      <c r="AH138" s="7">
        <v>26.0337198613779</v>
      </c>
      <c r="AI138" s="7">
        <v>26.033946501428201</v>
      </c>
      <c r="AJ138" s="7">
        <v>26.0474365662587</v>
      </c>
      <c r="AK138" s="7">
        <v>26.054566872825099</v>
      </c>
      <c r="AL138" s="7">
        <v>26.059570361655101</v>
      </c>
      <c r="AM138" s="7">
        <v>26.068641744466301</v>
      </c>
      <c r="AN138" s="7">
        <v>26.081748624505298</v>
      </c>
      <c r="AO138" s="7">
        <v>26.092821221353301</v>
      </c>
      <c r="AP138" s="7">
        <v>26.082007624924699</v>
      </c>
    </row>
    <row r="139" spans="1:42" x14ac:dyDescent="0.4">
      <c r="A139" s="17" t="s">
        <v>42</v>
      </c>
      <c r="B139" s="7">
        <v>15.6849401667936</v>
      </c>
      <c r="C139" s="7">
        <v>15.8523665512697</v>
      </c>
      <c r="D139" s="7">
        <v>14.759423794117399</v>
      </c>
      <c r="E139" s="7">
        <v>14.518902318030401</v>
      </c>
      <c r="F139" s="7">
        <v>14.410564692633301</v>
      </c>
      <c r="G139" s="7">
        <v>14.1176510901974</v>
      </c>
      <c r="H139" s="7">
        <v>14.143028036308699</v>
      </c>
      <c r="I139" s="7">
        <v>13.6410345058845</v>
      </c>
      <c r="J139" s="7">
        <v>13.444245428356799</v>
      </c>
      <c r="K139" s="7">
        <v>12.834033048363199</v>
      </c>
      <c r="L139" s="7">
        <v>12.454160738433201</v>
      </c>
      <c r="M139" s="7">
        <v>12.1775454175925</v>
      </c>
      <c r="N139" s="7">
        <v>11.693034212005101</v>
      </c>
      <c r="O139" s="7">
        <v>11.012876052262699</v>
      </c>
      <c r="P139" s="7">
        <v>10.956802897000999</v>
      </c>
      <c r="Q139" s="7">
        <v>10.365256213466701</v>
      </c>
      <c r="R139" s="7">
        <v>10.3699902766768</v>
      </c>
      <c r="S139" s="7">
        <v>10.3710718478637</v>
      </c>
      <c r="T139" s="7">
        <v>10.397741215936</v>
      </c>
      <c r="U139" s="7">
        <v>10.419706556215001</v>
      </c>
      <c r="V139" s="7">
        <v>10.423839280793599</v>
      </c>
      <c r="W139" s="7">
        <v>10.447210583958899</v>
      </c>
      <c r="X139" s="7">
        <v>10.467126822667799</v>
      </c>
      <c r="Y139" s="7">
        <v>10.490671339877</v>
      </c>
      <c r="Z139" s="7">
        <v>10.5138431095834</v>
      </c>
      <c r="AA139" s="7">
        <v>10.5391342179928</v>
      </c>
      <c r="AB139" s="7">
        <v>10.560096043321201</v>
      </c>
      <c r="AC139" s="7">
        <v>10.5890566619853</v>
      </c>
      <c r="AD139" s="7">
        <v>10.6207383555393</v>
      </c>
      <c r="AE139" s="7">
        <v>10.648004847913301</v>
      </c>
      <c r="AF139" s="7">
        <v>10.6774092266699</v>
      </c>
      <c r="AG139" s="7">
        <v>10.652487763393999</v>
      </c>
      <c r="AH139" s="7">
        <v>10.6758286531465</v>
      </c>
      <c r="AI139" s="7">
        <v>10.6984132174191</v>
      </c>
      <c r="AJ139" s="7">
        <v>10.7211688143001</v>
      </c>
      <c r="AK139" s="7">
        <v>10.743548278881899</v>
      </c>
      <c r="AL139" s="7">
        <v>10.7648583144552</v>
      </c>
      <c r="AM139" s="7">
        <v>10.784435153902599</v>
      </c>
      <c r="AN139" s="7">
        <v>10.8051396330678</v>
      </c>
      <c r="AO139" s="7">
        <v>10.825428750251501</v>
      </c>
      <c r="AP139" s="7">
        <v>10.839247594328</v>
      </c>
    </row>
    <row r="140" spans="1:42" x14ac:dyDescent="0.4">
      <c r="A140" s="17" t="s">
        <v>45</v>
      </c>
      <c r="B140" s="7">
        <v>21.8980950400857</v>
      </c>
      <c r="C140" s="7">
        <v>21.727027415752101</v>
      </c>
      <c r="D140" s="7">
        <v>21.426147128891401</v>
      </c>
      <c r="E140" s="7">
        <v>20.963101546889099</v>
      </c>
      <c r="F140" s="7">
        <v>20.017719916975398</v>
      </c>
      <c r="G140" s="7">
        <v>20.061261382270299</v>
      </c>
      <c r="H140" s="7">
        <v>19.447272280118</v>
      </c>
      <c r="I140" s="7">
        <v>19.048477223985699</v>
      </c>
      <c r="J140" s="7">
        <v>18.700231774164902</v>
      </c>
      <c r="K140" s="7">
        <v>18.214121165918002</v>
      </c>
      <c r="L140" s="7">
        <v>17.437892535005101</v>
      </c>
      <c r="M140" s="7">
        <v>16.5999129864237</v>
      </c>
      <c r="N140" s="7">
        <v>15.968134419498901</v>
      </c>
      <c r="O140" s="7">
        <v>15.355023091593001</v>
      </c>
      <c r="P140" s="7">
        <v>14.5699139506367</v>
      </c>
      <c r="Q140" s="7">
        <v>14.155400967815</v>
      </c>
      <c r="R140" s="7">
        <v>14.1057757200099</v>
      </c>
      <c r="S140" s="7">
        <v>14.0580473522456</v>
      </c>
      <c r="T140" s="7">
        <v>14.03752653934</v>
      </c>
      <c r="U140" s="7">
        <v>14.001455714334501</v>
      </c>
      <c r="V140" s="7">
        <v>13.949315703176399</v>
      </c>
      <c r="W140" s="7">
        <v>13.9231556327956</v>
      </c>
      <c r="X140" s="7">
        <v>13.8926704029851</v>
      </c>
      <c r="Y140" s="7">
        <v>13.8681455596519</v>
      </c>
      <c r="Z140" s="7">
        <v>13.856037919791801</v>
      </c>
      <c r="AA140" s="7">
        <v>13.8408314146441</v>
      </c>
      <c r="AB140" s="7">
        <v>13.827037645966801</v>
      </c>
      <c r="AC140" s="7">
        <v>13.8233904785244</v>
      </c>
      <c r="AD140" s="7">
        <v>13.8369343086329</v>
      </c>
      <c r="AE140" s="7">
        <v>13.8382712946991</v>
      </c>
      <c r="AF140" s="7">
        <v>13.843186622761801</v>
      </c>
      <c r="AG140" s="7">
        <v>13.839441595067401</v>
      </c>
      <c r="AH140" s="7">
        <v>13.840711825036299</v>
      </c>
      <c r="AI140" s="7">
        <v>13.840832317215</v>
      </c>
      <c r="AJ140" s="7">
        <v>13.848004250416</v>
      </c>
      <c r="AK140" s="7">
        <v>13.8517950463121</v>
      </c>
      <c r="AL140" s="7">
        <v>13.854455128981201</v>
      </c>
      <c r="AM140" s="7">
        <v>13.859277889463099</v>
      </c>
      <c r="AN140" s="7">
        <v>13.8662461041674</v>
      </c>
      <c r="AO140" s="7">
        <v>13.872132801225799</v>
      </c>
      <c r="AP140" s="7">
        <v>13.866383800592899</v>
      </c>
    </row>
    <row r="141" spans="1:42" x14ac:dyDescent="0.4">
      <c r="A141" s="17" t="s">
        <v>43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</row>
    <row r="142" spans="1:42" x14ac:dyDescent="0.4">
      <c r="A142" s="17" t="s">
        <v>46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</row>
    <row r="143" spans="1:42" x14ac:dyDescent="0.4">
      <c r="A143" s="17" t="s">
        <v>57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</row>
    <row r="144" spans="1:42" x14ac:dyDescent="0.4">
      <c r="A144" s="17" t="s">
        <v>58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</row>
    <row r="145" spans="1:42" x14ac:dyDescent="0.4">
      <c r="A145" s="17" t="s">
        <v>47</v>
      </c>
    </row>
    <row r="146" spans="1:42" x14ac:dyDescent="0.4">
      <c r="A146" s="17" t="s">
        <v>48</v>
      </c>
    </row>
    <row r="148" spans="1:42" x14ac:dyDescent="0.4">
      <c r="A148" s="25" t="s">
        <v>218</v>
      </c>
    </row>
    <row r="149" spans="1:42" x14ac:dyDescent="0.4">
      <c r="A149" s="17" t="s">
        <v>37</v>
      </c>
      <c r="B149" s="7">
        <v>196.48855317789301</v>
      </c>
      <c r="C149" s="7">
        <v>198.585938803831</v>
      </c>
      <c r="D149" s="7">
        <v>184.89441440045701</v>
      </c>
      <c r="E149" s="7">
        <v>181.88135114729999</v>
      </c>
      <c r="F149" s="7">
        <v>180.52418286724</v>
      </c>
      <c r="G149" s="7">
        <v>176.854792398629</v>
      </c>
      <c r="H149" s="7">
        <v>177.172694754166</v>
      </c>
      <c r="I149" s="7">
        <v>170.884115935962</v>
      </c>
      <c r="J149" s="7">
        <v>168.41889766203499</v>
      </c>
      <c r="K149" s="7">
        <v>160.77463849361101</v>
      </c>
      <c r="L149" s="7">
        <v>156.015897957992</v>
      </c>
      <c r="M149" s="7">
        <v>152.55067949997701</v>
      </c>
      <c r="N149" s="7">
        <v>146.48110545175001</v>
      </c>
      <c r="O149" s="7">
        <v>137.96062074994401</v>
      </c>
      <c r="P149" s="7">
        <v>137.25818050903001</v>
      </c>
      <c r="Q149" s="7">
        <v>129.847750456455</v>
      </c>
      <c r="R149" s="7">
        <v>129.907055064628</v>
      </c>
      <c r="S149" s="7">
        <v>129.920604134972</v>
      </c>
      <c r="T149" s="7">
        <v>130.25469693296699</v>
      </c>
      <c r="U149" s="7">
        <v>130.52986138278899</v>
      </c>
      <c r="V149" s="7">
        <v>130.58163289511199</v>
      </c>
      <c r="W149" s="7">
        <v>130.874410138505</v>
      </c>
      <c r="X149" s="7">
        <v>131.123905060835</v>
      </c>
      <c r="Y149" s="7">
        <v>131.418852193085</v>
      </c>
      <c r="Z149" s="7">
        <v>131.70912983875999</v>
      </c>
      <c r="AA149" s="7">
        <v>132.02595688730401</v>
      </c>
      <c r="AB149" s="7">
        <v>132.288550093715</v>
      </c>
      <c r="AC149" s="7">
        <v>132.65134587106101</v>
      </c>
      <c r="AD149" s="7">
        <v>133.04822912738601</v>
      </c>
      <c r="AE149" s="7">
        <v>133.38980222743101</v>
      </c>
      <c r="AF149" s="7">
        <v>133.75815708103801</v>
      </c>
      <c r="AG149" s="7">
        <v>133.44596065503501</v>
      </c>
      <c r="AH149" s="7">
        <v>133.738356903192</v>
      </c>
      <c r="AI149" s="7">
        <v>134.02127850256699</v>
      </c>
      <c r="AJ149" s="7">
        <v>134.30634266349401</v>
      </c>
      <c r="AK149" s="7">
        <v>134.58669493578901</v>
      </c>
      <c r="AL149" s="7">
        <v>134.85365024536901</v>
      </c>
      <c r="AM149" s="7">
        <v>135.098893441575</v>
      </c>
      <c r="AN149" s="7">
        <v>135.358262818329</v>
      </c>
      <c r="AO149" s="7">
        <v>135.61242886794599</v>
      </c>
      <c r="AP149" s="7">
        <v>135.78554044187101</v>
      </c>
    </row>
    <row r="150" spans="1:42" x14ac:dyDescent="0.4">
      <c r="A150" s="17" t="s">
        <v>38</v>
      </c>
      <c r="B150" s="7">
        <v>274.32205453277402</v>
      </c>
      <c r="C150" s="7">
        <v>272.17905432726201</v>
      </c>
      <c r="D150" s="7">
        <v>268.40986352281197</v>
      </c>
      <c r="E150" s="7">
        <v>262.60919386800202</v>
      </c>
      <c r="F150" s="7">
        <v>250.76619882387899</v>
      </c>
      <c r="G150" s="7">
        <v>251.311651941842</v>
      </c>
      <c r="H150" s="7">
        <v>243.62008097848599</v>
      </c>
      <c r="I150" s="7">
        <v>238.624291210678</v>
      </c>
      <c r="J150" s="7">
        <v>234.26174702125701</v>
      </c>
      <c r="K150" s="7">
        <v>228.17213691862599</v>
      </c>
      <c r="L150" s="7">
        <v>218.448157164707</v>
      </c>
      <c r="M150" s="7">
        <v>207.95061064285201</v>
      </c>
      <c r="N150" s="7">
        <v>200.036187302771</v>
      </c>
      <c r="O150" s="7">
        <v>192.35561240250601</v>
      </c>
      <c r="P150" s="7">
        <v>182.52038462651299</v>
      </c>
      <c r="Q150" s="7">
        <v>177.32769307640399</v>
      </c>
      <c r="R150" s="7">
        <v>176.70602713196101</v>
      </c>
      <c r="S150" s="7">
        <v>176.108123803811</v>
      </c>
      <c r="T150" s="7">
        <v>175.85105525302399</v>
      </c>
      <c r="U150" s="7">
        <v>175.39918842140801</v>
      </c>
      <c r="V150" s="7">
        <v>174.74601950611699</v>
      </c>
      <c r="W150" s="7">
        <v>174.41830678770799</v>
      </c>
      <c r="X150" s="7">
        <v>174.03641188501399</v>
      </c>
      <c r="Y150" s="7">
        <v>173.729184000673</v>
      </c>
      <c r="Z150" s="7">
        <v>173.577509042835</v>
      </c>
      <c r="AA150" s="7">
        <v>173.38701394603399</v>
      </c>
      <c r="AB150" s="7">
        <v>173.214216496924</v>
      </c>
      <c r="AC150" s="7">
        <v>173.16852766124299</v>
      </c>
      <c r="AD150" s="7">
        <v>173.338194077194</v>
      </c>
      <c r="AE150" s="7">
        <v>173.35494278359499</v>
      </c>
      <c r="AF150" s="7">
        <v>173.416518134802</v>
      </c>
      <c r="AG150" s="7">
        <v>173.36960338310701</v>
      </c>
      <c r="AH150" s="7">
        <v>173.385515821799</v>
      </c>
      <c r="AI150" s="7">
        <v>173.38702525273101</v>
      </c>
      <c r="AJ150" s="7">
        <v>173.47686957238901</v>
      </c>
      <c r="AK150" s="7">
        <v>173.52435767199799</v>
      </c>
      <c r="AL150" s="7">
        <v>173.55768108856401</v>
      </c>
      <c r="AM150" s="7">
        <v>173.61809682616499</v>
      </c>
      <c r="AN150" s="7">
        <v>173.70538912125301</v>
      </c>
      <c r="AO150" s="7">
        <v>173.779133016716</v>
      </c>
      <c r="AP150" s="7">
        <v>173.70711407341301</v>
      </c>
    </row>
    <row r="151" spans="1:42" x14ac:dyDescent="0.4">
      <c r="A151" s="17" t="s">
        <v>39</v>
      </c>
      <c r="B151" s="7">
        <v>135.509347019237</v>
      </c>
      <c r="C151" s="7">
        <v>136.955819864711</v>
      </c>
      <c r="D151" s="7">
        <v>127.513389241694</v>
      </c>
      <c r="E151" s="7">
        <v>125.435414584345</v>
      </c>
      <c r="F151" s="7">
        <v>124.499436460166</v>
      </c>
      <c r="G151" s="7">
        <v>121.968822343882</v>
      </c>
      <c r="H151" s="7">
        <v>122.188065347701</v>
      </c>
      <c r="I151" s="7">
        <v>117.851114438594</v>
      </c>
      <c r="J151" s="7">
        <v>116.15096390485201</v>
      </c>
      <c r="K151" s="7">
        <v>110.879061030077</v>
      </c>
      <c r="L151" s="7">
        <v>107.597171005511</v>
      </c>
      <c r="M151" s="7">
        <v>105.207365172398</v>
      </c>
      <c r="N151" s="7">
        <v>101.02145203569</v>
      </c>
      <c r="O151" s="7">
        <v>95.145255689616704</v>
      </c>
      <c r="P151" s="7">
        <v>94.660814144158493</v>
      </c>
      <c r="Q151" s="7">
        <v>89.550172728589402</v>
      </c>
      <c r="R151" s="7">
        <v>89.591072458364195</v>
      </c>
      <c r="S151" s="7">
        <v>89.600416644808504</v>
      </c>
      <c r="T151" s="7">
        <v>89.830825471011494</v>
      </c>
      <c r="U151" s="7">
        <v>90.020594057095707</v>
      </c>
      <c r="V151" s="7">
        <v>90.0562985483528</v>
      </c>
      <c r="W151" s="7">
        <v>90.258213888624297</v>
      </c>
      <c r="X151" s="7">
        <v>90.430279352299905</v>
      </c>
      <c r="Y151" s="7">
        <v>90.633691167645097</v>
      </c>
      <c r="Z151" s="7">
        <v>90.833882647420893</v>
      </c>
      <c r="AA151" s="7">
        <v>91.052384060209505</v>
      </c>
      <c r="AB151" s="7">
        <v>91.233482823251506</v>
      </c>
      <c r="AC151" s="7">
        <v>91.483686807628004</v>
      </c>
      <c r="AD151" s="7">
        <v>91.757399398197094</v>
      </c>
      <c r="AE151" s="7">
        <v>91.992967053400704</v>
      </c>
      <c r="AF151" s="7">
        <v>92.247004883474602</v>
      </c>
      <c r="AG151" s="7">
        <v>92.031697003472402</v>
      </c>
      <c r="AH151" s="7">
        <v>92.233349588408203</v>
      </c>
      <c r="AI151" s="7">
        <v>92.428467932804807</v>
      </c>
      <c r="AJ151" s="7">
        <v>92.625063905857701</v>
      </c>
      <c r="AK151" s="7">
        <v>92.818410300544002</v>
      </c>
      <c r="AL151" s="7">
        <v>93.002517410599395</v>
      </c>
      <c r="AM151" s="7">
        <v>93.171650649362405</v>
      </c>
      <c r="AN151" s="7">
        <v>93.350526081606404</v>
      </c>
      <c r="AO151" s="7">
        <v>93.525813012376602</v>
      </c>
      <c r="AP151" s="7">
        <v>93.645200304738395</v>
      </c>
    </row>
    <row r="152" spans="1:42" x14ac:dyDescent="0.4">
      <c r="A152" s="17" t="s">
        <v>40</v>
      </c>
      <c r="B152" s="7">
        <v>189.18762381570599</v>
      </c>
      <c r="C152" s="7">
        <v>187.70969263949101</v>
      </c>
      <c r="D152" s="7">
        <v>185.11025070538801</v>
      </c>
      <c r="E152" s="7">
        <v>181.109788874484</v>
      </c>
      <c r="F152" s="7">
        <v>172.94220608543401</v>
      </c>
      <c r="G152" s="7">
        <v>173.31838064954599</v>
      </c>
      <c r="H152" s="7">
        <v>168.01384895068</v>
      </c>
      <c r="I152" s="7">
        <v>164.56847669701901</v>
      </c>
      <c r="J152" s="7">
        <v>161.559825531901</v>
      </c>
      <c r="K152" s="7">
        <v>157.36009442663899</v>
      </c>
      <c r="L152" s="7">
        <v>150.65390149290101</v>
      </c>
      <c r="M152" s="7">
        <v>143.41421423644999</v>
      </c>
      <c r="N152" s="7">
        <v>137.95599124328999</v>
      </c>
      <c r="O152" s="7">
        <v>132.65904303621099</v>
      </c>
      <c r="P152" s="7">
        <v>125.87612732863001</v>
      </c>
      <c r="Q152" s="7">
        <v>122.294960742348</v>
      </c>
      <c r="R152" s="7">
        <v>121.866225608249</v>
      </c>
      <c r="S152" s="7">
        <v>121.45387848538699</v>
      </c>
      <c r="T152" s="7">
        <v>121.27658982967201</v>
      </c>
      <c r="U152" s="7">
        <v>120.964957532005</v>
      </c>
      <c r="V152" s="7">
        <v>120.514496211115</v>
      </c>
      <c r="W152" s="7">
        <v>120.288487439799</v>
      </c>
      <c r="X152" s="7">
        <v>120.025111644837</v>
      </c>
      <c r="Y152" s="7">
        <v>119.813230345292</v>
      </c>
      <c r="Z152" s="7">
        <v>119.708626926093</v>
      </c>
      <c r="AA152" s="7">
        <v>119.577250997265</v>
      </c>
      <c r="AB152" s="7">
        <v>119.458080342706</v>
      </c>
      <c r="AC152" s="7">
        <v>119.42657080085699</v>
      </c>
      <c r="AD152" s="7">
        <v>119.54358212220301</v>
      </c>
      <c r="AE152" s="7">
        <v>119.555132954203</v>
      </c>
      <c r="AF152" s="7">
        <v>119.597598713656</v>
      </c>
      <c r="AG152" s="7">
        <v>119.565243712487</v>
      </c>
      <c r="AH152" s="7">
        <v>119.576217808137</v>
      </c>
      <c r="AI152" s="7">
        <v>119.577258794987</v>
      </c>
      <c r="AJ152" s="7">
        <v>119.63922039475101</v>
      </c>
      <c r="AK152" s="7">
        <v>119.671970808274</v>
      </c>
      <c r="AL152" s="7">
        <v>119.694952474872</v>
      </c>
      <c r="AM152" s="7">
        <v>119.736618500804</v>
      </c>
      <c r="AN152" s="7">
        <v>119.796820083623</v>
      </c>
      <c r="AO152" s="7">
        <v>119.847677942563</v>
      </c>
      <c r="AP152" s="7">
        <v>119.798009705802</v>
      </c>
    </row>
    <row r="153" spans="1:42" x14ac:dyDescent="0.4">
      <c r="A153" s="17" t="s">
        <v>41</v>
      </c>
      <c r="B153" s="7">
        <v>107.052384145197</v>
      </c>
      <c r="C153" s="7">
        <v>108.19509769312199</v>
      </c>
      <c r="D153" s="7">
        <v>100.73557750093801</v>
      </c>
      <c r="E153" s="7">
        <v>99.093977521632297</v>
      </c>
      <c r="F153" s="7">
        <v>98.354554803530903</v>
      </c>
      <c r="G153" s="7">
        <v>96.355369651667004</v>
      </c>
      <c r="H153" s="7">
        <v>96.528571624683806</v>
      </c>
      <c r="I153" s="7">
        <v>93.102380406489402</v>
      </c>
      <c r="J153" s="7">
        <v>91.759261484832805</v>
      </c>
      <c r="K153" s="7">
        <v>87.594458213760603</v>
      </c>
      <c r="L153" s="7">
        <v>85.001765094353999</v>
      </c>
      <c r="M153" s="7">
        <v>83.113818486194305</v>
      </c>
      <c r="N153" s="7">
        <v>79.806947108195104</v>
      </c>
      <c r="O153" s="7">
        <v>75.1647519947972</v>
      </c>
      <c r="P153" s="7">
        <v>74.782043173885199</v>
      </c>
      <c r="Q153" s="7">
        <v>70.744636455585706</v>
      </c>
      <c r="R153" s="7">
        <v>70.776947242107696</v>
      </c>
      <c r="S153" s="7">
        <v>70.784329149398701</v>
      </c>
      <c r="T153" s="7">
        <v>70.966352122099096</v>
      </c>
      <c r="U153" s="7">
        <v>71.116269305105604</v>
      </c>
      <c r="V153" s="7">
        <v>71.144475853198699</v>
      </c>
      <c r="W153" s="7">
        <v>71.303988972013201</v>
      </c>
      <c r="X153" s="7">
        <v>71.439920688317002</v>
      </c>
      <c r="Y153" s="7">
        <v>71.600616022439596</v>
      </c>
      <c r="Z153" s="7">
        <v>71.758767291462505</v>
      </c>
      <c r="AA153" s="7">
        <v>71.931383407565505</v>
      </c>
      <c r="AB153" s="7">
        <v>72.074451430368697</v>
      </c>
      <c r="AC153" s="7">
        <v>72.272112578026096</v>
      </c>
      <c r="AD153" s="7">
        <v>72.488345524575706</v>
      </c>
      <c r="AE153" s="7">
        <v>72.674443972186495</v>
      </c>
      <c r="AF153" s="7">
        <v>72.875133857945002</v>
      </c>
      <c r="AG153" s="7">
        <v>72.705040632743206</v>
      </c>
      <c r="AH153" s="7">
        <v>72.864346174842495</v>
      </c>
      <c r="AI153" s="7">
        <v>73.018489666915798</v>
      </c>
      <c r="AJ153" s="7">
        <v>73.173800485627595</v>
      </c>
      <c r="AK153" s="7">
        <v>73.326544137429806</v>
      </c>
      <c r="AL153" s="7">
        <v>73.471988754373498</v>
      </c>
      <c r="AM153" s="7">
        <v>73.605604012996295</v>
      </c>
      <c r="AN153" s="7">
        <v>73.746915604469095</v>
      </c>
      <c r="AO153" s="7">
        <v>73.885392279777605</v>
      </c>
      <c r="AP153" s="7">
        <v>73.979708240743406</v>
      </c>
    </row>
    <row r="154" spans="1:42" x14ac:dyDescent="0.4">
      <c r="A154" s="17" t="s">
        <v>44</v>
      </c>
      <c r="B154" s="7">
        <v>149.458222814408</v>
      </c>
      <c r="C154" s="7">
        <v>148.290657185198</v>
      </c>
      <c r="D154" s="7">
        <v>146.23709805725599</v>
      </c>
      <c r="E154" s="7">
        <v>143.076733210843</v>
      </c>
      <c r="F154" s="7">
        <v>136.62434280749301</v>
      </c>
      <c r="G154" s="7">
        <v>136.921520713142</v>
      </c>
      <c r="H154" s="7">
        <v>132.73094067103699</v>
      </c>
      <c r="I154" s="7">
        <v>130.00909659064499</v>
      </c>
      <c r="J154" s="7">
        <v>127.632262170202</v>
      </c>
      <c r="K154" s="7">
        <v>124.31447459704501</v>
      </c>
      <c r="L154" s="7">
        <v>119.016582179392</v>
      </c>
      <c r="M154" s="7">
        <v>113.297229246795</v>
      </c>
      <c r="N154" s="7">
        <v>108.985233082199</v>
      </c>
      <c r="O154" s="7">
        <v>104.800643998607</v>
      </c>
      <c r="P154" s="7">
        <v>99.442140589617495</v>
      </c>
      <c r="Q154" s="7">
        <v>96.613018986454705</v>
      </c>
      <c r="R154" s="7">
        <v>96.274318230516897</v>
      </c>
      <c r="S154" s="7">
        <v>95.9485640034558</v>
      </c>
      <c r="T154" s="7">
        <v>95.808505965440901</v>
      </c>
      <c r="U154" s="7">
        <v>95.562316450284101</v>
      </c>
      <c r="V154" s="7">
        <v>95.206452006781205</v>
      </c>
      <c r="W154" s="7">
        <v>95.027905077440906</v>
      </c>
      <c r="X154" s="7">
        <v>94.819838199421497</v>
      </c>
      <c r="Y154" s="7">
        <v>94.652451972780597</v>
      </c>
      <c r="Z154" s="7">
        <v>94.569815271613294</v>
      </c>
      <c r="AA154" s="7">
        <v>94.466028287839407</v>
      </c>
      <c r="AB154" s="7">
        <v>94.371883470737899</v>
      </c>
      <c r="AC154" s="7">
        <v>94.346990932677102</v>
      </c>
      <c r="AD154" s="7">
        <v>94.439429876540203</v>
      </c>
      <c r="AE154" s="7">
        <v>94.448555033820696</v>
      </c>
      <c r="AF154" s="7">
        <v>94.482102983788394</v>
      </c>
      <c r="AG154" s="7">
        <v>94.456542532864901</v>
      </c>
      <c r="AH154" s="7">
        <v>94.465212068428301</v>
      </c>
      <c r="AI154" s="7">
        <v>94.466034448039494</v>
      </c>
      <c r="AJ154" s="7">
        <v>94.514984111853096</v>
      </c>
      <c r="AK154" s="7">
        <v>94.540856938536706</v>
      </c>
      <c r="AL154" s="7">
        <v>94.559012455148604</v>
      </c>
      <c r="AM154" s="7">
        <v>94.591928615634899</v>
      </c>
      <c r="AN154" s="7">
        <v>94.639487866061998</v>
      </c>
      <c r="AO154" s="7">
        <v>94.679665574624806</v>
      </c>
      <c r="AP154" s="7">
        <v>94.640427667583793</v>
      </c>
    </row>
    <row r="155" spans="1:42" x14ac:dyDescent="0.4">
      <c r="A155" s="17" t="s">
        <v>42</v>
      </c>
      <c r="B155" s="7">
        <v>56.9139257480795</v>
      </c>
      <c r="C155" s="7">
        <v>57.5214443431788</v>
      </c>
      <c r="D155" s="7">
        <v>53.555623481511603</v>
      </c>
      <c r="E155" s="7">
        <v>52.682874125424803</v>
      </c>
      <c r="F155" s="7">
        <v>52.289763313269603</v>
      </c>
      <c r="G155" s="7">
        <v>51.226905384430601</v>
      </c>
      <c r="H155" s="7">
        <v>51.318987446034399</v>
      </c>
      <c r="I155" s="7">
        <v>49.497468064209599</v>
      </c>
      <c r="J155" s="7">
        <v>48.783404840037697</v>
      </c>
      <c r="K155" s="7">
        <v>46.569205632632197</v>
      </c>
      <c r="L155" s="7">
        <v>45.190811822314799</v>
      </c>
      <c r="M155" s="7">
        <v>44.187093372407098</v>
      </c>
      <c r="N155" s="7">
        <v>42.4290098549898</v>
      </c>
      <c r="O155" s="7">
        <v>39.961007389639001</v>
      </c>
      <c r="P155" s="7">
        <v>39.757541940546602</v>
      </c>
      <c r="Q155" s="7">
        <v>37.611072546007598</v>
      </c>
      <c r="R155" s="7">
        <v>37.628250432512999</v>
      </c>
      <c r="S155" s="7">
        <v>37.6321749908196</v>
      </c>
      <c r="T155" s="7">
        <v>37.728946697824803</v>
      </c>
      <c r="U155" s="7">
        <v>37.808649503980199</v>
      </c>
      <c r="V155" s="7">
        <v>37.823645390308201</v>
      </c>
      <c r="W155" s="7">
        <v>37.9084498332222</v>
      </c>
      <c r="X155" s="7">
        <v>37.980717327965998</v>
      </c>
      <c r="Y155" s="7">
        <v>38.066150290410903</v>
      </c>
      <c r="Z155" s="7">
        <v>38.150230711916798</v>
      </c>
      <c r="AA155" s="7">
        <v>38.242001305287999</v>
      </c>
      <c r="AB155" s="7">
        <v>38.318062785765598</v>
      </c>
      <c r="AC155" s="7">
        <v>38.423148459203702</v>
      </c>
      <c r="AD155" s="7">
        <v>38.538107747242798</v>
      </c>
      <c r="AE155" s="7">
        <v>38.637046162428298</v>
      </c>
      <c r="AF155" s="7">
        <v>38.7437420510593</v>
      </c>
      <c r="AG155" s="7">
        <v>38.6533127414584</v>
      </c>
      <c r="AH155" s="7">
        <v>38.7380068271314</v>
      </c>
      <c r="AI155" s="7">
        <v>38.819956531777997</v>
      </c>
      <c r="AJ155" s="7">
        <v>38.902526840460197</v>
      </c>
      <c r="AK155" s="7">
        <v>38.983732326228498</v>
      </c>
      <c r="AL155" s="7">
        <v>39.061057312451801</v>
      </c>
      <c r="AM155" s="7">
        <v>39.132093272732199</v>
      </c>
      <c r="AN155" s="7">
        <v>39.207220954274703</v>
      </c>
      <c r="AO155" s="7">
        <v>39.280841465198201</v>
      </c>
      <c r="AP155" s="7">
        <v>39.330984127990099</v>
      </c>
    </row>
    <row r="156" spans="1:42" x14ac:dyDescent="0.4">
      <c r="A156" s="17" t="s">
        <v>45</v>
      </c>
      <c r="B156" s="7">
        <v>79.458802002596499</v>
      </c>
      <c r="C156" s="7">
        <v>78.838070908586104</v>
      </c>
      <c r="D156" s="7">
        <v>77.746305296262904</v>
      </c>
      <c r="E156" s="7">
        <v>76.066111327283394</v>
      </c>
      <c r="F156" s="7">
        <v>72.635726555882201</v>
      </c>
      <c r="G156" s="7">
        <v>72.793719872809504</v>
      </c>
      <c r="H156" s="7">
        <v>70.565816559285494</v>
      </c>
      <c r="I156" s="7">
        <v>69.1187602127481</v>
      </c>
      <c r="J156" s="7">
        <v>67.855126723398499</v>
      </c>
      <c r="K156" s="7">
        <v>66.091239659188204</v>
      </c>
      <c r="L156" s="7">
        <v>63.274638627018597</v>
      </c>
      <c r="M156" s="7">
        <v>60.233969979308903</v>
      </c>
      <c r="N156" s="7">
        <v>57.941516322181897</v>
      </c>
      <c r="O156" s="7">
        <v>55.7167980752088</v>
      </c>
      <c r="P156" s="7">
        <v>52.867973478024503</v>
      </c>
      <c r="Q156" s="7">
        <v>51.363883511786</v>
      </c>
      <c r="R156" s="7">
        <v>51.183814755464702</v>
      </c>
      <c r="S156" s="7">
        <v>51.010628963862601</v>
      </c>
      <c r="T156" s="7">
        <v>50.936167728462202</v>
      </c>
      <c r="U156" s="7">
        <v>50.8052821634422</v>
      </c>
      <c r="V156" s="7">
        <v>50.616088408668503</v>
      </c>
      <c r="W156" s="7">
        <v>50.521164724715398</v>
      </c>
      <c r="X156" s="7">
        <v>50.410546890831696</v>
      </c>
      <c r="Y156" s="7">
        <v>50.321556745022598</v>
      </c>
      <c r="Z156" s="7">
        <v>50.277623308959001</v>
      </c>
      <c r="AA156" s="7">
        <v>50.222445418851301</v>
      </c>
      <c r="AB156" s="7">
        <v>50.172393743936603</v>
      </c>
      <c r="AC156" s="7">
        <v>50.159159736360003</v>
      </c>
      <c r="AD156" s="7">
        <v>50.208304491325201</v>
      </c>
      <c r="AE156" s="7">
        <v>50.213155840765502</v>
      </c>
      <c r="AF156" s="7">
        <v>50.230991459735598</v>
      </c>
      <c r="AG156" s="7">
        <v>50.217402359244701</v>
      </c>
      <c r="AH156" s="7">
        <v>50.222011479417603</v>
      </c>
      <c r="AI156" s="7">
        <v>50.2224486938944</v>
      </c>
      <c r="AJ156" s="7">
        <v>50.248472565795304</v>
      </c>
      <c r="AK156" s="7">
        <v>50.2622277394752</v>
      </c>
      <c r="AL156" s="7">
        <v>50.271880039446103</v>
      </c>
      <c r="AM156" s="7">
        <v>50.289379770337497</v>
      </c>
      <c r="AN156" s="7">
        <v>50.3146644351216</v>
      </c>
      <c r="AO156" s="7">
        <v>50.336024735876499</v>
      </c>
      <c r="AP156" s="7">
        <v>50.315164076437</v>
      </c>
    </row>
    <row r="157" spans="1:42" x14ac:dyDescent="0.4">
      <c r="A157" s="17" t="s">
        <v>43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0</v>
      </c>
      <c r="AO157" s="7">
        <v>0</v>
      </c>
      <c r="AP157" s="7">
        <v>0</v>
      </c>
    </row>
    <row r="158" spans="1:42" x14ac:dyDescent="0.4">
      <c r="A158" s="17" t="s">
        <v>46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</row>
    <row r="159" spans="1:42" x14ac:dyDescent="0.4">
      <c r="A159" s="17" t="s">
        <v>57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</row>
    <row r="160" spans="1:42" x14ac:dyDescent="0.4">
      <c r="A160" s="17" t="s">
        <v>58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</row>
    <row r="161" spans="1:42" x14ac:dyDescent="0.4">
      <c r="A161" s="17" t="s">
        <v>47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</row>
    <row r="162" spans="1:42" x14ac:dyDescent="0.4">
      <c r="A162" s="17" t="s">
        <v>48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</row>
    <row r="164" spans="1:42" x14ac:dyDescent="0.4">
      <c r="A164" s="25" t="s">
        <v>223</v>
      </c>
    </row>
    <row r="165" spans="1:42" x14ac:dyDescent="0.4">
      <c r="A165" s="17" t="s">
        <v>37</v>
      </c>
      <c r="B165" s="7">
        <f>B149+B117+B101+B85</f>
        <v>262.107748390111</v>
      </c>
      <c r="C165" s="7">
        <f t="shared" ref="C165:AP171" si="6">C149+C117+C101+C85</f>
        <v>264.82003066776582</v>
      </c>
      <c r="D165" s="7">
        <f t="shared" si="6"/>
        <v>247.03540344040198</v>
      </c>
      <c r="E165" s="7">
        <f t="shared" si="6"/>
        <v>243.23561059322594</v>
      </c>
      <c r="F165" s="7">
        <f t="shared" si="6"/>
        <v>241.51299057629916</v>
      </c>
      <c r="G165" s="7">
        <f t="shared" si="6"/>
        <v>237.00970139303584</v>
      </c>
      <c r="H165" s="7">
        <f t="shared" si="6"/>
        <v>237.12017440607204</v>
      </c>
      <c r="I165" s="7">
        <f t="shared" si="6"/>
        <v>229.2362309418173</v>
      </c>
      <c r="J165" s="7">
        <f t="shared" si="6"/>
        <v>226.09647013510261</v>
      </c>
      <c r="K165" s="7">
        <f t="shared" si="6"/>
        <v>216.49613377216002</v>
      </c>
      <c r="L165" s="7">
        <f t="shared" si="6"/>
        <v>210.34175375734185</v>
      </c>
      <c r="M165" s="7">
        <f t="shared" si="6"/>
        <v>205.67071305970896</v>
      </c>
      <c r="N165" s="7">
        <f t="shared" si="6"/>
        <v>197.68687698517218</v>
      </c>
      <c r="O165" s="7">
        <f t="shared" si="6"/>
        <v>186.46699990652212</v>
      </c>
      <c r="P165" s="7">
        <f t="shared" si="6"/>
        <v>185.25458832060608</v>
      </c>
      <c r="Q165" s="7">
        <f t="shared" si="6"/>
        <v>175.62918451119177</v>
      </c>
      <c r="R165" s="7">
        <f t="shared" si="6"/>
        <v>175.61601112372415</v>
      </c>
      <c r="S165" s="7">
        <f t="shared" si="6"/>
        <v>175.51493119304098</v>
      </c>
      <c r="T165" s="7">
        <f t="shared" si="6"/>
        <v>175.86209763425455</v>
      </c>
      <c r="U165" s="7">
        <f t="shared" si="6"/>
        <v>176.07163088214475</v>
      </c>
      <c r="V165" s="7">
        <f t="shared" si="6"/>
        <v>175.91099686324597</v>
      </c>
      <c r="W165" s="7">
        <f t="shared" si="6"/>
        <v>176.0780548427858</v>
      </c>
      <c r="X165" s="7">
        <f t="shared" si="6"/>
        <v>176.24682074659702</v>
      </c>
      <c r="Y165" s="7">
        <f t="shared" si="6"/>
        <v>176.42603565726841</v>
      </c>
      <c r="Z165" s="7">
        <f t="shared" si="6"/>
        <v>176.64875034766459</v>
      </c>
      <c r="AA165" s="7">
        <f t="shared" si="6"/>
        <v>176.94336677162244</v>
      </c>
      <c r="AB165" s="7">
        <f t="shared" si="6"/>
        <v>177.2248207737164</v>
      </c>
      <c r="AC165" s="7">
        <f t="shared" si="6"/>
        <v>177.61536732167784</v>
      </c>
      <c r="AD165" s="7">
        <f t="shared" si="6"/>
        <v>178.06366631073311</v>
      </c>
      <c r="AE165" s="7">
        <f t="shared" si="6"/>
        <v>178.44278701608371</v>
      </c>
      <c r="AF165" s="7">
        <f t="shared" si="6"/>
        <v>178.85420154777236</v>
      </c>
      <c r="AG165" s="7">
        <f t="shared" si="6"/>
        <v>178.41313556080601</v>
      </c>
      <c r="AH165" s="7">
        <f t="shared" si="6"/>
        <v>178.73596798393305</v>
      </c>
      <c r="AI165" s="7">
        <f t="shared" si="6"/>
        <v>179.06936905094133</v>
      </c>
      <c r="AJ165" s="7">
        <f t="shared" si="6"/>
        <v>179.40576246995005</v>
      </c>
      <c r="AK165" s="7">
        <f t="shared" si="6"/>
        <v>179.7272085458514</v>
      </c>
      <c r="AL165" s="7">
        <f t="shared" si="6"/>
        <v>180.019245841155</v>
      </c>
      <c r="AM165" s="7">
        <f t="shared" si="6"/>
        <v>180.28828429856839</v>
      </c>
      <c r="AN165" s="7">
        <f t="shared" si="6"/>
        <v>180.57269418741672</v>
      </c>
      <c r="AO165" s="7">
        <f t="shared" si="6"/>
        <v>180.86025034274138</v>
      </c>
      <c r="AP165" s="7">
        <f t="shared" si="6"/>
        <v>181.02424335692893</v>
      </c>
    </row>
    <row r="166" spans="1:42" x14ac:dyDescent="0.4">
      <c r="A166" s="17" t="s">
        <v>38</v>
      </c>
      <c r="B166" s="7">
        <f t="shared" ref="B166:Q178" si="7">B150+B118+B102+B86</f>
        <v>363.4726072489907</v>
      </c>
      <c r="C166" s="7">
        <f t="shared" si="7"/>
        <v>361.06771909526458</v>
      </c>
      <c r="D166" s="7">
        <f t="shared" si="7"/>
        <v>356.07984846330714</v>
      </c>
      <c r="E166" s="7">
        <f t="shared" si="7"/>
        <v>348.65888987683337</v>
      </c>
      <c r="F166" s="7">
        <f t="shared" si="7"/>
        <v>333.55721954018787</v>
      </c>
      <c r="G166" s="7">
        <f t="shared" si="7"/>
        <v>334.3397594470029</v>
      </c>
      <c r="H166" s="7">
        <f t="shared" si="7"/>
        <v>324.25841376752788</v>
      </c>
      <c r="I166" s="7">
        <f t="shared" si="7"/>
        <v>318.04576553306794</v>
      </c>
      <c r="J166" s="7">
        <f t="shared" si="7"/>
        <v>312.47674029065229</v>
      </c>
      <c r="K166" s="7">
        <f t="shared" si="7"/>
        <v>304.92399668908422</v>
      </c>
      <c r="L166" s="7">
        <f t="shared" si="7"/>
        <v>292.49973871563054</v>
      </c>
      <c r="M166" s="7">
        <f t="shared" si="7"/>
        <v>278.8034665785533</v>
      </c>
      <c r="N166" s="7">
        <f t="shared" si="7"/>
        <v>268.48077306047287</v>
      </c>
      <c r="O166" s="7">
        <f t="shared" si="7"/>
        <v>258.30378318149837</v>
      </c>
      <c r="P166" s="7">
        <f t="shared" si="7"/>
        <v>245.20819540393398</v>
      </c>
      <c r="Q166" s="7">
        <f t="shared" si="7"/>
        <v>238.57913678708539</v>
      </c>
      <c r="R166" s="7">
        <f t="shared" si="6"/>
        <v>237.35511014114547</v>
      </c>
      <c r="S166" s="7">
        <f t="shared" si="6"/>
        <v>236.44911748251081</v>
      </c>
      <c r="T166" s="7">
        <f t="shared" si="6"/>
        <v>236.02631638623973</v>
      </c>
      <c r="U166" s="7">
        <f t="shared" si="6"/>
        <v>235.27975378340173</v>
      </c>
      <c r="V166" s="7">
        <f t="shared" si="6"/>
        <v>234.1730968736137</v>
      </c>
      <c r="W166" s="7">
        <f t="shared" si="6"/>
        <v>233.50589958194965</v>
      </c>
      <c r="X166" s="7">
        <f t="shared" si="6"/>
        <v>232.8383691262782</v>
      </c>
      <c r="Y166" s="7">
        <f t="shared" si="6"/>
        <v>232.20832982225667</v>
      </c>
      <c r="Z166" s="7">
        <f t="shared" si="6"/>
        <v>231.83779772131783</v>
      </c>
      <c r="AA166" s="7">
        <f t="shared" si="6"/>
        <v>231.46214696105574</v>
      </c>
      <c r="AB166" s="7">
        <f t="shared" si="6"/>
        <v>231.17778253469305</v>
      </c>
      <c r="AC166" s="7">
        <f t="shared" si="6"/>
        <v>231.03145802794259</v>
      </c>
      <c r="AD166" s="7">
        <f t="shared" si="6"/>
        <v>231.1784968497478</v>
      </c>
      <c r="AE166" s="7">
        <f t="shared" si="6"/>
        <v>231.13181417597121</v>
      </c>
      <c r="AF166" s="7">
        <f t="shared" si="6"/>
        <v>231.13944116052051</v>
      </c>
      <c r="AG166" s="7">
        <f t="shared" si="6"/>
        <v>231.0280581663695</v>
      </c>
      <c r="AH166" s="7">
        <f t="shared" si="6"/>
        <v>230.98778357472332</v>
      </c>
      <c r="AI166" s="7">
        <f t="shared" si="6"/>
        <v>230.95670212070451</v>
      </c>
      <c r="AJ166" s="7">
        <f t="shared" si="6"/>
        <v>231.03846981959657</v>
      </c>
      <c r="AK166" s="7">
        <f t="shared" si="6"/>
        <v>231.05539565209028</v>
      </c>
      <c r="AL166" s="7">
        <f t="shared" si="6"/>
        <v>231.03940886478227</v>
      </c>
      <c r="AM166" s="7">
        <f t="shared" si="6"/>
        <v>231.06369371637089</v>
      </c>
      <c r="AN166" s="7">
        <f t="shared" si="6"/>
        <v>231.11881478494956</v>
      </c>
      <c r="AO166" s="7">
        <f t="shared" si="6"/>
        <v>231.16883232843662</v>
      </c>
      <c r="AP166" s="7">
        <f t="shared" si="6"/>
        <v>231.0088125084217</v>
      </c>
    </row>
    <row r="167" spans="1:42" x14ac:dyDescent="0.4">
      <c r="A167" s="17" t="s">
        <v>39</v>
      </c>
      <c r="B167" s="7">
        <f t="shared" si="7"/>
        <v>184.81673786534654</v>
      </c>
      <c r="C167" s="7">
        <f t="shared" si="6"/>
        <v>186.69410268554682</v>
      </c>
      <c r="D167" s="7">
        <f t="shared" si="6"/>
        <v>174.30759278911594</v>
      </c>
      <c r="E167" s="7">
        <f t="shared" si="6"/>
        <v>171.70286885641303</v>
      </c>
      <c r="F167" s="7">
        <f t="shared" si="6"/>
        <v>170.5164778030028</v>
      </c>
      <c r="G167" s="7">
        <f t="shared" si="6"/>
        <v>167.32670492728548</v>
      </c>
      <c r="H167" s="7">
        <f t="shared" si="6"/>
        <v>167.24015215489024</v>
      </c>
      <c r="I167" s="7">
        <f t="shared" si="6"/>
        <v>161.78080863825261</v>
      </c>
      <c r="J167" s="7">
        <f t="shared" si="6"/>
        <v>159.57824633366471</v>
      </c>
      <c r="K167" s="7">
        <f t="shared" si="6"/>
        <v>152.9008254179781</v>
      </c>
      <c r="L167" s="7">
        <f t="shared" si="6"/>
        <v>148.54514958412904</v>
      </c>
      <c r="M167" s="7">
        <f t="shared" si="6"/>
        <v>145.17520858367007</v>
      </c>
      <c r="N167" s="7">
        <f t="shared" si="6"/>
        <v>139.49650565083354</v>
      </c>
      <c r="O167" s="7">
        <f t="shared" si="6"/>
        <v>131.54927482630296</v>
      </c>
      <c r="P167" s="7">
        <f t="shared" si="6"/>
        <v>130.63014224657488</v>
      </c>
      <c r="Q167" s="7">
        <f t="shared" si="6"/>
        <v>123.86002081341067</v>
      </c>
      <c r="R167" s="7">
        <f t="shared" si="6"/>
        <v>123.8296790177674</v>
      </c>
      <c r="S167" s="7">
        <f t="shared" si="6"/>
        <v>123.73179792279831</v>
      </c>
      <c r="T167" s="7">
        <f t="shared" si="6"/>
        <v>123.95237902570697</v>
      </c>
      <c r="U167" s="7">
        <f t="shared" si="6"/>
        <v>124.06303466691196</v>
      </c>
      <c r="V167" s="7">
        <f t="shared" si="6"/>
        <v>123.89792051994597</v>
      </c>
      <c r="W167" s="7">
        <f t="shared" si="6"/>
        <v>123.9640291346783</v>
      </c>
      <c r="X167" s="7">
        <f t="shared" si="6"/>
        <v>124.04472016340362</v>
      </c>
      <c r="Y167" s="7">
        <f t="shared" si="6"/>
        <v>124.12134871809172</v>
      </c>
      <c r="Z167" s="7">
        <f t="shared" si="6"/>
        <v>124.23963266443431</v>
      </c>
      <c r="AA167" s="7">
        <f t="shared" si="6"/>
        <v>124.41668182851475</v>
      </c>
      <c r="AB167" s="7">
        <f t="shared" si="6"/>
        <v>124.59793456179267</v>
      </c>
      <c r="AC167" s="7">
        <f t="shared" si="6"/>
        <v>124.85010710503487</v>
      </c>
      <c r="AD167" s="7">
        <f t="shared" si="6"/>
        <v>125.14542710648612</v>
      </c>
      <c r="AE167" s="7">
        <f t="shared" si="6"/>
        <v>125.39333184388722</v>
      </c>
      <c r="AF167" s="7">
        <f t="shared" si="6"/>
        <v>125.66312997684231</v>
      </c>
      <c r="AG167" s="7">
        <f t="shared" si="6"/>
        <v>125.348722303226</v>
      </c>
      <c r="AH167" s="7">
        <f t="shared" si="6"/>
        <v>125.55940842848949</v>
      </c>
      <c r="AI167" s="7">
        <f t="shared" si="6"/>
        <v>125.7827693334409</v>
      </c>
      <c r="AJ167" s="7">
        <f t="shared" si="6"/>
        <v>126.00825434599874</v>
      </c>
      <c r="AK167" s="7">
        <f t="shared" si="6"/>
        <v>126.22130001335837</v>
      </c>
      <c r="AL167" s="7">
        <f t="shared" si="6"/>
        <v>126.4111224017321</v>
      </c>
      <c r="AM167" s="7">
        <f t="shared" si="6"/>
        <v>126.58619892008268</v>
      </c>
      <c r="AN167" s="7">
        <f t="shared" si="6"/>
        <v>126.77127873261969</v>
      </c>
      <c r="AO167" s="7">
        <f t="shared" si="6"/>
        <v>126.96083877778173</v>
      </c>
      <c r="AP167" s="7">
        <f t="shared" si="6"/>
        <v>127.06030207306965</v>
      </c>
    </row>
    <row r="168" spans="1:42" x14ac:dyDescent="0.4">
      <c r="A168" s="17" t="s">
        <v>40</v>
      </c>
      <c r="B168" s="7">
        <f t="shared" si="7"/>
        <v>255.45897113552056</v>
      </c>
      <c r="C168" s="7">
        <f t="shared" si="6"/>
        <v>253.90909641412</v>
      </c>
      <c r="D168" s="7">
        <f t="shared" si="6"/>
        <v>250.39541875205614</v>
      </c>
      <c r="E168" s="7">
        <f t="shared" si="6"/>
        <v>245.27044020640912</v>
      </c>
      <c r="F168" s="7">
        <f t="shared" si="6"/>
        <v>234.85560707376797</v>
      </c>
      <c r="G168" s="7">
        <f t="shared" si="6"/>
        <v>235.24914589765845</v>
      </c>
      <c r="H168" s="7">
        <f t="shared" si="6"/>
        <v>228.12882302248454</v>
      </c>
      <c r="I168" s="7">
        <f t="shared" si="6"/>
        <v>223.81499355963777</v>
      </c>
      <c r="J168" s="7">
        <f t="shared" si="6"/>
        <v>219.92587264183561</v>
      </c>
      <c r="K168" s="7">
        <f t="shared" si="6"/>
        <v>214.65882269702169</v>
      </c>
      <c r="L168" s="7">
        <f t="shared" si="6"/>
        <v>205.98030085929915</v>
      </c>
      <c r="M168" s="7">
        <f t="shared" si="6"/>
        <v>196.35330511008746</v>
      </c>
      <c r="N168" s="7">
        <f t="shared" si="6"/>
        <v>189.04306933492083</v>
      </c>
      <c r="O168" s="7">
        <f t="shared" si="6"/>
        <v>181.78176206721798</v>
      </c>
      <c r="P168" s="7">
        <f t="shared" si="6"/>
        <v>172.60294235785798</v>
      </c>
      <c r="Q168" s="7">
        <f t="shared" si="6"/>
        <v>167.92664000630054</v>
      </c>
      <c r="R168" s="7">
        <f t="shared" si="6"/>
        <v>166.96818075900512</v>
      </c>
      <c r="S168" s="7">
        <f t="shared" si="6"/>
        <v>166.30922937872452</v>
      </c>
      <c r="T168" s="7">
        <f t="shared" si="6"/>
        <v>165.99502296400109</v>
      </c>
      <c r="U168" s="7">
        <f t="shared" si="6"/>
        <v>165.43945099604622</v>
      </c>
      <c r="V168" s="7">
        <f t="shared" si="6"/>
        <v>164.61068544851531</v>
      </c>
      <c r="W168" s="7">
        <f t="shared" si="6"/>
        <v>164.09126413429581</v>
      </c>
      <c r="X168" s="7">
        <f t="shared" si="6"/>
        <v>163.58781634454505</v>
      </c>
      <c r="Y168" s="7">
        <f t="shared" si="6"/>
        <v>163.09651411571244</v>
      </c>
      <c r="Z168" s="7">
        <f t="shared" si="6"/>
        <v>162.79864032488521</v>
      </c>
      <c r="AA168" s="7">
        <f t="shared" si="6"/>
        <v>162.50789418253436</v>
      </c>
      <c r="AB168" s="7">
        <f t="shared" si="6"/>
        <v>162.29644342668527</v>
      </c>
      <c r="AC168" s="7">
        <f t="shared" si="6"/>
        <v>162.17456246681547</v>
      </c>
      <c r="AD168" s="7">
        <f t="shared" si="6"/>
        <v>162.2594083557085</v>
      </c>
      <c r="AE168" s="7">
        <f t="shared" si="6"/>
        <v>162.21091828000823</v>
      </c>
      <c r="AF168" s="7">
        <f t="shared" si="6"/>
        <v>162.19925363381651</v>
      </c>
      <c r="AG168" s="7">
        <f t="shared" si="6"/>
        <v>162.11014012010111</v>
      </c>
      <c r="AH168" s="7">
        <f t="shared" si="6"/>
        <v>162.06791756081901</v>
      </c>
      <c r="AI168" s="7">
        <f t="shared" si="6"/>
        <v>162.03859932868852</v>
      </c>
      <c r="AJ168" s="7">
        <f t="shared" si="6"/>
        <v>162.08714075195317</v>
      </c>
      <c r="AK168" s="7">
        <f t="shared" si="6"/>
        <v>162.08838412555488</v>
      </c>
      <c r="AL168" s="7">
        <f t="shared" si="6"/>
        <v>162.06338570754031</v>
      </c>
      <c r="AM168" s="7">
        <f t="shared" si="6"/>
        <v>162.06751965281316</v>
      </c>
      <c r="AN168" s="7">
        <f t="shared" si="6"/>
        <v>162.09212730726716</v>
      </c>
      <c r="AO168" s="7">
        <f t="shared" si="6"/>
        <v>162.11610896137546</v>
      </c>
      <c r="AP168" s="7">
        <f t="shared" si="6"/>
        <v>161.98941428699334</v>
      </c>
    </row>
    <row r="169" spans="1:42" x14ac:dyDescent="0.4">
      <c r="A169" s="17" t="s">
        <v>41</v>
      </c>
      <c r="B169" s="7">
        <f t="shared" si="7"/>
        <v>177.44487732797984</v>
      </c>
      <c r="C169" s="7">
        <f t="shared" si="6"/>
        <v>178.30684996730494</v>
      </c>
      <c r="D169" s="7">
        <f t="shared" si="6"/>
        <v>166.68763524198161</v>
      </c>
      <c r="E169" s="7">
        <f t="shared" si="6"/>
        <v>164.7961920880075</v>
      </c>
      <c r="F169" s="7">
        <f t="shared" si="6"/>
        <v>163.71881129401203</v>
      </c>
      <c r="G169" s="7">
        <f t="shared" si="6"/>
        <v>159.44722918071366</v>
      </c>
      <c r="H169" s="7">
        <f t="shared" si="6"/>
        <v>157.0948726931997</v>
      </c>
      <c r="I169" s="7">
        <f t="shared" si="6"/>
        <v>152.56709791148617</v>
      </c>
      <c r="J169" s="7">
        <f t="shared" si="6"/>
        <v>150.31816537696173</v>
      </c>
      <c r="K169" s="7">
        <f t="shared" si="6"/>
        <v>144.2491776044663</v>
      </c>
      <c r="L169" s="7">
        <f t="shared" si="6"/>
        <v>139.29320163750785</v>
      </c>
      <c r="M169" s="7">
        <f t="shared" si="6"/>
        <v>134.47752266370696</v>
      </c>
      <c r="N169" s="7">
        <f t="shared" si="6"/>
        <v>127.71717383929875</v>
      </c>
      <c r="O169" s="7">
        <f t="shared" si="6"/>
        <v>118.83226603449994</v>
      </c>
      <c r="P169" s="7">
        <f t="shared" si="6"/>
        <v>117.00521341941568</v>
      </c>
      <c r="Q169" s="7">
        <f t="shared" si="6"/>
        <v>110.62145175490532</v>
      </c>
      <c r="R169" s="7">
        <f t="shared" si="6"/>
        <v>110.22900500836325</v>
      </c>
      <c r="S169" s="7">
        <f t="shared" si="6"/>
        <v>109.66106166857682</v>
      </c>
      <c r="T169" s="7">
        <f t="shared" si="6"/>
        <v>109.50795268720306</v>
      </c>
      <c r="U169" s="7">
        <f t="shared" si="6"/>
        <v>109.00947693771622</v>
      </c>
      <c r="V169" s="7">
        <f t="shared" si="6"/>
        <v>107.93846669959036</v>
      </c>
      <c r="W169" s="7">
        <f t="shared" si="6"/>
        <v>107.13796097053208</v>
      </c>
      <c r="X169" s="7">
        <f t="shared" si="6"/>
        <v>106.58234714763088</v>
      </c>
      <c r="Y169" s="7">
        <f t="shared" si="6"/>
        <v>105.82592798590338</v>
      </c>
      <c r="Z169" s="7">
        <f t="shared" si="6"/>
        <v>105.30852952054707</v>
      </c>
      <c r="AA169" s="7">
        <f t="shared" si="6"/>
        <v>104.9943793581953</v>
      </c>
      <c r="AB169" s="7">
        <f t="shared" si="6"/>
        <v>104.91654601790962</v>
      </c>
      <c r="AC169" s="7">
        <f t="shared" si="6"/>
        <v>104.81575420632338</v>
      </c>
      <c r="AD169" s="7">
        <f t="shared" si="6"/>
        <v>104.80897666252467</v>
      </c>
      <c r="AE169" s="7">
        <f t="shared" si="6"/>
        <v>104.77078668955099</v>
      </c>
      <c r="AF169" s="7">
        <f t="shared" si="6"/>
        <v>104.74145564275054</v>
      </c>
      <c r="AG169" s="7">
        <f t="shared" si="6"/>
        <v>104.31554731413036</v>
      </c>
      <c r="AH169" s="7">
        <f t="shared" si="6"/>
        <v>104.27399457180871</v>
      </c>
      <c r="AI169" s="7">
        <f t="shared" si="6"/>
        <v>104.33659362610001</v>
      </c>
      <c r="AJ169" s="7">
        <f t="shared" si="6"/>
        <v>104.40196385460875</v>
      </c>
      <c r="AK169" s="7">
        <f t="shared" si="6"/>
        <v>104.42043453061716</v>
      </c>
      <c r="AL169" s="7">
        <f t="shared" si="6"/>
        <v>104.36949897849877</v>
      </c>
      <c r="AM169" s="7">
        <f t="shared" si="6"/>
        <v>104.32645259817043</v>
      </c>
      <c r="AN169" s="7">
        <f t="shared" si="6"/>
        <v>104.27990510396756</v>
      </c>
      <c r="AO169" s="7">
        <f t="shared" si="6"/>
        <v>104.27776346970862</v>
      </c>
      <c r="AP169" s="7">
        <f t="shared" si="6"/>
        <v>104.12169816164607</v>
      </c>
    </row>
    <row r="170" spans="1:42" x14ac:dyDescent="0.4">
      <c r="A170" s="17" t="s">
        <v>44</v>
      </c>
      <c r="B170" s="7">
        <f t="shared" si="7"/>
        <v>240.72317035096063</v>
      </c>
      <c r="C170" s="7">
        <f t="shared" si="6"/>
        <v>239.52565337636344</v>
      </c>
      <c r="D170" s="7">
        <f t="shared" si="6"/>
        <v>234.98543609529858</v>
      </c>
      <c r="E170" s="7">
        <f t="shared" si="6"/>
        <v>230.94608330062624</v>
      </c>
      <c r="F170" s="7">
        <f t="shared" si="6"/>
        <v>222.52424577278816</v>
      </c>
      <c r="G170" s="7">
        <f t="shared" si="6"/>
        <v>220.27237600481519</v>
      </c>
      <c r="H170" s="7">
        <f t="shared" si="6"/>
        <v>211.95704406728896</v>
      </c>
      <c r="I170" s="7">
        <f t="shared" si="6"/>
        <v>208.25967340245037</v>
      </c>
      <c r="J170" s="7">
        <f t="shared" si="6"/>
        <v>204.51667980404903</v>
      </c>
      <c r="K170" s="7">
        <f t="shared" si="6"/>
        <v>199.41627464586765</v>
      </c>
      <c r="L170" s="7">
        <f t="shared" si="6"/>
        <v>190.79405960390955</v>
      </c>
      <c r="M170" s="7">
        <f t="shared" si="6"/>
        <v>180.4267676847785</v>
      </c>
      <c r="N170" s="7">
        <f t="shared" si="6"/>
        <v>171.84905584689554</v>
      </c>
      <c r="O170" s="7">
        <f t="shared" si="6"/>
        <v>162.82857526897155</v>
      </c>
      <c r="P170" s="7">
        <f t="shared" si="6"/>
        <v>153.92474131609441</v>
      </c>
      <c r="Q170" s="7">
        <f t="shared" si="6"/>
        <v>149.18364255553229</v>
      </c>
      <c r="R170" s="7">
        <f t="shared" si="6"/>
        <v>147.5272001566068</v>
      </c>
      <c r="S170" s="7">
        <f t="shared" si="6"/>
        <v>146.38405115618454</v>
      </c>
      <c r="T170" s="7">
        <f t="shared" si="6"/>
        <v>145.72138634851515</v>
      </c>
      <c r="U170" s="7">
        <f t="shared" si="6"/>
        <v>144.54040977902417</v>
      </c>
      <c r="V170" s="7">
        <f t="shared" si="6"/>
        <v>142.69337692010399</v>
      </c>
      <c r="W170" s="7">
        <f t="shared" si="6"/>
        <v>141.20192123195366</v>
      </c>
      <c r="X170" s="7">
        <f t="shared" si="6"/>
        <v>140.01905171014326</v>
      </c>
      <c r="Y170" s="7">
        <f t="shared" si="6"/>
        <v>138.59493038545185</v>
      </c>
      <c r="Z170" s="7">
        <f t="shared" si="6"/>
        <v>137.5861786737108</v>
      </c>
      <c r="AA170" s="7">
        <f t="shared" si="6"/>
        <v>136.78053365529883</v>
      </c>
      <c r="AB170" s="7">
        <f t="shared" si="6"/>
        <v>136.33381357101925</v>
      </c>
      <c r="AC170" s="7">
        <f t="shared" si="6"/>
        <v>135.85653364459364</v>
      </c>
      <c r="AD170" s="7">
        <f t="shared" si="6"/>
        <v>135.6196516850149</v>
      </c>
      <c r="AE170" s="7">
        <f t="shared" si="6"/>
        <v>135.28484644701157</v>
      </c>
      <c r="AF170" s="7">
        <f t="shared" si="6"/>
        <v>134.9679982539844</v>
      </c>
      <c r="AG170" s="7">
        <f t="shared" si="6"/>
        <v>134.67266195666969</v>
      </c>
      <c r="AH170" s="7">
        <f t="shared" si="6"/>
        <v>134.37560684971407</v>
      </c>
      <c r="AI170" s="7">
        <f t="shared" si="6"/>
        <v>134.20822687569577</v>
      </c>
      <c r="AJ170" s="7">
        <f t="shared" si="6"/>
        <v>134.10364929785308</v>
      </c>
      <c r="AK170" s="7">
        <f t="shared" si="6"/>
        <v>133.9146946500957</v>
      </c>
      <c r="AL170" s="7">
        <f t="shared" si="6"/>
        <v>133.64029843356303</v>
      </c>
      <c r="AM170" s="7">
        <f t="shared" si="6"/>
        <v>133.41371012714015</v>
      </c>
      <c r="AN170" s="7">
        <f t="shared" si="6"/>
        <v>133.18869987550985</v>
      </c>
      <c r="AO170" s="7">
        <f t="shared" si="6"/>
        <v>133.01520194933664</v>
      </c>
      <c r="AP170" s="7">
        <f t="shared" si="6"/>
        <v>132.61789438867669</v>
      </c>
    </row>
    <row r="171" spans="1:42" x14ac:dyDescent="0.4">
      <c r="A171" s="17" t="s">
        <v>42</v>
      </c>
      <c r="B171" s="7">
        <f t="shared" si="7"/>
        <v>149.17059393902409</v>
      </c>
      <c r="C171" s="7">
        <f t="shared" si="6"/>
        <v>148.57805600123271</v>
      </c>
      <c r="D171" s="7">
        <f t="shared" si="6"/>
        <v>139.24544862995864</v>
      </c>
      <c r="E171" s="7">
        <f t="shared" si="6"/>
        <v>138.52778935276336</v>
      </c>
      <c r="F171" s="7">
        <f t="shared" si="6"/>
        <v>137.71797235764376</v>
      </c>
      <c r="G171" s="7">
        <f t="shared" si="6"/>
        <v>132.57471403458356</v>
      </c>
      <c r="H171" s="7">
        <f t="shared" si="6"/>
        <v>127.43641414720611</v>
      </c>
      <c r="I171" s="7">
        <f t="shared" si="6"/>
        <v>124.7233327766606</v>
      </c>
      <c r="J171" s="7">
        <f t="shared" si="6"/>
        <v>122.68571157945409</v>
      </c>
      <c r="K171" s="7">
        <f t="shared" si="6"/>
        <v>118.19272046706342</v>
      </c>
      <c r="L171" s="7">
        <f t="shared" si="6"/>
        <v>113.01846569565237</v>
      </c>
      <c r="M171" s="7">
        <f t="shared" si="6"/>
        <v>106.79830939756422</v>
      </c>
      <c r="N171" s="7">
        <f t="shared" si="6"/>
        <v>99.356764743953178</v>
      </c>
      <c r="O171" s="7">
        <f t="shared" si="6"/>
        <v>90.205441322568745</v>
      </c>
      <c r="P171" s="7">
        <f t="shared" si="6"/>
        <v>87.304264973803342</v>
      </c>
      <c r="Q171" s="7">
        <f t="shared" si="6"/>
        <v>82.171593152670766</v>
      </c>
      <c r="R171" s="7">
        <f t="shared" si="6"/>
        <v>81.318513658533377</v>
      </c>
      <c r="S171" s="7">
        <f t="shared" si="6"/>
        <v>80.158400360055225</v>
      </c>
      <c r="T171" s="7">
        <f t="shared" si="6"/>
        <v>79.504404342298301</v>
      </c>
      <c r="U171" s="7">
        <f t="shared" si="6"/>
        <v>78.214664569317321</v>
      </c>
      <c r="V171" s="7">
        <f t="shared" si="6"/>
        <v>76.000346456129719</v>
      </c>
      <c r="W171" s="7">
        <f t="shared" si="6"/>
        <v>74.083060119273995</v>
      </c>
      <c r="X171" s="7">
        <f t="shared" si="6"/>
        <v>72.704376125100524</v>
      </c>
      <c r="Y171" s="7">
        <f t="shared" si="6"/>
        <v>70.873305938687437</v>
      </c>
      <c r="Z171" s="7">
        <f t="shared" si="6"/>
        <v>69.529858813001013</v>
      </c>
      <c r="AA171" s="7">
        <f t="shared" si="6"/>
        <v>68.568734700588379</v>
      </c>
      <c r="AB171" s="7">
        <f t="shared" si="6"/>
        <v>68.140791915108863</v>
      </c>
      <c r="AC171" s="7">
        <f t="shared" si="6"/>
        <v>67.562457167236246</v>
      </c>
      <c r="AD171" s="7">
        <f t="shared" si="6"/>
        <v>67.138943473859072</v>
      </c>
      <c r="AE171" s="7">
        <f t="shared" si="6"/>
        <v>66.709310085238997</v>
      </c>
      <c r="AF171" s="7">
        <f t="shared" si="6"/>
        <v>66.269617363674058</v>
      </c>
      <c r="AG171" s="7">
        <f t="shared" ref="C171:AP178" si="8">AG155+AG123+AG107+AG91</f>
        <v>65.732682087469129</v>
      </c>
      <c r="AH171" s="7">
        <f t="shared" si="8"/>
        <v>65.346794966739353</v>
      </c>
      <c r="AI171" s="7">
        <f t="shared" si="8"/>
        <v>65.180936566401556</v>
      </c>
      <c r="AJ171" s="7">
        <f t="shared" si="8"/>
        <v>65.018463523342845</v>
      </c>
      <c r="AK171" s="7">
        <f t="shared" si="8"/>
        <v>64.766214573371741</v>
      </c>
      <c r="AL171" s="7">
        <f t="shared" si="8"/>
        <v>64.387759902732512</v>
      </c>
      <c r="AM171" s="7">
        <f t="shared" si="8"/>
        <v>64.047673761546122</v>
      </c>
      <c r="AN171" s="7">
        <f t="shared" si="8"/>
        <v>63.685777741924156</v>
      </c>
      <c r="AO171" s="7">
        <f t="shared" si="8"/>
        <v>63.418969502787107</v>
      </c>
      <c r="AP171" s="7">
        <f t="shared" si="8"/>
        <v>62.925602866876098</v>
      </c>
    </row>
    <row r="172" spans="1:42" x14ac:dyDescent="0.4">
      <c r="A172" s="17" t="s">
        <v>45</v>
      </c>
      <c r="B172" s="7">
        <f t="shared" si="7"/>
        <v>195.7787155059527</v>
      </c>
      <c r="C172" s="7">
        <f t="shared" si="8"/>
        <v>195.22827894619962</v>
      </c>
      <c r="D172" s="7">
        <f t="shared" si="8"/>
        <v>189.79368618554847</v>
      </c>
      <c r="E172" s="7">
        <f t="shared" si="8"/>
        <v>187.65945092345584</v>
      </c>
      <c r="F172" s="7">
        <f t="shared" si="8"/>
        <v>182.85274610351323</v>
      </c>
      <c r="G172" s="7">
        <f t="shared" si="8"/>
        <v>177.36664108472317</v>
      </c>
      <c r="H172" s="7">
        <f t="shared" si="8"/>
        <v>168.4053100105105</v>
      </c>
      <c r="I172" s="7">
        <f t="shared" si="8"/>
        <v>165.93124319018631</v>
      </c>
      <c r="J172" s="7">
        <f t="shared" si="8"/>
        <v>162.83916057726549</v>
      </c>
      <c r="K172" s="7">
        <f t="shared" si="8"/>
        <v>158.54546972734255</v>
      </c>
      <c r="L172" s="7">
        <f t="shared" si="8"/>
        <v>151.04954220995512</v>
      </c>
      <c r="M172" s="7">
        <f t="shared" si="8"/>
        <v>140.90692047122448</v>
      </c>
      <c r="N172" s="7">
        <f t="shared" si="8"/>
        <v>131.55131002495793</v>
      </c>
      <c r="O172" s="7">
        <f t="shared" si="8"/>
        <v>121.13179392961476</v>
      </c>
      <c r="P172" s="7">
        <f t="shared" si="8"/>
        <v>113.61284602831834</v>
      </c>
      <c r="Q172" s="7">
        <f t="shared" si="8"/>
        <v>109.32019207055272</v>
      </c>
      <c r="R172" s="7">
        <f t="shared" si="8"/>
        <v>106.85002870306184</v>
      </c>
      <c r="S172" s="7">
        <f t="shared" si="8"/>
        <v>105.16397288406105</v>
      </c>
      <c r="T172" s="7">
        <f t="shared" si="8"/>
        <v>104.09229090450035</v>
      </c>
      <c r="U172" s="7">
        <f t="shared" si="8"/>
        <v>102.17691994552825</v>
      </c>
      <c r="V172" s="7">
        <f t="shared" si="8"/>
        <v>99.125786940129203</v>
      </c>
      <c r="W172" s="7">
        <f t="shared" si="8"/>
        <v>96.457006291124657</v>
      </c>
      <c r="X172" s="7">
        <f t="shared" si="8"/>
        <v>94.466124149812387</v>
      </c>
      <c r="Y172" s="7">
        <f t="shared" si="8"/>
        <v>91.911455380501636</v>
      </c>
      <c r="Z172" s="7">
        <f t="shared" si="8"/>
        <v>90.033232156069388</v>
      </c>
      <c r="AA172" s="7">
        <f t="shared" si="8"/>
        <v>88.605662576209738</v>
      </c>
      <c r="AB172" s="7">
        <f t="shared" si="8"/>
        <v>87.883124998342396</v>
      </c>
      <c r="AC172" s="7">
        <f t="shared" si="8"/>
        <v>86.967746617604732</v>
      </c>
      <c r="AD172" s="7">
        <f t="shared" si="8"/>
        <v>86.313702479749551</v>
      </c>
      <c r="AE172" s="7">
        <f t="shared" si="8"/>
        <v>85.620632342704994</v>
      </c>
      <c r="AF172" s="7">
        <f t="shared" si="8"/>
        <v>84.917518756484839</v>
      </c>
      <c r="AG172" s="7">
        <f t="shared" si="8"/>
        <v>84.369722892862043</v>
      </c>
      <c r="AH172" s="7">
        <f t="shared" si="8"/>
        <v>83.753478672262375</v>
      </c>
      <c r="AI172" s="7">
        <f t="shared" si="8"/>
        <v>83.413880268804419</v>
      </c>
      <c r="AJ172" s="7">
        <f t="shared" si="8"/>
        <v>83.109795901970173</v>
      </c>
      <c r="AK172" s="7">
        <f t="shared" si="8"/>
        <v>82.679132932297136</v>
      </c>
      <c r="AL172" s="7">
        <f t="shared" si="8"/>
        <v>82.090498004151755</v>
      </c>
      <c r="AM172" s="7">
        <f t="shared" si="8"/>
        <v>81.570368533925915</v>
      </c>
      <c r="AN172" s="7">
        <f t="shared" si="8"/>
        <v>81.025642967366423</v>
      </c>
      <c r="AO172" s="7">
        <f t="shared" si="8"/>
        <v>80.598774708951524</v>
      </c>
      <c r="AP172" s="7">
        <f t="shared" si="8"/>
        <v>79.870733391589596</v>
      </c>
    </row>
    <row r="173" spans="1:42" x14ac:dyDescent="0.4">
      <c r="A173" s="17" t="s">
        <v>43</v>
      </c>
      <c r="B173" s="7">
        <f t="shared" si="7"/>
        <v>116.46100035870133</v>
      </c>
      <c r="C173" s="7">
        <f t="shared" si="8"/>
        <v>114.26721873349712</v>
      </c>
      <c r="D173" s="7">
        <f t="shared" si="8"/>
        <v>107.6800714874458</v>
      </c>
      <c r="E173" s="7">
        <f t="shared" si="8"/>
        <v>108.28125428727887</v>
      </c>
      <c r="F173" s="7">
        <f t="shared" si="8"/>
        <v>107.78658707922952</v>
      </c>
      <c r="G173" s="7">
        <f t="shared" si="8"/>
        <v>101.75227215421344</v>
      </c>
      <c r="H173" s="7">
        <f t="shared" si="8"/>
        <v>93.654979343132268</v>
      </c>
      <c r="I173" s="7">
        <f t="shared" si="8"/>
        <v>92.942786455128612</v>
      </c>
      <c r="J173" s="7">
        <f t="shared" si="8"/>
        <v>91.191583172188501</v>
      </c>
      <c r="K173" s="7">
        <f t="shared" si="8"/>
        <v>88.469369545261713</v>
      </c>
      <c r="L173" s="7">
        <f t="shared" si="8"/>
        <v>83.187231583294164</v>
      </c>
      <c r="M173" s="7">
        <f t="shared" si="8"/>
        <v>75.581658243073832</v>
      </c>
      <c r="N173" s="7">
        <f t="shared" si="8"/>
        <v>67.480543140324656</v>
      </c>
      <c r="O173" s="7">
        <f t="shared" si="8"/>
        <v>58.171067495713118</v>
      </c>
      <c r="P173" s="7">
        <f t="shared" si="8"/>
        <v>54.215171920422108</v>
      </c>
      <c r="Q173" s="7">
        <f t="shared" si="8"/>
        <v>50.528951727379805</v>
      </c>
      <c r="R173" s="7">
        <f t="shared" si="8"/>
        <v>49.188477363432824</v>
      </c>
      <c r="S173" s="7">
        <f t="shared" si="8"/>
        <v>47.39995674886022</v>
      </c>
      <c r="T173" s="7">
        <f t="shared" si="8"/>
        <v>46.20560303321345</v>
      </c>
      <c r="U173" s="7">
        <f t="shared" si="8"/>
        <v>44.068417627213591</v>
      </c>
      <c r="V173" s="7">
        <f t="shared" si="8"/>
        <v>40.637376493106579</v>
      </c>
      <c r="W173" s="7">
        <f t="shared" si="8"/>
        <v>37.526276938334938</v>
      </c>
      <c r="X173" s="7">
        <f t="shared" si="8"/>
        <v>35.266798475973459</v>
      </c>
      <c r="Y173" s="7">
        <f t="shared" si="8"/>
        <v>32.28603331310611</v>
      </c>
      <c r="Z173" s="7">
        <f t="shared" si="8"/>
        <v>30.056940257678882</v>
      </c>
      <c r="AA173" s="7">
        <f t="shared" si="8"/>
        <v>28.39974219516224</v>
      </c>
      <c r="AB173" s="7">
        <f t="shared" si="8"/>
        <v>27.592784839501391</v>
      </c>
      <c r="AC173" s="7">
        <f t="shared" si="8"/>
        <v>26.497335481711652</v>
      </c>
      <c r="AD173" s="7">
        <f t="shared" si="8"/>
        <v>25.620846212534051</v>
      </c>
      <c r="AE173" s="7">
        <f t="shared" si="8"/>
        <v>24.766246448150113</v>
      </c>
      <c r="AF173" s="7">
        <f t="shared" si="8"/>
        <v>23.880856716733899</v>
      </c>
      <c r="AG173" s="7">
        <f t="shared" si="8"/>
        <v>23.232365609809939</v>
      </c>
      <c r="AH173" s="7">
        <f t="shared" si="8"/>
        <v>22.47264740007666</v>
      </c>
      <c r="AI173" s="7">
        <f t="shared" si="8"/>
        <v>22.05662048437366</v>
      </c>
      <c r="AJ173" s="7">
        <f t="shared" si="8"/>
        <v>21.64483907149593</v>
      </c>
      <c r="AK173" s="7">
        <f t="shared" si="8"/>
        <v>21.097515598530372</v>
      </c>
      <c r="AL173" s="7">
        <f t="shared" si="8"/>
        <v>20.363737206663831</v>
      </c>
      <c r="AM173" s="7">
        <f t="shared" si="8"/>
        <v>19.701465058369052</v>
      </c>
      <c r="AN173" s="7">
        <f t="shared" si="8"/>
        <v>18.997461333500382</v>
      </c>
      <c r="AO173" s="7">
        <f t="shared" si="8"/>
        <v>18.442640672753051</v>
      </c>
      <c r="AP173" s="7">
        <f t="shared" si="8"/>
        <v>17.585522266836719</v>
      </c>
    </row>
    <row r="174" spans="1:42" x14ac:dyDescent="0.4">
      <c r="A174" s="17" t="s">
        <v>46</v>
      </c>
      <c r="B174" s="7">
        <f t="shared" si="7"/>
        <v>143.26617335757302</v>
      </c>
      <c r="C174" s="7">
        <f t="shared" si="8"/>
        <v>143.45249387803318</v>
      </c>
      <c r="D174" s="7">
        <f t="shared" si="8"/>
        <v>137.16346196338671</v>
      </c>
      <c r="E174" s="7">
        <f t="shared" si="8"/>
        <v>137.19045421552795</v>
      </c>
      <c r="F174" s="7">
        <f t="shared" si="8"/>
        <v>136.50565259363441</v>
      </c>
      <c r="G174" s="7">
        <f t="shared" si="8"/>
        <v>127.61213630213756</v>
      </c>
      <c r="H174" s="7">
        <f t="shared" si="8"/>
        <v>118.11643538638558</v>
      </c>
      <c r="I174" s="7">
        <f t="shared" si="8"/>
        <v>117.14877991436379</v>
      </c>
      <c r="J174" s="7">
        <f t="shared" si="8"/>
        <v>114.83571214963951</v>
      </c>
      <c r="K174" s="7">
        <f t="shared" si="8"/>
        <v>111.6315563222263</v>
      </c>
      <c r="L174" s="7">
        <f t="shared" si="8"/>
        <v>105.51421310464974</v>
      </c>
      <c r="M174" s="7">
        <f t="shared" si="8"/>
        <v>95.777710476237004</v>
      </c>
      <c r="N174" s="7">
        <f t="shared" si="8"/>
        <v>85.840015837433768</v>
      </c>
      <c r="O174" s="7">
        <f t="shared" si="8"/>
        <v>74.15940267692315</v>
      </c>
      <c r="P174" s="7">
        <f t="shared" si="8"/>
        <v>68.191703737852464</v>
      </c>
      <c r="Q174" s="7">
        <f t="shared" si="8"/>
        <v>64.544133728044073</v>
      </c>
      <c r="R174" s="7">
        <f t="shared" si="8"/>
        <v>61.204217027010941</v>
      </c>
      <c r="S174" s="7">
        <f t="shared" si="8"/>
        <v>58.943974999389596</v>
      </c>
      <c r="T174" s="7">
        <f t="shared" si="8"/>
        <v>57.438421321459039</v>
      </c>
      <c r="U174" s="7">
        <f t="shared" si="8"/>
        <v>54.743032354387239</v>
      </c>
      <c r="V174" s="7">
        <f t="shared" si="8"/>
        <v>50.411983969322364</v>
      </c>
      <c r="W174" s="7">
        <f t="shared" si="8"/>
        <v>46.484242162290251</v>
      </c>
      <c r="X174" s="7">
        <f t="shared" si="8"/>
        <v>43.632016953054205</v>
      </c>
      <c r="Y174" s="7">
        <f t="shared" si="8"/>
        <v>39.8679039574575</v>
      </c>
      <c r="Z174" s="7">
        <f t="shared" si="8"/>
        <v>37.057724914859641</v>
      </c>
      <c r="AA174" s="7">
        <f t="shared" si="8"/>
        <v>34.964244953058468</v>
      </c>
      <c r="AB174" s="7">
        <f t="shared" si="8"/>
        <v>33.94770217223769</v>
      </c>
      <c r="AC174" s="7">
        <f t="shared" si="8"/>
        <v>32.562223119958588</v>
      </c>
      <c r="AD174" s="7">
        <f t="shared" si="8"/>
        <v>31.457593082032403</v>
      </c>
      <c r="AE174" s="7">
        <f t="shared" si="8"/>
        <v>30.379602718704252</v>
      </c>
      <c r="AF174" s="7">
        <f t="shared" si="8"/>
        <v>29.260953177754189</v>
      </c>
      <c r="AG174" s="7">
        <f t="shared" si="8"/>
        <v>28.4428578135728</v>
      </c>
      <c r="AH174" s="7">
        <f t="shared" si="8"/>
        <v>27.483790302095372</v>
      </c>
      <c r="AI174" s="7">
        <f t="shared" si="8"/>
        <v>26.959151777424893</v>
      </c>
      <c r="AJ174" s="7">
        <f t="shared" si="8"/>
        <v>26.43946185183756</v>
      </c>
      <c r="AK174" s="7">
        <f t="shared" si="8"/>
        <v>25.74863345623735</v>
      </c>
      <c r="AL174" s="7">
        <f t="shared" si="8"/>
        <v>24.822517270984001</v>
      </c>
      <c r="AM174" s="7">
        <f t="shared" si="8"/>
        <v>23.98674933175608</v>
      </c>
      <c r="AN174" s="7">
        <f t="shared" si="8"/>
        <v>23.097722553122061</v>
      </c>
      <c r="AO174" s="7">
        <f t="shared" si="8"/>
        <v>22.397864634123032</v>
      </c>
      <c r="AP174" s="7">
        <f t="shared" si="8"/>
        <v>21.316959878414671</v>
      </c>
    </row>
    <row r="175" spans="1:42" x14ac:dyDescent="0.4">
      <c r="A175" s="17" t="s">
        <v>57</v>
      </c>
      <c r="B175" s="7">
        <f t="shared" si="7"/>
        <v>118.58174612629593</v>
      </c>
      <c r="C175" s="7">
        <f t="shared" si="8"/>
        <v>116.4079037903669</v>
      </c>
      <c r="D175" s="7">
        <f t="shared" si="8"/>
        <v>109.78364179402337</v>
      </c>
      <c r="E175" s="7">
        <f t="shared" si="8"/>
        <v>110.39148356484412</v>
      </c>
      <c r="F175" s="7">
        <f t="shared" si="8"/>
        <v>109.90139622191913</v>
      </c>
      <c r="G175" s="7">
        <f t="shared" si="8"/>
        <v>103.85410553444535</v>
      </c>
      <c r="H175" s="7">
        <f t="shared" si="8"/>
        <v>95.704037261427288</v>
      </c>
      <c r="I175" s="7">
        <f t="shared" si="8"/>
        <v>94.981066804905339</v>
      </c>
      <c r="J175" s="7">
        <f t="shared" si="8"/>
        <v>93.217988105891266</v>
      </c>
      <c r="K175" s="7">
        <f t="shared" si="8"/>
        <v>90.477251199172457</v>
      </c>
      <c r="L175" s="7">
        <f t="shared" si="8"/>
        <v>85.159083663821008</v>
      </c>
      <c r="M175" s="7">
        <f t="shared" si="8"/>
        <v>77.50736040796059</v>
      </c>
      <c r="N175" s="7">
        <f t="shared" si="8"/>
        <v>69.348414736566255</v>
      </c>
      <c r="O175" s="7">
        <f t="shared" si="8"/>
        <v>59.968955548932584</v>
      </c>
      <c r="P175" s="7">
        <f t="shared" si="8"/>
        <v>55.977655457455029</v>
      </c>
      <c r="Q175" s="7">
        <f t="shared" si="8"/>
        <v>52.235430595202608</v>
      </c>
      <c r="R175" s="7">
        <f t="shared" si="8"/>
        <v>50.889376478450821</v>
      </c>
      <c r="S175" s="7">
        <f t="shared" si="8"/>
        <v>49.094041139163352</v>
      </c>
      <c r="T175" s="7">
        <f t="shared" si="8"/>
        <v>47.895291783856123</v>
      </c>
      <c r="U175" s="7">
        <f t="shared" si="8"/>
        <v>45.750081948700583</v>
      </c>
      <c r="V175" s="7">
        <f t="shared" si="8"/>
        <v>42.306231460295066</v>
      </c>
      <c r="W175" s="7">
        <f t="shared" si="8"/>
        <v>39.183387544814536</v>
      </c>
      <c r="X175" s="7">
        <f t="shared" si="8"/>
        <v>36.915270374599913</v>
      </c>
      <c r="Y175" s="7">
        <f t="shared" si="8"/>
        <v>33.92309996340564</v>
      </c>
      <c r="Z175" s="7">
        <f t="shared" si="8"/>
        <v>31.68522419610975</v>
      </c>
      <c r="AA175" s="7">
        <f t="shared" si="8"/>
        <v>30.021295938851722</v>
      </c>
      <c r="AB175" s="7">
        <f t="shared" si="8"/>
        <v>29.21085273189605</v>
      </c>
      <c r="AC175" s="7">
        <f t="shared" si="8"/>
        <v>28.11104023737732</v>
      </c>
      <c r="AD175" s="7">
        <f t="shared" si="8"/>
        <v>27.231260910134441</v>
      </c>
      <c r="AE175" s="7">
        <f t="shared" si="8"/>
        <v>26.373255368714791</v>
      </c>
      <c r="AF175" s="7">
        <f t="shared" si="8"/>
        <v>25.484475593026541</v>
      </c>
      <c r="AG175" s="7">
        <f t="shared" si="8"/>
        <v>24.833326276196381</v>
      </c>
      <c r="AH175" s="7">
        <f t="shared" si="8"/>
        <v>24.070606237703061</v>
      </c>
      <c r="AI175" s="7">
        <f t="shared" si="8"/>
        <v>23.652836521585733</v>
      </c>
      <c r="AJ175" s="7">
        <f t="shared" si="8"/>
        <v>23.239493457106409</v>
      </c>
      <c r="AK175" s="7">
        <f t="shared" si="8"/>
        <v>22.690012302387487</v>
      </c>
      <c r="AL175" s="7">
        <f t="shared" si="8"/>
        <v>21.953391968272349</v>
      </c>
      <c r="AM175" s="7">
        <f t="shared" si="8"/>
        <v>21.288628729203939</v>
      </c>
      <c r="AN175" s="7">
        <f t="shared" si="8"/>
        <v>20.58197375459352</v>
      </c>
      <c r="AO175" s="7">
        <f t="shared" si="8"/>
        <v>20.025016171445731</v>
      </c>
      <c r="AP175" s="7">
        <f t="shared" si="8"/>
        <v>19.164523166723249</v>
      </c>
    </row>
    <row r="176" spans="1:42" x14ac:dyDescent="0.4">
      <c r="A176" s="17" t="s">
        <v>58</v>
      </c>
      <c r="B176" s="7">
        <f t="shared" si="7"/>
        <v>145.58850168347595</v>
      </c>
      <c r="C176" s="7">
        <f t="shared" si="8"/>
        <v>145.8486058595816</v>
      </c>
      <c r="D176" s="7">
        <f t="shared" si="8"/>
        <v>139.55886351686129</v>
      </c>
      <c r="E176" s="7">
        <f t="shared" si="8"/>
        <v>139.58071587131582</v>
      </c>
      <c r="F176" s="7">
        <f t="shared" si="8"/>
        <v>138.90150486431884</v>
      </c>
      <c r="G176" s="7">
        <f t="shared" si="8"/>
        <v>129.98181670837627</v>
      </c>
      <c r="H176" s="7">
        <f t="shared" si="8"/>
        <v>120.44942057130007</v>
      </c>
      <c r="I176" s="7">
        <f t="shared" si="8"/>
        <v>119.46874053276164</v>
      </c>
      <c r="J176" s="7">
        <f t="shared" si="8"/>
        <v>117.14274098231688</v>
      </c>
      <c r="K176" s="7">
        <f t="shared" si="8"/>
        <v>113.92596188237337</v>
      </c>
      <c r="L176" s="7">
        <f t="shared" si="8"/>
        <v>107.78675362316645</v>
      </c>
      <c r="M176" s="7">
        <f t="shared" si="8"/>
        <v>98.006905663823062</v>
      </c>
      <c r="N176" s="7">
        <f t="shared" si="8"/>
        <v>88.022307539931006</v>
      </c>
      <c r="O176" s="7">
        <f t="shared" si="8"/>
        <v>76.278898063457447</v>
      </c>
      <c r="P176" s="7">
        <f t="shared" si="8"/>
        <v>70.249100394737795</v>
      </c>
      <c r="Q176" s="7">
        <f t="shared" si="8"/>
        <v>66.571382231528531</v>
      </c>
      <c r="R176" s="7">
        <f t="shared" si="8"/>
        <v>63.175730157256567</v>
      </c>
      <c r="S176" s="7">
        <f t="shared" si="8"/>
        <v>60.909919835134644</v>
      </c>
      <c r="T176" s="7">
        <f t="shared" si="8"/>
        <v>59.400938751583354</v>
      </c>
      <c r="U176" s="7">
        <f t="shared" si="8"/>
        <v>56.699193412117445</v>
      </c>
      <c r="V176" s="7">
        <f t="shared" si="8"/>
        <v>52.357891205507116</v>
      </c>
      <c r="W176" s="7">
        <f t="shared" si="8"/>
        <v>48.420681148914426</v>
      </c>
      <c r="X176" s="7">
        <f t="shared" si="8"/>
        <v>45.561465309386172</v>
      </c>
      <c r="Y176" s="7">
        <f t="shared" si="8"/>
        <v>41.788050070463314</v>
      </c>
      <c r="Z176" s="7">
        <f t="shared" si="8"/>
        <v>38.970843539052829</v>
      </c>
      <c r="AA176" s="7">
        <f t="shared" si="8"/>
        <v>36.871688998632422</v>
      </c>
      <c r="AB176" s="7">
        <f t="shared" si="8"/>
        <v>35.852292170832733</v>
      </c>
      <c r="AC176" s="7">
        <f t="shared" si="8"/>
        <v>34.463058717355693</v>
      </c>
      <c r="AD176" s="7">
        <f t="shared" si="8"/>
        <v>33.355882392207718</v>
      </c>
      <c r="AE176" s="7">
        <f t="shared" si="8"/>
        <v>32.275123117573301</v>
      </c>
      <c r="AF176" s="7">
        <f t="shared" si="8"/>
        <v>31.153652614343272</v>
      </c>
      <c r="AG176" s="7">
        <f t="shared" si="8"/>
        <v>30.33336535945044</v>
      </c>
      <c r="AH176" s="7">
        <f t="shared" si="8"/>
        <v>29.371817149548811</v>
      </c>
      <c r="AI176" s="7">
        <f t="shared" si="8"/>
        <v>28.845741855448999</v>
      </c>
      <c r="AJ176" s="7">
        <f t="shared" si="8"/>
        <v>28.324793022948811</v>
      </c>
      <c r="AK176" s="7">
        <f t="shared" si="8"/>
        <v>27.63218927703749</v>
      </c>
      <c r="AL176" s="7">
        <f t="shared" si="8"/>
        <v>26.703756319898968</v>
      </c>
      <c r="AM176" s="7">
        <f t="shared" si="8"/>
        <v>25.865991996734692</v>
      </c>
      <c r="AN176" s="7">
        <f t="shared" si="8"/>
        <v>24.974791634195242</v>
      </c>
      <c r="AO176" s="7">
        <f t="shared" si="8"/>
        <v>24.273228197226508</v>
      </c>
      <c r="AP176" s="7">
        <f t="shared" si="8"/>
        <v>23.189627191732662</v>
      </c>
    </row>
    <row r="177" spans="1:42" x14ac:dyDescent="0.4">
      <c r="A177" s="17" t="s">
        <v>47</v>
      </c>
      <c r="B177" s="7">
        <f t="shared" si="7"/>
        <v>202.86763189805555</v>
      </c>
      <c r="C177" s="7">
        <f t="shared" si="8"/>
        <v>205.81961710185809</v>
      </c>
      <c r="D177" s="7">
        <f t="shared" si="8"/>
        <v>203.20934160771182</v>
      </c>
      <c r="E177" s="7">
        <f t="shared" si="8"/>
        <v>203.83276845128285</v>
      </c>
      <c r="F177" s="7">
        <f t="shared" si="8"/>
        <v>204.50538659470183</v>
      </c>
      <c r="G177" s="7">
        <f t="shared" si="8"/>
        <v>201.42116853555282</v>
      </c>
      <c r="H177" s="7">
        <f t="shared" si="8"/>
        <v>196.11760683393561</v>
      </c>
      <c r="I177" s="7">
        <f t="shared" si="8"/>
        <v>193.51166213946522</v>
      </c>
      <c r="J177" s="7">
        <f t="shared" si="8"/>
        <v>191.67249162846701</v>
      </c>
      <c r="K177" s="7">
        <f t="shared" si="8"/>
        <v>187.74346304214691</v>
      </c>
      <c r="L177" s="7">
        <f t="shared" si="8"/>
        <v>182.99315475832168</v>
      </c>
      <c r="M177" s="7">
        <f t="shared" si="8"/>
        <v>178.2454187491646</v>
      </c>
      <c r="N177" s="7">
        <f t="shared" si="8"/>
        <v>171.26712998629793</v>
      </c>
      <c r="O177" s="7">
        <f t="shared" si="8"/>
        <v>162.60776024891038</v>
      </c>
      <c r="P177" s="7">
        <f t="shared" si="8"/>
        <v>160.93541906417664</v>
      </c>
      <c r="Q177" s="7">
        <f t="shared" si="8"/>
        <v>152.68238800077256</v>
      </c>
      <c r="R177" s="7">
        <f t="shared" si="8"/>
        <v>152.61528601859862</v>
      </c>
      <c r="S177" s="7">
        <f t="shared" si="8"/>
        <v>152.53480618395866</v>
      </c>
      <c r="T177" s="7">
        <f t="shared" si="8"/>
        <v>152.47485082708576</v>
      </c>
      <c r="U177" s="7">
        <f t="shared" si="8"/>
        <v>152.35586008040127</v>
      </c>
      <c r="V177" s="7">
        <f t="shared" si="8"/>
        <v>152.16164148857806</v>
      </c>
      <c r="W177" s="7">
        <f t="shared" si="8"/>
        <v>152.00991805606529</v>
      </c>
      <c r="X177" s="7">
        <f t="shared" si="8"/>
        <v>151.89276538754228</v>
      </c>
      <c r="Y177" s="7">
        <f t="shared" si="8"/>
        <v>151.74929797891207</v>
      </c>
      <c r="Z177" s="7">
        <f t="shared" si="8"/>
        <v>151.62367613760671</v>
      </c>
      <c r="AA177" s="7">
        <f t="shared" si="8"/>
        <v>151.54113343784331</v>
      </c>
      <c r="AB177" s="7">
        <f t="shared" si="8"/>
        <v>151.48884741700175</v>
      </c>
      <c r="AC177" s="7">
        <f t="shared" si="8"/>
        <v>151.44312548346699</v>
      </c>
      <c r="AD177" s="7">
        <f t="shared" si="8"/>
        <v>151.3954789881158</v>
      </c>
      <c r="AE177" s="7">
        <f t="shared" si="8"/>
        <v>151.34417722891328</v>
      </c>
      <c r="AF177" s="7">
        <f t="shared" si="8"/>
        <v>151.30111549545393</v>
      </c>
      <c r="AG177" s="7">
        <f t="shared" si="8"/>
        <v>151.26781909380409</v>
      </c>
      <c r="AH177" s="7">
        <f t="shared" si="8"/>
        <v>151.23064999026028</v>
      </c>
      <c r="AI177" s="7">
        <f t="shared" si="8"/>
        <v>151.20798409043323</v>
      </c>
      <c r="AJ177" s="7">
        <f t="shared" si="8"/>
        <v>151.18511506203987</v>
      </c>
      <c r="AK177" s="7">
        <f t="shared" si="8"/>
        <v>151.15566959992481</v>
      </c>
      <c r="AL177" s="7">
        <f t="shared" si="8"/>
        <v>151.11642920709426</v>
      </c>
      <c r="AM177" s="7">
        <f t="shared" si="8"/>
        <v>151.07991874852394</v>
      </c>
      <c r="AN177" s="7">
        <f t="shared" si="8"/>
        <v>151.04666925025703</v>
      </c>
      <c r="AO177" s="7">
        <f t="shared" si="8"/>
        <v>151.01721368641714</v>
      </c>
      <c r="AP177" s="7">
        <f t="shared" si="8"/>
        <v>150.9614859809063</v>
      </c>
    </row>
    <row r="178" spans="1:42" x14ac:dyDescent="0.4">
      <c r="A178" s="17" t="s">
        <v>48</v>
      </c>
      <c r="B178" s="7">
        <f t="shared" si="7"/>
        <v>251.77307338228024</v>
      </c>
      <c r="C178" s="7">
        <f t="shared" si="8"/>
        <v>260.80325068270213</v>
      </c>
      <c r="D178" s="7">
        <f t="shared" si="8"/>
        <v>261.43648870427847</v>
      </c>
      <c r="E178" s="7">
        <f t="shared" si="8"/>
        <v>260.80536903490696</v>
      </c>
      <c r="F178" s="7">
        <f t="shared" si="8"/>
        <v>261.56662828690173</v>
      </c>
      <c r="G178" s="7">
        <f t="shared" si="8"/>
        <v>255.21931382213043</v>
      </c>
      <c r="H178" s="7">
        <f t="shared" ref="H178:AP178" si="9">H162+H130+H114+H98</f>
        <v>250.09193912844989</v>
      </c>
      <c r="I178" s="7">
        <f t="shared" si="9"/>
        <v>246.63077021049662</v>
      </c>
      <c r="J178" s="7">
        <f t="shared" si="9"/>
        <v>244.10190753718331</v>
      </c>
      <c r="K178" s="7">
        <f t="shared" si="9"/>
        <v>239.6499144391521</v>
      </c>
      <c r="L178" s="7">
        <f t="shared" si="9"/>
        <v>234.96723036348658</v>
      </c>
      <c r="M178" s="7">
        <f t="shared" si="9"/>
        <v>228.88628499296283</v>
      </c>
      <c r="N178" s="7">
        <f t="shared" si="9"/>
        <v>221.05714380362477</v>
      </c>
      <c r="O178" s="7">
        <f t="shared" si="9"/>
        <v>210.72580442774114</v>
      </c>
      <c r="P178" s="7">
        <f t="shared" si="9"/>
        <v>205.91148680601449</v>
      </c>
      <c r="Q178" s="7">
        <f t="shared" si="9"/>
        <v>198.63191797582951</v>
      </c>
      <c r="R178" s="7">
        <f t="shared" si="9"/>
        <v>193.35465388148364</v>
      </c>
      <c r="S178" s="7">
        <f t="shared" si="9"/>
        <v>193.24935609108135</v>
      </c>
      <c r="T178" s="7">
        <f t="shared" si="9"/>
        <v>193.18375168383511</v>
      </c>
      <c r="U178" s="7">
        <f t="shared" si="9"/>
        <v>193.04752388577552</v>
      </c>
      <c r="V178" s="7">
        <f t="shared" si="9"/>
        <v>192.81123641976569</v>
      </c>
      <c r="W178" s="7">
        <f t="shared" si="9"/>
        <v>192.62539900368904</v>
      </c>
      <c r="X178" s="7">
        <f t="shared" si="9"/>
        <v>192.48272076278943</v>
      </c>
      <c r="Y178" s="7">
        <f t="shared" si="9"/>
        <v>192.30127172435672</v>
      </c>
      <c r="Z178" s="7">
        <f t="shared" si="9"/>
        <v>192.16611383323107</v>
      </c>
      <c r="AA178" s="7">
        <f t="shared" si="9"/>
        <v>192.05660659059163</v>
      </c>
      <c r="AB178" s="7">
        <f t="shared" si="9"/>
        <v>192.00401524954017</v>
      </c>
      <c r="AC178" s="7">
        <f t="shared" si="9"/>
        <v>191.93227480541006</v>
      </c>
      <c r="AD178" s="7">
        <f t="shared" si="9"/>
        <v>191.88469915673153</v>
      </c>
      <c r="AE178" s="7">
        <f t="shared" si="9"/>
        <v>191.82640037757452</v>
      </c>
      <c r="AF178" s="7">
        <f t="shared" si="9"/>
        <v>191.76681696045554</v>
      </c>
      <c r="AG178" s="7">
        <f t="shared" si="9"/>
        <v>191.72908654873311</v>
      </c>
      <c r="AH178" s="7">
        <f t="shared" si="9"/>
        <v>191.68272877084397</v>
      </c>
      <c r="AI178" s="7">
        <f t="shared" si="9"/>
        <v>191.65832161877489</v>
      </c>
      <c r="AJ178" s="7">
        <f t="shared" si="9"/>
        <v>191.63086820618153</v>
      </c>
      <c r="AK178" s="7">
        <f t="shared" si="9"/>
        <v>191.59486676660248</v>
      </c>
      <c r="AL178" s="7">
        <f t="shared" si="9"/>
        <v>191.54736722136619</v>
      </c>
      <c r="AM178" s="7">
        <f t="shared" si="9"/>
        <v>191.50404469082508</v>
      </c>
      <c r="AN178" s="7">
        <f t="shared" si="9"/>
        <v>191.45992117155072</v>
      </c>
      <c r="AO178" s="7">
        <f t="shared" si="9"/>
        <v>191.42768937138791</v>
      </c>
      <c r="AP178" s="7">
        <f t="shared" si="9"/>
        <v>191.36775593062001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D368-AB35-4021-AC4D-171E171CE7EA}">
  <sheetPr>
    <tabColor theme="9"/>
  </sheetPr>
  <dimension ref="A1:AY52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6" x14ac:dyDescent="0.4"/>
  <cols>
    <col min="1" max="1" width="19.765625" customWidth="1"/>
    <col min="3" max="25" width="10.07421875" bestFit="1" customWidth="1"/>
    <col min="26" max="42" width="9.3046875" bestFit="1" customWidth="1"/>
    <col min="51" max="51" width="10.69140625" customWidth="1"/>
  </cols>
  <sheetData>
    <row r="1" spans="1:51" ht="18.45" x14ac:dyDescent="0.5">
      <c r="A1" s="5" t="s">
        <v>224</v>
      </c>
    </row>
    <row r="2" spans="1:51" s="17" customFormat="1" x14ac:dyDescent="0.4"/>
    <row r="3" spans="1:51" x14ac:dyDescent="0.4">
      <c r="B3">
        <v>2010</v>
      </c>
      <c r="C3">
        <v>2011</v>
      </c>
      <c r="D3">
        <v>2012</v>
      </c>
      <c r="E3">
        <v>2013</v>
      </c>
      <c r="F3">
        <v>2014</v>
      </c>
      <c r="G3">
        <v>2015</v>
      </c>
      <c r="H3">
        <v>2016</v>
      </c>
      <c r="I3">
        <v>2017</v>
      </c>
      <c r="J3">
        <v>2018</v>
      </c>
      <c r="K3">
        <v>2019</v>
      </c>
      <c r="L3">
        <v>2020</v>
      </c>
      <c r="M3">
        <v>2021</v>
      </c>
      <c r="N3">
        <v>2022</v>
      </c>
      <c r="O3">
        <v>2023</v>
      </c>
      <c r="P3">
        <v>2024</v>
      </c>
      <c r="Q3">
        <v>2025</v>
      </c>
      <c r="R3">
        <v>2026</v>
      </c>
      <c r="S3">
        <v>2027</v>
      </c>
      <c r="T3">
        <v>2028</v>
      </c>
      <c r="U3">
        <v>2029</v>
      </c>
      <c r="V3">
        <v>2030</v>
      </c>
      <c r="W3">
        <v>2031</v>
      </c>
      <c r="X3">
        <v>2032</v>
      </c>
      <c r="Y3">
        <v>2033</v>
      </c>
      <c r="Z3">
        <v>2034</v>
      </c>
      <c r="AA3">
        <v>2035</v>
      </c>
      <c r="AB3">
        <v>2036</v>
      </c>
      <c r="AC3">
        <v>2037</v>
      </c>
      <c r="AD3">
        <v>2038</v>
      </c>
      <c r="AE3">
        <v>2039</v>
      </c>
      <c r="AF3">
        <v>2040</v>
      </c>
      <c r="AG3">
        <v>2041</v>
      </c>
      <c r="AH3">
        <v>2042</v>
      </c>
      <c r="AI3">
        <v>2043</v>
      </c>
      <c r="AJ3">
        <v>2044</v>
      </c>
      <c r="AK3">
        <v>2045</v>
      </c>
      <c r="AL3">
        <v>2046</v>
      </c>
      <c r="AM3">
        <v>2047</v>
      </c>
      <c r="AN3">
        <v>2048</v>
      </c>
      <c r="AO3">
        <v>2049</v>
      </c>
      <c r="AP3">
        <v>2050</v>
      </c>
      <c r="AR3" t="s">
        <v>230</v>
      </c>
      <c r="AT3" t="s">
        <v>231</v>
      </c>
      <c r="AV3" s="59" t="s">
        <v>233</v>
      </c>
      <c r="AW3" s="59"/>
      <c r="AX3" s="59"/>
      <c r="AY3" s="59"/>
    </row>
    <row r="4" spans="1:51" s="17" customFormat="1" x14ac:dyDescent="0.4">
      <c r="A4" s="25" t="s">
        <v>105</v>
      </c>
    </row>
    <row r="5" spans="1:51" x14ac:dyDescent="0.4">
      <c r="A5" t="s">
        <v>226</v>
      </c>
      <c r="C5" s="29">
        <v>14670.597656</v>
      </c>
      <c r="D5" s="29">
        <v>14610.815430000001</v>
      </c>
      <c r="E5" s="29">
        <v>14802.296875</v>
      </c>
      <c r="F5" s="29">
        <v>14918.264648</v>
      </c>
      <c r="G5" s="29">
        <v>15319.712890999999</v>
      </c>
      <c r="H5" s="29">
        <v>15378.109375</v>
      </c>
      <c r="I5" s="29">
        <v>15357.052734000001</v>
      </c>
      <c r="J5" s="29">
        <v>15308.65625</v>
      </c>
      <c r="K5" s="29">
        <v>15138.777344</v>
      </c>
      <c r="L5" s="29">
        <v>14933.755859000001</v>
      </c>
      <c r="M5" s="29">
        <v>14668.791015999999</v>
      </c>
      <c r="N5" s="29">
        <v>14355.898438</v>
      </c>
      <c r="O5" s="29">
        <v>13988.303711</v>
      </c>
      <c r="P5" s="29">
        <v>13589.679688</v>
      </c>
      <c r="Q5" s="29">
        <v>13170.765625</v>
      </c>
      <c r="R5" s="29">
        <v>12798.285156</v>
      </c>
      <c r="S5" s="29">
        <v>12447.235352</v>
      </c>
      <c r="T5" s="29">
        <v>12099.961914</v>
      </c>
      <c r="U5" s="29">
        <v>11732.908203000001</v>
      </c>
      <c r="V5" s="29">
        <v>11284.852539</v>
      </c>
      <c r="W5" s="29">
        <v>10854.740234000001</v>
      </c>
      <c r="X5" s="29">
        <v>10424.855469</v>
      </c>
      <c r="Y5" s="29">
        <v>10003.4375</v>
      </c>
      <c r="Z5" s="29">
        <v>9581.0703119999998</v>
      </c>
      <c r="AA5" s="29">
        <v>9156.4990230000003</v>
      </c>
      <c r="AB5" s="29">
        <v>8740.7255860000005</v>
      </c>
      <c r="AC5" s="29">
        <v>8326.6308590000008</v>
      </c>
      <c r="AD5" s="29">
        <v>7916.7963870000003</v>
      </c>
      <c r="AE5" s="29">
        <v>7507.4077150000003</v>
      </c>
      <c r="AF5" s="29">
        <v>7100.375</v>
      </c>
      <c r="AG5" s="29">
        <v>6700.90625</v>
      </c>
      <c r="AH5" s="29">
        <v>6315.392578</v>
      </c>
      <c r="AI5" s="29">
        <v>5942.7294920000004</v>
      </c>
      <c r="AJ5" s="29">
        <v>5569.6289059999999</v>
      </c>
      <c r="AK5" s="29">
        <v>5200.7255859999996</v>
      </c>
      <c r="AL5" s="29">
        <v>4842.4838870000003</v>
      </c>
      <c r="AM5" s="29">
        <v>4494.2016599999997</v>
      </c>
      <c r="AN5" s="29">
        <v>4165.7314450000003</v>
      </c>
      <c r="AO5" s="29">
        <v>3857.959961</v>
      </c>
      <c r="AP5" s="29">
        <v>3558.6259770000001</v>
      </c>
      <c r="AR5" s="2">
        <f>SUM(C5:AP5)</f>
        <v>420835.64453100011</v>
      </c>
      <c r="AT5" s="2">
        <f>AR5-AR5</f>
        <v>0</v>
      </c>
    </row>
    <row r="6" spans="1:51" x14ac:dyDescent="0.4">
      <c r="A6" t="s">
        <v>17</v>
      </c>
      <c r="C6" s="29">
        <v>31.066504999999999</v>
      </c>
      <c r="D6" s="29">
        <v>40.193255999999998</v>
      </c>
      <c r="E6" s="29">
        <v>44.111575999999999</v>
      </c>
      <c r="F6" s="29">
        <v>52.059471000000002</v>
      </c>
      <c r="G6" s="29">
        <v>63.648113000000002</v>
      </c>
      <c r="H6" s="29">
        <v>77.025970000000001</v>
      </c>
      <c r="I6" s="29">
        <v>91.619163999999998</v>
      </c>
      <c r="J6" s="29">
        <v>104.766037</v>
      </c>
      <c r="K6" s="29">
        <v>118.957443</v>
      </c>
      <c r="L6" s="29">
        <v>132.621872</v>
      </c>
      <c r="M6" s="29">
        <v>145.40389999999999</v>
      </c>
      <c r="N6" s="29">
        <v>157.667114</v>
      </c>
      <c r="O6" s="29">
        <v>168.42176799999999</v>
      </c>
      <c r="P6" s="29">
        <v>177.66989100000001</v>
      </c>
      <c r="Q6" s="29">
        <v>185.27879300000001</v>
      </c>
      <c r="R6" s="29">
        <v>192.406631</v>
      </c>
      <c r="S6" s="29">
        <v>198.80351300000001</v>
      </c>
      <c r="T6" s="29">
        <v>204.484039</v>
      </c>
      <c r="U6" s="29">
        <v>208.550613</v>
      </c>
      <c r="V6" s="29">
        <v>209.933167</v>
      </c>
      <c r="W6" s="29">
        <v>210.18627900000001</v>
      </c>
      <c r="X6" s="29">
        <v>209.227982</v>
      </c>
      <c r="Y6" s="29">
        <v>207.22674599999999</v>
      </c>
      <c r="Z6" s="29">
        <v>204.21516399999999</v>
      </c>
      <c r="AA6" s="29">
        <v>200.05462600000001</v>
      </c>
      <c r="AB6" s="29">
        <v>195.04959099999999</v>
      </c>
      <c r="AC6" s="29">
        <v>189.15542600000001</v>
      </c>
      <c r="AD6" s="29">
        <v>182.57569899999999</v>
      </c>
      <c r="AE6" s="29">
        <v>175.15093999999999</v>
      </c>
      <c r="AF6" s="29">
        <v>167.149765</v>
      </c>
      <c r="AG6" s="29">
        <v>158.84777800000001</v>
      </c>
      <c r="AH6" s="29">
        <v>150.45709199999999</v>
      </c>
      <c r="AI6" s="29">
        <v>141.95700099999999</v>
      </c>
      <c r="AJ6" s="29">
        <v>133.35798600000001</v>
      </c>
      <c r="AK6" s="29">
        <v>124.711136</v>
      </c>
      <c r="AL6" s="29">
        <v>116.160492</v>
      </c>
      <c r="AM6" s="29">
        <v>107.74118</v>
      </c>
      <c r="AN6" s="29">
        <v>99.539749</v>
      </c>
      <c r="AO6" s="29">
        <v>91.694366000000002</v>
      </c>
      <c r="AP6" s="29">
        <v>84.180892999999998</v>
      </c>
      <c r="AR6" s="2">
        <f t="shared" ref="AR6:AR12" si="0">SUM(C6:AP6)</f>
        <v>5753.3287269999992</v>
      </c>
      <c r="AT6" s="2">
        <f t="shared" ref="AT6:AT12" si="1">AR6-AR6</f>
        <v>0</v>
      </c>
    </row>
    <row r="7" spans="1:51" x14ac:dyDescent="0.4">
      <c r="A7" t="s">
        <v>227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29">
        <v>0</v>
      </c>
      <c r="Q7" s="29">
        <v>0</v>
      </c>
      <c r="R7" s="29">
        <v>0</v>
      </c>
      <c r="S7" s="29">
        <v>0</v>
      </c>
      <c r="T7" s="29">
        <v>0</v>
      </c>
      <c r="U7" s="29">
        <v>0</v>
      </c>
      <c r="V7" s="29">
        <v>0</v>
      </c>
      <c r="W7" s="29">
        <v>0</v>
      </c>
      <c r="X7" s="29">
        <v>0</v>
      </c>
      <c r="Y7" s="29">
        <v>0</v>
      </c>
      <c r="Z7" s="29">
        <v>0</v>
      </c>
      <c r="AA7" s="29">
        <v>0</v>
      </c>
      <c r="AB7" s="29">
        <v>0</v>
      </c>
      <c r="AC7" s="29">
        <v>0</v>
      </c>
      <c r="AD7" s="29">
        <v>0</v>
      </c>
      <c r="AE7" s="29">
        <v>0</v>
      </c>
      <c r="AF7" s="29">
        <v>0</v>
      </c>
      <c r="AG7" s="29">
        <v>0</v>
      </c>
      <c r="AH7" s="29">
        <v>0</v>
      </c>
      <c r="AI7" s="29">
        <v>0</v>
      </c>
      <c r="AJ7" s="29">
        <v>0</v>
      </c>
      <c r="AK7" s="29">
        <v>0</v>
      </c>
      <c r="AL7" s="29">
        <v>0</v>
      </c>
      <c r="AM7" s="29">
        <v>0</v>
      </c>
      <c r="AN7" s="29">
        <v>0</v>
      </c>
      <c r="AO7" s="29">
        <v>0</v>
      </c>
      <c r="AP7" s="29">
        <v>0</v>
      </c>
      <c r="AR7" s="2">
        <f t="shared" si="0"/>
        <v>0</v>
      </c>
      <c r="AT7" s="2">
        <f t="shared" si="1"/>
        <v>0</v>
      </c>
    </row>
    <row r="8" spans="1:51" x14ac:dyDescent="0.4">
      <c r="A8" t="s">
        <v>228</v>
      </c>
      <c r="C8" s="29">
        <v>23.528917</v>
      </c>
      <c r="D8" s="29">
        <v>15.836577999999999</v>
      </c>
      <c r="E8" s="29">
        <v>14.341402</v>
      </c>
      <c r="F8" s="29">
        <v>10.300948999999999</v>
      </c>
      <c r="G8" s="29">
        <v>17.521145000000001</v>
      </c>
      <c r="H8" s="29">
        <v>24.790154999999999</v>
      </c>
      <c r="I8" s="29">
        <v>21.3521</v>
      </c>
      <c r="J8" s="29">
        <v>15.848457</v>
      </c>
      <c r="K8" s="29">
        <v>17.436385999999999</v>
      </c>
      <c r="L8" s="29">
        <v>19.363648999999999</v>
      </c>
      <c r="M8" s="29">
        <v>22.585075</v>
      </c>
      <c r="N8" s="29">
        <v>32.815235000000001</v>
      </c>
      <c r="O8" s="29">
        <v>39.873905000000001</v>
      </c>
      <c r="P8" s="29">
        <v>43.552371999999998</v>
      </c>
      <c r="Q8" s="29">
        <v>51.598202000000001</v>
      </c>
      <c r="R8" s="29">
        <v>63.376057000000003</v>
      </c>
      <c r="S8" s="29">
        <v>74.367965999999996</v>
      </c>
      <c r="T8" s="29">
        <v>89.455817999999994</v>
      </c>
      <c r="U8" s="29">
        <v>100.126007</v>
      </c>
      <c r="V8" s="29">
        <v>125.84551999999999</v>
      </c>
      <c r="W8" s="29">
        <v>131.589035</v>
      </c>
      <c r="X8" s="29">
        <v>140.815674</v>
      </c>
      <c r="Y8" s="29">
        <v>151.291077</v>
      </c>
      <c r="Z8" s="29">
        <v>159.26458700000001</v>
      </c>
      <c r="AA8" s="29">
        <v>165.50732400000001</v>
      </c>
      <c r="AB8" s="29">
        <v>167.50500500000001</v>
      </c>
      <c r="AC8" s="29">
        <v>165.66503900000001</v>
      </c>
      <c r="AD8" s="29">
        <v>160.91557299999999</v>
      </c>
      <c r="AE8" s="29">
        <v>153.38651999999999</v>
      </c>
      <c r="AF8" s="29">
        <v>143.538162</v>
      </c>
      <c r="AG8" s="29">
        <v>129.82269299999999</v>
      </c>
      <c r="AH8" s="29">
        <v>115.966179</v>
      </c>
      <c r="AI8" s="29">
        <v>98.917366000000001</v>
      </c>
      <c r="AJ8" s="29">
        <v>90.045508999999996</v>
      </c>
      <c r="AK8" s="29">
        <v>87.718185000000005</v>
      </c>
      <c r="AL8" s="29">
        <v>88.831322</v>
      </c>
      <c r="AM8" s="29">
        <v>95.803382999999997</v>
      </c>
      <c r="AN8" s="29">
        <v>98.395591999999994</v>
      </c>
      <c r="AO8" s="29">
        <v>97.446326999999997</v>
      </c>
      <c r="AP8" s="29">
        <v>102.454773</v>
      </c>
      <c r="AR8" s="2">
        <f t="shared" si="0"/>
        <v>3368.79522</v>
      </c>
      <c r="AT8" s="2">
        <f t="shared" si="1"/>
        <v>0</v>
      </c>
    </row>
    <row r="9" spans="1:51" x14ac:dyDescent="0.4">
      <c r="A9" t="s">
        <v>85</v>
      </c>
      <c r="C9" s="29">
        <v>1.3594809999999999</v>
      </c>
      <c r="D9" s="29">
        <v>0.199131</v>
      </c>
      <c r="E9" s="29">
        <v>0.21073600000000001</v>
      </c>
      <c r="F9" s="29">
        <v>0.22339200000000001</v>
      </c>
      <c r="G9" s="29">
        <v>0.24981500000000001</v>
      </c>
      <c r="H9" s="29">
        <v>0.27263500000000002</v>
      </c>
      <c r="I9" s="29">
        <v>0.29245500000000002</v>
      </c>
      <c r="J9" s="29">
        <v>0.31828000000000001</v>
      </c>
      <c r="K9" s="29">
        <v>0.39639000000000002</v>
      </c>
      <c r="L9" s="29">
        <v>0.47222799999999998</v>
      </c>
      <c r="M9" s="29">
        <v>0.49553599999999998</v>
      </c>
      <c r="N9" s="29">
        <v>0.52485000000000004</v>
      </c>
      <c r="O9" s="29">
        <v>0.55806599999999995</v>
      </c>
      <c r="P9" s="29">
        <v>0.59287100000000004</v>
      </c>
      <c r="Q9" s="29">
        <v>0.61563599999999996</v>
      </c>
      <c r="R9" s="29">
        <v>0.63668599999999997</v>
      </c>
      <c r="S9" s="29">
        <v>0.65376199999999995</v>
      </c>
      <c r="T9" s="29">
        <v>0.66690499999999997</v>
      </c>
      <c r="U9" s="29">
        <v>0.67504500000000001</v>
      </c>
      <c r="V9" s="29">
        <v>0.67727599999999999</v>
      </c>
      <c r="W9" s="29">
        <v>0.67659000000000002</v>
      </c>
      <c r="X9" s="29">
        <v>0.67239300000000002</v>
      </c>
      <c r="Y9" s="29">
        <v>0.66336200000000001</v>
      </c>
      <c r="Z9" s="29">
        <v>0.65015699999999998</v>
      </c>
      <c r="AA9" s="29">
        <v>0.63058000000000003</v>
      </c>
      <c r="AB9" s="29">
        <v>0.60692400000000002</v>
      </c>
      <c r="AC9" s="29">
        <v>0.57400600000000002</v>
      </c>
      <c r="AD9" s="29">
        <v>0.53542800000000002</v>
      </c>
      <c r="AE9" s="29">
        <v>0.49334699999999998</v>
      </c>
      <c r="AF9" s="29">
        <v>0.44399</v>
      </c>
      <c r="AG9" s="29">
        <v>0.39273799999999998</v>
      </c>
      <c r="AH9" s="29">
        <v>0.34099000000000002</v>
      </c>
      <c r="AI9" s="29">
        <v>0.287966</v>
      </c>
      <c r="AJ9" s="29">
        <v>0.23494699999999999</v>
      </c>
      <c r="AK9" s="29">
        <v>0.184505</v>
      </c>
      <c r="AL9" s="29">
        <v>0.130635</v>
      </c>
      <c r="AM9" s="29">
        <v>7.6662999999999995E-2</v>
      </c>
      <c r="AN9" s="29">
        <v>2.3772000000000001E-2</v>
      </c>
      <c r="AO9" s="29">
        <v>-2.8636999999999999E-2</v>
      </c>
      <c r="AP9" s="29">
        <v>-7.9001000000000002E-2</v>
      </c>
      <c r="AR9" s="2">
        <f t="shared" si="0"/>
        <v>17.602531000000006</v>
      </c>
      <c r="AT9" s="2">
        <f t="shared" si="1"/>
        <v>0</v>
      </c>
    </row>
    <row r="10" spans="1:51" x14ac:dyDescent="0.4">
      <c r="A10" t="s">
        <v>229</v>
      </c>
      <c r="C10" s="29">
        <v>1.0586390000000001</v>
      </c>
      <c r="D10" s="29">
        <v>4.1339999999999997E-3</v>
      </c>
      <c r="E10" s="29">
        <v>3.6480000000000002E-3</v>
      </c>
      <c r="F10" s="29">
        <v>3.3679999999999999E-3</v>
      </c>
      <c r="G10" s="29">
        <v>7.4362999999999999E-2</v>
      </c>
      <c r="H10" s="29">
        <v>0.139877</v>
      </c>
      <c r="I10" s="29">
        <v>0.210482</v>
      </c>
      <c r="J10" s="29">
        <v>0.27042100000000002</v>
      </c>
      <c r="K10" s="29">
        <v>0.32939299999999999</v>
      </c>
      <c r="L10" s="29">
        <v>0.38288100000000003</v>
      </c>
      <c r="M10" s="29">
        <v>0.42968000000000001</v>
      </c>
      <c r="N10" s="29">
        <v>0.46992400000000001</v>
      </c>
      <c r="O10" s="29">
        <v>0.50104300000000002</v>
      </c>
      <c r="P10" s="29">
        <v>0.52420299999999997</v>
      </c>
      <c r="Q10" s="29">
        <v>0.54266800000000004</v>
      </c>
      <c r="R10" s="29">
        <v>0.559701</v>
      </c>
      <c r="S10" s="29">
        <v>0.57172599999999996</v>
      </c>
      <c r="T10" s="29">
        <v>0.57946500000000001</v>
      </c>
      <c r="U10" s="29">
        <v>0.58226800000000001</v>
      </c>
      <c r="V10" s="29">
        <v>0.57751200000000003</v>
      </c>
      <c r="W10" s="29">
        <v>0.56953399999999998</v>
      </c>
      <c r="X10" s="29">
        <v>0.55960600000000005</v>
      </c>
      <c r="Y10" s="29">
        <v>0.54772200000000004</v>
      </c>
      <c r="Z10" s="29">
        <v>0.53436499999999998</v>
      </c>
      <c r="AA10" s="29">
        <v>0.51915699999999998</v>
      </c>
      <c r="AB10" s="29">
        <v>0.50334999999999996</v>
      </c>
      <c r="AC10" s="29">
        <v>0.48558099999999998</v>
      </c>
      <c r="AD10" s="29">
        <v>0.46677099999999999</v>
      </c>
      <c r="AE10" s="29">
        <v>0.450077</v>
      </c>
      <c r="AF10" s="29">
        <v>0.432813</v>
      </c>
      <c r="AG10" s="29">
        <v>0.412381</v>
      </c>
      <c r="AH10" s="29">
        <v>0.391905</v>
      </c>
      <c r="AI10" s="29">
        <v>0.37198599999999998</v>
      </c>
      <c r="AJ10" s="29">
        <v>0.35228100000000001</v>
      </c>
      <c r="AK10" s="29">
        <v>0.33305600000000002</v>
      </c>
      <c r="AL10" s="29">
        <v>0.31438500000000003</v>
      </c>
      <c r="AM10" s="29">
        <v>0.29646</v>
      </c>
      <c r="AN10" s="29">
        <v>0.27900000000000003</v>
      </c>
      <c r="AO10" s="29">
        <v>0.26221899999999998</v>
      </c>
      <c r="AP10" s="29">
        <v>0.24634800000000001</v>
      </c>
      <c r="AR10" s="2">
        <f t="shared" si="0"/>
        <v>16.144392999999997</v>
      </c>
      <c r="AT10" s="2">
        <f t="shared" si="1"/>
        <v>0</v>
      </c>
    </row>
    <row r="11" spans="1:51" x14ac:dyDescent="0.4">
      <c r="A11" t="s">
        <v>0</v>
      </c>
      <c r="C11" s="29">
        <v>3.3110000000000001E-3</v>
      </c>
      <c r="D11" s="29">
        <v>1.849558</v>
      </c>
      <c r="E11" s="29">
        <v>2.8530720000000001</v>
      </c>
      <c r="F11" s="29">
        <v>4.7735599999999998</v>
      </c>
      <c r="G11" s="29">
        <v>5.1895189999999998</v>
      </c>
      <c r="H11" s="29">
        <v>6.0796150000000004</v>
      </c>
      <c r="I11" s="29">
        <v>6.5840310000000004</v>
      </c>
      <c r="J11" s="29">
        <v>9.0706919999999993</v>
      </c>
      <c r="K11" s="29">
        <v>13.330594</v>
      </c>
      <c r="L11" s="29">
        <v>19.426331000000001</v>
      </c>
      <c r="M11" s="29">
        <v>28.187705999999999</v>
      </c>
      <c r="N11" s="29">
        <v>39.067641999999999</v>
      </c>
      <c r="O11" s="29">
        <v>53.836497999999999</v>
      </c>
      <c r="P11" s="29">
        <v>74.911857999999995</v>
      </c>
      <c r="Q11" s="29">
        <v>102.817291</v>
      </c>
      <c r="R11" s="29">
        <v>139.519882</v>
      </c>
      <c r="S11" s="29">
        <v>187.41549699999999</v>
      </c>
      <c r="T11" s="29">
        <v>252.23921200000001</v>
      </c>
      <c r="U11" s="29">
        <v>341.10452299999997</v>
      </c>
      <c r="V11" s="29">
        <v>462.57486</v>
      </c>
      <c r="W11" s="29">
        <v>595.11114499999996</v>
      </c>
      <c r="X11" s="29">
        <v>738.67639199999996</v>
      </c>
      <c r="Y11" s="29">
        <v>892.73431400000004</v>
      </c>
      <c r="Z11" s="29">
        <v>1058.6453859999999</v>
      </c>
      <c r="AA11" s="29">
        <v>1233.1385499999999</v>
      </c>
      <c r="AB11" s="29">
        <v>1418.79126</v>
      </c>
      <c r="AC11" s="29">
        <v>1611.6392820000001</v>
      </c>
      <c r="AD11" s="29">
        <v>1811.756226</v>
      </c>
      <c r="AE11" s="29">
        <v>2013.1741939999999</v>
      </c>
      <c r="AF11" s="29">
        <v>2215.6525879999999</v>
      </c>
      <c r="AG11" s="29">
        <v>2421.7453609999998</v>
      </c>
      <c r="AH11" s="29">
        <v>2629.3701169999999</v>
      </c>
      <c r="AI11" s="29">
        <v>2837.211914</v>
      </c>
      <c r="AJ11" s="29">
        <v>3044.5876459999999</v>
      </c>
      <c r="AK11" s="29">
        <v>3250.2729490000002</v>
      </c>
      <c r="AL11" s="29">
        <v>3453.6784670000002</v>
      </c>
      <c r="AM11" s="29">
        <v>3651.5754390000002</v>
      </c>
      <c r="AN11" s="29">
        <v>3846.0720209999999</v>
      </c>
      <c r="AO11" s="29">
        <v>4039.716797</v>
      </c>
      <c r="AP11" s="29">
        <v>4227.4433589999999</v>
      </c>
      <c r="AR11" s="2">
        <f t="shared" si="0"/>
        <v>48741.828658999992</v>
      </c>
      <c r="AT11" s="2">
        <f t="shared" si="1"/>
        <v>0</v>
      </c>
    </row>
    <row r="12" spans="1:51" x14ac:dyDescent="0.4">
      <c r="A12" t="s">
        <v>136</v>
      </c>
      <c r="C12" s="29">
        <v>0</v>
      </c>
      <c r="D12" s="29">
        <v>4.169E-3</v>
      </c>
      <c r="E12" s="29">
        <v>4.9030000000000002E-3</v>
      </c>
      <c r="F12" s="29">
        <v>4.9049999999999996E-3</v>
      </c>
      <c r="G12" s="29">
        <v>4.8019999999999998E-3</v>
      </c>
      <c r="H12" s="29">
        <v>4.7159999999999997E-3</v>
      </c>
      <c r="I12" s="29">
        <v>4.679E-3</v>
      </c>
      <c r="J12" s="29">
        <v>5.9779999999999998E-3</v>
      </c>
      <c r="K12" s="29">
        <v>1.5128000000000001E-2</v>
      </c>
      <c r="L12" s="29">
        <v>0.39785999999999999</v>
      </c>
      <c r="M12" s="29">
        <v>0.49875199999999997</v>
      </c>
      <c r="N12" s="29">
        <v>0.65474500000000002</v>
      </c>
      <c r="O12" s="29">
        <v>0.93069000000000002</v>
      </c>
      <c r="P12" s="29">
        <v>1.2977540000000001</v>
      </c>
      <c r="Q12" s="29">
        <v>1.7812049999999999</v>
      </c>
      <c r="R12" s="29">
        <v>2.424013</v>
      </c>
      <c r="S12" s="29">
        <v>3.2779349999999998</v>
      </c>
      <c r="T12" s="29">
        <v>4.4491940000000003</v>
      </c>
      <c r="U12" s="29">
        <v>6.0776870000000001</v>
      </c>
      <c r="V12" s="29">
        <v>8.3062450000000005</v>
      </c>
      <c r="W12" s="29">
        <v>11.158281000000001</v>
      </c>
      <c r="X12" s="29">
        <v>14.787951</v>
      </c>
      <c r="Y12" s="29">
        <v>19.372292000000002</v>
      </c>
      <c r="Z12" s="29">
        <v>25.180337999999999</v>
      </c>
      <c r="AA12" s="29">
        <v>32.421726</v>
      </c>
      <c r="AB12" s="29">
        <v>41.538704000000003</v>
      </c>
      <c r="AC12" s="29">
        <v>52.838577000000001</v>
      </c>
      <c r="AD12" s="29">
        <v>66.820892000000001</v>
      </c>
      <c r="AE12" s="29">
        <v>83.704498000000001</v>
      </c>
      <c r="AF12" s="29">
        <v>104.155052</v>
      </c>
      <c r="AG12" s="29">
        <v>125.262604</v>
      </c>
      <c r="AH12" s="29">
        <v>146.679123</v>
      </c>
      <c r="AI12" s="29">
        <v>168.286575</v>
      </c>
      <c r="AJ12" s="29">
        <v>189.98599200000001</v>
      </c>
      <c r="AK12" s="29">
        <v>211.65077199999999</v>
      </c>
      <c r="AL12" s="29">
        <v>233.10401899999999</v>
      </c>
      <c r="AM12" s="29">
        <v>254.006348</v>
      </c>
      <c r="AN12" s="29">
        <v>274.53280599999999</v>
      </c>
      <c r="AO12" s="29">
        <v>294.80337500000002</v>
      </c>
      <c r="AP12" s="29">
        <v>314.321259</v>
      </c>
      <c r="AR12" s="2">
        <f t="shared" si="0"/>
        <v>2694.7565439999998</v>
      </c>
      <c r="AT12" s="2">
        <f t="shared" si="1"/>
        <v>0</v>
      </c>
    </row>
    <row r="13" spans="1:51" x14ac:dyDescent="0.4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51" x14ac:dyDescent="0.4">
      <c r="A14" s="25" t="s">
        <v>106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51" x14ac:dyDescent="0.4">
      <c r="A15" s="17" t="s">
        <v>226</v>
      </c>
      <c r="C15" s="29">
        <v>14670.597656</v>
      </c>
      <c r="D15" s="29">
        <v>14610.815430000001</v>
      </c>
      <c r="E15" s="29">
        <v>14802.296875</v>
      </c>
      <c r="F15" s="29">
        <v>14918.264648</v>
      </c>
      <c r="G15" s="29">
        <v>15319.712890999999</v>
      </c>
      <c r="H15" s="29">
        <v>15378.109375</v>
      </c>
      <c r="I15" s="29">
        <v>15357.052734000001</v>
      </c>
      <c r="J15" s="29">
        <v>15308.65625</v>
      </c>
      <c r="K15" s="29">
        <v>15138.777344</v>
      </c>
      <c r="L15" s="29">
        <v>14933.755859000001</v>
      </c>
      <c r="M15" s="29">
        <v>14668.798828000001</v>
      </c>
      <c r="N15" s="29">
        <v>14355.836914</v>
      </c>
      <c r="O15" s="29">
        <v>13985.245117</v>
      </c>
      <c r="P15" s="29">
        <v>13582.229492</v>
      </c>
      <c r="Q15" s="29">
        <v>13158.529296999999</v>
      </c>
      <c r="R15" s="29">
        <v>12778.230469</v>
      </c>
      <c r="S15" s="29">
        <v>12416.155273</v>
      </c>
      <c r="T15" s="29">
        <v>12051.441406</v>
      </c>
      <c r="U15" s="29">
        <v>11662.420898</v>
      </c>
      <c r="V15" s="29">
        <v>11188.620117</v>
      </c>
      <c r="W15" s="29">
        <v>10650.615234000001</v>
      </c>
      <c r="X15" s="29">
        <v>10114.25</v>
      </c>
      <c r="Y15" s="29">
        <v>9585.5136719999991</v>
      </c>
      <c r="Z15" s="29">
        <v>9056.4238280000009</v>
      </c>
      <c r="AA15" s="29">
        <v>8529.2744139999995</v>
      </c>
      <c r="AB15" s="29">
        <v>8016.3857420000004</v>
      </c>
      <c r="AC15" s="29">
        <v>7513.4897460000002</v>
      </c>
      <c r="AD15" s="29">
        <v>7022.8784180000002</v>
      </c>
      <c r="AE15" s="29">
        <v>6544.9526370000003</v>
      </c>
      <c r="AF15" s="29">
        <v>6081.3237300000001</v>
      </c>
      <c r="AG15" s="29">
        <v>5636.2666019999997</v>
      </c>
      <c r="AH15" s="29">
        <v>5215.4472660000001</v>
      </c>
      <c r="AI15" s="29">
        <v>4817.5478519999997</v>
      </c>
      <c r="AJ15" s="29">
        <v>4431.4848629999997</v>
      </c>
      <c r="AK15" s="29">
        <v>4061.1752929999998</v>
      </c>
      <c r="AL15" s="29">
        <v>3711.6916500000002</v>
      </c>
      <c r="AM15" s="29">
        <v>3382.5275879999999</v>
      </c>
      <c r="AN15" s="29">
        <v>3079.826172</v>
      </c>
      <c r="AO15" s="29">
        <v>2803.2626949999999</v>
      </c>
      <c r="AP15" s="29">
        <v>2543.6672359999998</v>
      </c>
      <c r="AR15" s="2">
        <f>SUM(C15:AP15)</f>
        <v>403083.55151099997</v>
      </c>
      <c r="AT15" s="2">
        <f>AR5-AR15</f>
        <v>17752.093020000146</v>
      </c>
      <c r="AV15" s="1">
        <f>AT15/115400</f>
        <v>0.15383096204506191</v>
      </c>
      <c r="AW15" t="s">
        <v>234</v>
      </c>
      <c r="AX15" s="1">
        <f>AV15*3.78541</f>
        <v>0.58231326203499789</v>
      </c>
      <c r="AY15" t="s">
        <v>235</v>
      </c>
    </row>
    <row r="16" spans="1:51" x14ac:dyDescent="0.4">
      <c r="A16" s="17" t="s">
        <v>17</v>
      </c>
      <c r="C16" s="29">
        <v>31.066504999999999</v>
      </c>
      <c r="D16" s="29">
        <v>40.193255999999998</v>
      </c>
      <c r="E16" s="29">
        <v>44.111575999999999</v>
      </c>
      <c r="F16" s="29">
        <v>52.059471000000002</v>
      </c>
      <c r="G16" s="29">
        <v>63.648113000000002</v>
      </c>
      <c r="H16" s="29">
        <v>77.025970000000001</v>
      </c>
      <c r="I16" s="29">
        <v>91.619163999999998</v>
      </c>
      <c r="J16" s="29">
        <v>104.766037</v>
      </c>
      <c r="K16" s="29">
        <v>118.957443</v>
      </c>
      <c r="L16" s="29">
        <v>132.621872</v>
      </c>
      <c r="M16" s="29">
        <v>145.38197299999999</v>
      </c>
      <c r="N16" s="29">
        <v>157.612595</v>
      </c>
      <c r="O16" s="29">
        <v>168.29573099999999</v>
      </c>
      <c r="P16" s="29">
        <v>177.45431500000001</v>
      </c>
      <c r="Q16" s="29">
        <v>184.96942100000001</v>
      </c>
      <c r="R16" s="29">
        <v>191.94482400000001</v>
      </c>
      <c r="S16" s="29">
        <v>198.14317299999999</v>
      </c>
      <c r="T16" s="29">
        <v>203.547607</v>
      </c>
      <c r="U16" s="29">
        <v>207.27735899999999</v>
      </c>
      <c r="V16" s="29">
        <v>208.241028</v>
      </c>
      <c r="W16" s="29">
        <v>205.877228</v>
      </c>
      <c r="X16" s="29">
        <v>202.36827099999999</v>
      </c>
      <c r="Y16" s="29">
        <v>197.714508</v>
      </c>
      <c r="Z16" s="29">
        <v>191.91529800000001</v>
      </c>
      <c r="AA16" s="29">
        <v>184.97955300000001</v>
      </c>
      <c r="AB16" s="29">
        <v>177.24151599999999</v>
      </c>
      <c r="AC16" s="29">
        <v>168.72976700000001</v>
      </c>
      <c r="AD16" s="29">
        <v>159.67640700000001</v>
      </c>
      <c r="AE16" s="29">
        <v>150.10205099999999</v>
      </c>
      <c r="AF16" s="29">
        <v>140.27795399999999</v>
      </c>
      <c r="AG16" s="29">
        <v>130.43942300000001</v>
      </c>
      <c r="AH16" s="29">
        <v>120.83149</v>
      </c>
      <c r="AI16" s="29">
        <v>111.452988</v>
      </c>
      <c r="AJ16" s="29">
        <v>102.334778</v>
      </c>
      <c r="AK16" s="29">
        <v>93.551445000000001</v>
      </c>
      <c r="AL16" s="29">
        <v>85.223984000000002</v>
      </c>
      <c r="AM16" s="29">
        <v>77.394431999999995</v>
      </c>
      <c r="AN16" s="29">
        <v>70.077979999999997</v>
      </c>
      <c r="AO16" s="29">
        <v>63.324890000000003</v>
      </c>
      <c r="AP16" s="29">
        <v>57.111172000000003</v>
      </c>
      <c r="AR16" s="2">
        <f t="shared" ref="AR16:AR22" si="2">SUM(C16:AP16)</f>
        <v>5289.5625679999994</v>
      </c>
      <c r="AT16" s="2">
        <f t="shared" ref="AT16:AT22" si="3">AR6-AR16</f>
        <v>463.76615899999979</v>
      </c>
    </row>
    <row r="17" spans="1:51" x14ac:dyDescent="0.4">
      <c r="A17" s="17" t="s">
        <v>227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0</v>
      </c>
      <c r="AH17" s="29">
        <v>0</v>
      </c>
      <c r="AI17" s="29">
        <v>0</v>
      </c>
      <c r="AJ17" s="29">
        <v>0</v>
      </c>
      <c r="AK17" s="29">
        <v>0</v>
      </c>
      <c r="AL17" s="29">
        <v>0</v>
      </c>
      <c r="AM17" s="29">
        <v>0</v>
      </c>
      <c r="AN17" s="29">
        <v>0</v>
      </c>
      <c r="AO17" s="29">
        <v>0</v>
      </c>
      <c r="AP17" s="29">
        <v>0</v>
      </c>
      <c r="AR17" s="2">
        <f t="shared" si="2"/>
        <v>0</v>
      </c>
      <c r="AT17" s="2">
        <f t="shared" si="3"/>
        <v>0</v>
      </c>
    </row>
    <row r="18" spans="1:51" x14ac:dyDescent="0.4">
      <c r="A18" s="17" t="s">
        <v>228</v>
      </c>
      <c r="C18" s="29">
        <v>23.528917</v>
      </c>
      <c r="D18" s="29">
        <v>15.836577999999999</v>
      </c>
      <c r="E18" s="29">
        <v>14.341402</v>
      </c>
      <c r="F18" s="29">
        <v>10.300948999999999</v>
      </c>
      <c r="G18" s="29">
        <v>17.521145000000001</v>
      </c>
      <c r="H18" s="29">
        <v>24.790154999999999</v>
      </c>
      <c r="I18" s="29">
        <v>21.3521</v>
      </c>
      <c r="J18" s="29">
        <v>15.848457</v>
      </c>
      <c r="K18" s="29">
        <v>17.436385999999999</v>
      </c>
      <c r="L18" s="29">
        <v>19.363648999999999</v>
      </c>
      <c r="M18" s="29">
        <v>22.583348999999998</v>
      </c>
      <c r="N18" s="29">
        <v>32.809097000000001</v>
      </c>
      <c r="O18" s="29">
        <v>39.858051000000003</v>
      </c>
      <c r="P18" s="29">
        <v>43.521309000000002</v>
      </c>
      <c r="Q18" s="29">
        <v>51.543430000000001</v>
      </c>
      <c r="R18" s="29">
        <v>63.275908999999999</v>
      </c>
      <c r="S18" s="29">
        <v>74.19162</v>
      </c>
      <c r="T18" s="29">
        <v>89.139206000000001</v>
      </c>
      <c r="U18" s="29">
        <v>99.610954000000007</v>
      </c>
      <c r="V18" s="29">
        <v>124.889893</v>
      </c>
      <c r="W18" s="29">
        <v>129.13082900000001</v>
      </c>
      <c r="X18" s="29">
        <v>136.54663099999999</v>
      </c>
      <c r="Y18" s="29">
        <v>144.684494</v>
      </c>
      <c r="Z18" s="29">
        <v>149.951492</v>
      </c>
      <c r="AA18" s="29">
        <v>153.20846599999999</v>
      </c>
      <c r="AB18" s="29">
        <v>152.340881</v>
      </c>
      <c r="AC18" s="29">
        <v>147.944489</v>
      </c>
      <c r="AD18" s="29">
        <v>141.05856299999999</v>
      </c>
      <c r="AE18" s="29">
        <v>132.02387999999999</v>
      </c>
      <c r="AF18" s="29">
        <v>121.352829</v>
      </c>
      <c r="AG18" s="29">
        <v>107.83538799999999</v>
      </c>
      <c r="AH18" s="29">
        <v>94.704536000000004</v>
      </c>
      <c r="AI18" s="29">
        <v>79.463195999999996</v>
      </c>
      <c r="AJ18" s="29">
        <v>71.181961000000001</v>
      </c>
      <c r="AK18" s="29">
        <v>68.233069999999998</v>
      </c>
      <c r="AL18" s="29">
        <v>67.972305000000006</v>
      </c>
      <c r="AM18" s="29">
        <v>72.099181999999999</v>
      </c>
      <c r="AN18" s="29">
        <v>72.793259000000006</v>
      </c>
      <c r="AO18" s="29">
        <v>70.878119999999996</v>
      </c>
      <c r="AP18" s="29">
        <v>73.290008999999998</v>
      </c>
      <c r="AR18" s="2">
        <f t="shared" si="2"/>
        <v>3008.4361360000003</v>
      </c>
      <c r="AT18" s="2">
        <f t="shared" si="3"/>
        <v>360.35908399999971</v>
      </c>
    </row>
    <row r="19" spans="1:51" x14ac:dyDescent="0.4">
      <c r="A19" s="17" t="s">
        <v>85</v>
      </c>
      <c r="C19" s="29">
        <v>1.3594809999999999</v>
      </c>
      <c r="D19" s="29">
        <v>0.199131</v>
      </c>
      <c r="E19" s="29">
        <v>0.21073600000000001</v>
      </c>
      <c r="F19" s="29">
        <v>0.22339200000000001</v>
      </c>
      <c r="G19" s="29">
        <v>0.24981500000000001</v>
      </c>
      <c r="H19" s="29">
        <v>0.27263500000000002</v>
      </c>
      <c r="I19" s="29">
        <v>0.29245500000000002</v>
      </c>
      <c r="J19" s="29">
        <v>0.31828000000000001</v>
      </c>
      <c r="K19" s="29">
        <v>0.39639000000000002</v>
      </c>
      <c r="L19" s="29">
        <v>0.47222799999999998</v>
      </c>
      <c r="M19" s="29">
        <v>0.49538500000000002</v>
      </c>
      <c r="N19" s="29">
        <v>0.52469699999999997</v>
      </c>
      <c r="O19" s="29">
        <v>0.55796800000000002</v>
      </c>
      <c r="P19" s="29">
        <v>0.59294500000000006</v>
      </c>
      <c r="Q19" s="29">
        <v>0.61610600000000004</v>
      </c>
      <c r="R19" s="29">
        <v>0.63759699999999997</v>
      </c>
      <c r="S19" s="29">
        <v>0.65505400000000003</v>
      </c>
      <c r="T19" s="29">
        <v>0.66860600000000003</v>
      </c>
      <c r="U19" s="29">
        <v>0.67727999999999999</v>
      </c>
      <c r="V19" s="29">
        <v>0.68023299999999998</v>
      </c>
      <c r="W19" s="29">
        <v>0.67737099999999995</v>
      </c>
      <c r="X19" s="29">
        <v>0.67235500000000004</v>
      </c>
      <c r="Y19" s="29">
        <v>0.66367100000000001</v>
      </c>
      <c r="Z19" s="29">
        <v>0.65210000000000001</v>
      </c>
      <c r="AA19" s="29">
        <v>0.63619800000000004</v>
      </c>
      <c r="AB19" s="29">
        <v>0.61881799999999998</v>
      </c>
      <c r="AC19" s="29">
        <v>0.59231400000000001</v>
      </c>
      <c r="AD19" s="29">
        <v>0.56432499999999997</v>
      </c>
      <c r="AE19" s="29">
        <v>0.53727199999999997</v>
      </c>
      <c r="AF19" s="29">
        <v>0.50858499999999995</v>
      </c>
      <c r="AG19" s="29">
        <v>0.47992800000000002</v>
      </c>
      <c r="AH19" s="29">
        <v>0.45211699999999999</v>
      </c>
      <c r="AI19" s="29">
        <v>0.42419800000000002</v>
      </c>
      <c r="AJ19" s="29">
        <v>0.39740399999999998</v>
      </c>
      <c r="AK19" s="29">
        <v>0.37433699999999998</v>
      </c>
      <c r="AL19" s="29">
        <v>0.34855999999999998</v>
      </c>
      <c r="AM19" s="29">
        <v>0.32265100000000002</v>
      </c>
      <c r="AN19" s="29">
        <v>0.29816100000000001</v>
      </c>
      <c r="AO19" s="29">
        <v>0.27439599999999997</v>
      </c>
      <c r="AP19" s="29">
        <v>0.25178400000000001</v>
      </c>
      <c r="AR19" s="2">
        <f t="shared" si="2"/>
        <v>19.846959000000002</v>
      </c>
      <c r="AT19" s="2">
        <f t="shared" si="3"/>
        <v>-2.2444279999999956</v>
      </c>
      <c r="AY19" s="56"/>
    </row>
    <row r="20" spans="1:51" x14ac:dyDescent="0.4">
      <c r="A20" s="17" t="s">
        <v>229</v>
      </c>
      <c r="C20" s="29">
        <v>1.0586390000000001</v>
      </c>
      <c r="D20" s="29">
        <v>4.1339999999999997E-3</v>
      </c>
      <c r="E20" s="29">
        <v>3.6480000000000002E-3</v>
      </c>
      <c r="F20" s="29">
        <v>3.3679999999999999E-3</v>
      </c>
      <c r="G20" s="29">
        <v>7.4362999999999999E-2</v>
      </c>
      <c r="H20" s="29">
        <v>0.139877</v>
      </c>
      <c r="I20" s="29">
        <v>0.210482</v>
      </c>
      <c r="J20" s="29">
        <v>0.27042100000000002</v>
      </c>
      <c r="K20" s="29">
        <v>0.32939299999999999</v>
      </c>
      <c r="L20" s="29">
        <v>0.38288100000000003</v>
      </c>
      <c r="M20" s="29">
        <v>0.429533</v>
      </c>
      <c r="N20" s="29">
        <v>0.469524</v>
      </c>
      <c r="O20" s="29">
        <v>0.49997799999999998</v>
      </c>
      <c r="P20" s="29">
        <v>0.52235399999999998</v>
      </c>
      <c r="Q20" s="29">
        <v>0.54014399999999996</v>
      </c>
      <c r="R20" s="29">
        <v>0.55620800000000004</v>
      </c>
      <c r="S20" s="29">
        <v>0.56695200000000001</v>
      </c>
      <c r="T20" s="29">
        <v>0.57302200000000003</v>
      </c>
      <c r="U20" s="29">
        <v>0.57377699999999998</v>
      </c>
      <c r="V20" s="29">
        <v>0.56670100000000001</v>
      </c>
      <c r="W20" s="29">
        <v>0.54901500000000003</v>
      </c>
      <c r="X20" s="29">
        <v>0.52948300000000004</v>
      </c>
      <c r="Y20" s="29">
        <v>0.50790199999999996</v>
      </c>
      <c r="Z20" s="29">
        <v>0.484846</v>
      </c>
      <c r="AA20" s="29">
        <v>0.46030300000000002</v>
      </c>
      <c r="AB20" s="29">
        <v>0.43558999999999998</v>
      </c>
      <c r="AC20" s="29">
        <v>0.40966799999999998</v>
      </c>
      <c r="AD20" s="29">
        <v>0.38347999999999999</v>
      </c>
      <c r="AE20" s="29">
        <v>0.36057099999999997</v>
      </c>
      <c r="AF20" s="29">
        <v>0.33815499999999998</v>
      </c>
      <c r="AG20" s="29">
        <v>0.313612</v>
      </c>
      <c r="AH20" s="29">
        <v>0.29010900000000001</v>
      </c>
      <c r="AI20" s="29">
        <v>0.26805200000000001</v>
      </c>
      <c r="AJ20" s="29">
        <v>0.247166</v>
      </c>
      <c r="AK20" s="29">
        <v>0.227608</v>
      </c>
      <c r="AL20" s="29">
        <v>0.20940400000000001</v>
      </c>
      <c r="AM20" s="29">
        <v>0.192661</v>
      </c>
      <c r="AN20" s="29">
        <v>0.17705599999999999</v>
      </c>
      <c r="AO20" s="29">
        <v>0.16265399999999999</v>
      </c>
      <c r="AP20" s="29">
        <v>0.14959700000000001</v>
      </c>
      <c r="AR20" s="2">
        <f t="shared" si="2"/>
        <v>14.472330999999997</v>
      </c>
      <c r="AT20" s="2">
        <f t="shared" si="3"/>
        <v>1.6720620000000004</v>
      </c>
    </row>
    <row r="21" spans="1:51" x14ac:dyDescent="0.4">
      <c r="A21" s="17" t="s">
        <v>0</v>
      </c>
      <c r="C21" s="29">
        <v>3.3110000000000001E-3</v>
      </c>
      <c r="D21" s="29">
        <v>1.849558</v>
      </c>
      <c r="E21" s="29">
        <v>2.8530720000000001</v>
      </c>
      <c r="F21" s="29">
        <v>4.7735599999999998</v>
      </c>
      <c r="G21" s="29">
        <v>5.1895189999999998</v>
      </c>
      <c r="H21" s="29">
        <v>6.0796150000000004</v>
      </c>
      <c r="I21" s="29">
        <v>6.5840310000000004</v>
      </c>
      <c r="J21" s="29">
        <v>9.0706919999999993</v>
      </c>
      <c r="K21" s="29">
        <v>13.330594</v>
      </c>
      <c r="L21" s="29">
        <v>19.426331000000001</v>
      </c>
      <c r="M21" s="29">
        <v>28.316711000000002</v>
      </c>
      <c r="N21" s="29">
        <v>39.696773999999998</v>
      </c>
      <c r="O21" s="29">
        <v>56.180213999999999</v>
      </c>
      <c r="P21" s="29">
        <v>79.637496999999996</v>
      </c>
      <c r="Q21" s="29">
        <v>110.487686</v>
      </c>
      <c r="R21" s="29">
        <v>151.62167400000001</v>
      </c>
      <c r="S21" s="29">
        <v>205.63559000000001</v>
      </c>
      <c r="T21" s="29">
        <v>279.861694</v>
      </c>
      <c r="U21" s="29">
        <v>380.68444799999997</v>
      </c>
      <c r="V21" s="29">
        <v>516.50097700000003</v>
      </c>
      <c r="W21" s="29">
        <v>704.93548599999997</v>
      </c>
      <c r="X21" s="29">
        <v>906.79931599999998</v>
      </c>
      <c r="Y21" s="29">
        <v>1120.9798579999999</v>
      </c>
      <c r="Z21" s="29">
        <v>1348.195068</v>
      </c>
      <c r="AA21" s="29">
        <v>1583.4304199999999</v>
      </c>
      <c r="AB21" s="29">
        <v>1828.6324460000001</v>
      </c>
      <c r="AC21" s="29">
        <v>2078.5590820000002</v>
      </c>
      <c r="AD21" s="29">
        <v>2333.258789</v>
      </c>
      <c r="AE21" s="29">
        <v>2584.6801759999998</v>
      </c>
      <c r="AF21" s="29">
        <v>2832.939453</v>
      </c>
      <c r="AG21" s="29">
        <v>3079.267578</v>
      </c>
      <c r="AH21" s="29">
        <v>3321.97876</v>
      </c>
      <c r="AI21" s="29">
        <v>3559.1779790000001</v>
      </c>
      <c r="AJ21" s="29">
        <v>3790.0903320000002</v>
      </c>
      <c r="AK21" s="29">
        <v>4013.6596679999998</v>
      </c>
      <c r="AL21" s="29">
        <v>4229.638672</v>
      </c>
      <c r="AM21" s="29">
        <v>4434.7900390000004</v>
      </c>
      <c r="AN21" s="29">
        <v>4631.9594729999999</v>
      </c>
      <c r="AO21" s="29">
        <v>4824.4482420000004</v>
      </c>
      <c r="AP21" s="29">
        <v>5006.5600590000004</v>
      </c>
      <c r="AR21" s="2">
        <f t="shared" si="2"/>
        <v>60131.764444</v>
      </c>
      <c r="AT21" s="2">
        <f t="shared" si="3"/>
        <v>-11389.935785000009</v>
      </c>
      <c r="AV21" s="7">
        <f>AT21*0.001*0.277778</f>
        <v>-3.1638735824857327</v>
      </c>
      <c r="AW21" t="s">
        <v>232</v>
      </c>
    </row>
    <row r="22" spans="1:51" x14ac:dyDescent="0.4">
      <c r="A22" s="17" t="s">
        <v>136</v>
      </c>
      <c r="C22" s="29">
        <v>0</v>
      </c>
      <c r="D22" s="29">
        <v>4.169E-3</v>
      </c>
      <c r="E22" s="29">
        <v>4.9030000000000002E-3</v>
      </c>
      <c r="F22" s="29">
        <v>4.9049999999999996E-3</v>
      </c>
      <c r="G22" s="29">
        <v>4.8019999999999998E-3</v>
      </c>
      <c r="H22" s="29">
        <v>4.7159999999999997E-3</v>
      </c>
      <c r="I22" s="29">
        <v>4.679E-3</v>
      </c>
      <c r="J22" s="29">
        <v>5.9779999999999998E-3</v>
      </c>
      <c r="K22" s="29">
        <v>1.5128000000000001E-2</v>
      </c>
      <c r="L22" s="29">
        <v>0.39785999999999999</v>
      </c>
      <c r="M22" s="29">
        <v>0.424292</v>
      </c>
      <c r="N22" s="29">
        <v>0.46833799999999998</v>
      </c>
      <c r="O22" s="29">
        <v>0.55041899999999999</v>
      </c>
      <c r="P22" s="29">
        <v>0.65805800000000003</v>
      </c>
      <c r="Q22" s="29">
        <v>0.80240100000000003</v>
      </c>
      <c r="R22" s="29">
        <v>0.99496300000000004</v>
      </c>
      <c r="S22" s="29">
        <v>1.2499800000000001</v>
      </c>
      <c r="T22" s="29">
        <v>1.6032150000000001</v>
      </c>
      <c r="U22" s="29">
        <v>2.082303</v>
      </c>
      <c r="V22" s="29">
        <v>2.7177880000000001</v>
      </c>
      <c r="W22" s="29">
        <v>2.5957650000000001</v>
      </c>
      <c r="X22" s="29">
        <v>2.4698690000000001</v>
      </c>
      <c r="Y22" s="29">
        <v>2.3368980000000001</v>
      </c>
      <c r="Z22" s="29">
        <v>2.1926969999999999</v>
      </c>
      <c r="AA22" s="29">
        <v>2.0403190000000002</v>
      </c>
      <c r="AB22" s="29">
        <v>1.8865810000000001</v>
      </c>
      <c r="AC22" s="29">
        <v>1.7341930000000001</v>
      </c>
      <c r="AD22" s="29">
        <v>1.5846629999999999</v>
      </c>
      <c r="AE22" s="29">
        <v>1.4400219999999999</v>
      </c>
      <c r="AF22" s="29">
        <v>1.300163</v>
      </c>
      <c r="AG22" s="29">
        <v>1.166261</v>
      </c>
      <c r="AH22" s="29">
        <v>1.0404089999999999</v>
      </c>
      <c r="AI22" s="29">
        <v>0.92314399999999996</v>
      </c>
      <c r="AJ22" s="29">
        <v>0.81260100000000002</v>
      </c>
      <c r="AK22" s="29">
        <v>0.72012399999999999</v>
      </c>
      <c r="AL22" s="29">
        <v>0.62799300000000002</v>
      </c>
      <c r="AM22" s="29">
        <v>0.54749899999999996</v>
      </c>
      <c r="AN22" s="29">
        <v>0.47110800000000003</v>
      </c>
      <c r="AO22" s="29">
        <v>0.403449</v>
      </c>
      <c r="AP22" s="29">
        <v>0.344136</v>
      </c>
      <c r="AR22" s="2">
        <f t="shared" si="2"/>
        <v>38.636791000000002</v>
      </c>
      <c r="AT22" s="2">
        <f t="shared" si="3"/>
        <v>2656.1197529999999</v>
      </c>
    </row>
    <row r="23" spans="1:51" x14ac:dyDescent="0.4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51" x14ac:dyDescent="0.4">
      <c r="A24" s="25" t="s">
        <v>116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51" x14ac:dyDescent="0.4">
      <c r="A25" s="17" t="s">
        <v>226</v>
      </c>
      <c r="C25" s="29">
        <v>14670.597656</v>
      </c>
      <c r="D25" s="29">
        <v>14610.815430000001</v>
      </c>
      <c r="E25" s="29">
        <v>14802.296875</v>
      </c>
      <c r="F25" s="29">
        <v>14918.264648</v>
      </c>
      <c r="G25" s="29">
        <v>15319.712890999999</v>
      </c>
      <c r="H25" s="29">
        <v>15378.109375</v>
      </c>
      <c r="I25" s="29">
        <v>15357.052734000001</v>
      </c>
      <c r="J25" s="29">
        <v>15308.65625</v>
      </c>
      <c r="K25" s="29">
        <v>15138.777344</v>
      </c>
      <c r="L25" s="29">
        <v>14933.755859000001</v>
      </c>
      <c r="M25" s="29">
        <v>14668.793944999999</v>
      </c>
      <c r="N25" s="29">
        <v>14355.803711</v>
      </c>
      <c r="O25" s="29">
        <v>13985.149414</v>
      </c>
      <c r="P25" s="29">
        <v>13582.025390999999</v>
      </c>
      <c r="Q25" s="29">
        <v>13158.079102</v>
      </c>
      <c r="R25" s="29">
        <v>12777.414062</v>
      </c>
      <c r="S25" s="29">
        <v>12414.802734000001</v>
      </c>
      <c r="T25" s="29">
        <v>12049.100586</v>
      </c>
      <c r="U25" s="29">
        <v>11658.794921999999</v>
      </c>
      <c r="V25" s="29">
        <v>11183.384765999999</v>
      </c>
      <c r="W25" s="29">
        <v>10679.011719</v>
      </c>
      <c r="X25" s="29">
        <v>10171.508789</v>
      </c>
      <c r="Y25" s="29">
        <v>9668.2626949999994</v>
      </c>
      <c r="Z25" s="29">
        <v>9161.0634769999997</v>
      </c>
      <c r="AA25" s="29">
        <v>8651.6152340000008</v>
      </c>
      <c r="AB25" s="29">
        <v>8152.2709960000002</v>
      </c>
      <c r="AC25" s="29">
        <v>7658.1972660000001</v>
      </c>
      <c r="AD25" s="29">
        <v>7172.4008789999998</v>
      </c>
      <c r="AE25" s="29">
        <v>6695.1850590000004</v>
      </c>
      <c r="AF25" s="29">
        <v>6228.6469729999999</v>
      </c>
      <c r="AG25" s="29">
        <v>5778.6240230000003</v>
      </c>
      <c r="AH25" s="29">
        <v>5351.3583980000003</v>
      </c>
      <c r="AI25" s="29">
        <v>4945.8706050000001</v>
      </c>
      <c r="AJ25" s="29">
        <v>4551.0683589999999</v>
      </c>
      <c r="AK25" s="29">
        <v>4171.2875979999999</v>
      </c>
      <c r="AL25" s="29">
        <v>3812.0097660000001</v>
      </c>
      <c r="AM25" s="29">
        <v>3472.9353030000002</v>
      </c>
      <c r="AN25" s="29">
        <v>3160.5395509999998</v>
      </c>
      <c r="AO25" s="29">
        <v>2874.6201169999999</v>
      </c>
      <c r="AP25" s="29">
        <v>2605.9448240000002</v>
      </c>
      <c r="AR25" s="2">
        <f>SUM(C25:AP25)</f>
        <v>405233.80932599993</v>
      </c>
      <c r="AT25" s="2">
        <f>AR5-AR25</f>
        <v>15601.835205000185</v>
      </c>
      <c r="AV25" s="1">
        <f>AT25/115400</f>
        <v>0.13519787872617145</v>
      </c>
      <c r="AW25" s="17" t="s">
        <v>234</v>
      </c>
      <c r="AX25" s="1">
        <f>AV25*3.78541</f>
        <v>0.51177940210883666</v>
      </c>
      <c r="AY25" s="17" t="s">
        <v>235</v>
      </c>
    </row>
    <row r="26" spans="1:51" x14ac:dyDescent="0.4">
      <c r="A26" s="17" t="s">
        <v>17</v>
      </c>
      <c r="C26" s="29">
        <v>31.066504999999999</v>
      </c>
      <c r="D26" s="29">
        <v>40.193255999999998</v>
      </c>
      <c r="E26" s="29">
        <v>44.111575999999999</v>
      </c>
      <c r="F26" s="29">
        <v>52.059471000000002</v>
      </c>
      <c r="G26" s="29">
        <v>63.648113000000002</v>
      </c>
      <c r="H26" s="29">
        <v>77.025970000000001</v>
      </c>
      <c r="I26" s="29">
        <v>91.619163999999998</v>
      </c>
      <c r="J26" s="29">
        <v>104.766037</v>
      </c>
      <c r="K26" s="29">
        <v>118.957443</v>
      </c>
      <c r="L26" s="29">
        <v>132.621872</v>
      </c>
      <c r="M26" s="29">
        <v>145.381393</v>
      </c>
      <c r="N26" s="29">
        <v>157.61042800000001</v>
      </c>
      <c r="O26" s="29">
        <v>168.29006999999999</v>
      </c>
      <c r="P26" s="29">
        <v>177.44259600000001</v>
      </c>
      <c r="Q26" s="29">
        <v>184.94766200000001</v>
      </c>
      <c r="R26" s="29">
        <v>191.90715</v>
      </c>
      <c r="S26" s="29">
        <v>198.08073400000001</v>
      </c>
      <c r="T26" s="29">
        <v>203.447845</v>
      </c>
      <c r="U26" s="29">
        <v>207.127106</v>
      </c>
      <c r="V26" s="29">
        <v>208.02667199999999</v>
      </c>
      <c r="W26" s="29">
        <v>206.51538099999999</v>
      </c>
      <c r="X26" s="29">
        <v>203.67996199999999</v>
      </c>
      <c r="Y26" s="29">
        <v>199.639252</v>
      </c>
      <c r="Z26" s="29">
        <v>194.39364599999999</v>
      </c>
      <c r="AA26" s="29">
        <v>187.913849</v>
      </c>
      <c r="AB26" s="29">
        <v>180.526703</v>
      </c>
      <c r="AC26" s="29">
        <v>172.247299</v>
      </c>
      <c r="AD26" s="29">
        <v>163.30912799999999</v>
      </c>
      <c r="AE26" s="29">
        <v>153.726089</v>
      </c>
      <c r="AF26" s="29">
        <v>143.78093000000001</v>
      </c>
      <c r="AG26" s="29">
        <v>133.773392</v>
      </c>
      <c r="AH26" s="29">
        <v>123.96723900000001</v>
      </c>
      <c r="AI26" s="29">
        <v>114.365089</v>
      </c>
      <c r="AJ26" s="29">
        <v>105.007141</v>
      </c>
      <c r="AK26" s="29">
        <v>95.977371000000005</v>
      </c>
      <c r="AL26" s="29">
        <v>87.404572000000002</v>
      </c>
      <c r="AM26" s="29">
        <v>79.337280000000007</v>
      </c>
      <c r="AN26" s="29">
        <v>71.792984000000004</v>
      </c>
      <c r="AO26" s="29">
        <v>64.824744999999993</v>
      </c>
      <c r="AP26" s="29">
        <v>58.415562000000001</v>
      </c>
      <c r="AR26" s="2">
        <f t="shared" ref="AR26:AR32" si="4">SUM(C26:AP26)</f>
        <v>5338.9286769999999</v>
      </c>
      <c r="AT26" s="2">
        <f t="shared" ref="AT26:AT32" si="5">AR6-AR26</f>
        <v>414.40004999999928</v>
      </c>
    </row>
    <row r="27" spans="1:51" x14ac:dyDescent="0.4">
      <c r="A27" s="17" t="s">
        <v>227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R27" s="2">
        <f t="shared" si="4"/>
        <v>0</v>
      </c>
      <c r="AT27" s="2">
        <f t="shared" si="5"/>
        <v>0</v>
      </c>
    </row>
    <row r="28" spans="1:51" x14ac:dyDescent="0.4">
      <c r="A28" s="17" t="s">
        <v>228</v>
      </c>
      <c r="C28" s="29">
        <v>23.528917</v>
      </c>
      <c r="D28" s="29">
        <v>15.836577999999999</v>
      </c>
      <c r="E28" s="29">
        <v>14.341402</v>
      </c>
      <c r="F28" s="29">
        <v>10.300948999999999</v>
      </c>
      <c r="G28" s="29">
        <v>17.521145000000001</v>
      </c>
      <c r="H28" s="29">
        <v>24.790154999999999</v>
      </c>
      <c r="I28" s="29">
        <v>21.3521</v>
      </c>
      <c r="J28" s="29">
        <v>15.848457</v>
      </c>
      <c r="K28" s="29">
        <v>17.436385999999999</v>
      </c>
      <c r="L28" s="29">
        <v>19.363648999999999</v>
      </c>
      <c r="M28" s="29">
        <v>22.583324000000001</v>
      </c>
      <c r="N28" s="29">
        <v>32.808940999999997</v>
      </c>
      <c r="O28" s="29">
        <v>39.857559000000002</v>
      </c>
      <c r="P28" s="29">
        <v>43.520203000000002</v>
      </c>
      <c r="Q28" s="29">
        <v>51.541083999999998</v>
      </c>
      <c r="R28" s="29">
        <v>63.271152000000001</v>
      </c>
      <c r="S28" s="29">
        <v>74.182602000000003</v>
      </c>
      <c r="T28" s="29">
        <v>89.122330000000005</v>
      </c>
      <c r="U28" s="29">
        <v>99.582451000000006</v>
      </c>
      <c r="V28" s="29">
        <v>124.835258</v>
      </c>
      <c r="W28" s="29">
        <v>129.528458</v>
      </c>
      <c r="X28" s="29">
        <v>137.40554800000001</v>
      </c>
      <c r="Y28" s="29">
        <v>146.082504</v>
      </c>
      <c r="Z28" s="29">
        <v>151.908737</v>
      </c>
      <c r="AA28" s="29">
        <v>155.70347599999999</v>
      </c>
      <c r="AB28" s="29">
        <v>155.26226800000001</v>
      </c>
      <c r="AC28" s="29">
        <v>151.15097</v>
      </c>
      <c r="AD28" s="29">
        <v>144.40356399999999</v>
      </c>
      <c r="AE28" s="29">
        <v>135.35075399999999</v>
      </c>
      <c r="AF28" s="29">
        <v>124.523956</v>
      </c>
      <c r="AG28" s="29">
        <v>110.72084</v>
      </c>
      <c r="AH28" s="29">
        <v>97.271370000000005</v>
      </c>
      <c r="AI28" s="29">
        <v>81.626266000000001</v>
      </c>
      <c r="AJ28" s="29">
        <v>73.114638999999997</v>
      </c>
      <c r="AK28" s="29">
        <v>70.061385999999999</v>
      </c>
      <c r="AL28" s="29">
        <v>69.757057000000003</v>
      </c>
      <c r="AM28" s="29">
        <v>73.935753000000005</v>
      </c>
      <c r="AN28" s="29">
        <v>74.573929000000007</v>
      </c>
      <c r="AO28" s="29">
        <v>72.529549000000003</v>
      </c>
      <c r="AP28" s="29">
        <v>74.896500000000003</v>
      </c>
      <c r="AR28" s="2">
        <f t="shared" si="4"/>
        <v>3051.4321659999991</v>
      </c>
      <c r="AT28" s="2">
        <f t="shared" si="5"/>
        <v>317.36305400000083</v>
      </c>
    </row>
    <row r="29" spans="1:51" x14ac:dyDescent="0.4">
      <c r="A29" s="17" t="s">
        <v>85</v>
      </c>
      <c r="C29" s="29">
        <v>1.3594809999999999</v>
      </c>
      <c r="D29" s="29">
        <v>0.199131</v>
      </c>
      <c r="E29" s="29">
        <v>0.21073600000000001</v>
      </c>
      <c r="F29" s="29">
        <v>0.22339200000000001</v>
      </c>
      <c r="G29" s="29">
        <v>0.24981500000000001</v>
      </c>
      <c r="H29" s="29">
        <v>0.27263500000000002</v>
      </c>
      <c r="I29" s="29">
        <v>0.29245500000000002</v>
      </c>
      <c r="J29" s="29">
        <v>0.31828000000000001</v>
      </c>
      <c r="K29" s="29">
        <v>0.39639000000000002</v>
      </c>
      <c r="L29" s="29">
        <v>0.47222799999999998</v>
      </c>
      <c r="M29" s="29">
        <v>0.49530099999999999</v>
      </c>
      <c r="N29" s="29">
        <v>0.52447900000000003</v>
      </c>
      <c r="O29" s="29">
        <v>0.55749700000000002</v>
      </c>
      <c r="P29" s="29">
        <v>0.59211199999999997</v>
      </c>
      <c r="Q29" s="29">
        <v>0.61474700000000004</v>
      </c>
      <c r="R29" s="29">
        <v>0.63549</v>
      </c>
      <c r="S29" s="29">
        <v>0.65188500000000005</v>
      </c>
      <c r="T29" s="29">
        <v>0.66385300000000003</v>
      </c>
      <c r="U29" s="29">
        <v>0.67021500000000001</v>
      </c>
      <c r="V29" s="29">
        <v>0.66984900000000003</v>
      </c>
      <c r="W29" s="29">
        <v>0.66383999999999999</v>
      </c>
      <c r="X29" s="29">
        <v>0.65378499999999995</v>
      </c>
      <c r="Y29" s="29">
        <v>0.63809700000000003</v>
      </c>
      <c r="Z29" s="29">
        <v>0.61706099999999997</v>
      </c>
      <c r="AA29" s="29">
        <v>0.58872000000000002</v>
      </c>
      <c r="AB29" s="29">
        <v>0.55514300000000005</v>
      </c>
      <c r="AC29" s="29">
        <v>0.50951800000000003</v>
      </c>
      <c r="AD29" s="29">
        <v>0.45699299999999998</v>
      </c>
      <c r="AE29" s="29">
        <v>0.39973999999999998</v>
      </c>
      <c r="AF29" s="29">
        <v>0.33401599999999998</v>
      </c>
      <c r="AG29" s="29">
        <v>0.266903</v>
      </c>
      <c r="AH29" s="29">
        <v>0.199985</v>
      </c>
      <c r="AI29" s="29">
        <v>0.132637</v>
      </c>
      <c r="AJ29" s="29">
        <v>6.6320000000000004E-2</v>
      </c>
      <c r="AK29" s="29">
        <v>3.9029999999999998E-3</v>
      </c>
      <c r="AL29" s="29">
        <v>-6.0672999999999998E-2</v>
      </c>
      <c r="AM29" s="29">
        <v>-0.124103</v>
      </c>
      <c r="AN29" s="29">
        <v>-0.185173</v>
      </c>
      <c r="AO29" s="29">
        <v>-0.244759</v>
      </c>
      <c r="AP29" s="29">
        <v>-0.30150199999999999</v>
      </c>
      <c r="AR29" s="2">
        <f t="shared" si="4"/>
        <v>15.240422000000001</v>
      </c>
      <c r="AT29" s="2">
        <f t="shared" si="5"/>
        <v>2.3621090000000056</v>
      </c>
    </row>
    <row r="30" spans="1:51" x14ac:dyDescent="0.4">
      <c r="A30" s="17" t="s">
        <v>229</v>
      </c>
      <c r="C30" s="29">
        <v>1.0586390000000001</v>
      </c>
      <c r="D30" s="29">
        <v>4.1339999999999997E-3</v>
      </c>
      <c r="E30" s="29">
        <v>3.6480000000000002E-3</v>
      </c>
      <c r="F30" s="29">
        <v>3.3679999999999999E-3</v>
      </c>
      <c r="G30" s="29">
        <v>7.4362999999999999E-2</v>
      </c>
      <c r="H30" s="29">
        <v>0.139877</v>
      </c>
      <c r="I30" s="29">
        <v>0.210482</v>
      </c>
      <c r="J30" s="29">
        <v>0.27042100000000002</v>
      </c>
      <c r="K30" s="29">
        <v>0.32939299999999999</v>
      </c>
      <c r="L30" s="29">
        <v>0.38288100000000003</v>
      </c>
      <c r="M30" s="29">
        <v>0.42953200000000002</v>
      </c>
      <c r="N30" s="29">
        <v>0.46952100000000002</v>
      </c>
      <c r="O30" s="29">
        <v>0.49996299999999999</v>
      </c>
      <c r="P30" s="29">
        <v>0.52232000000000001</v>
      </c>
      <c r="Q30" s="29">
        <v>0.54008400000000001</v>
      </c>
      <c r="R30" s="29">
        <v>0.55610899999999996</v>
      </c>
      <c r="S30" s="29">
        <v>0.566801</v>
      </c>
      <c r="T30" s="29">
        <v>0.57280200000000003</v>
      </c>
      <c r="U30" s="29">
        <v>0.57347300000000001</v>
      </c>
      <c r="V30" s="29">
        <v>0.56629799999999997</v>
      </c>
      <c r="W30" s="29">
        <v>0.55164299999999999</v>
      </c>
      <c r="X30" s="29">
        <v>0.53474299999999997</v>
      </c>
      <c r="Y30" s="29">
        <v>0.51551199999999997</v>
      </c>
      <c r="Z30" s="29">
        <v>0.4945</v>
      </c>
      <c r="AA30" s="29">
        <v>0.47162900000000002</v>
      </c>
      <c r="AB30" s="29">
        <v>0.44823200000000002</v>
      </c>
      <c r="AC30" s="29">
        <v>0.42325000000000002</v>
      </c>
      <c r="AD30" s="29">
        <v>0.39766299999999999</v>
      </c>
      <c r="AE30" s="29">
        <v>0.37500899999999998</v>
      </c>
      <c r="AF30" s="29">
        <v>0.35255500000000001</v>
      </c>
      <c r="AG30" s="29">
        <v>0.32775799999999999</v>
      </c>
      <c r="AH30" s="29">
        <v>0.30383199999999999</v>
      </c>
      <c r="AI30" s="29">
        <v>0.28122599999999998</v>
      </c>
      <c r="AJ30" s="29">
        <v>0.25967699999999999</v>
      </c>
      <c r="AK30" s="29">
        <v>0.23937600000000001</v>
      </c>
      <c r="AL30" s="29">
        <v>0.22037499999999999</v>
      </c>
      <c r="AM30" s="29">
        <v>0.20280599999999999</v>
      </c>
      <c r="AN30" s="29">
        <v>0.186358</v>
      </c>
      <c r="AO30" s="29">
        <v>0.17111399999999999</v>
      </c>
      <c r="AP30" s="29">
        <v>0.15723599999999999</v>
      </c>
      <c r="AR30" s="2">
        <f t="shared" si="4"/>
        <v>14.688603000000002</v>
      </c>
      <c r="AT30" s="2">
        <f t="shared" si="5"/>
        <v>1.455789999999995</v>
      </c>
    </row>
    <row r="31" spans="1:51" x14ac:dyDescent="0.4">
      <c r="A31" s="17" t="s">
        <v>0</v>
      </c>
      <c r="C31" s="29">
        <v>3.3110000000000001E-3</v>
      </c>
      <c r="D31" s="29">
        <v>1.849558</v>
      </c>
      <c r="E31" s="29">
        <v>2.8530720000000001</v>
      </c>
      <c r="F31" s="29">
        <v>4.7735599999999998</v>
      </c>
      <c r="G31" s="29">
        <v>5.1895189999999998</v>
      </c>
      <c r="H31" s="29">
        <v>6.0796150000000004</v>
      </c>
      <c r="I31" s="29">
        <v>6.5840310000000004</v>
      </c>
      <c r="J31" s="29">
        <v>9.0706919999999993</v>
      </c>
      <c r="K31" s="29">
        <v>13.330594</v>
      </c>
      <c r="L31" s="29">
        <v>19.426331000000001</v>
      </c>
      <c r="M31" s="29">
        <v>28.287357</v>
      </c>
      <c r="N31" s="29">
        <v>39.625937999999998</v>
      </c>
      <c r="O31" s="29">
        <v>56.044097999999998</v>
      </c>
      <c r="P31" s="29">
        <v>79.410278000000005</v>
      </c>
      <c r="Q31" s="29">
        <v>110.173897</v>
      </c>
      <c r="R31" s="29">
        <v>151.196518</v>
      </c>
      <c r="S31" s="29">
        <v>205.06510900000001</v>
      </c>
      <c r="T31" s="29">
        <v>279.16329999999999</v>
      </c>
      <c r="U31" s="29">
        <v>379.73049900000001</v>
      </c>
      <c r="V31" s="29">
        <v>515.06469700000002</v>
      </c>
      <c r="W31" s="29">
        <v>684.844604</v>
      </c>
      <c r="X31" s="29">
        <v>868.75347899999997</v>
      </c>
      <c r="Y31" s="29">
        <v>1065.751221</v>
      </c>
      <c r="Z31" s="29">
        <v>1276.5277100000001</v>
      </c>
      <c r="AA31" s="29">
        <v>1496.26062</v>
      </c>
      <c r="AB31" s="29">
        <v>1726.6611330000001</v>
      </c>
      <c r="AC31" s="29">
        <v>1962.4887699999999</v>
      </c>
      <c r="AD31" s="29">
        <v>2203.2216800000001</v>
      </c>
      <c r="AE31" s="29">
        <v>2440.6965329999998</v>
      </c>
      <c r="AF31" s="29">
        <v>2674.3366700000001</v>
      </c>
      <c r="AG31" s="29">
        <v>2906.656982</v>
      </c>
      <c r="AH31" s="29">
        <v>3135.9633789999998</v>
      </c>
      <c r="AI31" s="29">
        <v>3360.3571780000002</v>
      </c>
      <c r="AJ31" s="29">
        <v>3579.0219729999999</v>
      </c>
      <c r="AK31" s="29">
        <v>3790.8378910000001</v>
      </c>
      <c r="AL31" s="29">
        <v>3995.485107</v>
      </c>
      <c r="AM31" s="29">
        <v>4189.8549800000001</v>
      </c>
      <c r="AN31" s="29">
        <v>4376.5947269999997</v>
      </c>
      <c r="AO31" s="29">
        <v>4558.8076170000004</v>
      </c>
      <c r="AP31" s="29">
        <v>4731.1235349999997</v>
      </c>
      <c r="AR31" s="2">
        <f t="shared" si="4"/>
        <v>56937.167762999998</v>
      </c>
      <c r="AT31" s="2">
        <f t="shared" si="5"/>
        <v>-8195.339104000006</v>
      </c>
      <c r="AV31" s="7">
        <f>AT31*0.001*0.277778</f>
        <v>-2.2764849056309138</v>
      </c>
      <c r="AW31" s="17" t="s">
        <v>232</v>
      </c>
    </row>
    <row r="32" spans="1:51" x14ac:dyDescent="0.4">
      <c r="A32" s="17" t="s">
        <v>136</v>
      </c>
      <c r="C32" s="29">
        <v>0</v>
      </c>
      <c r="D32" s="29">
        <v>4.169E-3</v>
      </c>
      <c r="E32" s="29">
        <v>4.9030000000000002E-3</v>
      </c>
      <c r="F32" s="29">
        <v>4.9049999999999996E-3</v>
      </c>
      <c r="G32" s="29">
        <v>4.8019999999999998E-3</v>
      </c>
      <c r="H32" s="29">
        <v>4.7159999999999997E-3</v>
      </c>
      <c r="I32" s="29">
        <v>4.679E-3</v>
      </c>
      <c r="J32" s="29">
        <v>5.9779999999999998E-3</v>
      </c>
      <c r="K32" s="29">
        <v>1.5128000000000001E-2</v>
      </c>
      <c r="L32" s="29">
        <v>0.39785999999999999</v>
      </c>
      <c r="M32" s="29">
        <v>0.48318499999999998</v>
      </c>
      <c r="N32" s="29">
        <v>0.62288600000000005</v>
      </c>
      <c r="O32" s="29">
        <v>0.88343700000000003</v>
      </c>
      <c r="P32" s="29">
        <v>1.2488699999999999</v>
      </c>
      <c r="Q32" s="29">
        <v>1.7684359999999999</v>
      </c>
      <c r="R32" s="29">
        <v>2.492642</v>
      </c>
      <c r="S32" s="29">
        <v>3.5007290000000002</v>
      </c>
      <c r="T32" s="29">
        <v>4.9748109999999999</v>
      </c>
      <c r="U32" s="29">
        <v>7.0892850000000003</v>
      </c>
      <c r="V32" s="29">
        <v>10.069402999999999</v>
      </c>
      <c r="W32" s="29">
        <v>13.641080000000001</v>
      </c>
      <c r="X32" s="29">
        <v>18.235621999999999</v>
      </c>
      <c r="Y32" s="29">
        <v>24.101419</v>
      </c>
      <c r="Z32" s="29">
        <v>31.592112</v>
      </c>
      <c r="AA32" s="29">
        <v>40.990397999999999</v>
      </c>
      <c r="AB32" s="29">
        <v>52.856479999999998</v>
      </c>
      <c r="AC32" s="29">
        <v>67.605179000000007</v>
      </c>
      <c r="AD32" s="29">
        <v>85.871277000000006</v>
      </c>
      <c r="AE32" s="29">
        <v>107.88324</v>
      </c>
      <c r="AF32" s="29">
        <v>134.438919</v>
      </c>
      <c r="AG32" s="29">
        <v>161.70416299999999</v>
      </c>
      <c r="AH32" s="29">
        <v>189.21637000000001</v>
      </c>
      <c r="AI32" s="29">
        <v>216.75718699999999</v>
      </c>
      <c r="AJ32" s="29">
        <v>244.176727</v>
      </c>
      <c r="AK32" s="29">
        <v>271.30187999999998</v>
      </c>
      <c r="AL32" s="29">
        <v>297.915436</v>
      </c>
      <c r="AM32" s="29">
        <v>323.600708</v>
      </c>
      <c r="AN32" s="29">
        <v>348.60076900000001</v>
      </c>
      <c r="AO32" s="29">
        <v>373.08486900000003</v>
      </c>
      <c r="AP32" s="29">
        <v>396.43042000000003</v>
      </c>
      <c r="AR32" s="2">
        <f t="shared" si="4"/>
        <v>3433.585079</v>
      </c>
      <c r="AT32" s="2">
        <f t="shared" si="5"/>
        <v>-738.8285350000001</v>
      </c>
    </row>
    <row r="33" spans="1:51" x14ac:dyDescent="0.4"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1" x14ac:dyDescent="0.4">
      <c r="A34" s="25" t="s">
        <v>108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1" x14ac:dyDescent="0.4">
      <c r="A35" s="17" t="s">
        <v>226</v>
      </c>
      <c r="C35" s="29">
        <v>14670.597656</v>
      </c>
      <c r="D35" s="29">
        <v>14610.815430000001</v>
      </c>
      <c r="E35" s="29">
        <v>14802.296875</v>
      </c>
      <c r="F35" s="29">
        <v>14918.264648</v>
      </c>
      <c r="G35" s="29">
        <v>15319.712890999999</v>
      </c>
      <c r="H35" s="29">
        <v>15378.110352</v>
      </c>
      <c r="I35" s="29">
        <v>15357.052734000001</v>
      </c>
      <c r="J35" s="29">
        <v>15308.655273</v>
      </c>
      <c r="K35" s="29">
        <v>15138.777344</v>
      </c>
      <c r="L35" s="29">
        <v>14933.753906</v>
      </c>
      <c r="M35" s="29">
        <v>14668.800781</v>
      </c>
      <c r="N35" s="29">
        <v>14355.806640999999</v>
      </c>
      <c r="O35" s="29">
        <v>13985.054688</v>
      </c>
      <c r="P35" s="29">
        <v>13581.703125</v>
      </c>
      <c r="Q35" s="29">
        <v>13169.184569999999</v>
      </c>
      <c r="R35" s="29">
        <v>12798.688477</v>
      </c>
      <c r="S35" s="29">
        <v>12445.155273</v>
      </c>
      <c r="T35" s="29">
        <v>12088.070312</v>
      </c>
      <c r="U35" s="29">
        <v>11704.466796999999</v>
      </c>
      <c r="V35" s="29">
        <v>11233.358398</v>
      </c>
      <c r="W35" s="29">
        <v>10731.881836</v>
      </c>
      <c r="X35" s="29">
        <v>10226.313477</v>
      </c>
      <c r="Y35" s="29">
        <v>9724.3466800000006</v>
      </c>
      <c r="Z35" s="29">
        <v>9217.8447269999997</v>
      </c>
      <c r="AA35" s="29">
        <v>8708.7080079999996</v>
      </c>
      <c r="AB35" s="29">
        <v>8209.5947269999997</v>
      </c>
      <c r="AC35" s="29">
        <v>7715.8085940000001</v>
      </c>
      <c r="AD35" s="29">
        <v>7230.5390619999998</v>
      </c>
      <c r="AE35" s="29">
        <v>6754.1420900000003</v>
      </c>
      <c r="AF35" s="29">
        <v>6288.8271480000003</v>
      </c>
      <c r="AG35" s="29">
        <v>5839.3989259999998</v>
      </c>
      <c r="AH35" s="29">
        <v>5412.1166990000002</v>
      </c>
      <c r="AI35" s="29">
        <v>5006.0048829999996</v>
      </c>
      <c r="AJ35" s="29">
        <v>4609.9882809999999</v>
      </c>
      <c r="AK35" s="29">
        <v>4228.4570309999999</v>
      </c>
      <c r="AL35" s="29">
        <v>3867.0112300000001</v>
      </c>
      <c r="AM35" s="29">
        <v>3525.4167480000001</v>
      </c>
      <c r="AN35" s="29">
        <v>3210.2614749999998</v>
      </c>
      <c r="AO35" s="29">
        <v>2921.3835450000001</v>
      </c>
      <c r="AP35" s="29">
        <v>2649.5571289999998</v>
      </c>
      <c r="AR35" s="2">
        <f>SUM(C35:AP35)</f>
        <v>406545.92846700002</v>
      </c>
      <c r="AT35" s="2">
        <f>AR5-AR35</f>
        <v>14289.716064000095</v>
      </c>
      <c r="AV35" s="1">
        <f>AT35/115400</f>
        <v>0.12382769552859701</v>
      </c>
      <c r="AW35" s="17" t="s">
        <v>234</v>
      </c>
      <c r="AX35" s="1">
        <f>AV35*3.78541</f>
        <v>0.46873859693090647</v>
      </c>
      <c r="AY35" s="17" t="s">
        <v>235</v>
      </c>
    </row>
    <row r="36" spans="1:51" x14ac:dyDescent="0.4">
      <c r="A36" s="17" t="s">
        <v>17</v>
      </c>
      <c r="C36" s="29">
        <v>31.066504999999999</v>
      </c>
      <c r="D36" s="29">
        <v>40.193255999999998</v>
      </c>
      <c r="E36" s="29">
        <v>44.111575999999999</v>
      </c>
      <c r="F36" s="29">
        <v>52.059471000000002</v>
      </c>
      <c r="G36" s="29">
        <v>63.648113000000002</v>
      </c>
      <c r="H36" s="29">
        <v>77.025954999999996</v>
      </c>
      <c r="I36" s="29">
        <v>91.619163999999998</v>
      </c>
      <c r="J36" s="29">
        <v>104.76604500000001</v>
      </c>
      <c r="K36" s="29">
        <v>118.957458</v>
      </c>
      <c r="L36" s="29">
        <v>132.62190200000001</v>
      </c>
      <c r="M36" s="29">
        <v>145.38204999999999</v>
      </c>
      <c r="N36" s="29">
        <v>157.61175499999999</v>
      </c>
      <c r="O36" s="29">
        <v>168.29136700000001</v>
      </c>
      <c r="P36" s="29">
        <v>177.44248999999999</v>
      </c>
      <c r="Q36" s="29">
        <v>184.82914700000001</v>
      </c>
      <c r="R36" s="29">
        <v>191.658142</v>
      </c>
      <c r="S36" s="29">
        <v>197.70223999999999</v>
      </c>
      <c r="T36" s="29">
        <v>202.94972200000001</v>
      </c>
      <c r="U36" s="29">
        <v>206.524765</v>
      </c>
      <c r="V36" s="29">
        <v>207.33839399999999</v>
      </c>
      <c r="W36" s="29">
        <v>205.77630600000001</v>
      </c>
      <c r="X36" s="29">
        <v>202.91449</v>
      </c>
      <c r="Y36" s="29">
        <v>198.87303199999999</v>
      </c>
      <c r="Z36" s="29">
        <v>193.65528900000001</v>
      </c>
      <c r="AA36" s="29">
        <v>187.23323099999999</v>
      </c>
      <c r="AB36" s="29">
        <v>179.934494</v>
      </c>
      <c r="AC36" s="29">
        <v>171.77626000000001</v>
      </c>
      <c r="AD36" s="29">
        <v>162.99267599999999</v>
      </c>
      <c r="AE36" s="29">
        <v>153.59198000000001</v>
      </c>
      <c r="AF36" s="29">
        <v>143.85401899999999</v>
      </c>
      <c r="AG36" s="29">
        <v>134.02801500000001</v>
      </c>
      <c r="AH36" s="29">
        <v>124.37342099999999</v>
      </c>
      <c r="AI36" s="29">
        <v>114.893356</v>
      </c>
      <c r="AJ36" s="29">
        <v>105.628845</v>
      </c>
      <c r="AK36" s="29">
        <v>96.666336000000001</v>
      </c>
      <c r="AL36" s="29">
        <v>88.137343999999999</v>
      </c>
      <c r="AM36" s="29">
        <v>80.092772999999994</v>
      </c>
      <c r="AN36" s="29">
        <v>72.554001</v>
      </c>
      <c r="AO36" s="29">
        <v>65.577704999999995</v>
      </c>
      <c r="AP36" s="29">
        <v>59.144627</v>
      </c>
      <c r="AR36" s="2">
        <f t="shared" ref="AR36:AR42" si="6">SUM(C36:AP36)</f>
        <v>5337.4977170000011</v>
      </c>
      <c r="AT36" s="2">
        <f t="shared" ref="AT36:AT42" si="7">AR6-AR36</f>
        <v>415.83100999999806</v>
      </c>
    </row>
    <row r="37" spans="1:51" x14ac:dyDescent="0.4">
      <c r="A37" s="17" t="s">
        <v>227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0</v>
      </c>
      <c r="AP37" s="29">
        <v>0</v>
      </c>
      <c r="AR37" s="2">
        <f t="shared" si="6"/>
        <v>0</v>
      </c>
      <c r="AT37" s="2">
        <f t="shared" si="7"/>
        <v>0</v>
      </c>
    </row>
    <row r="38" spans="1:51" x14ac:dyDescent="0.4">
      <c r="A38" s="17" t="s">
        <v>228</v>
      </c>
      <c r="C38" s="29">
        <v>23.528917</v>
      </c>
      <c r="D38" s="29">
        <v>15.836577999999999</v>
      </c>
      <c r="E38" s="29">
        <v>14.341402</v>
      </c>
      <c r="F38" s="29">
        <v>10.300948999999999</v>
      </c>
      <c r="G38" s="29">
        <v>17.521142999999999</v>
      </c>
      <c r="H38" s="29">
        <v>24.790154999999999</v>
      </c>
      <c r="I38" s="29">
        <v>21.3521</v>
      </c>
      <c r="J38" s="29">
        <v>15.848458000000001</v>
      </c>
      <c r="K38" s="29">
        <v>17.436389999999999</v>
      </c>
      <c r="L38" s="29">
        <v>19.363651000000001</v>
      </c>
      <c r="M38" s="29">
        <v>22.58334</v>
      </c>
      <c r="N38" s="29">
        <v>32.808948999999998</v>
      </c>
      <c r="O38" s="29">
        <v>39.857388</v>
      </c>
      <c r="P38" s="29">
        <v>43.519458999999998</v>
      </c>
      <c r="Q38" s="29">
        <v>51.548782000000003</v>
      </c>
      <c r="R38" s="29">
        <v>63.281464</v>
      </c>
      <c r="S38" s="29">
        <v>74.193236999999996</v>
      </c>
      <c r="T38" s="29">
        <v>89.128951999999998</v>
      </c>
      <c r="U38" s="29">
        <v>99.572899000000007</v>
      </c>
      <c r="V38" s="29">
        <v>124.784637</v>
      </c>
      <c r="W38" s="29">
        <v>129.43646200000001</v>
      </c>
      <c r="X38" s="29">
        <v>137.264374</v>
      </c>
      <c r="Y38" s="29">
        <v>145.88708500000001</v>
      </c>
      <c r="Z38" s="29">
        <v>151.663239</v>
      </c>
      <c r="AA38" s="29">
        <v>155.42083700000001</v>
      </c>
      <c r="AB38" s="29">
        <v>154.968018</v>
      </c>
      <c r="AC38" s="29">
        <v>150.877319</v>
      </c>
      <c r="AD38" s="29">
        <v>144.18225100000001</v>
      </c>
      <c r="AE38" s="29">
        <v>135.21353099999999</v>
      </c>
      <c r="AF38" s="29">
        <v>124.493324</v>
      </c>
      <c r="AG38" s="29">
        <v>110.784454</v>
      </c>
      <c r="AH38" s="29">
        <v>97.405212000000006</v>
      </c>
      <c r="AI38" s="29">
        <v>81.807274000000007</v>
      </c>
      <c r="AJ38" s="29">
        <v>73.330703999999997</v>
      </c>
      <c r="AK38" s="29">
        <v>70.326453999999998</v>
      </c>
      <c r="AL38" s="29">
        <v>70.077087000000006</v>
      </c>
      <c r="AM38" s="29">
        <v>74.331435999999997</v>
      </c>
      <c r="AN38" s="29">
        <v>75.032707000000002</v>
      </c>
      <c r="AO38" s="29">
        <v>73.021766999999997</v>
      </c>
      <c r="AP38" s="29">
        <v>75.447952000000001</v>
      </c>
      <c r="AR38" s="2">
        <f t="shared" si="6"/>
        <v>3052.5703370000001</v>
      </c>
      <c r="AT38" s="2">
        <f t="shared" si="7"/>
        <v>316.22488299999986</v>
      </c>
    </row>
    <row r="39" spans="1:51" x14ac:dyDescent="0.4">
      <c r="A39" s="17" t="s">
        <v>85</v>
      </c>
      <c r="C39" s="29">
        <v>1.3594809999999999</v>
      </c>
      <c r="D39" s="29">
        <v>0.199131</v>
      </c>
      <c r="E39" s="29">
        <v>0.21073600000000001</v>
      </c>
      <c r="F39" s="29">
        <v>0.22339200000000001</v>
      </c>
      <c r="G39" s="29">
        <v>0.24984799999999999</v>
      </c>
      <c r="H39" s="29">
        <v>0.27269500000000002</v>
      </c>
      <c r="I39" s="29">
        <v>0.292545</v>
      </c>
      <c r="J39" s="29">
        <v>0.31842300000000001</v>
      </c>
      <c r="K39" s="29">
        <v>0.39661800000000003</v>
      </c>
      <c r="L39" s="29">
        <v>0.47253099999999998</v>
      </c>
      <c r="M39" s="29">
        <v>0.49571500000000002</v>
      </c>
      <c r="N39" s="29">
        <v>0.52505400000000002</v>
      </c>
      <c r="O39" s="29">
        <v>0.55834499999999998</v>
      </c>
      <c r="P39" s="29">
        <v>0.59333400000000003</v>
      </c>
      <c r="Q39" s="29">
        <v>0.61799899999999997</v>
      </c>
      <c r="R39" s="29">
        <v>0.64034899999999995</v>
      </c>
      <c r="S39" s="29">
        <v>0.65849299999999999</v>
      </c>
      <c r="T39" s="29">
        <v>0.67256099999999996</v>
      </c>
      <c r="U39" s="29">
        <v>0.68152800000000002</v>
      </c>
      <c r="V39" s="29">
        <v>0.68454700000000002</v>
      </c>
      <c r="W39" s="29">
        <v>0.68324600000000002</v>
      </c>
      <c r="X39" s="29">
        <v>0.67920400000000003</v>
      </c>
      <c r="Y39" s="29">
        <v>0.67122000000000004</v>
      </c>
      <c r="Z39" s="29">
        <v>0.66011799999999998</v>
      </c>
      <c r="AA39" s="29">
        <v>0.64435100000000001</v>
      </c>
      <c r="AB39" s="29">
        <v>0.62682599999999999</v>
      </c>
      <c r="AC39" s="29">
        <v>0.60136199999999995</v>
      </c>
      <c r="AD39" s="29">
        <v>0.57399699999999998</v>
      </c>
      <c r="AE39" s="29">
        <v>0.547265</v>
      </c>
      <c r="AF39" s="29">
        <v>0.51856599999999997</v>
      </c>
      <c r="AG39" s="29">
        <v>0.48972100000000002</v>
      </c>
      <c r="AH39" s="29">
        <v>0.46157399999999998</v>
      </c>
      <c r="AI39" s="29">
        <v>0.433201</v>
      </c>
      <c r="AJ39" s="29">
        <v>0.40585399999999999</v>
      </c>
      <c r="AK39" s="29">
        <v>0.38213999999999998</v>
      </c>
      <c r="AL39" s="29">
        <v>0.35569200000000001</v>
      </c>
      <c r="AM39" s="29">
        <v>0.32914700000000002</v>
      </c>
      <c r="AN39" s="29">
        <v>0.30406</v>
      </c>
      <c r="AO39" s="29">
        <v>0.279783</v>
      </c>
      <c r="AP39" s="29">
        <v>0.25676399999999999</v>
      </c>
      <c r="AR39" s="2">
        <f t="shared" si="6"/>
        <v>20.027416000000002</v>
      </c>
      <c r="AT39" s="2">
        <f t="shared" si="7"/>
        <v>-2.4248849999999962</v>
      </c>
    </row>
    <row r="40" spans="1:51" x14ac:dyDescent="0.4">
      <c r="A40" s="17" t="s">
        <v>229</v>
      </c>
      <c r="C40" s="29">
        <v>1.05864</v>
      </c>
      <c r="D40" s="29">
        <v>4.1339999999999997E-3</v>
      </c>
      <c r="E40" s="29">
        <v>3.6480000000000002E-3</v>
      </c>
      <c r="F40" s="29">
        <v>3.3679999999999999E-3</v>
      </c>
      <c r="G40" s="29">
        <v>7.4160000000000004E-2</v>
      </c>
      <c r="H40" s="29">
        <v>0.13950099999999999</v>
      </c>
      <c r="I40" s="29">
        <v>0.20988999999999999</v>
      </c>
      <c r="J40" s="29">
        <v>0.26966000000000001</v>
      </c>
      <c r="K40" s="29">
        <v>0.32843899999999998</v>
      </c>
      <c r="L40" s="29">
        <v>0.38175999999999999</v>
      </c>
      <c r="M40" s="29">
        <v>0.428284</v>
      </c>
      <c r="N40" s="29">
        <v>0.46816600000000003</v>
      </c>
      <c r="O40" s="29">
        <v>0.49852600000000002</v>
      </c>
      <c r="P40" s="29">
        <v>0.520814</v>
      </c>
      <c r="Q40" s="29">
        <v>0.53873000000000004</v>
      </c>
      <c r="R40" s="29">
        <v>0.55477500000000002</v>
      </c>
      <c r="S40" s="29">
        <v>0.56544499999999998</v>
      </c>
      <c r="T40" s="29">
        <v>0.57135899999999995</v>
      </c>
      <c r="U40" s="29">
        <v>0.57186700000000001</v>
      </c>
      <c r="V40" s="29">
        <v>0.56447099999999995</v>
      </c>
      <c r="W40" s="29">
        <v>0.54963899999999999</v>
      </c>
      <c r="X40" s="29">
        <v>0.53258099999999997</v>
      </c>
      <c r="Y40" s="29">
        <v>0.513208</v>
      </c>
      <c r="Z40" s="29">
        <v>0.492091</v>
      </c>
      <c r="AA40" s="29">
        <v>0.46916600000000003</v>
      </c>
      <c r="AB40" s="29">
        <v>0.445774</v>
      </c>
      <c r="AC40" s="29">
        <v>0.42083300000000001</v>
      </c>
      <c r="AD40" s="29">
        <v>0.395339</v>
      </c>
      <c r="AE40" s="29">
        <v>0.37282300000000002</v>
      </c>
      <c r="AF40" s="29">
        <v>0.35056100000000001</v>
      </c>
      <c r="AG40" s="29">
        <v>0.325965</v>
      </c>
      <c r="AH40" s="29">
        <v>0.30221500000000001</v>
      </c>
      <c r="AI40" s="29">
        <v>0.279781</v>
      </c>
      <c r="AJ40" s="29">
        <v>0.25839000000000001</v>
      </c>
      <c r="AK40" s="29">
        <v>0.238236</v>
      </c>
      <c r="AL40" s="29">
        <v>0.21936600000000001</v>
      </c>
      <c r="AM40" s="29">
        <v>0.20191799999999999</v>
      </c>
      <c r="AN40" s="29">
        <v>0.18557100000000001</v>
      </c>
      <c r="AO40" s="29">
        <v>0.170409</v>
      </c>
      <c r="AP40" s="29">
        <v>0.15661600000000001</v>
      </c>
      <c r="AR40" s="2">
        <f t="shared" si="6"/>
        <v>14.636119000000003</v>
      </c>
      <c r="AT40" s="2">
        <f t="shared" si="7"/>
        <v>1.5082739999999948</v>
      </c>
    </row>
    <row r="41" spans="1:51" x14ac:dyDescent="0.4">
      <c r="A41" s="17" t="s">
        <v>0</v>
      </c>
      <c r="C41" s="29">
        <v>3.3110000000000001E-3</v>
      </c>
      <c r="D41" s="29">
        <v>1.849558</v>
      </c>
      <c r="E41" s="29">
        <v>2.8530720000000001</v>
      </c>
      <c r="F41" s="29">
        <v>4.7735599999999998</v>
      </c>
      <c r="G41" s="29">
        <v>5.1895189999999998</v>
      </c>
      <c r="H41" s="29">
        <v>6.0796150000000004</v>
      </c>
      <c r="I41" s="29">
        <v>6.5840310000000004</v>
      </c>
      <c r="J41" s="29">
        <v>9.0706919999999993</v>
      </c>
      <c r="K41" s="29">
        <v>13.330595000000001</v>
      </c>
      <c r="L41" s="29">
        <v>19.426327000000001</v>
      </c>
      <c r="M41" s="29">
        <v>28.319171999999998</v>
      </c>
      <c r="N41" s="29">
        <v>39.715392999999999</v>
      </c>
      <c r="O41" s="29">
        <v>56.279335000000003</v>
      </c>
      <c r="P41" s="29">
        <v>79.900893999999994</v>
      </c>
      <c r="Q41" s="29">
        <v>110.687431</v>
      </c>
      <c r="R41" s="29">
        <v>151.71456900000001</v>
      </c>
      <c r="S41" s="29">
        <v>205.91769400000001</v>
      </c>
      <c r="T41" s="29">
        <v>280.54098499999998</v>
      </c>
      <c r="U41" s="29">
        <v>382.439728</v>
      </c>
      <c r="V41" s="29">
        <v>520.28869599999996</v>
      </c>
      <c r="W41" s="29">
        <v>693.339966</v>
      </c>
      <c r="X41" s="29">
        <v>881.23132299999997</v>
      </c>
      <c r="Y41" s="29">
        <v>1082.991577</v>
      </c>
      <c r="Z41" s="29">
        <v>1299.472534</v>
      </c>
      <c r="AA41" s="29">
        <v>1525.9073490000001</v>
      </c>
      <c r="AB41" s="29">
        <v>1764.2524410000001</v>
      </c>
      <c r="AC41" s="29">
        <v>2009.421143</v>
      </c>
      <c r="AD41" s="29">
        <v>2261.202393</v>
      </c>
      <c r="AE41" s="29">
        <v>2511.5192870000001</v>
      </c>
      <c r="AF41" s="29">
        <v>2760.2604980000001</v>
      </c>
      <c r="AG41" s="29">
        <v>3008.499268</v>
      </c>
      <c r="AH41" s="29">
        <v>3254.258057</v>
      </c>
      <c r="AI41" s="29">
        <v>3495.5048830000001</v>
      </c>
      <c r="AJ41" s="29">
        <v>3731.3322750000002</v>
      </c>
      <c r="AK41" s="29">
        <v>3960.4814449999999</v>
      </c>
      <c r="AL41" s="29">
        <v>4182.5024409999996</v>
      </c>
      <c r="AM41" s="29">
        <v>4393.9785160000001</v>
      </c>
      <c r="AN41" s="29">
        <v>4597.6655270000001</v>
      </c>
      <c r="AO41" s="29">
        <v>4796.7558589999999</v>
      </c>
      <c r="AP41" s="29">
        <v>4985.4643550000001</v>
      </c>
      <c r="AR41" s="2">
        <f t="shared" si="6"/>
        <v>59121.005313999995</v>
      </c>
      <c r="AT41" s="2">
        <f t="shared" si="7"/>
        <v>-10379.176655000003</v>
      </c>
      <c r="AV41" s="7">
        <f>AT41*0.001*0.277778</f>
        <v>-2.8831069328725913</v>
      </c>
      <c r="AW41" s="17" t="s">
        <v>232</v>
      </c>
    </row>
    <row r="42" spans="1:51" x14ac:dyDescent="0.4">
      <c r="A42" s="17" t="s">
        <v>136</v>
      </c>
      <c r="C42" s="29">
        <v>0</v>
      </c>
      <c r="D42" s="29">
        <v>4.169E-3</v>
      </c>
      <c r="E42" s="29">
        <v>4.9030000000000002E-3</v>
      </c>
      <c r="F42" s="29">
        <v>4.9049999999999996E-3</v>
      </c>
      <c r="G42" s="29">
        <v>4.8019999999999998E-3</v>
      </c>
      <c r="H42" s="29">
        <v>4.7159999999999997E-3</v>
      </c>
      <c r="I42" s="29">
        <v>4.679E-3</v>
      </c>
      <c r="J42" s="29">
        <v>5.9779999999999998E-3</v>
      </c>
      <c r="K42" s="29">
        <v>1.5128000000000001E-2</v>
      </c>
      <c r="L42" s="29">
        <v>0.39785999999999999</v>
      </c>
      <c r="M42" s="29">
        <v>0.42418400000000001</v>
      </c>
      <c r="N42" s="29">
        <v>0.46796500000000002</v>
      </c>
      <c r="O42" s="29">
        <v>0.54944499999999996</v>
      </c>
      <c r="P42" s="29">
        <v>0.65613900000000003</v>
      </c>
      <c r="Q42" s="29">
        <v>0.79388800000000004</v>
      </c>
      <c r="R42" s="29">
        <v>0.97887299999999999</v>
      </c>
      <c r="S42" s="29">
        <v>1.224281</v>
      </c>
      <c r="T42" s="29">
        <v>1.5638879999999999</v>
      </c>
      <c r="U42" s="29">
        <v>2.0264660000000001</v>
      </c>
      <c r="V42" s="29">
        <v>2.641845</v>
      </c>
      <c r="W42" s="29">
        <v>2.8184119999999999</v>
      </c>
      <c r="X42" s="29">
        <v>3.022723</v>
      </c>
      <c r="Y42" s="29">
        <v>3.2538459999999998</v>
      </c>
      <c r="Z42" s="29">
        <v>3.5119310000000001</v>
      </c>
      <c r="AA42" s="29">
        <v>3.7953169999999998</v>
      </c>
      <c r="AB42" s="29">
        <v>4.1153570000000004</v>
      </c>
      <c r="AC42" s="29">
        <v>4.4676489999999998</v>
      </c>
      <c r="AD42" s="29">
        <v>4.8538639999999997</v>
      </c>
      <c r="AE42" s="29">
        <v>5.2625640000000002</v>
      </c>
      <c r="AF42" s="29">
        <v>5.6946490000000001</v>
      </c>
      <c r="AG42" s="29">
        <v>6.0493449999999998</v>
      </c>
      <c r="AH42" s="29">
        <v>6.3257130000000004</v>
      </c>
      <c r="AI42" s="29">
        <v>6.5250459999999997</v>
      </c>
      <c r="AJ42" s="29">
        <v>6.6475080000000002</v>
      </c>
      <c r="AK42" s="29">
        <v>6.7093340000000001</v>
      </c>
      <c r="AL42" s="29">
        <v>6.6993819999999999</v>
      </c>
      <c r="AM42" s="29">
        <v>6.6340279999999998</v>
      </c>
      <c r="AN42" s="29">
        <v>6.5148070000000002</v>
      </c>
      <c r="AO42" s="29">
        <v>6.3559369999999999</v>
      </c>
      <c r="AP42" s="29">
        <v>6.1589729999999996</v>
      </c>
      <c r="AR42" s="2">
        <f t="shared" si="6"/>
        <v>117.19049900000002</v>
      </c>
      <c r="AT42" s="2">
        <f t="shared" si="7"/>
        <v>2577.566045</v>
      </c>
    </row>
    <row r="43" spans="1:51" x14ac:dyDescent="0.4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51" x14ac:dyDescent="0.4">
      <c r="A44" s="25" t="s">
        <v>117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51" x14ac:dyDescent="0.4">
      <c r="A45" s="17" t="s">
        <v>226</v>
      </c>
      <c r="C45" s="29">
        <v>14670.597656</v>
      </c>
      <c r="D45" s="29">
        <v>14610.815430000001</v>
      </c>
      <c r="E45" s="29">
        <v>14802.296875</v>
      </c>
      <c r="F45" s="29">
        <v>14918.264648</v>
      </c>
      <c r="G45" s="29">
        <v>15319.712890999999</v>
      </c>
      <c r="H45" s="29">
        <v>15378.109375</v>
      </c>
      <c r="I45" s="29">
        <v>15357.052734000001</v>
      </c>
      <c r="J45" s="29">
        <v>15308.655273</v>
      </c>
      <c r="K45" s="29">
        <v>15138.779296999999</v>
      </c>
      <c r="L45" s="29">
        <v>14933.761719</v>
      </c>
      <c r="M45" s="29">
        <v>14668.794921999999</v>
      </c>
      <c r="N45" s="29">
        <v>14355.762694999999</v>
      </c>
      <c r="O45" s="29">
        <v>13984.90625</v>
      </c>
      <c r="P45" s="29">
        <v>13581.359375</v>
      </c>
      <c r="Q45" s="29">
        <v>13168.362305000001</v>
      </c>
      <c r="R45" s="29">
        <v>12797.083984000001</v>
      </c>
      <c r="S45" s="29">
        <v>12442.272461</v>
      </c>
      <c r="T45" s="29">
        <v>12082.635742</v>
      </c>
      <c r="U45" s="29">
        <v>11695.355469</v>
      </c>
      <c r="V45" s="29">
        <v>11219.183594</v>
      </c>
      <c r="W45" s="29">
        <v>10711.267578000001</v>
      </c>
      <c r="X45" s="29">
        <v>10196.897461</v>
      </c>
      <c r="Y45" s="29">
        <v>9683.0605469999991</v>
      </c>
      <c r="Z45" s="29">
        <v>9160.7177730000003</v>
      </c>
      <c r="AA45" s="29">
        <v>8619.9150389999995</v>
      </c>
      <c r="AB45" s="29">
        <v>8090.2456050000001</v>
      </c>
      <c r="AC45" s="29">
        <v>7567.7963870000003</v>
      </c>
      <c r="AD45" s="29">
        <v>7056.2016599999997</v>
      </c>
      <c r="AE45" s="29">
        <v>6557.0766599999997</v>
      </c>
      <c r="AF45" s="29">
        <v>6072.7060549999997</v>
      </c>
      <c r="AG45" s="29">
        <v>5608.1992190000001</v>
      </c>
      <c r="AH45" s="29">
        <v>5169.6552730000003</v>
      </c>
      <c r="AI45" s="29">
        <v>4755.9589839999999</v>
      </c>
      <c r="AJ45" s="29">
        <v>4356.4169920000004</v>
      </c>
      <c r="AK45" s="29">
        <v>3975.0913089999999</v>
      </c>
      <c r="AL45" s="29">
        <v>3616.999268</v>
      </c>
      <c r="AM45" s="29">
        <v>3281.7075199999999</v>
      </c>
      <c r="AN45" s="29">
        <v>2974.75</v>
      </c>
      <c r="AO45" s="29">
        <v>2695.4860840000001</v>
      </c>
      <c r="AP45" s="29">
        <v>2435.1977539999998</v>
      </c>
      <c r="AR45" s="2">
        <f>SUM(C45:AP45)</f>
        <v>403019.10986300011</v>
      </c>
      <c r="AT45" s="2">
        <f>AR5-AR45</f>
        <v>17816.534668000008</v>
      </c>
      <c r="AV45" s="1">
        <f>AT45/115400</f>
        <v>0.1543893818717505</v>
      </c>
      <c r="AW45" s="17" t="s">
        <v>234</v>
      </c>
      <c r="AX45" s="1">
        <f>AV45*3.78541</f>
        <v>0.58442711003114312</v>
      </c>
      <c r="AY45" s="17" t="s">
        <v>235</v>
      </c>
    </row>
    <row r="46" spans="1:51" x14ac:dyDescent="0.4">
      <c r="A46" s="17" t="s">
        <v>17</v>
      </c>
      <c r="C46" s="29">
        <v>31.066504999999999</v>
      </c>
      <c r="D46" s="29">
        <v>40.193255999999998</v>
      </c>
      <c r="E46" s="29">
        <v>44.111575999999999</v>
      </c>
      <c r="F46" s="29">
        <v>52.059471000000002</v>
      </c>
      <c r="G46" s="29">
        <v>63.648113000000002</v>
      </c>
      <c r="H46" s="29">
        <v>77.025970000000001</v>
      </c>
      <c r="I46" s="29">
        <v>91.619163999999998</v>
      </c>
      <c r="J46" s="29">
        <v>104.766052</v>
      </c>
      <c r="K46" s="29">
        <v>118.957458</v>
      </c>
      <c r="L46" s="29">
        <v>132.621826</v>
      </c>
      <c r="M46" s="29">
        <v>145.380707</v>
      </c>
      <c r="N46" s="29">
        <v>157.60806299999999</v>
      </c>
      <c r="O46" s="29">
        <v>168.281845</v>
      </c>
      <c r="P46" s="29">
        <v>177.42169200000001</v>
      </c>
      <c r="Q46" s="29">
        <v>184.78904700000001</v>
      </c>
      <c r="R46" s="29">
        <v>191.584686</v>
      </c>
      <c r="S46" s="29">
        <v>197.57212799999999</v>
      </c>
      <c r="T46" s="29">
        <v>202.72640999999999</v>
      </c>
      <c r="U46" s="29">
        <v>206.163116</v>
      </c>
      <c r="V46" s="29">
        <v>206.783829</v>
      </c>
      <c r="W46" s="29">
        <v>204.917374</v>
      </c>
      <c r="X46" s="29">
        <v>201.63800000000001</v>
      </c>
      <c r="Y46" s="29">
        <v>197.043823</v>
      </c>
      <c r="Z46" s="29">
        <v>191.08750900000001</v>
      </c>
      <c r="AA46" s="29">
        <v>183.272156</v>
      </c>
      <c r="AB46" s="29">
        <v>174.629929</v>
      </c>
      <c r="AC46" s="29">
        <v>165.24139400000001</v>
      </c>
      <c r="AD46" s="29">
        <v>155.359329</v>
      </c>
      <c r="AE46" s="29">
        <v>145.063873</v>
      </c>
      <c r="AF46" s="29">
        <v>134.644913</v>
      </c>
      <c r="AG46" s="29">
        <v>124.327354</v>
      </c>
      <c r="AH46" s="29">
        <v>114.36254099999999</v>
      </c>
      <c r="AI46" s="29">
        <v>104.75479900000001</v>
      </c>
      <c r="AJ46" s="29">
        <v>95.523155000000003</v>
      </c>
      <c r="AK46" s="29">
        <v>86.739990000000006</v>
      </c>
      <c r="AL46" s="29">
        <v>78.511909000000003</v>
      </c>
      <c r="AM46" s="29">
        <v>70.8703</v>
      </c>
      <c r="AN46" s="29">
        <v>63.810313999999998</v>
      </c>
      <c r="AO46" s="29">
        <v>57.379672999999997</v>
      </c>
      <c r="AP46" s="29">
        <v>51.537502000000003</v>
      </c>
      <c r="AR46" s="2">
        <f t="shared" ref="AR46:AR52" si="8">SUM(C46:AP46)</f>
        <v>5195.0967510000009</v>
      </c>
      <c r="AT46" s="2">
        <f t="shared" ref="AT46:AT52" si="9">AR6-AR46</f>
        <v>558.23197599999821</v>
      </c>
    </row>
    <row r="47" spans="1:51" x14ac:dyDescent="0.4">
      <c r="A47" s="17" t="s">
        <v>227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0</v>
      </c>
      <c r="AL47" s="29">
        <v>0</v>
      </c>
      <c r="AM47" s="29">
        <v>0</v>
      </c>
      <c r="AN47" s="29">
        <v>0</v>
      </c>
      <c r="AO47" s="29">
        <v>0</v>
      </c>
      <c r="AP47" s="29">
        <v>0</v>
      </c>
      <c r="AR47" s="2">
        <f t="shared" si="8"/>
        <v>0</v>
      </c>
      <c r="AT47" s="2">
        <f t="shared" si="9"/>
        <v>0</v>
      </c>
    </row>
    <row r="48" spans="1:51" x14ac:dyDescent="0.4">
      <c r="A48" s="17" t="s">
        <v>228</v>
      </c>
      <c r="C48" s="29">
        <v>23.528917</v>
      </c>
      <c r="D48" s="29">
        <v>15.836577999999999</v>
      </c>
      <c r="E48" s="29">
        <v>14.341402</v>
      </c>
      <c r="F48" s="29">
        <v>10.300948999999999</v>
      </c>
      <c r="G48" s="29">
        <v>17.521145000000001</v>
      </c>
      <c r="H48" s="29">
        <v>24.790154999999999</v>
      </c>
      <c r="I48" s="29">
        <v>21.3521</v>
      </c>
      <c r="J48" s="29">
        <v>15.848457</v>
      </c>
      <c r="K48" s="29">
        <v>17.436389999999999</v>
      </c>
      <c r="L48" s="29">
        <v>19.363648999999999</v>
      </c>
      <c r="M48" s="29">
        <v>22.583272999999998</v>
      </c>
      <c r="N48" s="29">
        <v>32.808684999999997</v>
      </c>
      <c r="O48" s="29">
        <v>39.856574999999999</v>
      </c>
      <c r="P48" s="29">
        <v>43.517532000000003</v>
      </c>
      <c r="Q48" s="29">
        <v>51.544418</v>
      </c>
      <c r="R48" s="29">
        <v>63.271949999999997</v>
      </c>
      <c r="S48" s="29">
        <v>74.173598999999996</v>
      </c>
      <c r="T48" s="29">
        <v>89.089104000000006</v>
      </c>
      <c r="U48" s="29">
        <v>99.499618999999996</v>
      </c>
      <c r="V48" s="29">
        <v>124.631325</v>
      </c>
      <c r="W48" s="29">
        <v>129.18396000000001</v>
      </c>
      <c r="X48" s="29">
        <v>136.84298699999999</v>
      </c>
      <c r="Y48" s="29">
        <v>145.190933</v>
      </c>
      <c r="Z48" s="29">
        <v>150.55555699999999</v>
      </c>
      <c r="AA48" s="29">
        <v>153.44387800000001</v>
      </c>
      <c r="AB48" s="29">
        <v>152.07655299999999</v>
      </c>
      <c r="AC48" s="29">
        <v>147.12350499999999</v>
      </c>
      <c r="AD48" s="29">
        <v>139.67138700000001</v>
      </c>
      <c r="AE48" s="29">
        <v>130.116714</v>
      </c>
      <c r="AF48" s="29">
        <v>119.01282500000001</v>
      </c>
      <c r="AG48" s="29">
        <v>105.22126</v>
      </c>
      <c r="AH48" s="29">
        <v>91.940040999999994</v>
      </c>
      <c r="AI48" s="29">
        <v>76.752678000000003</v>
      </c>
      <c r="AJ48" s="29">
        <v>68.419487000000004</v>
      </c>
      <c r="AK48" s="29">
        <v>65.245025999999996</v>
      </c>
      <c r="AL48" s="29">
        <v>64.665024000000003</v>
      </c>
      <c r="AM48" s="29">
        <v>68.238067999999998</v>
      </c>
      <c r="AN48" s="29">
        <v>68.532912999999994</v>
      </c>
      <c r="AO48" s="29">
        <v>66.397048999999996</v>
      </c>
      <c r="AP48" s="29">
        <v>68.324500999999998</v>
      </c>
      <c r="AR48" s="2">
        <f t="shared" si="8"/>
        <v>2968.250168</v>
      </c>
      <c r="AT48" s="2">
        <f t="shared" si="9"/>
        <v>400.54505199999994</v>
      </c>
    </row>
    <row r="49" spans="1:49" x14ac:dyDescent="0.4">
      <c r="A49" s="17" t="s">
        <v>85</v>
      </c>
      <c r="C49" s="29">
        <v>1.3594809999999999</v>
      </c>
      <c r="D49" s="29">
        <v>0.199131</v>
      </c>
      <c r="E49" s="29">
        <v>0.21073600000000001</v>
      </c>
      <c r="F49" s="29">
        <v>0.22339200000000001</v>
      </c>
      <c r="G49" s="29">
        <v>0.24981500000000001</v>
      </c>
      <c r="H49" s="29">
        <v>0.27263500000000002</v>
      </c>
      <c r="I49" s="29">
        <v>0.29245500000000002</v>
      </c>
      <c r="J49" s="29">
        <v>0.31828000000000001</v>
      </c>
      <c r="K49" s="29">
        <v>0.39638800000000002</v>
      </c>
      <c r="L49" s="29">
        <v>0.47217599999999998</v>
      </c>
      <c r="M49" s="29">
        <v>0.49522300000000002</v>
      </c>
      <c r="N49" s="29">
        <v>0.524335</v>
      </c>
      <c r="O49" s="29">
        <v>0.55718299999999998</v>
      </c>
      <c r="P49" s="29">
        <v>0.59148400000000001</v>
      </c>
      <c r="Q49" s="29">
        <v>0.61510699999999996</v>
      </c>
      <c r="R49" s="29">
        <v>0.63583500000000004</v>
      </c>
      <c r="S49" s="29">
        <v>0.65146000000000004</v>
      </c>
      <c r="T49" s="29">
        <v>0.661416</v>
      </c>
      <c r="U49" s="29">
        <v>0.66379100000000002</v>
      </c>
      <c r="V49" s="29">
        <v>0.65641700000000003</v>
      </c>
      <c r="W49" s="29">
        <v>0.63987499999999997</v>
      </c>
      <c r="X49" s="29">
        <v>0.61324599999999996</v>
      </c>
      <c r="Y49" s="29">
        <v>0.57217399999999996</v>
      </c>
      <c r="Z49" s="29">
        <v>0.51261599999999996</v>
      </c>
      <c r="AA49" s="29">
        <v>0.38844000000000001</v>
      </c>
      <c r="AB49" s="29">
        <v>0.25581100000000001</v>
      </c>
      <c r="AC49" s="29">
        <v>0.109888</v>
      </c>
      <c r="AD49" s="29">
        <v>-4.2668999999999999E-2</v>
      </c>
      <c r="AE49" s="29">
        <v>-0.19530400000000001</v>
      </c>
      <c r="AF49" s="29">
        <v>-0.35019699999999998</v>
      </c>
      <c r="AG49" s="29">
        <v>-0.50498900000000002</v>
      </c>
      <c r="AH49" s="29">
        <v>-0.65620400000000001</v>
      </c>
      <c r="AI49" s="29">
        <v>-0.80383499999999997</v>
      </c>
      <c r="AJ49" s="29">
        <v>-0.94616</v>
      </c>
      <c r="AK49" s="29">
        <v>-1.0800099999999999</v>
      </c>
      <c r="AL49" s="29">
        <v>-1.211282</v>
      </c>
      <c r="AM49" s="29">
        <v>-1.335804</v>
      </c>
      <c r="AN49" s="29">
        <v>-1.453201</v>
      </c>
      <c r="AO49" s="29">
        <v>-1.5651790000000001</v>
      </c>
      <c r="AP49" s="29">
        <v>-1.668866</v>
      </c>
      <c r="AR49" s="2">
        <f t="shared" si="8"/>
        <v>1.3250899999999959</v>
      </c>
      <c r="AT49" s="2">
        <f t="shared" si="9"/>
        <v>16.27744100000001</v>
      </c>
    </row>
    <row r="50" spans="1:49" x14ac:dyDescent="0.4">
      <c r="A50" s="17" t="s">
        <v>229</v>
      </c>
      <c r="C50" s="29">
        <v>1.0586390000000001</v>
      </c>
      <c r="D50" s="29">
        <v>4.1339999999999997E-3</v>
      </c>
      <c r="E50" s="29">
        <v>3.6480000000000002E-3</v>
      </c>
      <c r="F50" s="29">
        <v>3.3679999999999999E-3</v>
      </c>
      <c r="G50" s="29">
        <v>7.4362999999999999E-2</v>
      </c>
      <c r="H50" s="29">
        <v>0.139877</v>
      </c>
      <c r="I50" s="29">
        <v>0.210482</v>
      </c>
      <c r="J50" s="29">
        <v>0.270422</v>
      </c>
      <c r="K50" s="29">
        <v>0.32939299999999999</v>
      </c>
      <c r="L50" s="29">
        <v>0.38288100000000003</v>
      </c>
      <c r="M50" s="29">
        <v>0.42953000000000002</v>
      </c>
      <c r="N50" s="29">
        <v>0.46950999999999998</v>
      </c>
      <c r="O50" s="29">
        <v>0.499915</v>
      </c>
      <c r="P50" s="29">
        <v>0.522204</v>
      </c>
      <c r="Q50" s="29">
        <v>0.54008400000000001</v>
      </c>
      <c r="R50" s="29">
        <v>0.55605599999999999</v>
      </c>
      <c r="S50" s="29">
        <v>0.56658900000000001</v>
      </c>
      <c r="T50" s="29">
        <v>0.57229699999999994</v>
      </c>
      <c r="U50" s="29">
        <v>0.57251399999999997</v>
      </c>
      <c r="V50" s="29">
        <v>0.56473899999999999</v>
      </c>
      <c r="W50" s="29">
        <v>0.549458</v>
      </c>
      <c r="X50" s="29">
        <v>0.53180700000000003</v>
      </c>
      <c r="Y50" s="29">
        <v>0.51166699999999998</v>
      </c>
      <c r="Z50" s="29">
        <v>0.48957600000000001</v>
      </c>
      <c r="AA50" s="29">
        <v>0.46474100000000002</v>
      </c>
      <c r="AB50" s="29">
        <v>0.43957000000000002</v>
      </c>
      <c r="AC50" s="29">
        <v>0.41304600000000002</v>
      </c>
      <c r="AD50" s="29">
        <v>0.38617200000000002</v>
      </c>
      <c r="AE50" s="29">
        <v>0.36252699999999999</v>
      </c>
      <c r="AF50" s="29">
        <v>0.33935700000000002</v>
      </c>
      <c r="AG50" s="29">
        <v>0.31407600000000002</v>
      </c>
      <c r="AH50" s="29">
        <v>0.28986200000000001</v>
      </c>
      <c r="AI50" s="29">
        <v>0.26714700000000002</v>
      </c>
      <c r="AJ50" s="29">
        <v>0.24565200000000001</v>
      </c>
      <c r="AK50" s="29">
        <v>0.225545</v>
      </c>
      <c r="AL50" s="29">
        <v>0.20685600000000001</v>
      </c>
      <c r="AM50" s="29">
        <v>0.189697</v>
      </c>
      <c r="AN50" s="29">
        <v>0.17374000000000001</v>
      </c>
      <c r="AO50" s="29">
        <v>0.15904099999999999</v>
      </c>
      <c r="AP50" s="29">
        <v>0.145761</v>
      </c>
      <c r="AR50" s="2">
        <f t="shared" si="8"/>
        <v>14.475942999999999</v>
      </c>
      <c r="AT50" s="2">
        <f t="shared" si="9"/>
        <v>1.6684499999999982</v>
      </c>
    </row>
    <row r="51" spans="1:49" x14ac:dyDescent="0.4">
      <c r="A51" s="17" t="s">
        <v>0</v>
      </c>
      <c r="C51" s="29">
        <v>3.3110000000000001E-3</v>
      </c>
      <c r="D51" s="29">
        <v>1.849558</v>
      </c>
      <c r="E51" s="29">
        <v>2.8530720000000001</v>
      </c>
      <c r="F51" s="29">
        <v>4.7735599999999998</v>
      </c>
      <c r="G51" s="29">
        <v>5.1895189999999998</v>
      </c>
      <c r="H51" s="29">
        <v>6.0796109999999999</v>
      </c>
      <c r="I51" s="29">
        <v>6.5840040000000002</v>
      </c>
      <c r="J51" s="29">
        <v>9.0705899999999993</v>
      </c>
      <c r="K51" s="29">
        <v>13.329895</v>
      </c>
      <c r="L51" s="29">
        <v>19.401121</v>
      </c>
      <c r="M51" s="29">
        <v>28.255844</v>
      </c>
      <c r="N51" s="29">
        <v>39.589432000000002</v>
      </c>
      <c r="O51" s="29">
        <v>56.040798000000002</v>
      </c>
      <c r="P51" s="29">
        <v>79.496589999999998</v>
      </c>
      <c r="Q51" s="29">
        <v>110.114456</v>
      </c>
      <c r="R51" s="29">
        <v>150.90536499999999</v>
      </c>
      <c r="S51" s="29">
        <v>204.77200300000001</v>
      </c>
      <c r="T51" s="29">
        <v>279.069458</v>
      </c>
      <c r="U51" s="29">
        <v>380.25759900000003</v>
      </c>
      <c r="V51" s="29">
        <v>516.635986</v>
      </c>
      <c r="W51" s="29">
        <v>687.03375200000005</v>
      </c>
      <c r="X51" s="29">
        <v>870.63073699999995</v>
      </c>
      <c r="Y51" s="29">
        <v>1065.6000979999999</v>
      </c>
      <c r="Z51" s="29">
        <v>1271.3663329999999</v>
      </c>
      <c r="AA51" s="29">
        <v>1472.039307</v>
      </c>
      <c r="AB51" s="29">
        <v>1680.934814</v>
      </c>
      <c r="AC51" s="29">
        <v>1893.313232</v>
      </c>
      <c r="AD51" s="29">
        <v>2108.9208979999999</v>
      </c>
      <c r="AE51" s="29">
        <v>2320.5942380000001</v>
      </c>
      <c r="AF51" s="29">
        <v>2528.3125</v>
      </c>
      <c r="AG51" s="29">
        <v>2733.4091800000001</v>
      </c>
      <c r="AH51" s="29">
        <v>2934.7075199999999</v>
      </c>
      <c r="AI51" s="29">
        <v>3130.5566410000001</v>
      </c>
      <c r="AJ51" s="29">
        <v>3320.336182</v>
      </c>
      <c r="AK51" s="29">
        <v>3503.2009280000002</v>
      </c>
      <c r="AL51" s="29">
        <v>3679.1125489999999</v>
      </c>
      <c r="AM51" s="29">
        <v>3845.5234380000002</v>
      </c>
      <c r="AN51" s="29">
        <v>4004.9741210000002</v>
      </c>
      <c r="AO51" s="29">
        <v>4160.4873049999997</v>
      </c>
      <c r="AP51" s="29">
        <v>4307.4189450000003</v>
      </c>
      <c r="AR51" s="2">
        <f t="shared" si="8"/>
        <v>53432.74448999999</v>
      </c>
      <c r="AT51" s="2">
        <f t="shared" si="9"/>
        <v>-4690.9158309999984</v>
      </c>
      <c r="AV51" s="7">
        <f>AT51*0.001*0.277778</f>
        <v>-1.3030332177035175</v>
      </c>
      <c r="AW51" s="17" t="s">
        <v>232</v>
      </c>
    </row>
    <row r="52" spans="1:49" x14ac:dyDescent="0.4">
      <c r="A52" s="17" t="s">
        <v>136</v>
      </c>
      <c r="C52" s="29">
        <v>0</v>
      </c>
      <c r="D52" s="29">
        <v>4.169E-3</v>
      </c>
      <c r="E52" s="29">
        <v>4.9030000000000002E-3</v>
      </c>
      <c r="F52" s="29">
        <v>4.9049999999999996E-3</v>
      </c>
      <c r="G52" s="29">
        <v>4.8019999999999998E-3</v>
      </c>
      <c r="H52" s="29">
        <v>4.718E-3</v>
      </c>
      <c r="I52" s="29">
        <v>4.6909999999999999E-3</v>
      </c>
      <c r="J52" s="29">
        <v>6.1000000000000004E-3</v>
      </c>
      <c r="K52" s="29">
        <v>1.6123999999999999E-2</v>
      </c>
      <c r="L52" s="29">
        <v>0.435334</v>
      </c>
      <c r="M52" s="29">
        <v>0.53871000000000002</v>
      </c>
      <c r="N52" s="29">
        <v>0.72297800000000001</v>
      </c>
      <c r="O52" s="29">
        <v>1.097397</v>
      </c>
      <c r="P52" s="29">
        <v>1.671851</v>
      </c>
      <c r="Q52" s="29">
        <v>2.5362070000000001</v>
      </c>
      <c r="R52" s="29">
        <v>3.8548909999999998</v>
      </c>
      <c r="S52" s="29">
        <v>5.8634579999999996</v>
      </c>
      <c r="T52" s="29">
        <v>9.0806989999999992</v>
      </c>
      <c r="U52" s="29">
        <v>14.157848</v>
      </c>
      <c r="V52" s="29">
        <v>22.047688000000001</v>
      </c>
      <c r="W52" s="29">
        <v>32.912894999999999</v>
      </c>
      <c r="X52" s="29">
        <v>48.913165999999997</v>
      </c>
      <c r="Y52" s="29">
        <v>72.229125999999994</v>
      </c>
      <c r="Z52" s="29">
        <v>106.225235</v>
      </c>
      <c r="AA52" s="29">
        <v>181.87451200000001</v>
      </c>
      <c r="AB52" s="29">
        <v>262.11468500000001</v>
      </c>
      <c r="AC52" s="29">
        <v>346.11532599999998</v>
      </c>
      <c r="AD52" s="29">
        <v>433.41522200000003</v>
      </c>
      <c r="AE52" s="29">
        <v>521.16796899999997</v>
      </c>
      <c r="AF52" s="29">
        <v>609.06793200000004</v>
      </c>
      <c r="AG52" s="29">
        <v>696.27136199999995</v>
      </c>
      <c r="AH52" s="29">
        <v>781.46936000000005</v>
      </c>
      <c r="AI52" s="29">
        <v>864.03332499999999</v>
      </c>
      <c r="AJ52" s="29">
        <v>943.650757</v>
      </c>
      <c r="AK52" s="29">
        <v>1019.972046</v>
      </c>
      <c r="AL52" s="29">
        <v>1092.6789550000001</v>
      </c>
      <c r="AM52" s="29">
        <v>1160.7016599999999</v>
      </c>
      <c r="AN52" s="29">
        <v>1224.8831789999999</v>
      </c>
      <c r="AO52" s="29">
        <v>1285.9746090000001</v>
      </c>
      <c r="AP52" s="29">
        <v>1342.255005</v>
      </c>
      <c r="AR52" s="2">
        <f t="shared" si="8"/>
        <v>13087.983799000001</v>
      </c>
      <c r="AT52" s="2">
        <f t="shared" si="9"/>
        <v>-10393.227255000002</v>
      </c>
    </row>
  </sheetData>
  <mergeCells count="1">
    <mergeCell ref="AV3:AY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75DB-6E6B-4441-B6A9-BC0B373D5089}">
  <sheetPr>
    <tabColor theme="7"/>
  </sheetPr>
  <dimension ref="A1:AQ125"/>
  <sheetViews>
    <sheetView zoomScale="70" zoomScaleNormal="70"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C11" sqref="C11"/>
    </sheetView>
  </sheetViews>
  <sheetFormatPr defaultRowHeight="14.6" x14ac:dyDescent="0.4"/>
  <cols>
    <col min="1" max="1" width="9.23046875" style="17"/>
    <col min="2" max="2" width="19" customWidth="1"/>
    <col min="3" max="3" width="19" style="17" customWidth="1"/>
    <col min="10" max="10" width="12.84375" bestFit="1" customWidth="1"/>
    <col min="11" max="11" width="12" customWidth="1"/>
  </cols>
  <sheetData>
    <row r="1" spans="1:12" ht="18.45" x14ac:dyDescent="0.5">
      <c r="A1" s="5" t="s">
        <v>153</v>
      </c>
    </row>
    <row r="2" spans="1:12" x14ac:dyDescent="0.4">
      <c r="D2" s="45"/>
      <c r="E2" s="46"/>
    </row>
    <row r="3" spans="1:12" s="4" customFormat="1" ht="66.45" customHeight="1" x14ac:dyDescent="0.4">
      <c r="D3" s="44" t="s">
        <v>0</v>
      </c>
      <c r="E3" s="44" t="s">
        <v>21</v>
      </c>
      <c r="F3" s="44" t="s">
        <v>20</v>
      </c>
      <c r="G3" s="44" t="s">
        <v>16</v>
      </c>
      <c r="H3" s="44" t="s">
        <v>17</v>
      </c>
      <c r="I3" s="44" t="s">
        <v>26</v>
      </c>
      <c r="J3" s="44" t="s">
        <v>15</v>
      </c>
    </row>
    <row r="4" spans="1:12" s="4" customFormat="1" x14ac:dyDescent="0.4"/>
    <row r="5" spans="1:12" s="4" customFormat="1" x14ac:dyDescent="0.4">
      <c r="A5" s="4" t="s">
        <v>19</v>
      </c>
    </row>
    <row r="6" spans="1:12" x14ac:dyDescent="0.4">
      <c r="A6" s="8" t="s">
        <v>32</v>
      </c>
      <c r="B6" t="s">
        <v>30</v>
      </c>
      <c r="C6" s="1">
        <v>1.5121437119234116</v>
      </c>
      <c r="D6" s="13">
        <v>0.76881303151975788</v>
      </c>
      <c r="E6" s="13">
        <v>0.74333068040365369</v>
      </c>
      <c r="F6" s="13">
        <v>0</v>
      </c>
      <c r="G6" s="13">
        <v>0</v>
      </c>
      <c r="H6" s="13">
        <v>0</v>
      </c>
      <c r="I6" s="13">
        <v>0</v>
      </c>
      <c r="J6" s="8" t="s">
        <v>18</v>
      </c>
      <c r="K6" s="8"/>
      <c r="L6" s="17" t="s">
        <v>183</v>
      </c>
    </row>
    <row r="7" spans="1:12" s="17" customFormat="1" x14ac:dyDescent="0.4">
      <c r="A7" s="8"/>
      <c r="B7" s="17" t="s">
        <v>31</v>
      </c>
      <c r="C7" s="1">
        <v>1.5121437119234116</v>
      </c>
      <c r="D7" s="13">
        <v>0.76881303151975788</v>
      </c>
      <c r="E7" s="13">
        <v>0.74333068040365369</v>
      </c>
      <c r="F7" s="13">
        <v>0</v>
      </c>
      <c r="G7" s="13">
        <v>0</v>
      </c>
      <c r="H7" s="13">
        <v>0</v>
      </c>
      <c r="I7" s="13">
        <v>0</v>
      </c>
      <c r="J7" s="8" t="s">
        <v>18</v>
      </c>
      <c r="K7" s="8"/>
      <c r="L7" s="51" t="s">
        <v>170</v>
      </c>
    </row>
    <row r="8" spans="1:12" x14ac:dyDescent="0.4">
      <c r="A8" s="8" t="s">
        <v>22</v>
      </c>
      <c r="B8" s="17" t="s">
        <v>30</v>
      </c>
      <c r="C8" s="1">
        <v>1.5487273470710647</v>
      </c>
      <c r="D8" s="13">
        <v>0.7874130992382582</v>
      </c>
      <c r="E8" s="13">
        <v>0.76131424783280643</v>
      </c>
      <c r="F8" s="13">
        <v>0</v>
      </c>
      <c r="G8" s="13">
        <v>0</v>
      </c>
      <c r="H8" s="13">
        <v>0</v>
      </c>
      <c r="I8" s="13">
        <v>0</v>
      </c>
      <c r="J8" s="8" t="s">
        <v>18</v>
      </c>
      <c r="K8" s="8"/>
    </row>
    <row r="9" spans="1:12" s="17" customFormat="1" x14ac:dyDescent="0.4">
      <c r="A9" s="8"/>
      <c r="B9" s="17" t="s">
        <v>31</v>
      </c>
      <c r="C9" s="1">
        <v>1.5487273470710647</v>
      </c>
      <c r="D9" s="13">
        <v>0.7874130992382582</v>
      </c>
      <c r="E9" s="13">
        <v>0.76131424783280643</v>
      </c>
      <c r="F9" s="13">
        <v>0</v>
      </c>
      <c r="G9" s="13">
        <v>0</v>
      </c>
      <c r="H9" s="13">
        <v>0</v>
      </c>
      <c r="I9" s="13">
        <v>0</v>
      </c>
      <c r="J9" s="8" t="s">
        <v>18</v>
      </c>
      <c r="K9" s="8"/>
    </row>
    <row r="10" spans="1:12" x14ac:dyDescent="0.4">
      <c r="A10" s="8" t="s">
        <v>49</v>
      </c>
      <c r="B10" s="17" t="s">
        <v>30</v>
      </c>
      <c r="C10" s="1">
        <v>1.6381443954685238</v>
      </c>
      <c r="D10" s="13">
        <v>0.832875042773081</v>
      </c>
      <c r="E10" s="13">
        <v>0.80526935269544275</v>
      </c>
      <c r="F10" s="13">
        <v>0</v>
      </c>
      <c r="G10" s="13">
        <v>0</v>
      </c>
      <c r="H10" s="13">
        <v>0</v>
      </c>
      <c r="I10" s="13">
        <v>0</v>
      </c>
      <c r="J10" s="8" t="s">
        <v>18</v>
      </c>
      <c r="K10" s="8"/>
    </row>
    <row r="11" spans="1:12" s="17" customFormat="1" x14ac:dyDescent="0.4">
      <c r="A11" s="8"/>
      <c r="B11" s="17" t="s">
        <v>31</v>
      </c>
      <c r="C11" s="1">
        <v>1.6381443954685238</v>
      </c>
      <c r="D11" s="13">
        <v>0.832875042773081</v>
      </c>
      <c r="E11" s="13">
        <v>0.80526935269544275</v>
      </c>
      <c r="F11" s="13">
        <v>0</v>
      </c>
      <c r="G11" s="13">
        <v>0</v>
      </c>
      <c r="H11" s="13">
        <v>0</v>
      </c>
      <c r="I11" s="13">
        <v>0</v>
      </c>
      <c r="J11" s="8" t="s">
        <v>18</v>
      </c>
      <c r="K11" s="8"/>
    </row>
    <row r="12" spans="1:12" s="17" customFormat="1" x14ac:dyDescent="0.4">
      <c r="A12" s="8" t="s">
        <v>23</v>
      </c>
      <c r="B12" s="17" t="s">
        <v>30</v>
      </c>
      <c r="C12" s="1">
        <v>1.901483918302908</v>
      </c>
      <c r="D12" s="13">
        <v>0.96676367734720259</v>
      </c>
      <c r="E12" s="13">
        <v>0.93472024095570538</v>
      </c>
      <c r="F12" s="13">
        <v>0</v>
      </c>
      <c r="G12" s="13">
        <v>0</v>
      </c>
      <c r="H12" s="13">
        <v>0</v>
      </c>
      <c r="I12" s="13">
        <v>0</v>
      </c>
      <c r="J12" s="8" t="s">
        <v>18</v>
      </c>
      <c r="K12" s="8"/>
    </row>
    <row r="13" spans="1:12" s="17" customFormat="1" x14ac:dyDescent="0.4">
      <c r="A13" s="8"/>
      <c r="B13" s="17" t="s">
        <v>31</v>
      </c>
      <c r="C13" s="1">
        <v>1.901483918302908</v>
      </c>
      <c r="D13" s="13">
        <v>0.96676367734720259</v>
      </c>
      <c r="E13" s="13">
        <v>0.93472024095570538</v>
      </c>
      <c r="F13" s="13">
        <v>0</v>
      </c>
      <c r="G13" s="13">
        <v>0</v>
      </c>
      <c r="H13" s="13">
        <v>0</v>
      </c>
      <c r="I13" s="13">
        <v>0</v>
      </c>
      <c r="J13" s="8" t="s">
        <v>18</v>
      </c>
      <c r="K13" s="8"/>
    </row>
    <row r="14" spans="1:12" x14ac:dyDescent="0.4">
      <c r="A14" s="8" t="s">
        <v>50</v>
      </c>
      <c r="B14" s="17" t="s">
        <v>30</v>
      </c>
      <c r="C14" s="1">
        <v>2.4398562980904499</v>
      </c>
      <c r="D14" s="13">
        <v>1.2401051297012955</v>
      </c>
      <c r="E14" s="13">
        <v>1.1997511683891546</v>
      </c>
      <c r="F14" s="13">
        <v>0</v>
      </c>
      <c r="G14" s="13">
        <v>0</v>
      </c>
      <c r="H14" s="13">
        <v>0</v>
      </c>
      <c r="I14" s="13">
        <v>0</v>
      </c>
      <c r="J14" s="8" t="s">
        <v>18</v>
      </c>
      <c r="K14" s="8"/>
    </row>
    <row r="15" spans="1:12" s="17" customFormat="1" x14ac:dyDescent="0.4">
      <c r="A15" s="8"/>
      <c r="B15" s="17" t="s">
        <v>31</v>
      </c>
      <c r="C15" s="1">
        <v>2.4124808285371051</v>
      </c>
      <c r="D15" s="13">
        <v>1.2266461192979385</v>
      </c>
      <c r="E15" s="13">
        <v>1.1858347092391668</v>
      </c>
      <c r="F15" s="13">
        <v>0</v>
      </c>
      <c r="G15" s="13">
        <v>0</v>
      </c>
      <c r="H15" s="13">
        <v>0</v>
      </c>
      <c r="I15" s="13">
        <v>0</v>
      </c>
      <c r="J15" s="8" t="s">
        <v>18</v>
      </c>
      <c r="K15" s="8"/>
    </row>
    <row r="16" spans="1:12" s="17" customFormat="1" x14ac:dyDescent="0.4">
      <c r="A16" s="8" t="s">
        <v>51</v>
      </c>
      <c r="B16" s="17" t="s">
        <v>30</v>
      </c>
      <c r="C16" s="1">
        <v>3.0872566425987453</v>
      </c>
      <c r="D16" s="13">
        <v>1.569082577329836</v>
      </c>
      <c r="E16" s="13">
        <v>1.5181740652689093</v>
      </c>
      <c r="F16" s="13">
        <v>0</v>
      </c>
      <c r="G16" s="13">
        <v>0</v>
      </c>
      <c r="H16" s="13">
        <v>0</v>
      </c>
      <c r="I16" s="13">
        <v>0</v>
      </c>
      <c r="J16" s="8" t="s">
        <v>18</v>
      </c>
      <c r="K16" s="8"/>
    </row>
    <row r="17" spans="1:13" s="17" customFormat="1" x14ac:dyDescent="0.4">
      <c r="A17" s="8"/>
      <c r="B17" s="17" t="s">
        <v>31</v>
      </c>
      <c r="C17" s="1">
        <v>3.046954369681008</v>
      </c>
      <c r="D17" s="13">
        <v>1.5492663785554408</v>
      </c>
      <c r="E17" s="13">
        <v>1.4976879911255672</v>
      </c>
      <c r="F17" s="13">
        <v>0</v>
      </c>
      <c r="G17" s="13">
        <v>0</v>
      </c>
      <c r="H17" s="13">
        <v>0</v>
      </c>
      <c r="I17" s="13">
        <v>0</v>
      </c>
      <c r="J17" s="8" t="s">
        <v>18</v>
      </c>
      <c r="K17" s="8"/>
    </row>
    <row r="18" spans="1:13" x14ac:dyDescent="0.4">
      <c r="A18" s="8" t="s">
        <v>34</v>
      </c>
      <c r="B18" s="17" t="s">
        <v>30</v>
      </c>
      <c r="C18" s="1">
        <v>1.5636784857930319</v>
      </c>
      <c r="D18" s="13">
        <v>0.79501464543712252</v>
      </c>
      <c r="E18" s="13">
        <v>0.76866384035590929</v>
      </c>
      <c r="F18" s="13">
        <v>0</v>
      </c>
      <c r="G18" s="13">
        <v>0</v>
      </c>
      <c r="H18" s="13">
        <v>0</v>
      </c>
      <c r="I18" s="13">
        <v>0</v>
      </c>
      <c r="J18" s="8" t="s">
        <v>18</v>
      </c>
      <c r="K18" s="8"/>
    </row>
    <row r="19" spans="1:13" x14ac:dyDescent="0.4">
      <c r="B19" s="17" t="s">
        <v>31</v>
      </c>
      <c r="C19" s="1">
        <v>1.5636784857930319</v>
      </c>
      <c r="D19" s="13">
        <v>0.79501464543712252</v>
      </c>
      <c r="E19" s="13">
        <v>0.76866384035590929</v>
      </c>
      <c r="F19" s="13">
        <v>0</v>
      </c>
      <c r="G19" s="13">
        <v>0</v>
      </c>
      <c r="H19" s="13">
        <v>0</v>
      </c>
      <c r="I19" s="13">
        <v>0</v>
      </c>
      <c r="J19" s="8" t="s">
        <v>18</v>
      </c>
      <c r="K19" s="8"/>
      <c r="L19" s="17"/>
      <c r="M19" s="17"/>
    </row>
    <row r="22" spans="1:13" x14ac:dyDescent="0.4">
      <c r="A22" s="4" t="s">
        <v>64</v>
      </c>
    </row>
    <row r="23" spans="1:13" s="17" customFormat="1" x14ac:dyDescent="0.4">
      <c r="A23" s="4"/>
    </row>
    <row r="24" spans="1:13" x14ac:dyDescent="0.4">
      <c r="A24" s="8" t="s">
        <v>32</v>
      </c>
      <c r="B24" s="17" t="s">
        <v>30</v>
      </c>
      <c r="C24" s="47">
        <v>1.5121437119234116</v>
      </c>
      <c r="D24" s="13">
        <v>0.76881303151975788</v>
      </c>
      <c r="E24" s="13">
        <v>0.74333068040365369</v>
      </c>
    </row>
    <row r="25" spans="1:13" s="17" customFormat="1" x14ac:dyDescent="0.4">
      <c r="A25" s="8"/>
      <c r="B25" s="17" t="s">
        <v>31</v>
      </c>
      <c r="C25" s="47">
        <v>1.5121437119234116</v>
      </c>
      <c r="D25" s="13">
        <v>0.76881303151975788</v>
      </c>
      <c r="E25" s="13">
        <v>0.74333068040365369</v>
      </c>
    </row>
    <row r="26" spans="1:13" s="17" customFormat="1" x14ac:dyDescent="0.4">
      <c r="A26" s="8" t="s">
        <v>22</v>
      </c>
      <c r="B26" s="17" t="s">
        <v>30</v>
      </c>
      <c r="C26" s="47">
        <v>1.5121437119234116</v>
      </c>
      <c r="D26" s="13">
        <v>0.76881303151975788</v>
      </c>
      <c r="E26" s="13">
        <v>0.74333068040365369</v>
      </c>
    </row>
    <row r="27" spans="1:13" s="17" customFormat="1" x14ac:dyDescent="0.4">
      <c r="A27" s="8"/>
      <c r="B27" s="17" t="s">
        <v>31</v>
      </c>
      <c r="C27" s="47">
        <v>1.5121437119234116</v>
      </c>
      <c r="D27" s="13">
        <v>0.76881303151975788</v>
      </c>
      <c r="E27" s="13">
        <v>0.74333068040365369</v>
      </c>
    </row>
    <row r="28" spans="1:13" s="17" customFormat="1" x14ac:dyDescent="0.4">
      <c r="A28" s="8" t="s">
        <v>49</v>
      </c>
      <c r="B28" s="17" t="s">
        <v>30</v>
      </c>
      <c r="C28" s="47">
        <v>1.5121437119234116</v>
      </c>
      <c r="D28" s="13">
        <v>0.76881303151975788</v>
      </c>
      <c r="E28" s="13">
        <v>0.74333068040365369</v>
      </c>
    </row>
    <row r="29" spans="1:13" s="17" customFormat="1" x14ac:dyDescent="0.4">
      <c r="A29" s="8"/>
      <c r="B29" s="17" t="s">
        <v>31</v>
      </c>
      <c r="C29" s="47">
        <v>1.5121437119234116</v>
      </c>
      <c r="D29" s="13">
        <v>0.76881303151975788</v>
      </c>
      <c r="E29" s="13">
        <v>0.74333068040365369</v>
      </c>
    </row>
    <row r="30" spans="1:13" s="17" customFormat="1" x14ac:dyDescent="0.4">
      <c r="A30" s="8" t="s">
        <v>23</v>
      </c>
      <c r="B30" s="17" t="s">
        <v>30</v>
      </c>
      <c r="C30" s="47">
        <v>1.5121437119234116</v>
      </c>
      <c r="D30" s="13">
        <v>0.76881303151975788</v>
      </c>
      <c r="E30" s="13">
        <v>0.74333068040365369</v>
      </c>
    </row>
    <row r="31" spans="1:13" s="17" customFormat="1" x14ac:dyDescent="0.4">
      <c r="A31" s="8"/>
      <c r="B31" s="17" t="s">
        <v>31</v>
      </c>
      <c r="C31" s="47">
        <v>1.5121437119234116</v>
      </c>
      <c r="D31" s="13">
        <v>0.76881303151975788</v>
      </c>
      <c r="E31" s="13">
        <v>0.74333068040365369</v>
      </c>
    </row>
    <row r="32" spans="1:13" s="17" customFormat="1" x14ac:dyDescent="0.4">
      <c r="A32" s="8" t="s">
        <v>50</v>
      </c>
      <c r="B32" s="17" t="s">
        <v>30</v>
      </c>
      <c r="C32" s="47">
        <v>1.5121437119234116</v>
      </c>
      <c r="D32" s="13">
        <v>0.76881303151975788</v>
      </c>
      <c r="E32" s="13">
        <v>0.74333068040365369</v>
      </c>
    </row>
    <row r="33" spans="1:43" s="17" customFormat="1" x14ac:dyDescent="0.4">
      <c r="A33" s="8"/>
      <c r="B33" s="17" t="s">
        <v>31</v>
      </c>
      <c r="C33" s="47">
        <v>1.5121437119234116</v>
      </c>
      <c r="D33" s="13">
        <v>0.76881303151975788</v>
      </c>
      <c r="E33" s="13">
        <v>0.74333068040365369</v>
      </c>
    </row>
    <row r="34" spans="1:43" s="17" customFormat="1" x14ac:dyDescent="0.4">
      <c r="A34" s="8" t="s">
        <v>51</v>
      </c>
      <c r="B34" s="17" t="s">
        <v>30</v>
      </c>
      <c r="C34" s="47">
        <v>1.5121437119234116</v>
      </c>
      <c r="D34" s="13">
        <v>0.76881303151975788</v>
      </c>
      <c r="E34" s="13">
        <v>0.74333068040365369</v>
      </c>
    </row>
    <row r="35" spans="1:43" s="17" customFormat="1" x14ac:dyDescent="0.4">
      <c r="A35" s="8"/>
      <c r="B35" s="17" t="s">
        <v>31</v>
      </c>
      <c r="C35" s="47">
        <v>1.5121437119234116</v>
      </c>
      <c r="D35" s="13">
        <v>0.76881303151975788</v>
      </c>
      <c r="E35" s="13">
        <v>0.74333068040365369</v>
      </c>
    </row>
    <row r="36" spans="1:43" s="17" customFormat="1" x14ac:dyDescent="0.4">
      <c r="A36" s="8" t="s">
        <v>34</v>
      </c>
      <c r="B36" s="17" t="s">
        <v>30</v>
      </c>
      <c r="C36" s="47">
        <v>1.5121437119234116</v>
      </c>
      <c r="D36" s="13">
        <v>0.76881303151975788</v>
      </c>
      <c r="E36" s="13">
        <v>0.74333068040365369</v>
      </c>
    </row>
    <row r="37" spans="1:43" s="17" customFormat="1" x14ac:dyDescent="0.4">
      <c r="B37" s="17" t="s">
        <v>31</v>
      </c>
      <c r="C37" s="47">
        <v>1.5121437119234116</v>
      </c>
      <c r="D37" s="13">
        <v>0.76881303151975788</v>
      </c>
      <c r="E37" s="13">
        <v>0.74333068040365369</v>
      </c>
    </row>
    <row r="38" spans="1:43" s="17" customFormat="1" x14ac:dyDescent="0.4">
      <c r="C38" s="1"/>
      <c r="D38" s="13"/>
      <c r="E38" s="13"/>
    </row>
    <row r="41" spans="1:43" x14ac:dyDescent="0.4">
      <c r="A41" s="4" t="s">
        <v>61</v>
      </c>
    </row>
    <row r="42" spans="1:43" x14ac:dyDescent="0.4">
      <c r="C42" s="17">
        <v>2010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</row>
    <row r="43" spans="1:43" x14ac:dyDescent="0.4">
      <c r="A43" s="8" t="s">
        <v>32</v>
      </c>
      <c r="B43" s="17" t="s">
        <v>30</v>
      </c>
      <c r="C43" s="2">
        <v>0</v>
      </c>
    </row>
    <row r="44" spans="1:43" x14ac:dyDescent="0.4">
      <c r="A44" s="8"/>
      <c r="B44" s="17" t="s">
        <v>31</v>
      </c>
      <c r="C44" s="2">
        <v>0</v>
      </c>
    </row>
    <row r="45" spans="1:43" x14ac:dyDescent="0.4">
      <c r="A45" s="8" t="s">
        <v>22</v>
      </c>
      <c r="B45" s="17" t="s">
        <v>30</v>
      </c>
      <c r="C45" s="2">
        <v>58.120817533278938</v>
      </c>
    </row>
    <row r="46" spans="1:43" x14ac:dyDescent="0.4">
      <c r="A46" s="8"/>
      <c r="B46" s="17" t="s">
        <v>31</v>
      </c>
      <c r="C46" s="2">
        <v>72.346768251998043</v>
      </c>
    </row>
    <row r="47" spans="1:43" x14ac:dyDescent="0.4">
      <c r="A47" s="8" t="s">
        <v>49</v>
      </c>
      <c r="B47" s="17" t="s">
        <v>30</v>
      </c>
      <c r="C47" s="2">
        <v>203.4046187997678</v>
      </c>
    </row>
    <row r="48" spans="1:43" x14ac:dyDescent="0.4">
      <c r="A48" s="8"/>
      <c r="B48" s="17" t="s">
        <v>31</v>
      </c>
      <c r="C48" s="2">
        <v>253.19098117067739</v>
      </c>
    </row>
    <row r="49" spans="1:3" x14ac:dyDescent="0.4">
      <c r="A49" s="8" t="s">
        <v>23</v>
      </c>
      <c r="B49" s="17" t="s">
        <v>30</v>
      </c>
      <c r="C49" s="2">
        <v>659.83363784642165</v>
      </c>
    </row>
    <row r="50" spans="1:3" x14ac:dyDescent="0.4">
      <c r="A50" s="8"/>
      <c r="B50" s="17" t="s">
        <v>31</v>
      </c>
      <c r="C50" s="2">
        <v>821.33791829088807</v>
      </c>
    </row>
    <row r="51" spans="1:3" x14ac:dyDescent="0.4">
      <c r="A51" s="8" t="s">
        <v>50</v>
      </c>
      <c r="B51" s="17" t="s">
        <v>30</v>
      </c>
      <c r="C51" s="2">
        <v>1501.3632401094967</v>
      </c>
    </row>
    <row r="52" spans="1:3" x14ac:dyDescent="0.4">
      <c r="A52" s="8"/>
      <c r="B52" s="17" t="s">
        <v>31</v>
      </c>
      <c r="C52" s="2">
        <v>1868.8446412867038</v>
      </c>
    </row>
    <row r="53" spans="1:3" x14ac:dyDescent="0.4">
      <c r="A53" s="8" t="s">
        <v>51</v>
      </c>
      <c r="B53" s="17" t="s">
        <v>30</v>
      </c>
      <c r="C53" s="2">
        <v>2951.6472934351955</v>
      </c>
    </row>
    <row r="54" spans="1:3" x14ac:dyDescent="0.4">
      <c r="A54" s="8"/>
      <c r="B54" s="17" t="s">
        <v>31</v>
      </c>
      <c r="C54" s="2">
        <v>3674.107690889291</v>
      </c>
    </row>
    <row r="55" spans="1:3" x14ac:dyDescent="0.4">
      <c r="A55" s="8" t="s">
        <v>34</v>
      </c>
      <c r="B55" s="17" t="s">
        <v>30</v>
      </c>
      <c r="C55" s="2">
        <v>82.091550188247098</v>
      </c>
    </row>
    <row r="56" spans="1:3" x14ac:dyDescent="0.4">
      <c r="B56" s="17" t="s">
        <v>31</v>
      </c>
      <c r="C56" s="2">
        <v>102.18470092090121</v>
      </c>
    </row>
    <row r="58" spans="1:3" x14ac:dyDescent="0.4">
      <c r="A58" s="4" t="s">
        <v>54</v>
      </c>
      <c r="C58" s="17">
        <v>2010</v>
      </c>
    </row>
    <row r="59" spans="1:3" x14ac:dyDescent="0.4">
      <c r="A59" s="8" t="s">
        <v>32</v>
      </c>
      <c r="B59" s="17" t="s">
        <v>30</v>
      </c>
      <c r="C59" s="2">
        <v>0</v>
      </c>
    </row>
    <row r="60" spans="1:3" x14ac:dyDescent="0.4">
      <c r="A60" s="8"/>
      <c r="B60" s="17" t="s">
        <v>31</v>
      </c>
      <c r="C60" s="2">
        <v>0</v>
      </c>
    </row>
    <row r="61" spans="1:3" x14ac:dyDescent="0.4">
      <c r="A61" s="8" t="s">
        <v>22</v>
      </c>
      <c r="B61" s="17" t="s">
        <v>30</v>
      </c>
      <c r="C61" s="2">
        <v>10.242397564517892</v>
      </c>
    </row>
    <row r="62" spans="1:3" x14ac:dyDescent="0.4">
      <c r="A62" s="8"/>
      <c r="B62" s="17" t="s">
        <v>31</v>
      </c>
      <c r="C62" s="2">
        <v>12.74937955786185</v>
      </c>
    </row>
    <row r="63" spans="1:3" x14ac:dyDescent="0.4">
      <c r="A63" s="8" t="s">
        <v>49</v>
      </c>
      <c r="B63" s="17" t="s">
        <v>30</v>
      </c>
      <c r="C63" s="2">
        <v>35.845176661762245</v>
      </c>
    </row>
    <row r="64" spans="1:3" x14ac:dyDescent="0.4">
      <c r="A64" s="8"/>
      <c r="B64" s="17" t="s">
        <v>31</v>
      </c>
      <c r="C64" s="2">
        <v>44.618826764017463</v>
      </c>
    </row>
    <row r="65" spans="1:5" x14ac:dyDescent="0.4">
      <c r="A65" s="8" t="s">
        <v>23</v>
      </c>
      <c r="B65" s="17" t="s">
        <v>30</v>
      </c>
      <c r="C65" s="2">
        <v>116.27982420232649</v>
      </c>
    </row>
    <row r="66" spans="1:5" x14ac:dyDescent="0.4">
      <c r="A66" s="8"/>
      <c r="B66" s="17" t="s">
        <v>31</v>
      </c>
      <c r="C66" s="2">
        <v>144.74107300937325</v>
      </c>
    </row>
    <row r="67" spans="1:5" x14ac:dyDescent="0.4">
      <c r="A67" s="8" t="s">
        <v>50</v>
      </c>
      <c r="B67" s="17" t="s">
        <v>30</v>
      </c>
      <c r="C67" s="2">
        <v>264.57919634646032</v>
      </c>
    </row>
    <row r="68" spans="1:5" x14ac:dyDescent="0.4">
      <c r="A68" s="8"/>
      <c r="B68" s="17" t="s">
        <v>31</v>
      </c>
      <c r="C68" s="2">
        <v>329.33896346893602</v>
      </c>
    </row>
    <row r="69" spans="1:5" x14ac:dyDescent="0.4">
      <c r="A69" s="8" t="s">
        <v>51</v>
      </c>
      <c r="B69" s="17" t="s">
        <v>30</v>
      </c>
      <c r="C69" s="2">
        <v>520.15691335185033</v>
      </c>
    </row>
    <row r="70" spans="1:5" x14ac:dyDescent="0.4">
      <c r="A70" s="8"/>
      <c r="B70" s="17" t="s">
        <v>31</v>
      </c>
      <c r="C70" s="2">
        <v>647.47319914062996</v>
      </c>
    </row>
    <row r="71" spans="1:5" x14ac:dyDescent="0.4">
      <c r="A71" s="8" t="s">
        <v>34</v>
      </c>
      <c r="B71" s="17" t="s">
        <v>30</v>
      </c>
      <c r="C71" s="2">
        <v>14.466663226720188</v>
      </c>
    </row>
    <row r="72" spans="1:5" x14ac:dyDescent="0.4">
      <c r="B72" s="17" t="s">
        <v>31</v>
      </c>
      <c r="C72" s="2">
        <v>18.007598245567589</v>
      </c>
    </row>
    <row r="74" spans="1:5" x14ac:dyDescent="0.4">
      <c r="A74" s="4" t="s">
        <v>62</v>
      </c>
    </row>
    <row r="75" spans="1:5" x14ac:dyDescent="0.4">
      <c r="A75" s="8" t="s">
        <v>32</v>
      </c>
      <c r="B75" s="17" t="s">
        <v>30</v>
      </c>
      <c r="C75" s="1">
        <v>0</v>
      </c>
      <c r="D75" s="1"/>
      <c r="E75" s="1"/>
    </row>
    <row r="76" spans="1:5" x14ac:dyDescent="0.4">
      <c r="A76" s="8"/>
      <c r="B76" s="17" t="s">
        <v>31</v>
      </c>
      <c r="C76" s="1">
        <v>0</v>
      </c>
      <c r="D76" s="1"/>
      <c r="E76" s="1"/>
    </row>
    <row r="77" spans="1:5" x14ac:dyDescent="0.4">
      <c r="A77" s="8" t="s">
        <v>22</v>
      </c>
      <c r="B77" s="17" t="s">
        <v>30</v>
      </c>
      <c r="C77" s="1">
        <v>5.6745324683180929</v>
      </c>
      <c r="D77" s="1"/>
      <c r="E77" s="1"/>
    </row>
    <row r="78" spans="1:5" x14ac:dyDescent="0.4">
      <c r="A78" s="8"/>
      <c r="B78" s="17" t="s">
        <v>31</v>
      </c>
      <c r="C78" s="1">
        <v>5.6745324683180929</v>
      </c>
      <c r="D78" s="1"/>
      <c r="E78" s="1"/>
    </row>
    <row r="79" spans="1:5" x14ac:dyDescent="0.4">
      <c r="A79" s="8" t="s">
        <v>49</v>
      </c>
      <c r="B79" s="17" t="s">
        <v>30</v>
      </c>
      <c r="C79" s="1">
        <v>5.6745324683180929</v>
      </c>
      <c r="D79" s="1"/>
      <c r="E79" s="1"/>
    </row>
    <row r="80" spans="1:5" x14ac:dyDescent="0.4">
      <c r="A80" s="8"/>
      <c r="B80" s="17" t="s">
        <v>31</v>
      </c>
      <c r="C80" s="1">
        <v>5.6745324683180929</v>
      </c>
      <c r="D80" s="1"/>
      <c r="E80" s="1"/>
    </row>
    <row r="81" spans="1:5" x14ac:dyDescent="0.4">
      <c r="A81" s="8" t="s">
        <v>23</v>
      </c>
      <c r="B81" s="17" t="s">
        <v>30</v>
      </c>
      <c r="C81" s="1">
        <v>5.6745324683180929</v>
      </c>
      <c r="D81" s="1"/>
      <c r="E81" s="1"/>
    </row>
    <row r="82" spans="1:5" x14ac:dyDescent="0.4">
      <c r="A82" s="8"/>
      <c r="B82" s="17" t="s">
        <v>31</v>
      </c>
      <c r="C82" s="1">
        <v>5.6745324683180929</v>
      </c>
      <c r="D82" s="1"/>
      <c r="E82" s="1"/>
    </row>
    <row r="83" spans="1:5" x14ac:dyDescent="0.4">
      <c r="A83" s="8" t="s">
        <v>50</v>
      </c>
      <c r="B83" s="17" t="s">
        <v>30</v>
      </c>
      <c r="C83" s="1">
        <v>5.674532468318092</v>
      </c>
      <c r="D83" s="1"/>
      <c r="E83" s="1"/>
    </row>
    <row r="84" spans="1:5" x14ac:dyDescent="0.4">
      <c r="A84" s="8"/>
      <c r="B84" s="17" t="s">
        <v>31</v>
      </c>
      <c r="C84" s="1">
        <v>5.6745324683180929</v>
      </c>
      <c r="D84" s="1"/>
      <c r="E84" s="1"/>
    </row>
    <row r="85" spans="1:5" x14ac:dyDescent="0.4">
      <c r="A85" s="8" t="s">
        <v>51</v>
      </c>
      <c r="B85" s="17" t="s">
        <v>30</v>
      </c>
      <c r="C85" s="1">
        <v>5.6745324683180929</v>
      </c>
      <c r="D85" s="1"/>
      <c r="E85" s="1"/>
    </row>
    <row r="86" spans="1:5" x14ac:dyDescent="0.4">
      <c r="A86" s="8"/>
      <c r="B86" s="17" t="s">
        <v>31</v>
      </c>
      <c r="C86" s="1">
        <v>5.6745324683180929</v>
      </c>
      <c r="D86" s="1"/>
      <c r="E86" s="1"/>
    </row>
    <row r="87" spans="1:5" x14ac:dyDescent="0.4">
      <c r="A87" s="8" t="s">
        <v>34</v>
      </c>
      <c r="B87" s="17" t="s">
        <v>30</v>
      </c>
      <c r="C87" s="1">
        <v>5.6745324683180929</v>
      </c>
      <c r="D87" s="1"/>
      <c r="E87" s="1"/>
    </row>
    <row r="88" spans="1:5" x14ac:dyDescent="0.4">
      <c r="B88" s="17" t="s">
        <v>31</v>
      </c>
      <c r="C88" s="1">
        <v>5.6745324683180929</v>
      </c>
      <c r="D88" s="1"/>
      <c r="E88" s="1"/>
    </row>
    <row r="89" spans="1:5" x14ac:dyDescent="0.4">
      <c r="D89" s="1"/>
      <c r="E89" s="1"/>
    </row>
    <row r="90" spans="1:5" x14ac:dyDescent="0.4">
      <c r="D90" s="1"/>
      <c r="E90" s="1"/>
    </row>
    <row r="91" spans="1:5" x14ac:dyDescent="0.4">
      <c r="A91" s="4" t="s">
        <v>63</v>
      </c>
      <c r="D91" s="1"/>
      <c r="E91" s="1"/>
    </row>
    <row r="92" spans="1:5" x14ac:dyDescent="0.4">
      <c r="A92" s="8" t="s">
        <v>32</v>
      </c>
      <c r="B92" s="17" t="s">
        <v>30</v>
      </c>
      <c r="C92" s="11">
        <v>0</v>
      </c>
      <c r="D92" s="11">
        <v>0</v>
      </c>
      <c r="E92" s="11">
        <v>0</v>
      </c>
    </row>
    <row r="93" spans="1:5" x14ac:dyDescent="0.4">
      <c r="A93" s="8"/>
      <c r="B93" s="17" t="s">
        <v>31</v>
      </c>
      <c r="C93" s="11">
        <v>0</v>
      </c>
      <c r="D93" s="11">
        <v>0</v>
      </c>
      <c r="E93" s="11">
        <v>0</v>
      </c>
    </row>
    <row r="94" spans="1:5" x14ac:dyDescent="0.4">
      <c r="A94" s="8" t="s">
        <v>22</v>
      </c>
      <c r="B94" s="17" t="s">
        <v>30</v>
      </c>
      <c r="C94" s="11">
        <v>6.4469866639949346E-3</v>
      </c>
      <c r="D94" s="11">
        <v>6.4469866639949346E-3</v>
      </c>
      <c r="E94" s="11">
        <v>6.4469866639949355E-3</v>
      </c>
    </row>
    <row r="95" spans="1:5" x14ac:dyDescent="0.4">
      <c r="A95" s="8"/>
      <c r="B95" s="17" t="s">
        <v>31</v>
      </c>
      <c r="C95" s="11">
        <v>6.4469866639949346E-3</v>
      </c>
      <c r="D95" s="11">
        <v>6.4469866639949337E-3</v>
      </c>
      <c r="E95" s="11">
        <v>6.4469866639949346E-3</v>
      </c>
    </row>
    <row r="96" spans="1:5" x14ac:dyDescent="0.4">
      <c r="A96" s="8" t="s">
        <v>49</v>
      </c>
      <c r="B96" s="17" t="s">
        <v>30</v>
      </c>
      <c r="C96" s="11">
        <v>2.2204592933179251E-2</v>
      </c>
      <c r="D96" s="11">
        <v>2.2204592933179255E-2</v>
      </c>
      <c r="E96" s="11">
        <v>2.2204592933179248E-2</v>
      </c>
    </row>
    <row r="97" spans="1:5" x14ac:dyDescent="0.4">
      <c r="A97" s="8"/>
      <c r="B97" s="17" t="s">
        <v>31</v>
      </c>
      <c r="C97" s="11">
        <v>2.2204592933179251E-2</v>
      </c>
      <c r="D97" s="11">
        <v>2.2204592933179255E-2</v>
      </c>
      <c r="E97" s="11">
        <v>2.2204592933179251E-2</v>
      </c>
    </row>
    <row r="98" spans="1:5" x14ac:dyDescent="0.4">
      <c r="A98" s="8" t="s">
        <v>23</v>
      </c>
      <c r="B98" s="17" t="s">
        <v>30</v>
      </c>
      <c r="C98" s="11">
        <v>6.8611856316489667E-2</v>
      </c>
      <c r="D98" s="11">
        <v>6.8611856316489653E-2</v>
      </c>
      <c r="E98" s="11">
        <v>6.8611856316489653E-2</v>
      </c>
    </row>
    <row r="99" spans="1:5" x14ac:dyDescent="0.4">
      <c r="A99" s="8"/>
      <c r="B99" s="17" t="s">
        <v>31</v>
      </c>
      <c r="C99" s="11">
        <v>6.8611856316489653E-2</v>
      </c>
      <c r="D99" s="11">
        <v>6.8611856316489653E-2</v>
      </c>
      <c r="E99" s="11">
        <v>6.8611856316489639E-2</v>
      </c>
    </row>
    <row r="100" spans="1:5" x14ac:dyDescent="0.4">
      <c r="A100" s="8" t="s">
        <v>50</v>
      </c>
      <c r="B100" s="17" t="s">
        <v>30</v>
      </c>
      <c r="C100" s="11">
        <v>0.16369925997834742</v>
      </c>
      <c r="D100" s="11">
        <v>0.16335498976707746</v>
      </c>
      <c r="E100" s="11">
        <v>0.16362364201701798</v>
      </c>
    </row>
    <row r="101" spans="1:5" x14ac:dyDescent="0.4">
      <c r="A101" s="8"/>
      <c r="B101" s="17" t="s">
        <v>31</v>
      </c>
      <c r="C101" s="11">
        <v>0.1593036977320639</v>
      </c>
      <c r="D101" s="11">
        <v>0.15868994973097547</v>
      </c>
      <c r="E101" s="11">
        <v>0.15863468602130373</v>
      </c>
    </row>
    <row r="102" spans="1:5" x14ac:dyDescent="0.4">
      <c r="A102" s="8" t="s">
        <v>51</v>
      </c>
      <c r="B102" s="17" t="s">
        <v>30</v>
      </c>
      <c r="C102" s="11">
        <v>0.27788693088133404</v>
      </c>
      <c r="D102" s="11">
        <v>0.27738216696422041</v>
      </c>
      <c r="E102" s="11">
        <v>0.27777608578446311</v>
      </c>
    </row>
    <row r="103" spans="1:5" x14ac:dyDescent="0.4">
      <c r="A103" s="8"/>
      <c r="B103" s="17" t="s">
        <v>31</v>
      </c>
      <c r="C103" s="11">
        <v>0.27142036462825286</v>
      </c>
      <c r="D103" s="11">
        <v>0.27051365599086902</v>
      </c>
      <c r="E103" s="11">
        <v>0.27043196747645504</v>
      </c>
    </row>
    <row r="104" spans="1:5" x14ac:dyDescent="0.4">
      <c r="A104" s="8" t="s">
        <v>34</v>
      </c>
      <c r="B104" s="17" t="s">
        <v>30</v>
      </c>
      <c r="C104" s="11">
        <v>9.0817656181100201E-3</v>
      </c>
      <c r="D104" s="11">
        <v>9.0817656181100201E-3</v>
      </c>
      <c r="E104" s="11">
        <v>9.0817656181100201E-3</v>
      </c>
    </row>
    <row r="105" spans="1:5" x14ac:dyDescent="0.4">
      <c r="B105" s="17" t="s">
        <v>31</v>
      </c>
      <c r="C105" s="11">
        <v>9.0817656181100218E-3</v>
      </c>
      <c r="D105" s="11">
        <v>9.0817656181100184E-3</v>
      </c>
      <c r="E105" s="11">
        <v>9.0817656181100201E-3</v>
      </c>
    </row>
    <row r="107" spans="1:5" x14ac:dyDescent="0.4">
      <c r="A107" s="4" t="s">
        <v>65</v>
      </c>
    </row>
    <row r="108" spans="1:5" x14ac:dyDescent="0.4">
      <c r="A108" s="8" t="s">
        <v>32</v>
      </c>
      <c r="B108" s="17" t="s">
        <v>30</v>
      </c>
      <c r="C108" s="1">
        <v>0</v>
      </c>
      <c r="D108" s="1">
        <v>0</v>
      </c>
      <c r="E108" s="1">
        <v>0</v>
      </c>
    </row>
    <row r="109" spans="1:5" x14ac:dyDescent="0.4">
      <c r="A109" s="8"/>
      <c r="B109" s="17" t="s">
        <v>31</v>
      </c>
      <c r="C109" s="1">
        <v>0</v>
      </c>
      <c r="D109" s="1">
        <v>0</v>
      </c>
      <c r="E109" s="1">
        <v>0</v>
      </c>
    </row>
    <row r="110" spans="1:5" x14ac:dyDescent="0.4">
      <c r="A110" s="8" t="s">
        <v>22</v>
      </c>
      <c r="B110" s="17" t="s">
        <v>30</v>
      </c>
      <c r="C110" s="1">
        <v>3.6583635147653004E-2</v>
      </c>
      <c r="D110" s="1">
        <v>0</v>
      </c>
      <c r="E110" s="1">
        <v>0</v>
      </c>
    </row>
    <row r="111" spans="1:5" x14ac:dyDescent="0.4">
      <c r="A111" s="8"/>
      <c r="B111" s="17" t="s">
        <v>31</v>
      </c>
      <c r="C111" s="1">
        <v>3.6583635147653004E-2</v>
      </c>
      <c r="D111" s="1">
        <v>0</v>
      </c>
      <c r="E111" s="1">
        <v>0</v>
      </c>
    </row>
    <row r="112" spans="1:5" x14ac:dyDescent="0.4">
      <c r="A112" s="8" t="s">
        <v>49</v>
      </c>
      <c r="B112" s="17" t="s">
        <v>30</v>
      </c>
      <c r="C112" s="1">
        <v>0.12600068354511215</v>
      </c>
      <c r="D112" s="1">
        <v>0</v>
      </c>
      <c r="E112" s="1">
        <v>0</v>
      </c>
    </row>
    <row r="113" spans="1:6" x14ac:dyDescent="0.4">
      <c r="A113" s="8"/>
      <c r="B113" s="17" t="s">
        <v>31</v>
      </c>
      <c r="C113" s="1">
        <v>0.12600068354511215</v>
      </c>
      <c r="D113" s="1">
        <v>0</v>
      </c>
      <c r="E113" s="1">
        <v>0</v>
      </c>
    </row>
    <row r="114" spans="1:6" x14ac:dyDescent="0.4">
      <c r="A114" s="8" t="s">
        <v>23</v>
      </c>
      <c r="B114" s="17" t="s">
        <v>30</v>
      </c>
      <c r="C114" s="1">
        <v>0.38934020637949646</v>
      </c>
      <c r="D114" s="1">
        <v>0</v>
      </c>
      <c r="E114" s="1">
        <v>0</v>
      </c>
    </row>
    <row r="115" spans="1:6" x14ac:dyDescent="0.4">
      <c r="A115" s="8"/>
      <c r="B115" s="17" t="s">
        <v>31</v>
      </c>
      <c r="C115" s="1">
        <v>0.38934020637949635</v>
      </c>
      <c r="D115" s="1">
        <v>0</v>
      </c>
      <c r="E115" s="1">
        <v>0</v>
      </c>
    </row>
    <row r="116" spans="1:6" x14ac:dyDescent="0.4">
      <c r="A116" s="8" t="s">
        <v>50</v>
      </c>
      <c r="B116" s="17" t="s">
        <v>30</v>
      </c>
      <c r="C116" s="1">
        <v>0.92891676578677684</v>
      </c>
      <c r="D116" s="1">
        <v>0</v>
      </c>
      <c r="E116" s="1">
        <v>0</v>
      </c>
    </row>
    <row r="117" spans="1:6" x14ac:dyDescent="0.4">
      <c r="A117" s="8"/>
      <c r="B117" s="17" t="s">
        <v>31</v>
      </c>
      <c r="C117" s="1">
        <v>0.90397400510372794</v>
      </c>
      <c r="D117" s="1">
        <v>0</v>
      </c>
      <c r="E117" s="1">
        <v>0</v>
      </c>
    </row>
    <row r="118" spans="1:6" x14ac:dyDescent="0.4">
      <c r="A118" s="8" t="s">
        <v>51</v>
      </c>
      <c r="B118" s="17" t="s">
        <v>30</v>
      </c>
      <c r="C118" s="1">
        <v>1.5768784118073957</v>
      </c>
      <c r="D118" s="1">
        <v>0</v>
      </c>
      <c r="E118" s="1">
        <v>0</v>
      </c>
    </row>
    <row r="119" spans="1:6" x14ac:dyDescent="0.4">
      <c r="A119" s="8"/>
      <c r="B119" s="17" t="s">
        <v>31</v>
      </c>
      <c r="C119" s="1">
        <v>1.5401836716457564</v>
      </c>
      <c r="D119" s="1">
        <v>0</v>
      </c>
      <c r="E119" s="1">
        <v>0</v>
      </c>
    </row>
    <row r="120" spans="1:6" x14ac:dyDescent="0.4">
      <c r="A120" s="8" t="s">
        <v>34</v>
      </c>
      <c r="B120" s="17" t="s">
        <v>30</v>
      </c>
      <c r="C120" s="1">
        <v>5.1534773869620243E-2</v>
      </c>
      <c r="D120" s="1">
        <v>0</v>
      </c>
      <c r="E120" s="1">
        <v>0</v>
      </c>
    </row>
    <row r="121" spans="1:6" x14ac:dyDescent="0.4">
      <c r="B121" s="17" t="s">
        <v>31</v>
      </c>
      <c r="C121" s="1">
        <v>5.153477386962025E-2</v>
      </c>
      <c r="D121" s="1">
        <v>0</v>
      </c>
      <c r="E121" s="1">
        <v>0</v>
      </c>
      <c r="F121" s="1"/>
    </row>
    <row r="122" spans="1:6" x14ac:dyDescent="0.4">
      <c r="D122" s="17"/>
      <c r="E122" s="17"/>
    </row>
    <row r="123" spans="1:6" x14ac:dyDescent="0.4">
      <c r="D123" s="17"/>
      <c r="E123" s="17"/>
    </row>
    <row r="124" spans="1:6" x14ac:dyDescent="0.4">
      <c r="D124" s="17"/>
      <c r="E124" s="17"/>
    </row>
    <row r="125" spans="1:6" x14ac:dyDescent="0.4">
      <c r="D125" s="17"/>
      <c r="E125" s="17"/>
    </row>
  </sheetData>
  <hyperlinks>
    <hyperlink ref="L7" r:id="rId1" xr:uid="{05B4DD8C-AB3C-4DE5-9906-DB0C0C9AA4E0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F13D7-973E-4DDB-BA9D-EC31006F2873}">
  <sheetPr>
    <tabColor theme="7"/>
  </sheetPr>
  <dimension ref="A1:E127"/>
  <sheetViews>
    <sheetView zoomScale="70" zoomScaleNormal="70" workbookViewId="0">
      <pane xSplit="3" ySplit="3" topLeftCell="D4" activePane="bottomRight" state="frozen"/>
      <selection activeCell="F45" sqref="F45"/>
      <selection pane="topRight" activeCell="F45" sqref="F45"/>
      <selection pane="bottomLeft" activeCell="F45" sqref="F45"/>
      <selection pane="bottomRight" activeCell="D4" sqref="D4"/>
    </sheetView>
  </sheetViews>
  <sheetFormatPr defaultRowHeight="14.6" x14ac:dyDescent="0.4"/>
  <cols>
    <col min="2" max="2" width="9.23046875" style="17"/>
    <col min="3" max="3" width="20.3828125" bestFit="1" customWidth="1"/>
  </cols>
  <sheetData>
    <row r="1" spans="1:5" ht="18.45" x14ac:dyDescent="0.5">
      <c r="A1" s="5" t="s">
        <v>126</v>
      </c>
      <c r="B1" s="4"/>
    </row>
    <row r="2" spans="1:5" s="17" customFormat="1" x14ac:dyDescent="0.4"/>
    <row r="3" spans="1:5" x14ac:dyDescent="0.4">
      <c r="D3" s="32" t="s">
        <v>127</v>
      </c>
      <c r="E3" s="32" t="s">
        <v>128</v>
      </c>
    </row>
    <row r="4" spans="1:5" x14ac:dyDescent="0.4">
      <c r="A4" t="s">
        <v>32</v>
      </c>
      <c r="B4" t="s">
        <v>30</v>
      </c>
      <c r="C4" s="14" t="s">
        <v>1</v>
      </c>
      <c r="D4" s="12">
        <v>-1.6247</v>
      </c>
      <c r="E4" s="12">
        <v>0.622</v>
      </c>
    </row>
    <row r="5" spans="1:5" x14ac:dyDescent="0.4">
      <c r="B5"/>
      <c r="C5" s="14" t="s">
        <v>2</v>
      </c>
      <c r="D5" s="12">
        <v>5.5899999999999998E-2</v>
      </c>
      <c r="E5" s="12">
        <v>0</v>
      </c>
    </row>
    <row r="6" spans="1:5" x14ac:dyDescent="0.4">
      <c r="B6"/>
      <c r="C6" s="14" t="s">
        <v>3</v>
      </c>
      <c r="D6" s="12">
        <v>-0.34079999999999999</v>
      </c>
      <c r="E6" s="12">
        <v>0.1017</v>
      </c>
    </row>
    <row r="7" spans="1:5" x14ac:dyDescent="0.4">
      <c r="B7"/>
      <c r="C7" s="14" t="s">
        <v>4</v>
      </c>
      <c r="D7" s="12">
        <v>1.1092</v>
      </c>
      <c r="E7" s="12">
        <v>1.8700000000000001E-2</v>
      </c>
    </row>
    <row r="8" spans="1:5" x14ac:dyDescent="0.4">
      <c r="B8"/>
      <c r="C8" s="14" t="s">
        <v>5</v>
      </c>
      <c r="D8" s="12">
        <v>0.65559999999999996</v>
      </c>
      <c r="E8" s="12">
        <v>4.41E-2</v>
      </c>
    </row>
    <row r="9" spans="1:5" x14ac:dyDescent="0.4">
      <c r="B9"/>
      <c r="C9" s="14" t="s">
        <v>6</v>
      </c>
      <c r="D9" s="12">
        <v>5.8900000000000001E-2</v>
      </c>
      <c r="E9" s="12">
        <v>1.8599999999999998E-2</v>
      </c>
    </row>
    <row r="10" spans="1:5" x14ac:dyDescent="0.4">
      <c r="B10"/>
      <c r="C10" s="14" t="s">
        <v>7</v>
      </c>
      <c r="D10" s="12">
        <v>0.105</v>
      </c>
      <c r="E10" s="12">
        <v>0.1128</v>
      </c>
    </row>
    <row r="11" spans="1:5" x14ac:dyDescent="0.4">
      <c r="B11"/>
      <c r="C11" s="14" t="s">
        <v>33</v>
      </c>
      <c r="D11" s="12">
        <v>-1.9099999999999999E-2</v>
      </c>
      <c r="E11" s="12">
        <v>8.2199999999999995E-2</v>
      </c>
    </row>
    <row r="12" spans="1:5" x14ac:dyDescent="0.4">
      <c r="B12" t="s">
        <v>31</v>
      </c>
      <c r="C12" s="14" t="s">
        <v>1</v>
      </c>
      <c r="D12" s="12">
        <v>-1.6247</v>
      </c>
      <c r="E12" s="12">
        <v>0.622</v>
      </c>
    </row>
    <row r="13" spans="1:5" x14ac:dyDescent="0.4">
      <c r="B13"/>
      <c r="C13" s="14" t="s">
        <v>2</v>
      </c>
      <c r="D13" s="12">
        <v>5.5899999999999998E-2</v>
      </c>
      <c r="E13" s="12">
        <v>0</v>
      </c>
    </row>
    <row r="14" spans="1:5" s="17" customFormat="1" x14ac:dyDescent="0.4">
      <c r="C14" s="14" t="s">
        <v>3</v>
      </c>
      <c r="D14" s="12">
        <v>-0.34079999999999999</v>
      </c>
      <c r="E14" s="12">
        <v>0.1017</v>
      </c>
    </row>
    <row r="15" spans="1:5" s="17" customFormat="1" x14ac:dyDescent="0.4">
      <c r="C15" s="14" t="s">
        <v>4</v>
      </c>
      <c r="D15" s="12">
        <v>1.1092</v>
      </c>
      <c r="E15" s="12">
        <v>1.8700000000000001E-2</v>
      </c>
    </row>
    <row r="16" spans="1:5" s="17" customFormat="1" x14ac:dyDescent="0.4">
      <c r="C16" s="14" t="s">
        <v>5</v>
      </c>
      <c r="D16" s="12">
        <v>0.65559999999999996</v>
      </c>
      <c r="E16" s="12">
        <v>4.41E-2</v>
      </c>
    </row>
    <row r="17" spans="1:5" s="17" customFormat="1" x14ac:dyDescent="0.4">
      <c r="C17" s="14" t="s">
        <v>6</v>
      </c>
      <c r="D17" s="12">
        <v>5.8900000000000001E-2</v>
      </c>
      <c r="E17" s="12">
        <v>1.8599999999999998E-2</v>
      </c>
    </row>
    <row r="18" spans="1:5" s="17" customFormat="1" x14ac:dyDescent="0.4">
      <c r="C18" s="14" t="s">
        <v>7</v>
      </c>
      <c r="D18" s="12">
        <v>0.105</v>
      </c>
      <c r="E18" s="12">
        <v>0.1128</v>
      </c>
    </row>
    <row r="19" spans="1:5" s="17" customFormat="1" x14ac:dyDescent="0.4">
      <c r="C19" s="14" t="s">
        <v>33</v>
      </c>
      <c r="D19" s="12">
        <v>-1.9099999999999999E-2</v>
      </c>
      <c r="E19" s="12">
        <v>8.2199999999999995E-2</v>
      </c>
    </row>
    <row r="20" spans="1:5" x14ac:dyDescent="0.4">
      <c r="A20" t="s">
        <v>22</v>
      </c>
      <c r="B20" t="s">
        <v>30</v>
      </c>
      <c r="C20" s="14" t="s">
        <v>1</v>
      </c>
      <c r="D20" s="12">
        <v>-1.3703000000000001</v>
      </c>
      <c r="E20" s="12">
        <v>0.6371</v>
      </c>
    </row>
    <row r="21" spans="1:5" x14ac:dyDescent="0.4">
      <c r="B21"/>
      <c r="C21" s="14" t="s">
        <v>2</v>
      </c>
      <c r="D21" s="12">
        <v>3.78E-2</v>
      </c>
      <c r="E21" s="12">
        <v>0</v>
      </c>
    </row>
    <row r="22" spans="1:5" x14ac:dyDescent="0.4">
      <c r="B22"/>
      <c r="C22" s="14" t="s">
        <v>3</v>
      </c>
      <c r="D22" s="12">
        <v>-0.15620000000000001</v>
      </c>
      <c r="E22" s="12">
        <v>7.2300000000000003E-2</v>
      </c>
    </row>
    <row r="23" spans="1:5" x14ac:dyDescent="0.4">
      <c r="B23"/>
      <c r="C23" s="14" t="s">
        <v>4</v>
      </c>
      <c r="D23" s="12">
        <v>0.91410000000000002</v>
      </c>
      <c r="E23" s="12">
        <v>1.2699999999999999E-2</v>
      </c>
    </row>
    <row r="24" spans="1:5" x14ac:dyDescent="0.4">
      <c r="B24"/>
      <c r="C24" s="14" t="s">
        <v>5</v>
      </c>
      <c r="D24" s="12">
        <v>0.49409999999999998</v>
      </c>
      <c r="E24" s="12">
        <v>5.7099999999999998E-2</v>
      </c>
    </row>
    <row r="25" spans="1:5" x14ac:dyDescent="0.4">
      <c r="B25"/>
      <c r="C25" s="14" t="s">
        <v>6</v>
      </c>
      <c r="D25" s="12">
        <v>2.86E-2</v>
      </c>
      <c r="E25" s="12">
        <v>3.95E-2</v>
      </c>
    </row>
    <row r="26" spans="1:5" x14ac:dyDescent="0.4">
      <c r="B26"/>
      <c r="C26" s="14" t="s">
        <v>7</v>
      </c>
      <c r="D26" s="12">
        <v>6.5100000000000005E-2</v>
      </c>
      <c r="E26" s="12">
        <v>0.1069</v>
      </c>
    </row>
    <row r="27" spans="1:5" x14ac:dyDescent="0.4">
      <c r="B27"/>
      <c r="C27" s="14" t="s">
        <v>33</v>
      </c>
      <c r="D27" s="12">
        <v>-1.3299999999999999E-2</v>
      </c>
      <c r="E27" s="12">
        <v>7.4399999999999994E-2</v>
      </c>
    </row>
    <row r="28" spans="1:5" s="17" customFormat="1" x14ac:dyDescent="0.4">
      <c r="B28" s="17" t="s">
        <v>31</v>
      </c>
      <c r="C28" s="14" t="s">
        <v>1</v>
      </c>
      <c r="D28" s="12">
        <v>-1.3703000000000001</v>
      </c>
      <c r="E28" s="12">
        <v>0.6371</v>
      </c>
    </row>
    <row r="29" spans="1:5" s="17" customFormat="1" x14ac:dyDescent="0.4">
      <c r="C29" s="14" t="s">
        <v>2</v>
      </c>
      <c r="D29" s="12">
        <v>3.78E-2</v>
      </c>
      <c r="E29" s="12">
        <v>0</v>
      </c>
    </row>
    <row r="30" spans="1:5" s="17" customFormat="1" x14ac:dyDescent="0.4">
      <c r="C30" s="14" t="s">
        <v>3</v>
      </c>
      <c r="D30" s="12">
        <v>-0.15620000000000001</v>
      </c>
      <c r="E30" s="12">
        <v>7.2300000000000003E-2</v>
      </c>
    </row>
    <row r="31" spans="1:5" s="17" customFormat="1" x14ac:dyDescent="0.4">
      <c r="C31" s="14" t="s">
        <v>4</v>
      </c>
      <c r="D31" s="12">
        <v>0.91410000000000002</v>
      </c>
      <c r="E31" s="12">
        <v>1.2699999999999999E-2</v>
      </c>
    </row>
    <row r="32" spans="1:5" s="17" customFormat="1" x14ac:dyDescent="0.4">
      <c r="C32" s="14" t="s">
        <v>5</v>
      </c>
      <c r="D32" s="12">
        <v>0.49409999999999998</v>
      </c>
      <c r="E32" s="12">
        <v>5.7099999999999998E-2</v>
      </c>
    </row>
    <row r="33" spans="1:5" s="17" customFormat="1" x14ac:dyDescent="0.4">
      <c r="C33" s="14" t="s">
        <v>6</v>
      </c>
      <c r="D33" s="12">
        <v>2.86E-2</v>
      </c>
      <c r="E33" s="12">
        <v>3.95E-2</v>
      </c>
    </row>
    <row r="34" spans="1:5" s="17" customFormat="1" x14ac:dyDescent="0.4">
      <c r="C34" s="14" t="s">
        <v>7</v>
      </c>
      <c r="D34" s="12">
        <v>6.5100000000000005E-2</v>
      </c>
      <c r="E34" s="12">
        <v>0.1069</v>
      </c>
    </row>
    <row r="35" spans="1:5" x14ac:dyDescent="0.4">
      <c r="B35"/>
      <c r="C35" s="14" t="s">
        <v>33</v>
      </c>
      <c r="D35" s="12">
        <v>-1.3299999999999999E-2</v>
      </c>
      <c r="E35" s="12">
        <v>7.4399999999999994E-2</v>
      </c>
    </row>
    <row r="36" spans="1:5" x14ac:dyDescent="0.4">
      <c r="A36" t="s">
        <v>49</v>
      </c>
      <c r="B36" t="s">
        <v>30</v>
      </c>
      <c r="C36" s="14" t="s">
        <v>1</v>
      </c>
      <c r="D36" s="12">
        <v>-1.2278</v>
      </c>
      <c r="E36" s="12">
        <v>0.59</v>
      </c>
    </row>
    <row r="37" spans="1:5" x14ac:dyDescent="0.4">
      <c r="B37"/>
      <c r="C37" s="14" t="s">
        <v>2</v>
      </c>
      <c r="D37" s="12">
        <v>3.2300000000000002E-2</v>
      </c>
      <c r="E37" s="12">
        <v>0</v>
      </c>
    </row>
    <row r="38" spans="1:5" x14ac:dyDescent="0.4">
      <c r="B38"/>
      <c r="C38" s="14" t="s">
        <v>3</v>
      </c>
      <c r="D38" s="12">
        <v>-0.14399999999999999</v>
      </c>
      <c r="E38" s="12">
        <v>6.5500000000000003E-2</v>
      </c>
    </row>
    <row r="39" spans="1:5" x14ac:dyDescent="0.4">
      <c r="B39"/>
      <c r="C39" s="14" t="s">
        <v>4</v>
      </c>
      <c r="D39" s="12">
        <v>0.75749999999999995</v>
      </c>
      <c r="E39" s="12">
        <v>2.98E-2</v>
      </c>
    </row>
    <row r="40" spans="1:5" x14ac:dyDescent="0.4">
      <c r="B40"/>
      <c r="C40" s="14" t="s">
        <v>5</v>
      </c>
      <c r="D40" s="12">
        <v>0.44230000000000003</v>
      </c>
      <c r="E40" s="12">
        <v>6.1400000000000003E-2</v>
      </c>
    </row>
    <row r="41" spans="1:5" x14ac:dyDescent="0.4">
      <c r="B41"/>
      <c r="C41" s="14" t="s">
        <v>6</v>
      </c>
      <c r="D41" s="12">
        <v>3.8E-3</v>
      </c>
      <c r="E41" s="12">
        <v>5.4300000000000001E-2</v>
      </c>
    </row>
    <row r="42" spans="1:5" x14ac:dyDescent="0.4">
      <c r="B42"/>
      <c r="C42" s="14" t="s">
        <v>7</v>
      </c>
      <c r="D42" s="12">
        <v>0.37530000000000002</v>
      </c>
      <c r="E42" s="12">
        <v>2.2700000000000001E-2</v>
      </c>
    </row>
    <row r="43" spans="1:5" x14ac:dyDescent="0.4">
      <c r="B43"/>
      <c r="C43" s="14" t="s">
        <v>33</v>
      </c>
      <c r="D43" s="12">
        <v>-0.23949999999999999</v>
      </c>
      <c r="E43" s="12">
        <v>0.17630000000000001</v>
      </c>
    </row>
    <row r="44" spans="1:5" x14ac:dyDescent="0.4">
      <c r="B44" t="s">
        <v>31</v>
      </c>
      <c r="C44" s="14" t="s">
        <v>1</v>
      </c>
      <c r="D44" s="12">
        <v>-1.2278</v>
      </c>
      <c r="E44" s="12">
        <v>0.59</v>
      </c>
    </row>
    <row r="45" spans="1:5" x14ac:dyDescent="0.4">
      <c r="B45"/>
      <c r="C45" s="14" t="s">
        <v>2</v>
      </c>
      <c r="D45" s="12">
        <v>3.2300000000000002E-2</v>
      </c>
      <c r="E45" s="12">
        <v>0</v>
      </c>
    </row>
    <row r="46" spans="1:5" x14ac:dyDescent="0.4">
      <c r="B46"/>
      <c r="C46" s="14" t="s">
        <v>3</v>
      </c>
      <c r="D46" s="12">
        <v>-0.14399999999999999</v>
      </c>
      <c r="E46" s="12">
        <v>6.5500000000000003E-2</v>
      </c>
    </row>
    <row r="47" spans="1:5" x14ac:dyDescent="0.4">
      <c r="B47"/>
      <c r="C47" s="14" t="s">
        <v>4</v>
      </c>
      <c r="D47" s="12">
        <v>0.75749999999999995</v>
      </c>
      <c r="E47" s="12">
        <v>2.98E-2</v>
      </c>
    </row>
    <row r="48" spans="1:5" x14ac:dyDescent="0.4">
      <c r="B48"/>
      <c r="C48" s="14" t="s">
        <v>5</v>
      </c>
      <c r="D48" s="12">
        <v>0.44230000000000003</v>
      </c>
      <c r="E48" s="12">
        <v>6.1400000000000003E-2</v>
      </c>
    </row>
    <row r="49" spans="1:5" x14ac:dyDescent="0.4">
      <c r="B49"/>
      <c r="C49" s="14" t="s">
        <v>6</v>
      </c>
      <c r="D49" s="12">
        <v>3.8E-3</v>
      </c>
      <c r="E49" s="12">
        <v>5.4300000000000001E-2</v>
      </c>
    </row>
    <row r="50" spans="1:5" x14ac:dyDescent="0.4">
      <c r="B50"/>
      <c r="C50" s="14" t="s">
        <v>7</v>
      </c>
      <c r="D50" s="12">
        <v>0.37530000000000002</v>
      </c>
      <c r="E50" s="12">
        <v>2.2700000000000001E-2</v>
      </c>
    </row>
    <row r="51" spans="1:5" x14ac:dyDescent="0.4">
      <c r="B51"/>
      <c r="C51" s="14" t="s">
        <v>33</v>
      </c>
      <c r="D51" s="12">
        <v>-0.23949999999999999</v>
      </c>
      <c r="E51" s="12">
        <v>0.17630000000000001</v>
      </c>
    </row>
    <row r="52" spans="1:5" s="17" customFormat="1" x14ac:dyDescent="0.4">
      <c r="A52" s="17" t="s">
        <v>23</v>
      </c>
      <c r="B52" s="17" t="s">
        <v>30</v>
      </c>
      <c r="C52" s="14" t="s">
        <v>1</v>
      </c>
      <c r="D52" s="12">
        <v>-1.2278</v>
      </c>
      <c r="E52" s="12">
        <v>0.59</v>
      </c>
    </row>
    <row r="53" spans="1:5" s="17" customFormat="1" x14ac:dyDescent="0.4">
      <c r="C53" s="14" t="s">
        <v>2</v>
      </c>
      <c r="D53" s="12">
        <v>3.2300000000000002E-2</v>
      </c>
      <c r="E53" s="12">
        <v>0</v>
      </c>
    </row>
    <row r="54" spans="1:5" s="17" customFormat="1" x14ac:dyDescent="0.4">
      <c r="C54" s="14" t="s">
        <v>3</v>
      </c>
      <c r="D54" s="12">
        <v>-0.14399999999999999</v>
      </c>
      <c r="E54" s="12">
        <v>6.5500000000000003E-2</v>
      </c>
    </row>
    <row r="55" spans="1:5" s="17" customFormat="1" x14ac:dyDescent="0.4">
      <c r="C55" s="14" t="s">
        <v>4</v>
      </c>
      <c r="D55" s="12">
        <v>0.75749999999999995</v>
      </c>
      <c r="E55" s="12">
        <v>2.98E-2</v>
      </c>
    </row>
    <row r="56" spans="1:5" s="17" customFormat="1" x14ac:dyDescent="0.4">
      <c r="C56" s="14" t="s">
        <v>5</v>
      </c>
      <c r="D56" s="12">
        <v>0.44230000000000003</v>
      </c>
      <c r="E56" s="12">
        <v>6.1400000000000003E-2</v>
      </c>
    </row>
    <row r="57" spans="1:5" s="17" customFormat="1" x14ac:dyDescent="0.4">
      <c r="C57" s="14" t="s">
        <v>6</v>
      </c>
      <c r="D57" s="12">
        <v>3.8E-3</v>
      </c>
      <c r="E57" s="12">
        <v>5.4300000000000001E-2</v>
      </c>
    </row>
    <row r="58" spans="1:5" s="17" customFormat="1" x14ac:dyDescent="0.4">
      <c r="C58" s="14" t="s">
        <v>7</v>
      </c>
      <c r="D58" s="12">
        <v>0.37530000000000002</v>
      </c>
      <c r="E58" s="12">
        <v>2.2700000000000001E-2</v>
      </c>
    </row>
    <row r="59" spans="1:5" s="17" customFormat="1" x14ac:dyDescent="0.4">
      <c r="C59" s="14" t="s">
        <v>33</v>
      </c>
      <c r="D59" s="12">
        <v>-0.23949999999999999</v>
      </c>
      <c r="E59" s="12">
        <v>0.17630000000000001</v>
      </c>
    </row>
    <row r="60" spans="1:5" s="17" customFormat="1" x14ac:dyDescent="0.4">
      <c r="B60" s="17" t="s">
        <v>31</v>
      </c>
      <c r="C60" s="14" t="s">
        <v>1</v>
      </c>
      <c r="D60" s="12">
        <v>-1.2278</v>
      </c>
      <c r="E60" s="12">
        <v>0.59</v>
      </c>
    </row>
    <row r="61" spans="1:5" s="17" customFormat="1" x14ac:dyDescent="0.4">
      <c r="C61" s="14" t="s">
        <v>2</v>
      </c>
      <c r="D61" s="12">
        <v>3.2300000000000002E-2</v>
      </c>
      <c r="E61" s="12">
        <v>0</v>
      </c>
    </row>
    <row r="62" spans="1:5" s="17" customFormat="1" x14ac:dyDescent="0.4">
      <c r="C62" s="14" t="s">
        <v>3</v>
      </c>
      <c r="D62" s="12">
        <v>-0.14399999999999999</v>
      </c>
      <c r="E62" s="12">
        <v>6.5500000000000003E-2</v>
      </c>
    </row>
    <row r="63" spans="1:5" s="17" customFormat="1" x14ac:dyDescent="0.4">
      <c r="C63" s="14" t="s">
        <v>4</v>
      </c>
      <c r="D63" s="12">
        <v>0.75749999999999995</v>
      </c>
      <c r="E63" s="12">
        <v>2.98E-2</v>
      </c>
    </row>
    <row r="64" spans="1:5" s="17" customFormat="1" x14ac:dyDescent="0.4">
      <c r="C64" s="14" t="s">
        <v>5</v>
      </c>
      <c r="D64" s="12">
        <v>0.44230000000000003</v>
      </c>
      <c r="E64" s="12">
        <v>6.1400000000000003E-2</v>
      </c>
    </row>
    <row r="65" spans="1:5" s="17" customFormat="1" x14ac:dyDescent="0.4">
      <c r="C65" s="14" t="s">
        <v>6</v>
      </c>
      <c r="D65" s="12">
        <v>3.8E-3</v>
      </c>
      <c r="E65" s="12">
        <v>5.4300000000000001E-2</v>
      </c>
    </row>
    <row r="66" spans="1:5" s="17" customFormat="1" x14ac:dyDescent="0.4">
      <c r="C66" s="14" t="s">
        <v>7</v>
      </c>
      <c r="D66" s="12">
        <v>0.37530000000000002</v>
      </c>
      <c r="E66" s="12">
        <v>2.2700000000000001E-2</v>
      </c>
    </row>
    <row r="67" spans="1:5" s="17" customFormat="1" x14ac:dyDescent="0.4">
      <c r="C67" s="14" t="s">
        <v>33</v>
      </c>
      <c r="D67" s="12">
        <v>-0.23949999999999999</v>
      </c>
      <c r="E67" s="12">
        <v>0.17630000000000001</v>
      </c>
    </row>
    <row r="68" spans="1:5" x14ac:dyDescent="0.4">
      <c r="A68" t="s">
        <v>50</v>
      </c>
      <c r="B68" t="s">
        <v>30</v>
      </c>
      <c r="C68" s="14" t="s">
        <v>1</v>
      </c>
      <c r="D68" s="12">
        <v>-1.0606</v>
      </c>
      <c r="E68" s="12">
        <v>0.56799999999999995</v>
      </c>
    </row>
    <row r="69" spans="1:5" x14ac:dyDescent="0.4">
      <c r="B69"/>
      <c r="C69" s="14" t="s">
        <v>2</v>
      </c>
      <c r="D69" s="12">
        <v>3.0300000000000001E-2</v>
      </c>
      <c r="E69" s="12">
        <v>0</v>
      </c>
    </row>
    <row r="70" spans="1:5" x14ac:dyDescent="0.4">
      <c r="B70"/>
      <c r="C70" s="14" t="s">
        <v>3</v>
      </c>
      <c r="D70" s="12">
        <v>6.4399999999999999E-2</v>
      </c>
      <c r="E70" s="12">
        <v>1.72E-2</v>
      </c>
    </row>
    <row r="71" spans="1:5" x14ac:dyDescent="0.4">
      <c r="B71"/>
      <c r="C71" s="14" t="s">
        <v>4</v>
      </c>
      <c r="D71" s="12">
        <v>0.67559999999999998</v>
      </c>
      <c r="E71" s="12">
        <v>3.8199999999999998E-2</v>
      </c>
    </row>
    <row r="72" spans="1:5" x14ac:dyDescent="0.4">
      <c r="B72"/>
      <c r="C72" s="14" t="s">
        <v>5</v>
      </c>
      <c r="D72" s="12">
        <v>0.46679999999999999</v>
      </c>
      <c r="E72" s="12">
        <v>4.8800000000000003E-2</v>
      </c>
    </row>
    <row r="73" spans="1:5" x14ac:dyDescent="0.4">
      <c r="B73"/>
      <c r="C73" s="14" t="s">
        <v>6</v>
      </c>
      <c r="D73" s="12">
        <v>-0.04</v>
      </c>
      <c r="E73" s="12">
        <v>6.4899999999999999E-2</v>
      </c>
    </row>
    <row r="74" spans="1:5" x14ac:dyDescent="0.4">
      <c r="B74"/>
      <c r="C74" s="14" t="s">
        <v>7</v>
      </c>
      <c r="D74" s="12">
        <v>3.2000000000000001E-2</v>
      </c>
      <c r="E74" s="12">
        <v>0.1002</v>
      </c>
    </row>
    <row r="75" spans="1:5" x14ac:dyDescent="0.4">
      <c r="B75"/>
      <c r="C75" s="14" t="s">
        <v>33</v>
      </c>
      <c r="D75" s="12">
        <v>-0.16850000000000001</v>
      </c>
      <c r="E75" s="12">
        <v>0.16270000000000001</v>
      </c>
    </row>
    <row r="76" spans="1:5" x14ac:dyDescent="0.4">
      <c r="B76" t="s">
        <v>31</v>
      </c>
      <c r="C76" s="14" t="s">
        <v>1</v>
      </c>
      <c r="D76" s="12">
        <v>-1.0606</v>
      </c>
      <c r="E76" s="12">
        <v>0.56799999999999995</v>
      </c>
    </row>
    <row r="77" spans="1:5" x14ac:dyDescent="0.4">
      <c r="B77"/>
      <c r="C77" s="14" t="s">
        <v>2</v>
      </c>
      <c r="D77" s="12">
        <v>3.0300000000000001E-2</v>
      </c>
      <c r="E77" s="12">
        <v>0</v>
      </c>
    </row>
    <row r="78" spans="1:5" s="17" customFormat="1" x14ac:dyDescent="0.4">
      <c r="C78" s="14" t="s">
        <v>3</v>
      </c>
      <c r="D78" s="12">
        <v>6.4399999999999999E-2</v>
      </c>
      <c r="E78" s="12">
        <v>1.72E-2</v>
      </c>
    </row>
    <row r="79" spans="1:5" s="17" customFormat="1" x14ac:dyDescent="0.4">
      <c r="C79" s="14" t="s">
        <v>4</v>
      </c>
      <c r="D79" s="12">
        <v>0.67559999999999998</v>
      </c>
      <c r="E79" s="12">
        <v>3.8199999999999998E-2</v>
      </c>
    </row>
    <row r="80" spans="1:5" s="17" customFormat="1" x14ac:dyDescent="0.4">
      <c r="C80" s="14" t="s">
        <v>5</v>
      </c>
      <c r="D80" s="12">
        <v>0.46679999999999999</v>
      </c>
      <c r="E80" s="12">
        <v>4.8800000000000003E-2</v>
      </c>
    </row>
    <row r="81" spans="1:5" s="17" customFormat="1" x14ac:dyDescent="0.4">
      <c r="C81" s="14" t="s">
        <v>6</v>
      </c>
      <c r="D81" s="12">
        <v>-0.04</v>
      </c>
      <c r="E81" s="12">
        <v>6.4899999999999999E-2</v>
      </c>
    </row>
    <row r="82" spans="1:5" s="17" customFormat="1" x14ac:dyDescent="0.4">
      <c r="C82" s="14" t="s">
        <v>7</v>
      </c>
      <c r="D82" s="12">
        <v>3.2000000000000001E-2</v>
      </c>
      <c r="E82" s="12">
        <v>0.1002</v>
      </c>
    </row>
    <row r="83" spans="1:5" s="17" customFormat="1" x14ac:dyDescent="0.4">
      <c r="C83" s="14" t="s">
        <v>33</v>
      </c>
      <c r="D83" s="12">
        <v>-0.16850000000000001</v>
      </c>
      <c r="E83" s="12">
        <v>0.16270000000000001</v>
      </c>
    </row>
    <row r="84" spans="1:5" s="17" customFormat="1" x14ac:dyDescent="0.4">
      <c r="A84" s="17" t="s">
        <v>52</v>
      </c>
      <c r="B84" s="17" t="s">
        <v>30</v>
      </c>
      <c r="C84" s="14" t="s">
        <v>1</v>
      </c>
      <c r="D84" s="12">
        <v>-1.0606</v>
      </c>
      <c r="E84" s="12">
        <v>0.56799999999999995</v>
      </c>
    </row>
    <row r="85" spans="1:5" s="17" customFormat="1" x14ac:dyDescent="0.4">
      <c r="C85" s="14" t="s">
        <v>2</v>
      </c>
      <c r="D85" s="12">
        <v>3.0300000000000001E-2</v>
      </c>
      <c r="E85" s="12">
        <v>0</v>
      </c>
    </row>
    <row r="86" spans="1:5" s="17" customFormat="1" x14ac:dyDescent="0.4">
      <c r="C86" s="14" t="s">
        <v>3</v>
      </c>
      <c r="D86" s="12">
        <v>6.4399999999999999E-2</v>
      </c>
      <c r="E86" s="12">
        <v>1.72E-2</v>
      </c>
    </row>
    <row r="87" spans="1:5" s="17" customFormat="1" x14ac:dyDescent="0.4">
      <c r="C87" s="14" t="s">
        <v>4</v>
      </c>
      <c r="D87" s="12">
        <v>0.67559999999999998</v>
      </c>
      <c r="E87" s="12">
        <v>3.8199999999999998E-2</v>
      </c>
    </row>
    <row r="88" spans="1:5" s="17" customFormat="1" x14ac:dyDescent="0.4">
      <c r="C88" s="14" t="s">
        <v>5</v>
      </c>
      <c r="D88" s="12">
        <v>0.46679999999999999</v>
      </c>
      <c r="E88" s="12">
        <v>4.8800000000000003E-2</v>
      </c>
    </row>
    <row r="89" spans="1:5" s="17" customFormat="1" x14ac:dyDescent="0.4">
      <c r="C89" s="14" t="s">
        <v>6</v>
      </c>
      <c r="D89" s="12">
        <v>-0.04</v>
      </c>
      <c r="E89" s="12">
        <v>6.4899999999999999E-2</v>
      </c>
    </row>
    <row r="90" spans="1:5" s="17" customFormat="1" x14ac:dyDescent="0.4">
      <c r="C90" s="14" t="s">
        <v>7</v>
      </c>
      <c r="D90" s="12">
        <v>3.2000000000000001E-2</v>
      </c>
      <c r="E90" s="12">
        <v>0.1002</v>
      </c>
    </row>
    <row r="91" spans="1:5" s="17" customFormat="1" x14ac:dyDescent="0.4">
      <c r="C91" s="14" t="s">
        <v>33</v>
      </c>
      <c r="D91" s="12">
        <v>-0.16850000000000001</v>
      </c>
      <c r="E91" s="12">
        <v>0.16270000000000001</v>
      </c>
    </row>
    <row r="92" spans="1:5" s="17" customFormat="1" x14ac:dyDescent="0.4">
      <c r="B92" s="17" t="s">
        <v>31</v>
      </c>
      <c r="C92" s="14" t="s">
        <v>1</v>
      </c>
      <c r="D92" s="12">
        <v>-1.0606</v>
      </c>
      <c r="E92" s="12">
        <v>0.56799999999999995</v>
      </c>
    </row>
    <row r="93" spans="1:5" s="17" customFormat="1" x14ac:dyDescent="0.4">
      <c r="C93" s="14" t="s">
        <v>2</v>
      </c>
      <c r="D93" s="12">
        <v>3.0300000000000001E-2</v>
      </c>
      <c r="E93" s="12">
        <v>0</v>
      </c>
    </row>
    <row r="94" spans="1:5" s="17" customFormat="1" x14ac:dyDescent="0.4">
      <c r="C94" s="14" t="s">
        <v>3</v>
      </c>
      <c r="D94" s="12">
        <v>6.4399999999999999E-2</v>
      </c>
      <c r="E94" s="12">
        <v>1.72E-2</v>
      </c>
    </row>
    <row r="95" spans="1:5" s="17" customFormat="1" x14ac:dyDescent="0.4">
      <c r="C95" s="14" t="s">
        <v>4</v>
      </c>
      <c r="D95" s="12">
        <v>0.67559999999999998</v>
      </c>
      <c r="E95" s="12">
        <v>3.8199999999999998E-2</v>
      </c>
    </row>
    <row r="96" spans="1:5" s="17" customFormat="1" x14ac:dyDescent="0.4">
      <c r="C96" s="14" t="s">
        <v>5</v>
      </c>
      <c r="D96" s="12">
        <v>0.46679999999999999</v>
      </c>
      <c r="E96" s="12">
        <v>4.8800000000000003E-2</v>
      </c>
    </row>
    <row r="97" spans="1:5" s="17" customFormat="1" x14ac:dyDescent="0.4">
      <c r="C97" s="14" t="s">
        <v>6</v>
      </c>
      <c r="D97" s="12">
        <v>-0.04</v>
      </c>
      <c r="E97" s="12">
        <v>6.4899999999999999E-2</v>
      </c>
    </row>
    <row r="98" spans="1:5" s="17" customFormat="1" x14ac:dyDescent="0.4">
      <c r="C98" s="14" t="s">
        <v>7</v>
      </c>
      <c r="D98" s="12">
        <v>3.2000000000000001E-2</v>
      </c>
      <c r="E98" s="12">
        <v>0.1002</v>
      </c>
    </row>
    <row r="99" spans="1:5" s="17" customFormat="1" x14ac:dyDescent="0.4">
      <c r="C99" s="14" t="s">
        <v>33</v>
      </c>
      <c r="D99" s="12">
        <v>-0.16850000000000001</v>
      </c>
      <c r="E99" s="12">
        <v>0.16270000000000001</v>
      </c>
    </row>
    <row r="100" spans="1:5" s="17" customFormat="1" x14ac:dyDescent="0.4">
      <c r="A100" s="17" t="s">
        <v>34</v>
      </c>
      <c r="B100" s="17" t="s">
        <v>30</v>
      </c>
      <c r="C100" s="14" t="s">
        <v>1</v>
      </c>
      <c r="D100" s="12">
        <v>-1.2513000000000001</v>
      </c>
      <c r="E100" s="12">
        <v>0.56659999999999999</v>
      </c>
    </row>
    <row r="101" spans="1:5" s="17" customFormat="1" x14ac:dyDescent="0.4">
      <c r="C101" s="14" t="s">
        <v>2</v>
      </c>
      <c r="D101" s="12">
        <v>-0.104</v>
      </c>
      <c r="E101" s="12">
        <v>3.1199999999999999E-2</v>
      </c>
    </row>
    <row r="102" spans="1:5" x14ac:dyDescent="0.4">
      <c r="B102"/>
      <c r="C102" s="14" t="s">
        <v>3</v>
      </c>
      <c r="D102" s="12">
        <v>2.35E-2</v>
      </c>
      <c r="E102" s="12">
        <v>1.9900000000000001E-2</v>
      </c>
    </row>
    <row r="103" spans="1:5" x14ac:dyDescent="0.4">
      <c r="B103"/>
      <c r="C103" s="14" t="s">
        <v>4</v>
      </c>
      <c r="D103" s="12">
        <v>0.76480000000000004</v>
      </c>
      <c r="E103" s="12">
        <v>2.18E-2</v>
      </c>
    </row>
    <row r="104" spans="1:5" x14ac:dyDescent="0.4">
      <c r="B104"/>
      <c r="C104" s="14" t="s">
        <v>5</v>
      </c>
      <c r="D104" s="12">
        <v>0.45960000000000001</v>
      </c>
      <c r="E104" s="12">
        <v>3.3099999999999997E-2</v>
      </c>
    </row>
    <row r="105" spans="1:5" x14ac:dyDescent="0.4">
      <c r="B105"/>
      <c r="C105" s="14" t="s">
        <v>6</v>
      </c>
      <c r="D105" s="12">
        <v>0.15060000000000001</v>
      </c>
      <c r="E105" s="12">
        <v>3.2899999999999999E-2</v>
      </c>
    </row>
    <row r="106" spans="1:5" x14ac:dyDescent="0.4">
      <c r="B106"/>
      <c r="C106" s="14" t="s">
        <v>7</v>
      </c>
      <c r="D106" s="12">
        <v>4.1700000000000001E-2</v>
      </c>
      <c r="E106" s="12">
        <v>0.1197</v>
      </c>
    </row>
    <row r="107" spans="1:5" x14ac:dyDescent="0.4">
      <c r="B107"/>
      <c r="C107" s="14" t="s">
        <v>33</v>
      </c>
      <c r="D107" s="12">
        <v>-8.4599999999999995E-2</v>
      </c>
      <c r="E107" s="12">
        <v>0.17480000000000001</v>
      </c>
    </row>
    <row r="108" spans="1:5" x14ac:dyDescent="0.4">
      <c r="B108" t="s">
        <v>31</v>
      </c>
      <c r="C108" s="14" t="s">
        <v>1</v>
      </c>
      <c r="D108" s="12">
        <v>-1.2513000000000001</v>
      </c>
      <c r="E108" s="12">
        <v>0.56659999999999999</v>
      </c>
    </row>
    <row r="109" spans="1:5" x14ac:dyDescent="0.4">
      <c r="B109"/>
      <c r="C109" s="14" t="s">
        <v>2</v>
      </c>
      <c r="D109" s="12">
        <v>-0.104</v>
      </c>
      <c r="E109" s="12">
        <v>3.1199999999999999E-2</v>
      </c>
    </row>
    <row r="110" spans="1:5" x14ac:dyDescent="0.4">
      <c r="B110"/>
      <c r="C110" s="14" t="s">
        <v>3</v>
      </c>
      <c r="D110" s="12">
        <v>2.35E-2</v>
      </c>
      <c r="E110" s="12">
        <v>1.9900000000000001E-2</v>
      </c>
    </row>
    <row r="111" spans="1:5" x14ac:dyDescent="0.4">
      <c r="B111"/>
      <c r="C111" s="14" t="s">
        <v>4</v>
      </c>
      <c r="D111" s="12">
        <v>0.76480000000000004</v>
      </c>
      <c r="E111" s="12">
        <v>2.18E-2</v>
      </c>
    </row>
    <row r="112" spans="1:5" x14ac:dyDescent="0.4">
      <c r="B112"/>
      <c r="C112" s="14" t="s">
        <v>5</v>
      </c>
      <c r="D112" s="12">
        <v>0.45960000000000001</v>
      </c>
      <c r="E112" s="12">
        <v>3.3099999999999997E-2</v>
      </c>
    </row>
    <row r="113" spans="2:5" x14ac:dyDescent="0.4">
      <c r="B113"/>
      <c r="C113" s="14" t="s">
        <v>6</v>
      </c>
      <c r="D113" s="12">
        <v>0.15060000000000001</v>
      </c>
      <c r="E113" s="12">
        <v>3.2899999999999999E-2</v>
      </c>
    </row>
    <row r="114" spans="2:5" x14ac:dyDescent="0.4">
      <c r="B114"/>
      <c r="C114" s="14" t="s">
        <v>7</v>
      </c>
      <c r="D114" s="12">
        <v>4.1700000000000001E-2</v>
      </c>
      <c r="E114" s="12">
        <v>0.1197</v>
      </c>
    </row>
    <row r="115" spans="2:5" x14ac:dyDescent="0.4">
      <c r="B115"/>
      <c r="C115" s="14" t="s">
        <v>33</v>
      </c>
      <c r="D115" s="12">
        <v>-8.4599999999999995E-2</v>
      </c>
      <c r="E115" s="12">
        <v>0.17480000000000001</v>
      </c>
    </row>
    <row r="116" spans="2:5" x14ac:dyDescent="0.4">
      <c r="B116"/>
    </row>
    <row r="117" spans="2:5" x14ac:dyDescent="0.4">
      <c r="B117"/>
    </row>
    <row r="118" spans="2:5" x14ac:dyDescent="0.4">
      <c r="B118"/>
    </row>
    <row r="119" spans="2:5" x14ac:dyDescent="0.4">
      <c r="B119"/>
    </row>
    <row r="120" spans="2:5" x14ac:dyDescent="0.4">
      <c r="B120"/>
    </row>
    <row r="121" spans="2:5" x14ac:dyDescent="0.4">
      <c r="B121"/>
    </row>
    <row r="122" spans="2:5" x14ac:dyDescent="0.4">
      <c r="B122"/>
    </row>
    <row r="123" spans="2:5" x14ac:dyDescent="0.4">
      <c r="B123"/>
    </row>
    <row r="124" spans="2:5" x14ac:dyDescent="0.4">
      <c r="B124"/>
    </row>
    <row r="125" spans="2:5" x14ac:dyDescent="0.4">
      <c r="B125"/>
    </row>
    <row r="126" spans="2:5" x14ac:dyDescent="0.4">
      <c r="B126"/>
    </row>
    <row r="127" spans="2:5" x14ac:dyDescent="0.4">
      <c r="B12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24C2B-DDE0-4A62-8291-EFE92DA4D56C}">
  <sheetPr>
    <tabColor theme="7"/>
  </sheetPr>
  <dimension ref="A1:C11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3" sqref="A13"/>
    </sheetView>
  </sheetViews>
  <sheetFormatPr defaultRowHeight="14.6" x14ac:dyDescent="0.4"/>
  <cols>
    <col min="1" max="1" width="37.3828125" customWidth="1"/>
  </cols>
  <sheetData>
    <row r="1" spans="1:3" x14ac:dyDescent="0.4">
      <c r="A1" s="4" t="s">
        <v>169</v>
      </c>
    </row>
    <row r="3" spans="1:3" s="17" customFormat="1" x14ac:dyDescent="0.4">
      <c r="B3" s="32" t="s">
        <v>127</v>
      </c>
      <c r="C3" s="32" t="s">
        <v>128</v>
      </c>
    </row>
    <row r="4" spans="1:3" x14ac:dyDescent="0.4">
      <c r="A4" s="17" t="s">
        <v>8</v>
      </c>
      <c r="B4" s="1">
        <v>5.9999999999999995E-4</v>
      </c>
      <c r="C4" s="1">
        <v>2.0034999999999998</v>
      </c>
    </row>
    <row r="5" spans="1:3" x14ac:dyDescent="0.4">
      <c r="A5" s="17" t="s">
        <v>14</v>
      </c>
      <c r="B5" s="1">
        <v>2.0999999999999999E-3</v>
      </c>
      <c r="C5" s="1">
        <v>3.0928</v>
      </c>
    </row>
    <row r="6" spans="1:3" x14ac:dyDescent="0.4">
      <c r="A6" s="17" t="s">
        <v>13</v>
      </c>
      <c r="B6" s="1">
        <v>2.0000000000000001E-4</v>
      </c>
      <c r="C6" s="1">
        <v>1.7188000000000001</v>
      </c>
    </row>
    <row r="7" spans="1:3" x14ac:dyDescent="0.4">
      <c r="A7" s="17" t="s">
        <v>9</v>
      </c>
      <c r="B7" s="1">
        <v>1.03E-2</v>
      </c>
      <c r="C7" s="1">
        <v>4.1825999999999999</v>
      </c>
    </row>
    <row r="8" spans="1:3" x14ac:dyDescent="0.4">
      <c r="A8" s="17" t="s">
        <v>12</v>
      </c>
      <c r="B8" s="1">
        <v>1.03E-2</v>
      </c>
      <c r="C8" s="1">
        <v>4.1825999999999999</v>
      </c>
    </row>
    <row r="9" spans="1:3" x14ac:dyDescent="0.4">
      <c r="A9" s="17" t="s">
        <v>10</v>
      </c>
      <c r="B9" s="1">
        <v>3.7000000000000002E-3</v>
      </c>
      <c r="C9" s="1">
        <v>2.4457</v>
      </c>
    </row>
    <row r="10" spans="1:3" x14ac:dyDescent="0.4">
      <c r="A10" s="17" t="s">
        <v>11</v>
      </c>
      <c r="B10" s="1">
        <v>2.0000000000000002E-5</v>
      </c>
      <c r="C10" s="1">
        <v>2.1124000000000001</v>
      </c>
    </row>
    <row r="11" spans="1:3" x14ac:dyDescent="0.4">
      <c r="A11" s="17" t="s">
        <v>36</v>
      </c>
      <c r="B11" s="1">
        <v>0</v>
      </c>
      <c r="C11" s="1">
        <v>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D140-6EE9-41A3-9E5A-3A90050D3258}">
  <sheetPr codeName="Sheet3">
    <tabColor theme="7"/>
  </sheetPr>
  <dimension ref="A1:AP14"/>
  <sheetViews>
    <sheetView zoomScale="70" zoomScaleNormal="70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B4" sqref="B4"/>
    </sheetView>
  </sheetViews>
  <sheetFormatPr defaultRowHeight="14.6" x14ac:dyDescent="0.4"/>
  <cols>
    <col min="1" max="1" width="40.3046875" customWidth="1"/>
    <col min="3" max="3" width="14.61328125" bestFit="1" customWidth="1"/>
    <col min="4" max="4" width="12.61328125" customWidth="1"/>
  </cols>
  <sheetData>
    <row r="1" spans="1:42" ht="18.45" x14ac:dyDescent="0.5">
      <c r="A1" s="5" t="s">
        <v>59</v>
      </c>
    </row>
    <row r="3" spans="1:42" s="4" customFormat="1" x14ac:dyDescent="0.4">
      <c r="A3" s="14"/>
      <c r="B3" s="14">
        <v>2010</v>
      </c>
      <c r="C3" s="14">
        <v>2011</v>
      </c>
      <c r="D3" s="14">
        <v>2012</v>
      </c>
      <c r="E3" s="14">
        <v>2013</v>
      </c>
      <c r="F3" s="14">
        <v>2014</v>
      </c>
      <c r="G3" s="14">
        <v>2015</v>
      </c>
      <c r="H3" s="14">
        <v>2016</v>
      </c>
      <c r="I3" s="14">
        <v>2017</v>
      </c>
      <c r="J3" s="14">
        <v>2018</v>
      </c>
      <c r="K3" s="14">
        <v>2019</v>
      </c>
      <c r="L3" s="14">
        <v>2020</v>
      </c>
      <c r="M3" s="14">
        <v>2021</v>
      </c>
      <c r="N3" s="14">
        <v>2022</v>
      </c>
      <c r="O3" s="14">
        <v>2023</v>
      </c>
      <c r="P3" s="14">
        <v>2024</v>
      </c>
      <c r="Q3" s="14">
        <v>2025</v>
      </c>
      <c r="R3" s="14">
        <v>2026</v>
      </c>
      <c r="S3" s="14">
        <v>2027</v>
      </c>
      <c r="T3" s="14">
        <v>2028</v>
      </c>
      <c r="U3" s="14">
        <v>2029</v>
      </c>
      <c r="V3" s="14">
        <v>2030</v>
      </c>
      <c r="W3" s="14">
        <v>2031</v>
      </c>
      <c r="X3" s="14">
        <v>2032</v>
      </c>
      <c r="Y3" s="14">
        <v>2033</v>
      </c>
      <c r="Z3" s="14">
        <v>2034</v>
      </c>
      <c r="AA3" s="14">
        <v>2035</v>
      </c>
      <c r="AB3" s="14">
        <v>2036</v>
      </c>
      <c r="AC3" s="14">
        <v>2037</v>
      </c>
      <c r="AD3" s="14">
        <v>2038</v>
      </c>
      <c r="AE3" s="14">
        <v>2039</v>
      </c>
      <c r="AF3" s="14">
        <v>2040</v>
      </c>
      <c r="AG3" s="14">
        <v>2041</v>
      </c>
      <c r="AH3" s="14">
        <v>2042</v>
      </c>
      <c r="AI3" s="14">
        <v>2043</v>
      </c>
      <c r="AJ3" s="14">
        <v>2044</v>
      </c>
      <c r="AK3" s="14">
        <v>2045</v>
      </c>
      <c r="AL3" s="14">
        <v>2046</v>
      </c>
      <c r="AM3" s="14">
        <v>2047</v>
      </c>
      <c r="AN3" s="14">
        <v>2048</v>
      </c>
      <c r="AO3" s="14">
        <v>2049</v>
      </c>
      <c r="AP3" s="14">
        <v>2050</v>
      </c>
    </row>
    <row r="4" spans="1:42" s="4" customFormat="1" x14ac:dyDescent="0.4">
      <c r="A4" s="14" t="s">
        <v>130</v>
      </c>
      <c r="B4" s="29">
        <v>549.72259254197252</v>
      </c>
      <c r="C4" s="29">
        <v>529.4413688978359</v>
      </c>
      <c r="D4" s="29">
        <v>502.0045100081602</v>
      </c>
      <c r="E4" s="29">
        <v>503.46973112428452</v>
      </c>
      <c r="F4" s="29">
        <v>499.00921284572286</v>
      </c>
      <c r="G4" s="29">
        <v>467.96991796315308</v>
      </c>
      <c r="H4" s="29">
        <v>435.0944832397725</v>
      </c>
      <c r="I4" s="29">
        <v>433.96051080578729</v>
      </c>
      <c r="J4" s="29">
        <v>426.7428886397189</v>
      </c>
      <c r="K4" s="29">
        <v>415.23634134656237</v>
      </c>
      <c r="L4" s="29">
        <v>392.0248970992476</v>
      </c>
      <c r="M4" s="29">
        <v>355.47884240272339</v>
      </c>
      <c r="N4" s="29">
        <v>317.45966159396392</v>
      </c>
      <c r="O4" s="29">
        <v>272.46495749934172</v>
      </c>
      <c r="P4" s="29">
        <v>252.53783869347427</v>
      </c>
      <c r="Q4" s="29">
        <v>238.80882832171034</v>
      </c>
      <c r="R4" s="29">
        <v>230.91595452764329</v>
      </c>
      <c r="S4" s="29">
        <v>220.39351181218154</v>
      </c>
      <c r="T4" s="29">
        <v>213.37785970682555</v>
      </c>
      <c r="U4" s="29">
        <v>200.83473624622508</v>
      </c>
      <c r="V4" s="29">
        <v>180.69311809382626</v>
      </c>
      <c r="W4" s="29">
        <v>162.42464886741891</v>
      </c>
      <c r="X4" s="29">
        <v>149.15605209686245</v>
      </c>
      <c r="Y4" s="29">
        <v>131.64588989200408</v>
      </c>
      <c r="Z4" s="29">
        <v>118.56739373479127</v>
      </c>
      <c r="AA4" s="29">
        <v>108.83901463218128</v>
      </c>
      <c r="AB4" s="29">
        <v>104.11099742302146</v>
      </c>
      <c r="AC4" s="29">
        <v>97.676962909490825</v>
      </c>
      <c r="AD4" s="29">
        <v>92.534711012814228</v>
      </c>
      <c r="AE4" s="29">
        <v>87.52479685902648</v>
      </c>
      <c r="AF4" s="29">
        <v>82.32839577765256</v>
      </c>
      <c r="AG4" s="29">
        <v>78.52498060832535</v>
      </c>
      <c r="AH4" s="29">
        <v>74.06778535789428</v>
      </c>
      <c r="AI4" s="29">
        <v>71.629164146752828</v>
      </c>
      <c r="AJ4" s="29">
        <v>69.214063751658145</v>
      </c>
      <c r="AK4" s="29">
        <v>66.004511236054256</v>
      </c>
      <c r="AL4" s="29">
        <v>61.701074921042526</v>
      </c>
      <c r="AM4" s="29">
        <v>57.816626624440886</v>
      </c>
      <c r="AN4" s="29">
        <v>53.685505748898599</v>
      </c>
      <c r="AO4" s="29">
        <v>50.43166780028335</v>
      </c>
      <c r="AP4" s="29">
        <v>45.409276326964381</v>
      </c>
    </row>
    <row r="5" spans="1:42" s="4" customFormat="1" x14ac:dyDescent="0.4">
      <c r="A5" s="14" t="s">
        <v>131</v>
      </c>
      <c r="B5" s="15">
        <v>218</v>
      </c>
      <c r="C5" s="15">
        <v>218</v>
      </c>
      <c r="D5" s="15">
        <v>218</v>
      </c>
      <c r="E5" s="15">
        <v>218</v>
      </c>
      <c r="F5" s="15">
        <v>218</v>
      </c>
      <c r="G5" s="15">
        <v>218</v>
      </c>
      <c r="H5" s="15">
        <v>218</v>
      </c>
      <c r="I5" s="15">
        <v>218</v>
      </c>
      <c r="J5" s="15">
        <v>218</v>
      </c>
      <c r="K5" s="15">
        <v>218</v>
      </c>
      <c r="L5" s="15">
        <v>218</v>
      </c>
      <c r="M5" s="15">
        <v>218</v>
      </c>
      <c r="N5" s="15">
        <v>218</v>
      </c>
      <c r="O5" s="15">
        <v>218</v>
      </c>
      <c r="P5" s="15">
        <v>218</v>
      </c>
      <c r="Q5" s="15">
        <v>218</v>
      </c>
      <c r="R5" s="15">
        <v>218</v>
      </c>
      <c r="S5" s="15">
        <v>218</v>
      </c>
      <c r="T5" s="15">
        <v>218</v>
      </c>
      <c r="U5" s="15">
        <v>218</v>
      </c>
      <c r="V5" s="15">
        <v>218</v>
      </c>
      <c r="W5" s="15">
        <v>218</v>
      </c>
      <c r="X5" s="15">
        <v>218</v>
      </c>
      <c r="Y5" s="15">
        <v>218</v>
      </c>
      <c r="Z5" s="15">
        <v>218</v>
      </c>
      <c r="AA5" s="15">
        <v>218</v>
      </c>
      <c r="AB5" s="15">
        <v>218</v>
      </c>
      <c r="AC5" s="15">
        <v>218</v>
      </c>
      <c r="AD5" s="15">
        <v>218</v>
      </c>
      <c r="AE5" s="15">
        <v>218</v>
      </c>
      <c r="AF5" s="15">
        <v>218</v>
      </c>
      <c r="AG5" s="15">
        <v>218</v>
      </c>
      <c r="AH5" s="15">
        <v>218</v>
      </c>
      <c r="AI5" s="15">
        <v>218</v>
      </c>
      <c r="AJ5" s="15">
        <v>218</v>
      </c>
      <c r="AK5" s="15">
        <v>218</v>
      </c>
      <c r="AL5" s="15">
        <v>218</v>
      </c>
      <c r="AM5" s="15">
        <v>218</v>
      </c>
      <c r="AN5" s="15">
        <v>218</v>
      </c>
      <c r="AO5" s="15">
        <v>218</v>
      </c>
      <c r="AP5" s="15">
        <v>218</v>
      </c>
    </row>
    <row r="6" spans="1:42" s="4" customFormat="1" x14ac:dyDescent="0.4">
      <c r="A6" s="14" t="s">
        <v>132</v>
      </c>
      <c r="B6" s="15">
        <v>659</v>
      </c>
      <c r="C6" s="15">
        <v>659</v>
      </c>
      <c r="D6" s="15">
        <v>659</v>
      </c>
      <c r="E6" s="15">
        <v>659</v>
      </c>
      <c r="F6" s="15">
        <v>659</v>
      </c>
      <c r="G6" s="15">
        <v>659</v>
      </c>
      <c r="H6" s="15">
        <v>659</v>
      </c>
      <c r="I6" s="15">
        <v>659</v>
      </c>
      <c r="J6" s="15">
        <v>659</v>
      </c>
      <c r="K6" s="15">
        <v>659</v>
      </c>
      <c r="L6" s="15">
        <v>659</v>
      </c>
      <c r="M6" s="15">
        <v>659</v>
      </c>
      <c r="N6" s="15">
        <v>659</v>
      </c>
      <c r="O6" s="15">
        <v>659</v>
      </c>
      <c r="P6" s="15">
        <v>659</v>
      </c>
      <c r="Q6" s="15">
        <v>659</v>
      </c>
      <c r="R6" s="15">
        <v>659</v>
      </c>
      <c r="S6" s="15">
        <v>659</v>
      </c>
      <c r="T6" s="15">
        <v>659</v>
      </c>
      <c r="U6" s="15">
        <v>659</v>
      </c>
      <c r="V6" s="15">
        <v>659</v>
      </c>
      <c r="W6" s="15">
        <v>659</v>
      </c>
      <c r="X6" s="15">
        <v>659</v>
      </c>
      <c r="Y6" s="15">
        <v>659</v>
      </c>
      <c r="Z6" s="15">
        <v>659</v>
      </c>
      <c r="AA6" s="15">
        <v>659</v>
      </c>
      <c r="AB6" s="15">
        <v>659</v>
      </c>
      <c r="AC6" s="15">
        <v>659</v>
      </c>
      <c r="AD6" s="15">
        <v>659</v>
      </c>
      <c r="AE6" s="15">
        <v>659</v>
      </c>
      <c r="AF6" s="15">
        <v>659</v>
      </c>
      <c r="AG6" s="15">
        <v>659</v>
      </c>
      <c r="AH6" s="15">
        <v>659</v>
      </c>
      <c r="AI6" s="15">
        <v>659</v>
      </c>
      <c r="AJ6" s="15">
        <v>659</v>
      </c>
      <c r="AK6" s="15">
        <v>659</v>
      </c>
      <c r="AL6" s="15">
        <v>659</v>
      </c>
      <c r="AM6" s="15">
        <v>659</v>
      </c>
      <c r="AN6" s="15">
        <v>659</v>
      </c>
      <c r="AO6" s="15">
        <v>659</v>
      </c>
      <c r="AP6" s="15">
        <v>659</v>
      </c>
    </row>
    <row r="7" spans="1:42" s="4" customFormat="1" x14ac:dyDescent="0.4">
      <c r="A7" s="14" t="s">
        <v>133</v>
      </c>
      <c r="B7" s="10">
        <v>400.40852219640601</v>
      </c>
      <c r="C7" s="10">
        <v>390.06509813789626</v>
      </c>
      <c r="D7" s="10">
        <v>376.07230010416174</v>
      </c>
      <c r="E7" s="10">
        <v>376.81956287338505</v>
      </c>
      <c r="F7" s="10">
        <v>374.54469855131867</v>
      </c>
      <c r="G7" s="10">
        <v>358.71465816120804</v>
      </c>
      <c r="H7" s="10">
        <v>341.94818645228395</v>
      </c>
      <c r="I7" s="10">
        <v>341.36986051095153</v>
      </c>
      <c r="J7" s="10">
        <v>337.68887320625663</v>
      </c>
      <c r="K7" s="10">
        <v>331.82053408674676</v>
      </c>
      <c r="L7" s="10">
        <v>319.98269752061628</v>
      </c>
      <c r="M7" s="10">
        <v>301.34420962538888</v>
      </c>
      <c r="N7" s="10">
        <v>281.95442741292158</v>
      </c>
      <c r="O7" s="10">
        <v>259.00712832466428</v>
      </c>
      <c r="P7" s="10">
        <v>248.84429773367188</v>
      </c>
      <c r="Q7" s="10">
        <v>241.84250244407227</v>
      </c>
      <c r="R7" s="10">
        <v>237.81713680909809</v>
      </c>
      <c r="S7" s="10">
        <v>232.4506910242126</v>
      </c>
      <c r="T7" s="10">
        <v>228.87270845048104</v>
      </c>
      <c r="U7" s="10">
        <v>222.4757154855748</v>
      </c>
      <c r="V7" s="10">
        <v>212.2034902278514</v>
      </c>
      <c r="W7" s="10">
        <v>202.88657092238364</v>
      </c>
      <c r="X7" s="10">
        <v>196.11958656939984</v>
      </c>
      <c r="Y7" s="10">
        <v>187.18940384492211</v>
      </c>
      <c r="Z7" s="10">
        <v>180.51937080474355</v>
      </c>
      <c r="AA7" s="10">
        <v>175.55789746241246</v>
      </c>
      <c r="AB7" s="10">
        <v>173.14660868574097</v>
      </c>
      <c r="AC7" s="10">
        <v>169.86525108384032</v>
      </c>
      <c r="AD7" s="10">
        <v>167.24270261653527</v>
      </c>
      <c r="AE7" s="10">
        <v>164.68764639810351</v>
      </c>
      <c r="AF7" s="10">
        <v>162.03748184660282</v>
      </c>
      <c r="AG7" s="10">
        <v>160.09774011024595</v>
      </c>
      <c r="AH7" s="10">
        <v>157.82457053252611</v>
      </c>
      <c r="AI7" s="10">
        <v>156.58087371484396</v>
      </c>
      <c r="AJ7" s="10">
        <v>155.34917251334568</v>
      </c>
      <c r="AK7" s="10">
        <v>153.71230073038768</v>
      </c>
      <c r="AL7" s="10">
        <v>151.5175482097317</v>
      </c>
      <c r="AM7" s="10">
        <v>149.53647957846485</v>
      </c>
      <c r="AN7" s="10">
        <v>147.42960793193828</v>
      </c>
      <c r="AO7" s="10">
        <v>145.77015057814452</v>
      </c>
      <c r="AP7" s="10">
        <v>143.20873092675185</v>
      </c>
    </row>
    <row r="8" spans="1:42" s="4" customFormat="1" x14ac:dyDescent="0.4">
      <c r="A8" s="14" t="s">
        <v>134</v>
      </c>
      <c r="B8" s="15">
        <v>254</v>
      </c>
      <c r="C8" s="15">
        <v>254</v>
      </c>
      <c r="D8" s="15">
        <v>254</v>
      </c>
      <c r="E8" s="15">
        <v>254</v>
      </c>
      <c r="F8" s="15">
        <v>254</v>
      </c>
      <c r="G8" s="15">
        <v>254</v>
      </c>
      <c r="H8" s="15">
        <v>254</v>
      </c>
      <c r="I8" s="15">
        <v>254</v>
      </c>
      <c r="J8" s="15">
        <v>254</v>
      </c>
      <c r="K8" s="15">
        <v>254</v>
      </c>
      <c r="L8" s="15">
        <v>254</v>
      </c>
      <c r="M8" s="15">
        <v>254</v>
      </c>
      <c r="N8" s="15">
        <v>254</v>
      </c>
      <c r="O8" s="15">
        <v>254</v>
      </c>
      <c r="P8" s="15">
        <v>254</v>
      </c>
      <c r="Q8" s="15">
        <v>254</v>
      </c>
      <c r="R8" s="15">
        <v>254</v>
      </c>
      <c r="S8" s="15">
        <v>254</v>
      </c>
      <c r="T8" s="15">
        <v>254</v>
      </c>
      <c r="U8" s="15">
        <v>254</v>
      </c>
      <c r="V8" s="15">
        <v>254</v>
      </c>
      <c r="W8" s="15">
        <v>254</v>
      </c>
      <c r="X8" s="15">
        <v>254</v>
      </c>
      <c r="Y8" s="15">
        <v>254</v>
      </c>
      <c r="Z8" s="15">
        <v>254</v>
      </c>
      <c r="AA8" s="15">
        <v>254</v>
      </c>
      <c r="AB8" s="15">
        <v>254</v>
      </c>
      <c r="AC8" s="15">
        <v>254</v>
      </c>
      <c r="AD8" s="15">
        <v>254</v>
      </c>
      <c r="AE8" s="15">
        <v>254</v>
      </c>
      <c r="AF8" s="15">
        <v>254</v>
      </c>
      <c r="AG8" s="15">
        <v>254</v>
      </c>
      <c r="AH8" s="15">
        <v>254</v>
      </c>
      <c r="AI8" s="15">
        <v>254</v>
      </c>
      <c r="AJ8" s="15">
        <v>254</v>
      </c>
      <c r="AK8" s="15">
        <v>254</v>
      </c>
      <c r="AL8" s="15">
        <v>254</v>
      </c>
      <c r="AM8" s="15">
        <v>254</v>
      </c>
      <c r="AN8" s="15">
        <v>254</v>
      </c>
      <c r="AO8" s="15">
        <v>254</v>
      </c>
      <c r="AP8" s="15">
        <v>254</v>
      </c>
    </row>
    <row r="9" spans="1:42" x14ac:dyDescent="0.4">
      <c r="A9" s="14" t="s">
        <v>135</v>
      </c>
      <c r="B9" s="17">
        <v>70</v>
      </c>
      <c r="C9" s="17">
        <v>70</v>
      </c>
      <c r="D9" s="17">
        <v>70</v>
      </c>
      <c r="E9" s="17">
        <v>70</v>
      </c>
      <c r="F9" s="17">
        <v>70</v>
      </c>
      <c r="G9" s="17">
        <v>70</v>
      </c>
      <c r="H9" s="17">
        <v>70</v>
      </c>
      <c r="I9" s="17">
        <v>70</v>
      </c>
      <c r="J9" s="17">
        <v>70</v>
      </c>
      <c r="K9" s="17">
        <v>70</v>
      </c>
      <c r="L9" s="17">
        <v>70</v>
      </c>
      <c r="M9" s="17">
        <v>70</v>
      </c>
      <c r="N9" s="17">
        <v>70</v>
      </c>
      <c r="O9" s="17">
        <v>70</v>
      </c>
      <c r="P9" s="17">
        <v>70</v>
      </c>
      <c r="Q9" s="17">
        <v>70</v>
      </c>
      <c r="R9" s="17">
        <v>70</v>
      </c>
      <c r="S9" s="17">
        <v>70</v>
      </c>
      <c r="T9" s="17">
        <v>70</v>
      </c>
      <c r="U9" s="17">
        <v>70</v>
      </c>
      <c r="V9" s="17">
        <v>70</v>
      </c>
      <c r="W9" s="17">
        <v>70</v>
      </c>
      <c r="X9" s="17">
        <v>70</v>
      </c>
      <c r="Y9" s="17">
        <v>70</v>
      </c>
      <c r="Z9" s="17">
        <v>70</v>
      </c>
      <c r="AA9" s="17">
        <v>70</v>
      </c>
      <c r="AB9" s="17">
        <v>70</v>
      </c>
      <c r="AC9" s="17">
        <v>70</v>
      </c>
      <c r="AD9" s="17">
        <v>70</v>
      </c>
      <c r="AE9" s="17">
        <v>70</v>
      </c>
      <c r="AF9" s="17">
        <v>70</v>
      </c>
      <c r="AG9" s="17">
        <v>70</v>
      </c>
      <c r="AH9" s="17">
        <v>70</v>
      </c>
      <c r="AI9" s="17">
        <v>70</v>
      </c>
      <c r="AJ9" s="17">
        <v>70</v>
      </c>
      <c r="AK9" s="17">
        <v>70</v>
      </c>
      <c r="AL9" s="17">
        <v>70</v>
      </c>
      <c r="AM9" s="17">
        <v>70</v>
      </c>
      <c r="AN9" s="17">
        <v>70</v>
      </c>
      <c r="AO9" s="17">
        <v>70</v>
      </c>
      <c r="AP9" s="17">
        <v>70</v>
      </c>
    </row>
    <row r="10" spans="1:42" x14ac:dyDescent="0.4">
      <c r="A10" s="14" t="s">
        <v>136</v>
      </c>
      <c r="B10" s="15">
        <v>460</v>
      </c>
      <c r="C10" s="15">
        <v>460</v>
      </c>
      <c r="D10" s="15">
        <v>460</v>
      </c>
      <c r="E10" s="15">
        <v>460</v>
      </c>
      <c r="F10" s="15">
        <v>460</v>
      </c>
      <c r="G10" s="15">
        <v>460</v>
      </c>
      <c r="H10" s="15">
        <v>460</v>
      </c>
      <c r="I10" s="15">
        <v>460</v>
      </c>
      <c r="J10" s="15">
        <v>460</v>
      </c>
      <c r="K10" s="15">
        <v>460</v>
      </c>
      <c r="L10" s="15">
        <v>460</v>
      </c>
      <c r="M10" s="15">
        <v>460</v>
      </c>
      <c r="N10" s="15">
        <v>460</v>
      </c>
      <c r="O10" s="15">
        <v>460</v>
      </c>
      <c r="P10" s="15">
        <v>460</v>
      </c>
      <c r="Q10" s="15">
        <v>460</v>
      </c>
      <c r="R10" s="15">
        <v>460</v>
      </c>
      <c r="S10" s="15">
        <v>460</v>
      </c>
      <c r="T10" s="15">
        <v>460</v>
      </c>
      <c r="U10" s="15">
        <v>460</v>
      </c>
      <c r="V10" s="15">
        <v>460</v>
      </c>
      <c r="W10" s="15">
        <v>460</v>
      </c>
      <c r="X10" s="15">
        <v>460</v>
      </c>
      <c r="Y10" s="15">
        <v>460</v>
      </c>
      <c r="Z10" s="15">
        <v>460</v>
      </c>
      <c r="AA10" s="15">
        <v>460</v>
      </c>
      <c r="AB10" s="15">
        <v>460</v>
      </c>
      <c r="AC10" s="15">
        <v>460</v>
      </c>
      <c r="AD10" s="15">
        <v>460</v>
      </c>
      <c r="AE10" s="15">
        <v>460</v>
      </c>
      <c r="AF10" s="15">
        <v>460</v>
      </c>
      <c r="AG10" s="15">
        <v>460</v>
      </c>
      <c r="AH10" s="15">
        <v>460</v>
      </c>
      <c r="AI10" s="15">
        <v>460</v>
      </c>
      <c r="AJ10" s="15">
        <v>460</v>
      </c>
      <c r="AK10" s="15">
        <v>460</v>
      </c>
      <c r="AL10" s="15">
        <v>460</v>
      </c>
      <c r="AM10" s="15">
        <v>460</v>
      </c>
      <c r="AN10" s="15">
        <v>460</v>
      </c>
      <c r="AO10" s="15">
        <v>460</v>
      </c>
      <c r="AP10" s="15">
        <v>460</v>
      </c>
    </row>
    <row r="11" spans="1:42" x14ac:dyDescent="0.4">
      <c r="A11" s="14" t="s">
        <v>137</v>
      </c>
      <c r="B11" s="15">
        <v>460</v>
      </c>
      <c r="C11" s="15">
        <v>460</v>
      </c>
      <c r="D11" s="15">
        <v>460</v>
      </c>
      <c r="E11" s="15">
        <v>460</v>
      </c>
      <c r="F11" s="15">
        <v>460</v>
      </c>
      <c r="G11" s="15">
        <v>460</v>
      </c>
      <c r="H11" s="15">
        <v>460</v>
      </c>
      <c r="I11" s="15">
        <v>460</v>
      </c>
      <c r="J11" s="15">
        <v>460</v>
      </c>
      <c r="K11" s="15">
        <v>460</v>
      </c>
      <c r="L11" s="15">
        <v>460</v>
      </c>
      <c r="M11" s="15">
        <v>450</v>
      </c>
      <c r="N11">
        <v>435</v>
      </c>
      <c r="O11" s="17">
        <v>420</v>
      </c>
      <c r="P11" s="17">
        <v>405</v>
      </c>
      <c r="Q11" s="17">
        <v>390</v>
      </c>
      <c r="R11" s="17">
        <v>375</v>
      </c>
      <c r="S11" s="17">
        <v>360</v>
      </c>
      <c r="T11" s="17">
        <v>345</v>
      </c>
      <c r="U11" s="17">
        <v>330</v>
      </c>
      <c r="V11" s="17">
        <v>315</v>
      </c>
      <c r="W11" s="17">
        <v>300</v>
      </c>
      <c r="X11" s="17">
        <v>285</v>
      </c>
      <c r="Y11" s="17">
        <v>270</v>
      </c>
      <c r="Z11" s="17">
        <v>255</v>
      </c>
      <c r="AA11" s="17">
        <v>240</v>
      </c>
      <c r="AB11" s="17">
        <v>225</v>
      </c>
      <c r="AC11" s="17">
        <v>210</v>
      </c>
      <c r="AD11" s="17">
        <v>195</v>
      </c>
      <c r="AE11" s="17">
        <v>180</v>
      </c>
      <c r="AF11" s="17">
        <v>165</v>
      </c>
      <c r="AG11" s="17">
        <v>150</v>
      </c>
      <c r="AH11" s="17">
        <v>135</v>
      </c>
      <c r="AI11" s="17">
        <v>120</v>
      </c>
      <c r="AJ11" s="17">
        <v>105</v>
      </c>
      <c r="AK11" s="17">
        <v>90</v>
      </c>
      <c r="AL11" s="17">
        <v>75</v>
      </c>
      <c r="AM11" s="17">
        <v>60</v>
      </c>
      <c r="AN11" s="17">
        <v>45</v>
      </c>
      <c r="AO11" s="17">
        <v>30</v>
      </c>
      <c r="AP11" s="15">
        <v>0</v>
      </c>
    </row>
    <row r="13" spans="1:42" x14ac:dyDescent="0.4">
      <c r="A13" s="17" t="s">
        <v>183</v>
      </c>
    </row>
    <row r="14" spans="1:42" x14ac:dyDescent="0.4">
      <c r="A14" s="51" t="s">
        <v>170</v>
      </c>
    </row>
  </sheetData>
  <hyperlinks>
    <hyperlink ref="A14" r:id="rId1" xr:uid="{DBB1468A-5CF9-465E-91E6-95BAACFD5734}"/>
  </hyperlink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983D-CBC9-4D4A-A480-D877CCF69B0A}">
  <sheetPr>
    <tabColor theme="7"/>
  </sheetPr>
  <dimension ref="A1:J11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6" x14ac:dyDescent="0.4"/>
  <cols>
    <col min="1" max="1" width="19" customWidth="1"/>
    <col min="8" max="8" width="12.84375" bestFit="1" customWidth="1"/>
    <col min="9" max="9" width="12" customWidth="1"/>
  </cols>
  <sheetData>
    <row r="1" spans="1:10" ht="18.45" x14ac:dyDescent="0.5">
      <c r="A1" s="5" t="s">
        <v>27</v>
      </c>
    </row>
    <row r="3" spans="1:10" s="4" customFormat="1" x14ac:dyDescent="0.4">
      <c r="B3" s="4" t="s">
        <v>0</v>
      </c>
      <c r="C3" s="4" t="s">
        <v>21</v>
      </c>
      <c r="D3" s="4" t="s">
        <v>20</v>
      </c>
      <c r="E3" s="4" t="s">
        <v>16</v>
      </c>
      <c r="F3" s="4" t="s">
        <v>17</v>
      </c>
      <c r="G3" s="4" t="s">
        <v>26</v>
      </c>
      <c r="H3" s="4" t="s">
        <v>15</v>
      </c>
    </row>
    <row r="4" spans="1:10" x14ac:dyDescent="0.4">
      <c r="A4" s="8" t="s">
        <v>32</v>
      </c>
      <c r="B4" s="13">
        <v>0.46128781891185472</v>
      </c>
      <c r="C4" s="13">
        <v>0.44599840824219222</v>
      </c>
      <c r="D4" s="13">
        <v>0</v>
      </c>
      <c r="E4" s="13">
        <v>0</v>
      </c>
      <c r="F4" s="13">
        <v>0</v>
      </c>
      <c r="G4" s="13">
        <v>0</v>
      </c>
      <c r="H4" s="8" t="s">
        <v>18</v>
      </c>
      <c r="I4" s="8"/>
      <c r="J4" s="9"/>
    </row>
    <row r="5" spans="1:10" x14ac:dyDescent="0.4">
      <c r="A5" s="8" t="s">
        <v>22</v>
      </c>
      <c r="B5" s="13">
        <v>0.47244785954295487</v>
      </c>
      <c r="C5" s="13">
        <v>0.45678854869968383</v>
      </c>
      <c r="D5" s="13">
        <v>0</v>
      </c>
      <c r="E5" s="13">
        <v>0</v>
      </c>
      <c r="F5" s="13">
        <v>0</v>
      </c>
      <c r="G5" s="13">
        <v>0</v>
      </c>
      <c r="H5" s="8" t="s">
        <v>18</v>
      </c>
      <c r="I5" s="8"/>
      <c r="J5" s="9"/>
    </row>
    <row r="6" spans="1:10" x14ac:dyDescent="0.4">
      <c r="A6" s="8" t="s">
        <v>25</v>
      </c>
      <c r="B6" s="13">
        <v>0.49972502566384858</v>
      </c>
      <c r="C6" s="13">
        <v>0.48316161161726562</v>
      </c>
      <c r="D6" s="13">
        <v>0</v>
      </c>
      <c r="E6" s="13">
        <v>0</v>
      </c>
      <c r="F6" s="13">
        <v>0</v>
      </c>
      <c r="G6" s="13">
        <v>0</v>
      </c>
      <c r="H6" s="8" t="s">
        <v>18</v>
      </c>
      <c r="I6" s="8"/>
      <c r="J6" s="9"/>
    </row>
    <row r="7" spans="1:10" x14ac:dyDescent="0.4">
      <c r="A7" s="8" t="s">
        <v>24</v>
      </c>
      <c r="B7" s="13">
        <v>0.7440630778207773</v>
      </c>
      <c r="C7" s="13">
        <v>0.7198507010334928</v>
      </c>
      <c r="D7" s="13">
        <v>0</v>
      </c>
      <c r="E7" s="13">
        <v>0</v>
      </c>
      <c r="F7" s="13">
        <v>0</v>
      </c>
      <c r="G7" s="13">
        <v>0</v>
      </c>
      <c r="H7" s="8" t="s">
        <v>18</v>
      </c>
      <c r="I7" s="8"/>
      <c r="J7" s="9"/>
    </row>
    <row r="8" spans="1:10" x14ac:dyDescent="0.4">
      <c r="A8" s="8" t="s">
        <v>34</v>
      </c>
      <c r="B8" s="13">
        <v>0.47700878726227347</v>
      </c>
      <c r="C8" s="13">
        <v>0.46119830421354557</v>
      </c>
      <c r="D8" s="13">
        <v>0</v>
      </c>
      <c r="E8" s="13">
        <v>0</v>
      </c>
      <c r="F8" s="13">
        <v>0</v>
      </c>
      <c r="G8" s="13">
        <v>0</v>
      </c>
      <c r="H8" s="8" t="s">
        <v>18</v>
      </c>
      <c r="I8" s="8"/>
      <c r="J8" s="9"/>
    </row>
    <row r="10" spans="1:10" x14ac:dyDescent="0.4">
      <c r="A10" t="s">
        <v>183</v>
      </c>
    </row>
    <row r="11" spans="1:10" x14ac:dyDescent="0.4">
      <c r="A11" s="51" t="s">
        <v>170</v>
      </c>
    </row>
  </sheetData>
  <hyperlinks>
    <hyperlink ref="A11" r:id="rId1" xr:uid="{0A211F97-F38C-46BE-9D63-9F21C622969B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0C26D-2DA1-4A18-8683-78D6B93759CE}">
  <sheetPr codeName="Sheet9">
    <tabColor theme="7"/>
  </sheetPr>
  <dimension ref="A1:AR207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4.6" x14ac:dyDescent="0.4"/>
  <cols>
    <col min="1" max="1" width="20.69140625" bestFit="1" customWidth="1"/>
    <col min="2" max="12" width="9.07421875" customWidth="1"/>
  </cols>
  <sheetData>
    <row r="1" spans="1:44" ht="18.45" x14ac:dyDescent="0.5">
      <c r="A1" s="5" t="s">
        <v>28</v>
      </c>
    </row>
    <row r="2" spans="1:44" s="17" customFormat="1" ht="18.45" x14ac:dyDescent="0.5">
      <c r="A2" s="5"/>
    </row>
    <row r="3" spans="1:44" s="4" customFormat="1" x14ac:dyDescent="0.4">
      <c r="B3" s="14">
        <v>2010</v>
      </c>
      <c r="C3" s="14">
        <v>2011</v>
      </c>
      <c r="D3" s="14">
        <v>2012</v>
      </c>
      <c r="E3" s="14">
        <v>2013</v>
      </c>
      <c r="F3" s="14">
        <v>2014</v>
      </c>
      <c r="G3" s="14">
        <v>2015</v>
      </c>
      <c r="H3" s="14">
        <v>2016</v>
      </c>
      <c r="I3" s="14">
        <v>2017</v>
      </c>
      <c r="J3" s="14">
        <v>2018</v>
      </c>
      <c r="K3" s="14">
        <v>2019</v>
      </c>
      <c r="L3" s="14">
        <v>2020</v>
      </c>
      <c r="M3" s="14">
        <v>2021</v>
      </c>
      <c r="N3" s="14">
        <v>2022</v>
      </c>
      <c r="O3" s="14">
        <v>2023</v>
      </c>
      <c r="P3" s="14">
        <v>2024</v>
      </c>
      <c r="Q3" s="14">
        <v>2025</v>
      </c>
      <c r="R3" s="14">
        <v>2026</v>
      </c>
      <c r="S3" s="14">
        <v>2027</v>
      </c>
      <c r="T3" s="14">
        <v>2028</v>
      </c>
      <c r="U3" s="14">
        <v>2029</v>
      </c>
      <c r="V3" s="14">
        <v>2030</v>
      </c>
      <c r="W3" s="14">
        <v>2031</v>
      </c>
      <c r="X3" s="14">
        <v>2032</v>
      </c>
      <c r="Y3" s="14">
        <v>2033</v>
      </c>
      <c r="Z3" s="14">
        <v>2034</v>
      </c>
      <c r="AA3" s="14">
        <v>2035</v>
      </c>
      <c r="AB3" s="14">
        <v>2036</v>
      </c>
      <c r="AC3" s="14">
        <v>2037</v>
      </c>
      <c r="AD3" s="14">
        <v>2038</v>
      </c>
      <c r="AE3" s="14">
        <v>2039</v>
      </c>
      <c r="AF3" s="14">
        <v>2040</v>
      </c>
      <c r="AG3" s="14">
        <v>2041</v>
      </c>
      <c r="AH3" s="14">
        <v>2042</v>
      </c>
      <c r="AI3" s="14">
        <v>2043</v>
      </c>
      <c r="AJ3" s="14">
        <v>2044</v>
      </c>
      <c r="AK3" s="14">
        <v>2045</v>
      </c>
      <c r="AL3" s="14">
        <v>2046</v>
      </c>
      <c r="AM3" s="14">
        <v>2047</v>
      </c>
      <c r="AN3" s="14">
        <v>2048</v>
      </c>
      <c r="AO3" s="14">
        <v>2049</v>
      </c>
      <c r="AP3" s="14">
        <v>2050</v>
      </c>
    </row>
    <row r="4" spans="1:44" s="4" customFormat="1" x14ac:dyDescent="0.4">
      <c r="A4" s="25" t="s">
        <v>204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4" x14ac:dyDescent="0.4">
      <c r="A5" s="14" t="s">
        <v>1</v>
      </c>
      <c r="B5" s="12">
        <f t="shared" ref="B5:L5" si="0">1-0.736</f>
        <v>0.26400000000000001</v>
      </c>
      <c r="C5" s="12">
        <f t="shared" si="0"/>
        <v>0.26400000000000001</v>
      </c>
      <c r="D5" s="12">
        <f t="shared" si="0"/>
        <v>0.26400000000000001</v>
      </c>
      <c r="E5" s="12">
        <f t="shared" si="0"/>
        <v>0.26400000000000001</v>
      </c>
      <c r="F5" s="12">
        <f t="shared" si="0"/>
        <v>0.26400000000000001</v>
      </c>
      <c r="G5" s="12">
        <f t="shared" si="0"/>
        <v>0.26400000000000001</v>
      </c>
      <c r="H5" s="12">
        <f t="shared" si="0"/>
        <v>0.26400000000000001</v>
      </c>
      <c r="I5" s="12">
        <f t="shared" si="0"/>
        <v>0.26400000000000001</v>
      </c>
      <c r="J5" s="12">
        <f t="shared" si="0"/>
        <v>0.26400000000000001</v>
      </c>
      <c r="K5" s="12">
        <f t="shared" si="0"/>
        <v>0.26400000000000001</v>
      </c>
      <c r="L5" s="12">
        <f t="shared" si="0"/>
        <v>0.26400000000000001</v>
      </c>
      <c r="M5" s="12">
        <f>L5+($V5-$L5)/10</f>
        <v>0.28760000000000002</v>
      </c>
      <c r="N5" s="12">
        <f t="shared" ref="N5:U5" si="1">M5+($V5-$L5)/10</f>
        <v>0.31120000000000003</v>
      </c>
      <c r="O5" s="12">
        <f t="shared" si="1"/>
        <v>0.33480000000000004</v>
      </c>
      <c r="P5" s="12">
        <f t="shared" si="1"/>
        <v>0.35840000000000005</v>
      </c>
      <c r="Q5" s="12">
        <f t="shared" si="1"/>
        <v>0.38200000000000006</v>
      </c>
      <c r="R5" s="12">
        <f t="shared" si="1"/>
        <v>0.40560000000000007</v>
      </c>
      <c r="S5" s="12">
        <f t="shared" si="1"/>
        <v>0.42920000000000008</v>
      </c>
      <c r="T5" s="12">
        <f t="shared" si="1"/>
        <v>0.45280000000000009</v>
      </c>
      <c r="U5" s="12">
        <f t="shared" si="1"/>
        <v>0.4764000000000001</v>
      </c>
      <c r="V5" s="24">
        <v>0.5</v>
      </c>
      <c r="W5" s="24">
        <f>V5</f>
        <v>0.5</v>
      </c>
      <c r="X5" s="24">
        <f t="shared" ref="X5:AP11" si="2">W5</f>
        <v>0.5</v>
      </c>
      <c r="Y5" s="24">
        <f t="shared" si="2"/>
        <v>0.5</v>
      </c>
      <c r="Z5" s="24">
        <f t="shared" si="2"/>
        <v>0.5</v>
      </c>
      <c r="AA5" s="24">
        <f t="shared" si="2"/>
        <v>0.5</v>
      </c>
      <c r="AB5" s="24">
        <f t="shared" si="2"/>
        <v>0.5</v>
      </c>
      <c r="AC5" s="24">
        <f t="shared" si="2"/>
        <v>0.5</v>
      </c>
      <c r="AD5" s="24">
        <f t="shared" si="2"/>
        <v>0.5</v>
      </c>
      <c r="AE5" s="24">
        <f t="shared" si="2"/>
        <v>0.5</v>
      </c>
      <c r="AF5" s="24">
        <f t="shared" si="2"/>
        <v>0.5</v>
      </c>
      <c r="AG5" s="24">
        <f t="shared" si="2"/>
        <v>0.5</v>
      </c>
      <c r="AH5" s="24">
        <f t="shared" si="2"/>
        <v>0.5</v>
      </c>
      <c r="AI5" s="24">
        <f t="shared" si="2"/>
        <v>0.5</v>
      </c>
      <c r="AJ5" s="24">
        <f t="shared" si="2"/>
        <v>0.5</v>
      </c>
      <c r="AK5" s="24">
        <f t="shared" si="2"/>
        <v>0.5</v>
      </c>
      <c r="AL5" s="24">
        <f t="shared" si="2"/>
        <v>0.5</v>
      </c>
      <c r="AM5" s="24">
        <f t="shared" si="2"/>
        <v>0.5</v>
      </c>
      <c r="AN5" s="24">
        <f t="shared" si="2"/>
        <v>0.5</v>
      </c>
      <c r="AO5" s="24">
        <f t="shared" si="2"/>
        <v>0.5</v>
      </c>
      <c r="AP5" s="24">
        <f t="shared" si="2"/>
        <v>0.5</v>
      </c>
      <c r="AR5" s="1"/>
    </row>
    <row r="6" spans="1:44" x14ac:dyDescent="0.4">
      <c r="A6" s="14" t="s">
        <v>2</v>
      </c>
      <c r="B6" s="12">
        <v>0.41</v>
      </c>
      <c r="C6" s="12">
        <v>0.41</v>
      </c>
      <c r="D6" s="12">
        <v>0.41</v>
      </c>
      <c r="E6" s="12">
        <v>0.41</v>
      </c>
      <c r="F6" s="12">
        <v>0.41</v>
      </c>
      <c r="G6" s="12">
        <v>0.41</v>
      </c>
      <c r="H6" s="12">
        <v>0.41</v>
      </c>
      <c r="I6" s="12">
        <v>0.41</v>
      </c>
      <c r="J6" s="12">
        <v>0.41</v>
      </c>
      <c r="K6" s="12">
        <v>0.41</v>
      </c>
      <c r="L6" s="12">
        <v>0.41</v>
      </c>
      <c r="M6" s="12">
        <f t="shared" ref="M6:U12" si="3">L6+($V6-$L6)/10</f>
        <v>0.41899999999999998</v>
      </c>
      <c r="N6" s="12">
        <f t="shared" si="3"/>
        <v>0.42799999999999999</v>
      </c>
      <c r="O6" s="12">
        <f t="shared" si="3"/>
        <v>0.437</v>
      </c>
      <c r="P6" s="12">
        <f t="shared" si="3"/>
        <v>0.44600000000000001</v>
      </c>
      <c r="Q6" s="12">
        <f t="shared" si="3"/>
        <v>0.45500000000000002</v>
      </c>
      <c r="R6" s="12">
        <f t="shared" si="3"/>
        <v>0.46400000000000002</v>
      </c>
      <c r="S6" s="12">
        <f t="shared" si="3"/>
        <v>0.47300000000000003</v>
      </c>
      <c r="T6" s="12">
        <f t="shared" si="3"/>
        <v>0.48200000000000004</v>
      </c>
      <c r="U6" s="12">
        <f t="shared" si="3"/>
        <v>0.49100000000000005</v>
      </c>
      <c r="V6" s="24">
        <v>0.5</v>
      </c>
      <c r="W6" s="24">
        <f t="shared" ref="W6:AL11" si="4">V6</f>
        <v>0.5</v>
      </c>
      <c r="X6" s="24">
        <f t="shared" si="4"/>
        <v>0.5</v>
      </c>
      <c r="Y6" s="24">
        <f t="shared" si="4"/>
        <v>0.5</v>
      </c>
      <c r="Z6" s="24">
        <f t="shared" si="4"/>
        <v>0.5</v>
      </c>
      <c r="AA6" s="24">
        <f t="shared" si="4"/>
        <v>0.5</v>
      </c>
      <c r="AB6" s="24">
        <f t="shared" si="4"/>
        <v>0.5</v>
      </c>
      <c r="AC6" s="24">
        <f t="shared" si="4"/>
        <v>0.5</v>
      </c>
      <c r="AD6" s="24">
        <f t="shared" si="4"/>
        <v>0.5</v>
      </c>
      <c r="AE6" s="24">
        <f t="shared" si="4"/>
        <v>0.5</v>
      </c>
      <c r="AF6" s="24">
        <f t="shared" si="4"/>
        <v>0.5</v>
      </c>
      <c r="AG6" s="24">
        <f t="shared" si="4"/>
        <v>0.5</v>
      </c>
      <c r="AH6" s="24">
        <f t="shared" si="4"/>
        <v>0.5</v>
      </c>
      <c r="AI6" s="24">
        <f t="shared" si="4"/>
        <v>0.5</v>
      </c>
      <c r="AJ6" s="24">
        <f t="shared" si="4"/>
        <v>0.5</v>
      </c>
      <c r="AK6" s="24">
        <f t="shared" si="4"/>
        <v>0.5</v>
      </c>
      <c r="AL6" s="24">
        <f t="shared" si="4"/>
        <v>0.5</v>
      </c>
      <c r="AM6" s="24">
        <f t="shared" si="2"/>
        <v>0.5</v>
      </c>
      <c r="AN6" s="24">
        <f t="shared" si="2"/>
        <v>0.5</v>
      </c>
      <c r="AO6" s="24">
        <f t="shared" si="2"/>
        <v>0.5</v>
      </c>
      <c r="AP6" s="24">
        <f t="shared" si="2"/>
        <v>0.5</v>
      </c>
      <c r="AR6" s="1"/>
    </row>
    <row r="7" spans="1:44" x14ac:dyDescent="0.4">
      <c r="A7" s="14" t="s">
        <v>3</v>
      </c>
      <c r="B7" s="12">
        <v>0.3</v>
      </c>
      <c r="C7" s="12">
        <v>0.3</v>
      </c>
      <c r="D7" s="12">
        <v>0.3</v>
      </c>
      <c r="E7" s="12">
        <v>0.3</v>
      </c>
      <c r="F7" s="12">
        <v>0.3</v>
      </c>
      <c r="G7" s="12">
        <v>0.3</v>
      </c>
      <c r="H7" s="12">
        <v>0.3</v>
      </c>
      <c r="I7" s="12">
        <v>0.3</v>
      </c>
      <c r="J7" s="12">
        <v>0.3</v>
      </c>
      <c r="K7" s="12">
        <v>0.3</v>
      </c>
      <c r="L7" s="12">
        <v>0.3</v>
      </c>
      <c r="M7" s="12">
        <f t="shared" si="3"/>
        <v>0.32</v>
      </c>
      <c r="N7" s="12">
        <f t="shared" si="3"/>
        <v>0.34</v>
      </c>
      <c r="O7" s="12">
        <f t="shared" si="3"/>
        <v>0.36000000000000004</v>
      </c>
      <c r="P7" s="12">
        <f t="shared" si="3"/>
        <v>0.38000000000000006</v>
      </c>
      <c r="Q7" s="12">
        <f t="shared" si="3"/>
        <v>0.40000000000000008</v>
      </c>
      <c r="R7" s="12">
        <f t="shared" si="3"/>
        <v>0.4200000000000001</v>
      </c>
      <c r="S7" s="12">
        <f t="shared" si="3"/>
        <v>0.44000000000000011</v>
      </c>
      <c r="T7" s="12">
        <f t="shared" si="3"/>
        <v>0.46000000000000013</v>
      </c>
      <c r="U7" s="12">
        <f t="shared" si="3"/>
        <v>0.48000000000000015</v>
      </c>
      <c r="V7" s="24">
        <v>0.5</v>
      </c>
      <c r="W7" s="24">
        <f t="shared" si="4"/>
        <v>0.5</v>
      </c>
      <c r="X7" s="24">
        <f t="shared" si="2"/>
        <v>0.5</v>
      </c>
      <c r="Y7" s="24">
        <f t="shared" si="2"/>
        <v>0.5</v>
      </c>
      <c r="Z7" s="24">
        <f t="shared" si="2"/>
        <v>0.5</v>
      </c>
      <c r="AA7" s="24">
        <f t="shared" si="2"/>
        <v>0.5</v>
      </c>
      <c r="AB7" s="24">
        <f t="shared" si="2"/>
        <v>0.5</v>
      </c>
      <c r="AC7" s="24">
        <f t="shared" si="2"/>
        <v>0.5</v>
      </c>
      <c r="AD7" s="24">
        <f t="shared" si="2"/>
        <v>0.5</v>
      </c>
      <c r="AE7" s="24">
        <f t="shared" si="2"/>
        <v>0.5</v>
      </c>
      <c r="AF7" s="24">
        <f t="shared" si="2"/>
        <v>0.5</v>
      </c>
      <c r="AG7" s="24">
        <f t="shared" si="2"/>
        <v>0.5</v>
      </c>
      <c r="AH7" s="24">
        <f t="shared" si="2"/>
        <v>0.5</v>
      </c>
      <c r="AI7" s="24">
        <f t="shared" si="2"/>
        <v>0.5</v>
      </c>
      <c r="AJ7" s="24">
        <f t="shared" si="2"/>
        <v>0.5</v>
      </c>
      <c r="AK7" s="24">
        <f t="shared" si="2"/>
        <v>0.5</v>
      </c>
      <c r="AL7" s="24">
        <f t="shared" si="2"/>
        <v>0.5</v>
      </c>
      <c r="AM7" s="24">
        <f t="shared" si="2"/>
        <v>0.5</v>
      </c>
      <c r="AN7" s="24">
        <f t="shared" si="2"/>
        <v>0.5</v>
      </c>
      <c r="AO7" s="24">
        <f t="shared" si="2"/>
        <v>0.5</v>
      </c>
      <c r="AP7" s="24">
        <f t="shared" si="2"/>
        <v>0.5</v>
      </c>
      <c r="AR7" s="1"/>
    </row>
    <row r="8" spans="1:44" x14ac:dyDescent="0.4">
      <c r="A8" s="14" t="s">
        <v>4</v>
      </c>
      <c r="B8" s="12">
        <v>0.11</v>
      </c>
      <c r="C8" s="12">
        <v>0.11</v>
      </c>
      <c r="D8" s="12">
        <v>0.11</v>
      </c>
      <c r="E8" s="12">
        <v>0.11</v>
      </c>
      <c r="F8" s="12">
        <v>0.11</v>
      </c>
      <c r="G8" s="12">
        <v>0.11</v>
      </c>
      <c r="H8" s="12">
        <v>0.11</v>
      </c>
      <c r="I8" s="12">
        <v>0.11</v>
      </c>
      <c r="J8" s="12">
        <v>0.11</v>
      </c>
      <c r="K8" s="12">
        <v>0.11</v>
      </c>
      <c r="L8" s="12">
        <v>0.11</v>
      </c>
      <c r="M8" s="12">
        <f t="shared" si="3"/>
        <v>0.14899999999999999</v>
      </c>
      <c r="N8" s="12">
        <f t="shared" si="3"/>
        <v>0.188</v>
      </c>
      <c r="O8" s="12">
        <f t="shared" si="3"/>
        <v>0.22700000000000001</v>
      </c>
      <c r="P8" s="12">
        <f t="shared" si="3"/>
        <v>0.26600000000000001</v>
      </c>
      <c r="Q8" s="12">
        <f t="shared" si="3"/>
        <v>0.30499999999999999</v>
      </c>
      <c r="R8" s="12">
        <f t="shared" si="3"/>
        <v>0.34399999999999997</v>
      </c>
      <c r="S8" s="12">
        <f t="shared" si="3"/>
        <v>0.38299999999999995</v>
      </c>
      <c r="T8" s="12">
        <f t="shared" si="3"/>
        <v>0.42199999999999993</v>
      </c>
      <c r="U8" s="12">
        <f t="shared" si="3"/>
        <v>0.46099999999999991</v>
      </c>
      <c r="V8" s="24">
        <v>0.5</v>
      </c>
      <c r="W8" s="24">
        <f t="shared" si="4"/>
        <v>0.5</v>
      </c>
      <c r="X8" s="24">
        <f t="shared" si="2"/>
        <v>0.5</v>
      </c>
      <c r="Y8" s="24">
        <f t="shared" si="2"/>
        <v>0.5</v>
      </c>
      <c r="Z8" s="24">
        <f t="shared" si="2"/>
        <v>0.5</v>
      </c>
      <c r="AA8" s="24">
        <f t="shared" si="2"/>
        <v>0.5</v>
      </c>
      <c r="AB8" s="24">
        <f t="shared" si="2"/>
        <v>0.5</v>
      </c>
      <c r="AC8" s="24">
        <f t="shared" si="2"/>
        <v>0.5</v>
      </c>
      <c r="AD8" s="24">
        <f t="shared" si="2"/>
        <v>0.5</v>
      </c>
      <c r="AE8" s="24">
        <f t="shared" si="2"/>
        <v>0.5</v>
      </c>
      <c r="AF8" s="24">
        <f t="shared" si="2"/>
        <v>0.5</v>
      </c>
      <c r="AG8" s="24">
        <f t="shared" si="2"/>
        <v>0.5</v>
      </c>
      <c r="AH8" s="24">
        <f t="shared" si="2"/>
        <v>0.5</v>
      </c>
      <c r="AI8" s="24">
        <f t="shared" si="2"/>
        <v>0.5</v>
      </c>
      <c r="AJ8" s="24">
        <f t="shared" si="2"/>
        <v>0.5</v>
      </c>
      <c r="AK8" s="24">
        <f t="shared" si="2"/>
        <v>0.5</v>
      </c>
      <c r="AL8" s="24">
        <f t="shared" si="2"/>
        <v>0.5</v>
      </c>
      <c r="AM8" s="24">
        <f t="shared" si="2"/>
        <v>0.5</v>
      </c>
      <c r="AN8" s="24">
        <f t="shared" si="2"/>
        <v>0.5</v>
      </c>
      <c r="AO8" s="24">
        <f t="shared" si="2"/>
        <v>0.5</v>
      </c>
      <c r="AP8" s="24">
        <f t="shared" si="2"/>
        <v>0.5</v>
      </c>
      <c r="AR8" s="1"/>
    </row>
    <row r="9" spans="1:44" x14ac:dyDescent="0.4">
      <c r="A9" s="14" t="s">
        <v>5</v>
      </c>
      <c r="B9" s="12">
        <v>0.85</v>
      </c>
      <c r="C9" s="12">
        <v>0.85</v>
      </c>
      <c r="D9" s="12">
        <v>0.85</v>
      </c>
      <c r="E9" s="12">
        <v>0.85</v>
      </c>
      <c r="F9" s="12">
        <v>0.85</v>
      </c>
      <c r="G9" s="12">
        <v>0.85</v>
      </c>
      <c r="H9" s="12">
        <v>0.85</v>
      </c>
      <c r="I9" s="12">
        <v>0.85</v>
      </c>
      <c r="J9" s="12">
        <v>0.85</v>
      </c>
      <c r="K9" s="12">
        <v>0.85</v>
      </c>
      <c r="L9" s="12">
        <v>0.85</v>
      </c>
      <c r="M9" s="12">
        <f t="shared" si="3"/>
        <v>0.85</v>
      </c>
      <c r="N9" s="12">
        <f t="shared" si="3"/>
        <v>0.85</v>
      </c>
      <c r="O9" s="12">
        <f t="shared" si="3"/>
        <v>0.85</v>
      </c>
      <c r="P9" s="12">
        <f t="shared" si="3"/>
        <v>0.85</v>
      </c>
      <c r="Q9" s="12">
        <f t="shared" si="3"/>
        <v>0.85</v>
      </c>
      <c r="R9" s="12">
        <f t="shared" si="3"/>
        <v>0.85</v>
      </c>
      <c r="S9" s="12">
        <f t="shared" si="3"/>
        <v>0.85</v>
      </c>
      <c r="T9" s="12">
        <f t="shared" si="3"/>
        <v>0.85</v>
      </c>
      <c r="U9" s="12">
        <f t="shared" si="3"/>
        <v>0.85</v>
      </c>
      <c r="V9" s="24">
        <f>L9</f>
        <v>0.85</v>
      </c>
      <c r="W9" s="24">
        <f t="shared" si="4"/>
        <v>0.85</v>
      </c>
      <c r="X9" s="24">
        <f t="shared" si="2"/>
        <v>0.85</v>
      </c>
      <c r="Y9" s="24">
        <f t="shared" si="2"/>
        <v>0.85</v>
      </c>
      <c r="Z9" s="24">
        <f t="shared" si="2"/>
        <v>0.85</v>
      </c>
      <c r="AA9" s="24">
        <f t="shared" si="2"/>
        <v>0.85</v>
      </c>
      <c r="AB9" s="24">
        <f t="shared" si="2"/>
        <v>0.85</v>
      </c>
      <c r="AC9" s="24">
        <f t="shared" si="2"/>
        <v>0.85</v>
      </c>
      <c r="AD9" s="24">
        <f t="shared" si="2"/>
        <v>0.85</v>
      </c>
      <c r="AE9" s="24">
        <f t="shared" si="2"/>
        <v>0.85</v>
      </c>
      <c r="AF9" s="24">
        <f t="shared" si="2"/>
        <v>0.85</v>
      </c>
      <c r="AG9" s="24">
        <f t="shared" si="2"/>
        <v>0.85</v>
      </c>
      <c r="AH9" s="24">
        <f t="shared" si="2"/>
        <v>0.85</v>
      </c>
      <c r="AI9" s="24">
        <f t="shared" si="2"/>
        <v>0.85</v>
      </c>
      <c r="AJ9" s="24">
        <f t="shared" si="2"/>
        <v>0.85</v>
      </c>
      <c r="AK9" s="24">
        <f t="shared" si="2"/>
        <v>0.85</v>
      </c>
      <c r="AL9" s="24">
        <f t="shared" si="2"/>
        <v>0.85</v>
      </c>
      <c r="AM9" s="24">
        <f t="shared" si="2"/>
        <v>0.85</v>
      </c>
      <c r="AN9" s="24">
        <f t="shared" si="2"/>
        <v>0.85</v>
      </c>
      <c r="AO9" s="24">
        <f t="shared" si="2"/>
        <v>0.85</v>
      </c>
      <c r="AP9" s="24">
        <f t="shared" si="2"/>
        <v>0.85</v>
      </c>
      <c r="AR9" s="1"/>
    </row>
    <row r="10" spans="1:44" x14ac:dyDescent="0.4">
      <c r="A10" s="14" t="s">
        <v>6</v>
      </c>
      <c r="B10" s="12">
        <v>0.2</v>
      </c>
      <c r="C10" s="12">
        <v>0.2</v>
      </c>
      <c r="D10" s="12">
        <v>0.2</v>
      </c>
      <c r="E10" s="12">
        <v>0.2</v>
      </c>
      <c r="F10" s="12">
        <v>0.2</v>
      </c>
      <c r="G10" s="12">
        <v>0.2</v>
      </c>
      <c r="H10" s="12">
        <v>0.2</v>
      </c>
      <c r="I10" s="12">
        <v>0.2</v>
      </c>
      <c r="J10" s="12">
        <v>0.2</v>
      </c>
      <c r="K10" s="12">
        <v>0.2</v>
      </c>
      <c r="L10" s="12">
        <v>0.2</v>
      </c>
      <c r="M10" s="12">
        <f t="shared" si="3"/>
        <v>0.23</v>
      </c>
      <c r="N10" s="12">
        <f t="shared" si="3"/>
        <v>0.26</v>
      </c>
      <c r="O10" s="12">
        <f t="shared" si="3"/>
        <v>0.29000000000000004</v>
      </c>
      <c r="P10" s="12">
        <f t="shared" si="3"/>
        <v>0.32000000000000006</v>
      </c>
      <c r="Q10" s="12">
        <f t="shared" si="3"/>
        <v>0.35000000000000009</v>
      </c>
      <c r="R10" s="12">
        <f t="shared" si="3"/>
        <v>0.38000000000000012</v>
      </c>
      <c r="S10" s="12">
        <f t="shared" si="3"/>
        <v>0.41000000000000014</v>
      </c>
      <c r="T10" s="12">
        <f t="shared" si="3"/>
        <v>0.44000000000000017</v>
      </c>
      <c r="U10" s="12">
        <f t="shared" si="3"/>
        <v>0.4700000000000002</v>
      </c>
      <c r="V10" s="24">
        <v>0.5</v>
      </c>
      <c r="W10" s="24">
        <f t="shared" si="4"/>
        <v>0.5</v>
      </c>
      <c r="X10" s="24">
        <f t="shared" si="2"/>
        <v>0.5</v>
      </c>
      <c r="Y10" s="24">
        <f t="shared" si="2"/>
        <v>0.5</v>
      </c>
      <c r="Z10" s="24">
        <f t="shared" si="2"/>
        <v>0.5</v>
      </c>
      <c r="AA10" s="24">
        <f t="shared" si="2"/>
        <v>0.5</v>
      </c>
      <c r="AB10" s="24">
        <f t="shared" si="2"/>
        <v>0.5</v>
      </c>
      <c r="AC10" s="24">
        <f t="shared" si="2"/>
        <v>0.5</v>
      </c>
      <c r="AD10" s="24">
        <f t="shared" si="2"/>
        <v>0.5</v>
      </c>
      <c r="AE10" s="24">
        <f t="shared" si="2"/>
        <v>0.5</v>
      </c>
      <c r="AF10" s="24">
        <f t="shared" si="2"/>
        <v>0.5</v>
      </c>
      <c r="AG10" s="24">
        <f t="shared" si="2"/>
        <v>0.5</v>
      </c>
      <c r="AH10" s="24">
        <f t="shared" si="2"/>
        <v>0.5</v>
      </c>
      <c r="AI10" s="24">
        <f t="shared" si="2"/>
        <v>0.5</v>
      </c>
      <c r="AJ10" s="24">
        <f t="shared" si="2"/>
        <v>0.5</v>
      </c>
      <c r="AK10" s="24">
        <f t="shared" si="2"/>
        <v>0.5</v>
      </c>
      <c r="AL10" s="24">
        <f t="shared" si="2"/>
        <v>0.5</v>
      </c>
      <c r="AM10" s="24">
        <f t="shared" si="2"/>
        <v>0.5</v>
      </c>
      <c r="AN10" s="24">
        <f t="shared" si="2"/>
        <v>0.5</v>
      </c>
      <c r="AO10" s="24">
        <f t="shared" si="2"/>
        <v>0.5</v>
      </c>
      <c r="AP10" s="24">
        <f t="shared" si="2"/>
        <v>0.5</v>
      </c>
      <c r="AR10" s="12"/>
    </row>
    <row r="11" spans="1:44" x14ac:dyDescent="0.4">
      <c r="A11" s="14" t="s">
        <v>7</v>
      </c>
      <c r="B11" s="12">
        <v>0.2</v>
      </c>
      <c r="C11" s="12">
        <v>0.2</v>
      </c>
      <c r="D11" s="12">
        <v>0.2</v>
      </c>
      <c r="E11" s="12">
        <v>0.2</v>
      </c>
      <c r="F11" s="12">
        <v>0.2</v>
      </c>
      <c r="G11" s="12">
        <v>0.2</v>
      </c>
      <c r="H11" s="12">
        <v>0.2</v>
      </c>
      <c r="I11" s="12">
        <v>0.2</v>
      </c>
      <c r="J11" s="12">
        <v>0.2</v>
      </c>
      <c r="K11" s="12">
        <v>0.2</v>
      </c>
      <c r="L11" s="12">
        <v>0.2</v>
      </c>
      <c r="M11" s="12">
        <f t="shared" si="3"/>
        <v>0.23</v>
      </c>
      <c r="N11" s="12">
        <f t="shared" si="3"/>
        <v>0.26</v>
      </c>
      <c r="O11" s="12">
        <f t="shared" si="3"/>
        <v>0.29000000000000004</v>
      </c>
      <c r="P11" s="12">
        <f t="shared" si="3"/>
        <v>0.32000000000000006</v>
      </c>
      <c r="Q11" s="12">
        <f t="shared" si="3"/>
        <v>0.35000000000000009</v>
      </c>
      <c r="R11" s="12">
        <f t="shared" si="3"/>
        <v>0.38000000000000012</v>
      </c>
      <c r="S11" s="12">
        <f t="shared" si="3"/>
        <v>0.41000000000000014</v>
      </c>
      <c r="T11" s="12">
        <f t="shared" si="3"/>
        <v>0.44000000000000017</v>
      </c>
      <c r="U11" s="12">
        <f t="shared" si="3"/>
        <v>0.4700000000000002</v>
      </c>
      <c r="V11" s="24">
        <v>0.5</v>
      </c>
      <c r="W11" s="24">
        <f t="shared" si="4"/>
        <v>0.5</v>
      </c>
      <c r="X11" s="24">
        <f t="shared" si="2"/>
        <v>0.5</v>
      </c>
      <c r="Y11" s="24">
        <f t="shared" si="2"/>
        <v>0.5</v>
      </c>
      <c r="Z11" s="24">
        <f t="shared" si="2"/>
        <v>0.5</v>
      </c>
      <c r="AA11" s="24">
        <f t="shared" si="2"/>
        <v>0.5</v>
      </c>
      <c r="AB11" s="24">
        <f t="shared" si="2"/>
        <v>0.5</v>
      </c>
      <c r="AC11" s="24">
        <f t="shared" si="2"/>
        <v>0.5</v>
      </c>
      <c r="AD11" s="24">
        <f t="shared" si="2"/>
        <v>0.5</v>
      </c>
      <c r="AE11" s="24">
        <f t="shared" si="2"/>
        <v>0.5</v>
      </c>
      <c r="AF11" s="24">
        <f t="shared" si="2"/>
        <v>0.5</v>
      </c>
      <c r="AG11" s="24">
        <f t="shared" si="2"/>
        <v>0.5</v>
      </c>
      <c r="AH11" s="24">
        <f t="shared" si="2"/>
        <v>0.5</v>
      </c>
      <c r="AI11" s="24">
        <f t="shared" si="2"/>
        <v>0.5</v>
      </c>
      <c r="AJ11" s="24">
        <f t="shared" si="2"/>
        <v>0.5</v>
      </c>
      <c r="AK11" s="24">
        <f t="shared" si="2"/>
        <v>0.5</v>
      </c>
      <c r="AL11" s="24">
        <f t="shared" si="2"/>
        <v>0.5</v>
      </c>
      <c r="AM11" s="24">
        <f t="shared" si="2"/>
        <v>0.5</v>
      </c>
      <c r="AN11" s="24">
        <f t="shared" si="2"/>
        <v>0.5</v>
      </c>
      <c r="AO11" s="24">
        <f t="shared" si="2"/>
        <v>0.5</v>
      </c>
      <c r="AP11" s="24">
        <f t="shared" si="2"/>
        <v>0.5</v>
      </c>
      <c r="AR11" s="1"/>
    </row>
    <row r="12" spans="1:44" x14ac:dyDescent="0.4">
      <c r="A12" s="14" t="s">
        <v>33</v>
      </c>
      <c r="B12" s="12">
        <v>0.1</v>
      </c>
      <c r="C12" s="12">
        <v>0.1</v>
      </c>
      <c r="D12" s="12">
        <v>0.1</v>
      </c>
      <c r="E12" s="12">
        <v>0.1</v>
      </c>
      <c r="F12" s="12">
        <v>0.1</v>
      </c>
      <c r="G12" s="12">
        <v>0.1</v>
      </c>
      <c r="H12" s="12">
        <v>0.1</v>
      </c>
      <c r="I12" s="12">
        <v>0.1</v>
      </c>
      <c r="J12" s="12">
        <v>0.1</v>
      </c>
      <c r="K12" s="12">
        <v>0.1</v>
      </c>
      <c r="L12" s="12">
        <v>0.1</v>
      </c>
      <c r="M12" s="12">
        <f t="shared" si="3"/>
        <v>0.14000000000000001</v>
      </c>
      <c r="N12" s="12">
        <f t="shared" si="3"/>
        <v>0.18000000000000002</v>
      </c>
      <c r="O12" s="12">
        <f t="shared" si="3"/>
        <v>0.22000000000000003</v>
      </c>
      <c r="P12" s="12">
        <f t="shared" si="3"/>
        <v>0.26</v>
      </c>
      <c r="Q12" s="12">
        <f t="shared" si="3"/>
        <v>0.3</v>
      </c>
      <c r="R12" s="12">
        <f t="shared" si="3"/>
        <v>0.33999999999999997</v>
      </c>
      <c r="S12" s="12">
        <f t="shared" si="3"/>
        <v>0.37999999999999995</v>
      </c>
      <c r="T12" s="12">
        <f t="shared" si="3"/>
        <v>0.41999999999999993</v>
      </c>
      <c r="U12" s="12">
        <f t="shared" si="3"/>
        <v>0.45999999999999991</v>
      </c>
      <c r="V12" s="12">
        <v>0.5</v>
      </c>
      <c r="W12" s="12">
        <v>0.5</v>
      </c>
      <c r="X12" s="12">
        <v>0.5</v>
      </c>
      <c r="Y12" s="12">
        <v>0.5</v>
      </c>
      <c r="Z12" s="12">
        <v>0.5</v>
      </c>
      <c r="AA12" s="12">
        <v>0.5</v>
      </c>
      <c r="AB12" s="12">
        <v>0.5</v>
      </c>
      <c r="AC12" s="12">
        <v>0.5</v>
      </c>
      <c r="AD12" s="12">
        <v>0.5</v>
      </c>
      <c r="AE12" s="12">
        <v>0.5</v>
      </c>
      <c r="AF12" s="12">
        <v>0.5</v>
      </c>
      <c r="AG12" s="12">
        <v>0.5</v>
      </c>
      <c r="AH12" s="12">
        <v>0.5</v>
      </c>
      <c r="AI12" s="12">
        <v>0.5</v>
      </c>
      <c r="AJ12" s="12">
        <v>0.5</v>
      </c>
      <c r="AK12" s="12">
        <v>0.5</v>
      </c>
      <c r="AL12" s="12">
        <v>0.5</v>
      </c>
      <c r="AM12" s="12">
        <v>0.5</v>
      </c>
      <c r="AN12" s="12">
        <v>0.5</v>
      </c>
      <c r="AO12" s="12">
        <v>0.5</v>
      </c>
      <c r="AP12" s="12">
        <v>0.5</v>
      </c>
      <c r="AR12" s="1"/>
    </row>
    <row r="13" spans="1:44" s="17" customFormat="1" x14ac:dyDescent="0.4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R13" s="1"/>
    </row>
    <row r="14" spans="1:44" s="17" customFormat="1" x14ac:dyDescent="0.4">
      <c r="A14" s="25" t="s">
        <v>205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R14" s="1"/>
    </row>
    <row r="15" spans="1:44" s="17" customFormat="1" x14ac:dyDescent="0.4">
      <c r="A15" s="14" t="s">
        <v>1</v>
      </c>
      <c r="B15" s="12">
        <f t="shared" ref="B15:AP15" si="5">1-0.736</f>
        <v>0.26400000000000001</v>
      </c>
      <c r="C15" s="12">
        <f t="shared" si="5"/>
        <v>0.26400000000000001</v>
      </c>
      <c r="D15" s="12">
        <f t="shared" si="5"/>
        <v>0.26400000000000001</v>
      </c>
      <c r="E15" s="12">
        <f t="shared" si="5"/>
        <v>0.26400000000000001</v>
      </c>
      <c r="F15" s="12">
        <f t="shared" si="5"/>
        <v>0.26400000000000001</v>
      </c>
      <c r="G15" s="12">
        <f t="shared" si="5"/>
        <v>0.26400000000000001</v>
      </c>
      <c r="H15" s="12">
        <f t="shared" si="5"/>
        <v>0.26400000000000001</v>
      </c>
      <c r="I15" s="12">
        <f t="shared" si="5"/>
        <v>0.26400000000000001</v>
      </c>
      <c r="J15" s="12">
        <f t="shared" si="5"/>
        <v>0.26400000000000001</v>
      </c>
      <c r="K15" s="12">
        <f t="shared" si="5"/>
        <v>0.26400000000000001</v>
      </c>
      <c r="L15" s="12">
        <f t="shared" si="5"/>
        <v>0.26400000000000001</v>
      </c>
      <c r="M15" s="12">
        <f t="shared" si="5"/>
        <v>0.26400000000000001</v>
      </c>
      <c r="N15" s="12">
        <f t="shared" si="5"/>
        <v>0.26400000000000001</v>
      </c>
      <c r="O15" s="12">
        <f t="shared" si="5"/>
        <v>0.26400000000000001</v>
      </c>
      <c r="P15" s="12">
        <f t="shared" si="5"/>
        <v>0.26400000000000001</v>
      </c>
      <c r="Q15" s="12">
        <f t="shared" si="5"/>
        <v>0.26400000000000001</v>
      </c>
      <c r="R15" s="12">
        <f t="shared" si="5"/>
        <v>0.26400000000000001</v>
      </c>
      <c r="S15" s="12">
        <f t="shared" si="5"/>
        <v>0.26400000000000001</v>
      </c>
      <c r="T15" s="12">
        <f t="shared" si="5"/>
        <v>0.26400000000000001</v>
      </c>
      <c r="U15" s="12">
        <f t="shared" si="5"/>
        <v>0.26400000000000001</v>
      </c>
      <c r="V15" s="12">
        <f t="shared" si="5"/>
        <v>0.26400000000000001</v>
      </c>
      <c r="W15" s="12">
        <f t="shared" si="5"/>
        <v>0.26400000000000001</v>
      </c>
      <c r="X15" s="12">
        <f t="shared" si="5"/>
        <v>0.26400000000000001</v>
      </c>
      <c r="Y15" s="12">
        <f t="shared" si="5"/>
        <v>0.26400000000000001</v>
      </c>
      <c r="Z15" s="12">
        <f t="shared" si="5"/>
        <v>0.26400000000000001</v>
      </c>
      <c r="AA15" s="12">
        <f t="shared" si="5"/>
        <v>0.26400000000000001</v>
      </c>
      <c r="AB15" s="12">
        <f t="shared" si="5"/>
        <v>0.26400000000000001</v>
      </c>
      <c r="AC15" s="12">
        <f t="shared" si="5"/>
        <v>0.26400000000000001</v>
      </c>
      <c r="AD15" s="12">
        <f t="shared" si="5"/>
        <v>0.26400000000000001</v>
      </c>
      <c r="AE15" s="12">
        <f t="shared" si="5"/>
        <v>0.26400000000000001</v>
      </c>
      <c r="AF15" s="12">
        <f t="shared" si="5"/>
        <v>0.26400000000000001</v>
      </c>
      <c r="AG15" s="12">
        <f t="shared" si="5"/>
        <v>0.26400000000000001</v>
      </c>
      <c r="AH15" s="12">
        <f t="shared" si="5"/>
        <v>0.26400000000000001</v>
      </c>
      <c r="AI15" s="12">
        <f t="shared" si="5"/>
        <v>0.26400000000000001</v>
      </c>
      <c r="AJ15" s="12">
        <f t="shared" si="5"/>
        <v>0.26400000000000001</v>
      </c>
      <c r="AK15" s="12">
        <f t="shared" si="5"/>
        <v>0.26400000000000001</v>
      </c>
      <c r="AL15" s="12">
        <f t="shared" si="5"/>
        <v>0.26400000000000001</v>
      </c>
      <c r="AM15" s="12">
        <f t="shared" si="5"/>
        <v>0.26400000000000001</v>
      </c>
      <c r="AN15" s="12">
        <f t="shared" si="5"/>
        <v>0.26400000000000001</v>
      </c>
      <c r="AO15" s="12">
        <f t="shared" si="5"/>
        <v>0.26400000000000001</v>
      </c>
      <c r="AP15" s="12">
        <f t="shared" si="5"/>
        <v>0.26400000000000001</v>
      </c>
      <c r="AR15" s="1"/>
    </row>
    <row r="16" spans="1:44" s="17" customFormat="1" x14ac:dyDescent="0.4">
      <c r="A16" s="14" t="s">
        <v>2</v>
      </c>
      <c r="B16" s="12">
        <v>0.41</v>
      </c>
      <c r="C16" s="12">
        <v>0.41</v>
      </c>
      <c r="D16" s="12">
        <v>0.41</v>
      </c>
      <c r="E16" s="12">
        <v>0.41</v>
      </c>
      <c r="F16" s="12">
        <v>0.41</v>
      </c>
      <c r="G16" s="12">
        <v>0.41</v>
      </c>
      <c r="H16" s="12">
        <v>0.41</v>
      </c>
      <c r="I16" s="12">
        <v>0.41</v>
      </c>
      <c r="J16" s="12">
        <v>0.41</v>
      </c>
      <c r="K16" s="12">
        <v>0.41</v>
      </c>
      <c r="L16" s="12">
        <v>0.41</v>
      </c>
      <c r="M16" s="12">
        <v>0.41</v>
      </c>
      <c r="N16" s="12">
        <v>0.41</v>
      </c>
      <c r="O16" s="12">
        <v>0.41</v>
      </c>
      <c r="P16" s="12">
        <v>0.41</v>
      </c>
      <c r="Q16" s="12">
        <v>0.41</v>
      </c>
      <c r="R16" s="12">
        <v>0.41</v>
      </c>
      <c r="S16" s="12">
        <v>0.41</v>
      </c>
      <c r="T16" s="12">
        <v>0.41</v>
      </c>
      <c r="U16" s="12">
        <v>0.41</v>
      </c>
      <c r="V16" s="12">
        <v>0.41</v>
      </c>
      <c r="W16" s="12">
        <v>0.41</v>
      </c>
      <c r="X16" s="12">
        <v>0.41</v>
      </c>
      <c r="Y16" s="12">
        <v>0.41</v>
      </c>
      <c r="Z16" s="12">
        <v>0.41</v>
      </c>
      <c r="AA16" s="12">
        <v>0.41</v>
      </c>
      <c r="AB16" s="12">
        <v>0.41</v>
      </c>
      <c r="AC16" s="12">
        <v>0.41</v>
      </c>
      <c r="AD16" s="12">
        <v>0.41</v>
      </c>
      <c r="AE16" s="12">
        <v>0.41</v>
      </c>
      <c r="AF16" s="12">
        <v>0.41</v>
      </c>
      <c r="AG16" s="12">
        <v>0.41</v>
      </c>
      <c r="AH16" s="12">
        <v>0.41</v>
      </c>
      <c r="AI16" s="12">
        <v>0.41</v>
      </c>
      <c r="AJ16" s="12">
        <v>0.41</v>
      </c>
      <c r="AK16" s="12">
        <v>0.41</v>
      </c>
      <c r="AL16" s="12">
        <v>0.41</v>
      </c>
      <c r="AM16" s="12">
        <v>0.41</v>
      </c>
      <c r="AN16" s="12">
        <v>0.41</v>
      </c>
      <c r="AO16" s="12">
        <v>0.41</v>
      </c>
      <c r="AP16" s="12">
        <v>0.41</v>
      </c>
      <c r="AR16" s="1"/>
    </row>
    <row r="17" spans="1:44" s="17" customFormat="1" x14ac:dyDescent="0.4">
      <c r="A17" s="14" t="s">
        <v>3</v>
      </c>
      <c r="B17" s="12">
        <v>0.3</v>
      </c>
      <c r="C17" s="12">
        <v>0.3</v>
      </c>
      <c r="D17" s="12">
        <v>0.3</v>
      </c>
      <c r="E17" s="12">
        <v>0.3</v>
      </c>
      <c r="F17" s="12">
        <v>0.3</v>
      </c>
      <c r="G17" s="12">
        <v>0.3</v>
      </c>
      <c r="H17" s="12">
        <v>0.3</v>
      </c>
      <c r="I17" s="12">
        <v>0.3</v>
      </c>
      <c r="J17" s="12">
        <v>0.3</v>
      </c>
      <c r="K17" s="12">
        <v>0.3</v>
      </c>
      <c r="L17" s="12">
        <v>0.3</v>
      </c>
      <c r="M17" s="12">
        <v>0.3</v>
      </c>
      <c r="N17" s="12">
        <v>0.3</v>
      </c>
      <c r="O17" s="12">
        <v>0.3</v>
      </c>
      <c r="P17" s="12">
        <v>0.3</v>
      </c>
      <c r="Q17" s="12">
        <v>0.3</v>
      </c>
      <c r="R17" s="12">
        <v>0.3</v>
      </c>
      <c r="S17" s="12">
        <v>0.3</v>
      </c>
      <c r="T17" s="12">
        <v>0.3</v>
      </c>
      <c r="U17" s="12">
        <v>0.3</v>
      </c>
      <c r="V17" s="12">
        <v>0.3</v>
      </c>
      <c r="W17" s="12">
        <v>0.3</v>
      </c>
      <c r="X17" s="12">
        <v>0.3</v>
      </c>
      <c r="Y17" s="12">
        <v>0.3</v>
      </c>
      <c r="Z17" s="12">
        <v>0.3</v>
      </c>
      <c r="AA17" s="12">
        <v>0.3</v>
      </c>
      <c r="AB17" s="12">
        <v>0.3</v>
      </c>
      <c r="AC17" s="12">
        <v>0.3</v>
      </c>
      <c r="AD17" s="12">
        <v>0.3</v>
      </c>
      <c r="AE17" s="12">
        <v>0.3</v>
      </c>
      <c r="AF17" s="12">
        <v>0.3</v>
      </c>
      <c r="AG17" s="12">
        <v>0.3</v>
      </c>
      <c r="AH17" s="12">
        <v>0.3</v>
      </c>
      <c r="AI17" s="12">
        <v>0.3</v>
      </c>
      <c r="AJ17" s="12">
        <v>0.3</v>
      </c>
      <c r="AK17" s="12">
        <v>0.3</v>
      </c>
      <c r="AL17" s="12">
        <v>0.3</v>
      </c>
      <c r="AM17" s="12">
        <v>0.3</v>
      </c>
      <c r="AN17" s="12">
        <v>0.3</v>
      </c>
      <c r="AO17" s="12">
        <v>0.3</v>
      </c>
      <c r="AP17" s="12">
        <v>0.3</v>
      </c>
      <c r="AR17" s="1"/>
    </row>
    <row r="18" spans="1:44" s="17" customFormat="1" x14ac:dyDescent="0.4">
      <c r="A18" s="14" t="s">
        <v>4</v>
      </c>
      <c r="B18" s="12">
        <v>0.11</v>
      </c>
      <c r="C18" s="12">
        <v>0.11</v>
      </c>
      <c r="D18" s="12">
        <v>0.11</v>
      </c>
      <c r="E18" s="12">
        <v>0.11</v>
      </c>
      <c r="F18" s="12">
        <v>0.11</v>
      </c>
      <c r="G18" s="12">
        <v>0.11</v>
      </c>
      <c r="H18" s="12">
        <v>0.11</v>
      </c>
      <c r="I18" s="12">
        <v>0.11</v>
      </c>
      <c r="J18" s="12">
        <v>0.11</v>
      </c>
      <c r="K18" s="12">
        <v>0.11</v>
      </c>
      <c r="L18" s="12">
        <v>0.11</v>
      </c>
      <c r="M18" s="12">
        <v>0.11</v>
      </c>
      <c r="N18" s="12">
        <v>0.11</v>
      </c>
      <c r="O18" s="12">
        <v>0.11</v>
      </c>
      <c r="P18" s="12">
        <v>0.11</v>
      </c>
      <c r="Q18" s="12">
        <v>0.11</v>
      </c>
      <c r="R18" s="12">
        <v>0.11</v>
      </c>
      <c r="S18" s="12">
        <v>0.11</v>
      </c>
      <c r="T18" s="12">
        <v>0.11</v>
      </c>
      <c r="U18" s="12">
        <v>0.11</v>
      </c>
      <c r="V18" s="12">
        <v>0.11</v>
      </c>
      <c r="W18" s="12">
        <v>0.11</v>
      </c>
      <c r="X18" s="12">
        <v>0.11</v>
      </c>
      <c r="Y18" s="12">
        <v>0.11</v>
      </c>
      <c r="Z18" s="12">
        <v>0.11</v>
      </c>
      <c r="AA18" s="12">
        <v>0.11</v>
      </c>
      <c r="AB18" s="12">
        <v>0.11</v>
      </c>
      <c r="AC18" s="12">
        <v>0.11</v>
      </c>
      <c r="AD18" s="12">
        <v>0.11</v>
      </c>
      <c r="AE18" s="12">
        <v>0.11</v>
      </c>
      <c r="AF18" s="12">
        <v>0.11</v>
      </c>
      <c r="AG18" s="12">
        <v>0.11</v>
      </c>
      <c r="AH18" s="12">
        <v>0.11</v>
      </c>
      <c r="AI18" s="12">
        <v>0.11</v>
      </c>
      <c r="AJ18" s="12">
        <v>0.11</v>
      </c>
      <c r="AK18" s="12">
        <v>0.11</v>
      </c>
      <c r="AL18" s="12">
        <v>0.11</v>
      </c>
      <c r="AM18" s="12">
        <v>0.11</v>
      </c>
      <c r="AN18" s="12">
        <v>0.11</v>
      </c>
      <c r="AO18" s="12">
        <v>0.11</v>
      </c>
      <c r="AP18" s="12">
        <v>0.11</v>
      </c>
      <c r="AR18" s="1"/>
    </row>
    <row r="19" spans="1:44" s="17" customFormat="1" x14ac:dyDescent="0.4">
      <c r="A19" s="14" t="s">
        <v>5</v>
      </c>
      <c r="B19" s="12">
        <v>0.85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H19" s="12">
        <v>0.85</v>
      </c>
      <c r="I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O19" s="12">
        <v>0.85</v>
      </c>
      <c r="P19" s="12">
        <v>0.85</v>
      </c>
      <c r="Q19" s="12">
        <v>0.85</v>
      </c>
      <c r="R19" s="12">
        <v>0.85</v>
      </c>
      <c r="S19" s="12">
        <v>0.85</v>
      </c>
      <c r="T19" s="12">
        <v>0.85</v>
      </c>
      <c r="U19" s="12">
        <v>0.85</v>
      </c>
      <c r="V19" s="12">
        <v>0.85</v>
      </c>
      <c r="W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C19" s="12">
        <v>0.85</v>
      </c>
      <c r="AD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J19" s="12">
        <v>0.85</v>
      </c>
      <c r="AK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R19" s="1"/>
    </row>
    <row r="20" spans="1:44" s="17" customFormat="1" x14ac:dyDescent="0.4">
      <c r="A20" s="14" t="s">
        <v>6</v>
      </c>
      <c r="B20" s="12">
        <v>0.2</v>
      </c>
      <c r="C20" s="12">
        <v>0.2</v>
      </c>
      <c r="D20" s="12">
        <v>0.2</v>
      </c>
      <c r="E20" s="12">
        <v>0.2</v>
      </c>
      <c r="F20" s="12">
        <v>0.2</v>
      </c>
      <c r="G20" s="12">
        <v>0.2</v>
      </c>
      <c r="H20" s="12">
        <v>0.2</v>
      </c>
      <c r="I20" s="12">
        <v>0.2</v>
      </c>
      <c r="J20" s="12">
        <v>0.2</v>
      </c>
      <c r="K20" s="12">
        <v>0.2</v>
      </c>
      <c r="L20" s="12">
        <v>0.2</v>
      </c>
      <c r="M20" s="12">
        <v>0.2</v>
      </c>
      <c r="N20" s="12">
        <v>0.2</v>
      </c>
      <c r="O20" s="12">
        <v>0.2</v>
      </c>
      <c r="P20" s="12">
        <v>0.2</v>
      </c>
      <c r="Q20" s="12">
        <v>0.2</v>
      </c>
      <c r="R20" s="12">
        <v>0.2</v>
      </c>
      <c r="S20" s="12">
        <v>0.2</v>
      </c>
      <c r="T20" s="12">
        <v>0.2</v>
      </c>
      <c r="U20" s="12">
        <v>0.2</v>
      </c>
      <c r="V20" s="12">
        <v>0.2</v>
      </c>
      <c r="W20" s="12">
        <v>0.2</v>
      </c>
      <c r="X20" s="12">
        <v>0.2</v>
      </c>
      <c r="Y20" s="12">
        <v>0.2</v>
      </c>
      <c r="Z20" s="12">
        <v>0.2</v>
      </c>
      <c r="AA20" s="12">
        <v>0.2</v>
      </c>
      <c r="AB20" s="12">
        <v>0.2</v>
      </c>
      <c r="AC20" s="12">
        <v>0.2</v>
      </c>
      <c r="AD20" s="12">
        <v>0.2</v>
      </c>
      <c r="AE20" s="12">
        <v>0.2</v>
      </c>
      <c r="AF20" s="12">
        <v>0.2</v>
      </c>
      <c r="AG20" s="12">
        <v>0.2</v>
      </c>
      <c r="AH20" s="12">
        <v>0.2</v>
      </c>
      <c r="AI20" s="12">
        <v>0.2</v>
      </c>
      <c r="AJ20" s="12">
        <v>0.2</v>
      </c>
      <c r="AK20" s="12">
        <v>0.2</v>
      </c>
      <c r="AL20" s="12">
        <v>0.2</v>
      </c>
      <c r="AM20" s="12">
        <v>0.2</v>
      </c>
      <c r="AN20" s="12">
        <v>0.2</v>
      </c>
      <c r="AO20" s="12">
        <v>0.2</v>
      </c>
      <c r="AP20" s="12">
        <v>0.2</v>
      </c>
      <c r="AR20" s="1"/>
    </row>
    <row r="21" spans="1:44" s="17" customFormat="1" x14ac:dyDescent="0.4">
      <c r="A21" s="14" t="s">
        <v>7</v>
      </c>
      <c r="B21" s="12">
        <v>0.2</v>
      </c>
      <c r="C21" s="12">
        <v>0.2</v>
      </c>
      <c r="D21" s="12">
        <v>0.2</v>
      </c>
      <c r="E21" s="12">
        <v>0.2</v>
      </c>
      <c r="F21" s="12">
        <v>0.2</v>
      </c>
      <c r="G21" s="12">
        <v>0.2</v>
      </c>
      <c r="H21" s="12">
        <v>0.2</v>
      </c>
      <c r="I21" s="12">
        <v>0.2</v>
      </c>
      <c r="J21" s="12">
        <v>0.2</v>
      </c>
      <c r="K21" s="12">
        <v>0.2</v>
      </c>
      <c r="L21" s="12">
        <v>0.2</v>
      </c>
      <c r="M21" s="12">
        <v>0.2</v>
      </c>
      <c r="N21" s="12">
        <v>0.2</v>
      </c>
      <c r="O21" s="12">
        <v>0.2</v>
      </c>
      <c r="P21" s="12">
        <v>0.2</v>
      </c>
      <c r="Q21" s="12">
        <v>0.2</v>
      </c>
      <c r="R21" s="12">
        <v>0.2</v>
      </c>
      <c r="S21" s="12">
        <v>0.2</v>
      </c>
      <c r="T21" s="12">
        <v>0.2</v>
      </c>
      <c r="U21" s="12">
        <v>0.2</v>
      </c>
      <c r="V21" s="12">
        <v>0.2</v>
      </c>
      <c r="W21" s="12">
        <v>0.2</v>
      </c>
      <c r="X21" s="12">
        <v>0.2</v>
      </c>
      <c r="Y21" s="12">
        <v>0.2</v>
      </c>
      <c r="Z21" s="12">
        <v>0.2</v>
      </c>
      <c r="AA21" s="12">
        <v>0.2</v>
      </c>
      <c r="AB21" s="12">
        <v>0.2</v>
      </c>
      <c r="AC21" s="12">
        <v>0.2</v>
      </c>
      <c r="AD21" s="12">
        <v>0.2</v>
      </c>
      <c r="AE21" s="12">
        <v>0.2</v>
      </c>
      <c r="AF21" s="12">
        <v>0.2</v>
      </c>
      <c r="AG21" s="12">
        <v>0.2</v>
      </c>
      <c r="AH21" s="12">
        <v>0.2</v>
      </c>
      <c r="AI21" s="12">
        <v>0.2</v>
      </c>
      <c r="AJ21" s="12">
        <v>0.2</v>
      </c>
      <c r="AK21" s="12">
        <v>0.2</v>
      </c>
      <c r="AL21" s="12">
        <v>0.2</v>
      </c>
      <c r="AM21" s="12">
        <v>0.2</v>
      </c>
      <c r="AN21" s="12">
        <v>0.2</v>
      </c>
      <c r="AO21" s="12">
        <v>0.2</v>
      </c>
      <c r="AP21" s="12">
        <v>0.2</v>
      </c>
      <c r="AR21" s="1"/>
    </row>
    <row r="22" spans="1:44" s="17" customFormat="1" x14ac:dyDescent="0.4">
      <c r="A22" s="14" t="s">
        <v>33</v>
      </c>
      <c r="B22" s="12">
        <v>0.1</v>
      </c>
      <c r="C22" s="12">
        <v>0.1</v>
      </c>
      <c r="D22" s="12">
        <v>0.1</v>
      </c>
      <c r="E22" s="12">
        <v>0.1</v>
      </c>
      <c r="F22" s="12">
        <v>0.1</v>
      </c>
      <c r="G22" s="12">
        <v>0.1</v>
      </c>
      <c r="H22" s="12">
        <v>0.1</v>
      </c>
      <c r="I22" s="12">
        <v>0.1</v>
      </c>
      <c r="J22" s="12">
        <v>0.1</v>
      </c>
      <c r="K22" s="12">
        <v>0.1</v>
      </c>
      <c r="L22" s="12">
        <v>0.1</v>
      </c>
      <c r="M22" s="12">
        <v>0.1</v>
      </c>
      <c r="N22" s="12">
        <v>0.1</v>
      </c>
      <c r="O22" s="12">
        <v>0.1</v>
      </c>
      <c r="P22" s="12">
        <v>0.1</v>
      </c>
      <c r="Q22" s="12">
        <v>0.1</v>
      </c>
      <c r="R22" s="12">
        <v>0.1</v>
      </c>
      <c r="S22" s="12">
        <v>0.1</v>
      </c>
      <c r="T22" s="12">
        <v>0.1</v>
      </c>
      <c r="U22" s="12">
        <v>0.1</v>
      </c>
      <c r="V22" s="12">
        <v>0.1</v>
      </c>
      <c r="W22" s="12">
        <v>0.1</v>
      </c>
      <c r="X22" s="12">
        <v>0.1</v>
      </c>
      <c r="Y22" s="12">
        <v>0.1</v>
      </c>
      <c r="Z22" s="12">
        <v>0.1</v>
      </c>
      <c r="AA22" s="12">
        <v>0.1</v>
      </c>
      <c r="AB22" s="12">
        <v>0.1</v>
      </c>
      <c r="AC22" s="12">
        <v>0.1</v>
      </c>
      <c r="AD22" s="12">
        <v>0.1</v>
      </c>
      <c r="AE22" s="12">
        <v>0.1</v>
      </c>
      <c r="AF22" s="12">
        <v>0.1</v>
      </c>
      <c r="AG22" s="12">
        <v>0.1</v>
      </c>
      <c r="AH22" s="12">
        <v>0.1</v>
      </c>
      <c r="AI22" s="12">
        <v>0.1</v>
      </c>
      <c r="AJ22" s="12">
        <v>0.1</v>
      </c>
      <c r="AK22" s="12">
        <v>0.1</v>
      </c>
      <c r="AL22" s="12">
        <v>0.1</v>
      </c>
      <c r="AM22" s="12">
        <v>0.1</v>
      </c>
      <c r="AN22" s="12">
        <v>0.1</v>
      </c>
      <c r="AO22" s="12">
        <v>0.1</v>
      </c>
      <c r="AP22" s="12">
        <v>0.1</v>
      </c>
      <c r="AR22" s="1"/>
    </row>
    <row r="23" spans="1:44" s="17" customFormat="1" x14ac:dyDescent="0.4">
      <c r="A23" s="14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R23" s="1"/>
    </row>
    <row r="24" spans="1:44" x14ac:dyDescent="0.4">
      <c r="A24" s="17" t="s">
        <v>183</v>
      </c>
      <c r="B24" s="51"/>
      <c r="C24" s="12"/>
      <c r="D24" s="12"/>
      <c r="E24" s="12"/>
      <c r="F24" s="12"/>
      <c r="G24" s="12"/>
      <c r="H24" s="12"/>
      <c r="I24" s="12"/>
    </row>
    <row r="25" spans="1:44" x14ac:dyDescent="0.4">
      <c r="A25" s="51" t="s">
        <v>170</v>
      </c>
      <c r="B25" s="12"/>
      <c r="C25" s="12"/>
      <c r="D25" s="12"/>
      <c r="E25" s="12"/>
      <c r="F25" s="12"/>
      <c r="G25" s="12"/>
      <c r="H25" s="12"/>
      <c r="I25" s="12"/>
    </row>
    <row r="26" spans="1:44" x14ac:dyDescent="0.4">
      <c r="B26" s="12"/>
      <c r="C26" s="12"/>
      <c r="D26" s="12"/>
      <c r="E26" s="12"/>
      <c r="F26" s="12"/>
      <c r="G26" s="12"/>
      <c r="H26" s="12"/>
      <c r="I26" s="12"/>
    </row>
    <row r="27" spans="1:44" x14ac:dyDescent="0.4">
      <c r="B27" s="12"/>
      <c r="C27" s="12"/>
      <c r="D27" s="12"/>
      <c r="E27" s="12"/>
      <c r="F27" s="12"/>
      <c r="G27" s="12"/>
      <c r="H27" s="12"/>
      <c r="I27" s="12"/>
    </row>
    <row r="28" spans="1:44" x14ac:dyDescent="0.4">
      <c r="B28" s="12"/>
      <c r="C28" s="12"/>
      <c r="D28" s="12"/>
      <c r="E28" s="12"/>
      <c r="F28" s="12"/>
      <c r="G28" s="12"/>
      <c r="H28" s="12"/>
      <c r="I28" s="12"/>
    </row>
    <row r="29" spans="1:44" x14ac:dyDescent="0.4">
      <c r="B29" s="12"/>
      <c r="C29" s="12"/>
      <c r="D29" s="12"/>
      <c r="E29" s="12"/>
      <c r="F29" s="12"/>
      <c r="G29" s="12"/>
      <c r="H29" s="12"/>
      <c r="I29" s="12"/>
    </row>
    <row r="30" spans="1:44" x14ac:dyDescent="0.4">
      <c r="B30" s="12"/>
      <c r="C30" s="12"/>
      <c r="D30" s="12"/>
      <c r="E30" s="12"/>
      <c r="F30" s="12"/>
      <c r="G30" s="12"/>
      <c r="H30" s="12"/>
      <c r="I30" s="12"/>
    </row>
    <row r="31" spans="1:44" x14ac:dyDescent="0.4">
      <c r="B31" s="12"/>
      <c r="C31" s="12"/>
      <c r="D31" s="12"/>
      <c r="E31" s="12"/>
      <c r="F31" s="12"/>
      <c r="G31" s="12"/>
      <c r="H31" s="12"/>
      <c r="I31" s="12"/>
    </row>
    <row r="32" spans="1:44" x14ac:dyDescent="0.4">
      <c r="B32" s="12"/>
      <c r="C32" s="12"/>
      <c r="D32" s="12"/>
      <c r="E32" s="12"/>
      <c r="F32" s="12"/>
      <c r="G32" s="12"/>
      <c r="H32" s="12"/>
      <c r="I32" s="12"/>
    </row>
    <row r="33" spans="1:9" x14ac:dyDescent="0.4">
      <c r="B33" s="12"/>
      <c r="C33" s="12"/>
      <c r="D33" s="12"/>
      <c r="E33" s="12"/>
      <c r="F33" s="12"/>
      <c r="G33" s="12"/>
      <c r="H33" s="12"/>
      <c r="I33" s="12"/>
    </row>
    <row r="34" spans="1:9" x14ac:dyDescent="0.4">
      <c r="B34" s="12"/>
      <c r="C34" s="12"/>
      <c r="D34" s="12"/>
      <c r="E34" s="12"/>
      <c r="F34" s="12"/>
      <c r="G34" s="12"/>
      <c r="H34" s="12"/>
      <c r="I34" s="12"/>
    </row>
    <row r="35" spans="1:9" x14ac:dyDescent="0.4">
      <c r="B35" s="12"/>
      <c r="C35" s="12"/>
      <c r="D35" s="12"/>
      <c r="E35" s="12"/>
      <c r="F35" s="12"/>
      <c r="G35" s="12"/>
      <c r="H35" s="12"/>
      <c r="I35" s="12"/>
    </row>
    <row r="36" spans="1:9" x14ac:dyDescent="0.4">
      <c r="B36" s="12"/>
      <c r="C36" s="12"/>
      <c r="D36" s="12"/>
      <c r="E36" s="12"/>
      <c r="F36" s="12"/>
      <c r="G36" s="12"/>
      <c r="H36" s="12"/>
      <c r="I36" s="12"/>
    </row>
    <row r="37" spans="1:9" x14ac:dyDescent="0.4">
      <c r="B37" s="12"/>
      <c r="C37" s="12"/>
      <c r="D37" s="12"/>
      <c r="E37" s="12"/>
      <c r="F37" s="12"/>
      <c r="G37" s="12"/>
      <c r="H37" s="12"/>
      <c r="I37" s="12"/>
    </row>
    <row r="38" spans="1:9" x14ac:dyDescent="0.4">
      <c r="B38" s="12"/>
      <c r="C38" s="12"/>
      <c r="D38" s="12"/>
      <c r="E38" s="12"/>
      <c r="F38" s="12"/>
      <c r="G38" s="12"/>
      <c r="H38" s="12"/>
      <c r="I38" s="12"/>
    </row>
    <row r="39" spans="1:9" x14ac:dyDescent="0.4">
      <c r="B39" s="12"/>
      <c r="C39" s="12"/>
      <c r="D39" s="12"/>
      <c r="E39" s="12"/>
      <c r="F39" s="12"/>
      <c r="G39" s="12"/>
      <c r="H39" s="12"/>
      <c r="I39" s="12"/>
    </row>
    <row r="40" spans="1:9" x14ac:dyDescent="0.4">
      <c r="B40" s="12"/>
      <c r="C40" s="12"/>
      <c r="D40" s="12"/>
      <c r="E40" s="12"/>
      <c r="F40" s="12"/>
      <c r="G40" s="12"/>
      <c r="H40" s="12"/>
      <c r="I40" s="12"/>
    </row>
    <row r="41" spans="1:9" x14ac:dyDescent="0.4">
      <c r="B41" s="12"/>
      <c r="C41" s="12"/>
      <c r="D41" s="12"/>
      <c r="E41" s="12"/>
      <c r="F41" s="12"/>
      <c r="G41" s="12"/>
      <c r="H41" s="12"/>
      <c r="I41" s="12"/>
    </row>
    <row r="42" spans="1:9" x14ac:dyDescent="0.4">
      <c r="A42" s="14"/>
      <c r="B42" s="12"/>
      <c r="C42" s="12"/>
      <c r="D42" s="12"/>
      <c r="E42" s="12"/>
      <c r="F42" s="12"/>
      <c r="G42" s="12"/>
      <c r="H42" s="12"/>
      <c r="I42" s="12"/>
    </row>
    <row r="43" spans="1:9" x14ac:dyDescent="0.4">
      <c r="A43" s="14"/>
      <c r="B43" s="12"/>
      <c r="C43" s="12"/>
      <c r="D43" s="12"/>
      <c r="E43" s="12"/>
      <c r="F43" s="12"/>
      <c r="G43" s="12"/>
      <c r="H43" s="12"/>
      <c r="I43" s="12"/>
    </row>
    <row r="44" spans="1:9" x14ac:dyDescent="0.4">
      <c r="A44" s="14"/>
      <c r="B44" s="12"/>
      <c r="C44" s="12"/>
      <c r="D44" s="12"/>
      <c r="E44" s="12"/>
      <c r="F44" s="12"/>
      <c r="G44" s="12"/>
      <c r="H44" s="12"/>
      <c r="I44" s="12"/>
    </row>
    <row r="45" spans="1:9" x14ac:dyDescent="0.4">
      <c r="A45" s="14"/>
      <c r="B45" s="12"/>
      <c r="C45" s="12"/>
      <c r="D45" s="12"/>
      <c r="E45" s="12"/>
      <c r="F45" s="12"/>
      <c r="G45" s="12"/>
      <c r="H45" s="12"/>
      <c r="I45" s="12"/>
    </row>
    <row r="46" spans="1:9" x14ac:dyDescent="0.4">
      <c r="A46" s="14"/>
      <c r="B46" s="12"/>
      <c r="C46" s="12"/>
      <c r="D46" s="12"/>
      <c r="E46" s="12"/>
      <c r="F46" s="12"/>
      <c r="G46" s="12"/>
      <c r="H46" s="12"/>
      <c r="I46" s="12"/>
    </row>
    <row r="47" spans="1:9" x14ac:dyDescent="0.4">
      <c r="A47" s="14"/>
      <c r="B47" s="12"/>
      <c r="C47" s="12"/>
      <c r="D47" s="12"/>
      <c r="E47" s="12"/>
      <c r="F47" s="12"/>
      <c r="G47" s="12"/>
      <c r="H47" s="12"/>
      <c r="I47" s="12"/>
    </row>
    <row r="48" spans="1:9" x14ac:dyDescent="0.4">
      <c r="A48" s="14"/>
      <c r="B48" s="12"/>
      <c r="C48" s="12"/>
      <c r="D48" s="12"/>
      <c r="E48" s="12"/>
      <c r="F48" s="12"/>
      <c r="G48" s="12"/>
      <c r="H48" s="12"/>
      <c r="I48" s="12"/>
    </row>
    <row r="49" spans="1:41" x14ac:dyDescent="0.4">
      <c r="A49" s="14"/>
      <c r="B49" s="12"/>
      <c r="C49" s="12"/>
      <c r="D49" s="12"/>
      <c r="E49" s="12"/>
      <c r="F49" s="12"/>
      <c r="G49" s="12"/>
      <c r="H49" s="12"/>
      <c r="I49" s="12"/>
    </row>
    <row r="50" spans="1:41" x14ac:dyDescent="0.4">
      <c r="B50" s="12"/>
      <c r="C50" s="12"/>
      <c r="D50" s="12"/>
      <c r="E50" s="12"/>
      <c r="F50" s="12"/>
      <c r="G50" s="12"/>
      <c r="H50" s="12"/>
      <c r="I50" s="12"/>
    </row>
    <row r="51" spans="1:41" x14ac:dyDescent="0.4">
      <c r="B51" s="12"/>
      <c r="C51" s="12"/>
      <c r="D51" s="12"/>
      <c r="E51" s="12"/>
      <c r="F51" s="12"/>
      <c r="G51" s="12"/>
      <c r="H51" s="12"/>
      <c r="I51" s="12"/>
    </row>
    <row r="52" spans="1:41" x14ac:dyDescent="0.4">
      <c r="B52" s="12"/>
      <c r="C52" s="12"/>
      <c r="D52" s="12"/>
      <c r="E52" s="12"/>
      <c r="F52" s="12"/>
      <c r="G52" s="12"/>
      <c r="H52" s="12"/>
      <c r="I52" s="12"/>
      <c r="J52" s="16"/>
    </row>
    <row r="53" spans="1:41" x14ac:dyDescent="0.4">
      <c r="B53" s="12"/>
      <c r="C53" s="12"/>
      <c r="D53" s="12"/>
      <c r="E53" s="12"/>
      <c r="F53" s="12"/>
      <c r="G53" s="12"/>
      <c r="H53" s="12"/>
      <c r="I53" s="12"/>
    </row>
    <row r="54" spans="1:41" x14ac:dyDescent="0.4">
      <c r="B54" s="12"/>
      <c r="C54" s="12"/>
      <c r="D54" s="12"/>
      <c r="E54" s="12"/>
      <c r="F54" s="12"/>
      <c r="G54" s="12"/>
      <c r="H54" s="12"/>
      <c r="I54" s="12"/>
    </row>
    <row r="55" spans="1:41" x14ac:dyDescent="0.4">
      <c r="B55" s="12"/>
      <c r="C55" s="12"/>
      <c r="D55" s="12"/>
      <c r="E55" s="12"/>
      <c r="F55" s="12"/>
      <c r="G55" s="12"/>
      <c r="H55" s="12"/>
      <c r="I55" s="12"/>
    </row>
    <row r="56" spans="1:41" x14ac:dyDescent="0.4">
      <c r="B56" s="12"/>
      <c r="C56" s="12"/>
      <c r="D56" s="12"/>
      <c r="E56" s="12"/>
      <c r="F56" s="12"/>
      <c r="G56" s="12"/>
      <c r="H56" s="12"/>
      <c r="I56" s="12"/>
    </row>
    <row r="57" spans="1:41" x14ac:dyDescent="0.4">
      <c r="B57" s="12"/>
      <c r="C57" s="12"/>
      <c r="D57" s="12"/>
      <c r="E57" s="12"/>
      <c r="F57" s="12"/>
      <c r="G57" s="12"/>
      <c r="H57" s="12"/>
      <c r="I57" s="12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</row>
    <row r="58" spans="1:41" x14ac:dyDescent="0.4">
      <c r="B58" s="12"/>
      <c r="C58" s="12"/>
      <c r="D58" s="12"/>
      <c r="E58" s="12"/>
      <c r="F58" s="12"/>
      <c r="G58" s="12"/>
      <c r="H58" s="12"/>
      <c r="I58" s="12"/>
    </row>
    <row r="59" spans="1:41" x14ac:dyDescent="0.4">
      <c r="B59" s="12"/>
      <c r="C59" s="12"/>
      <c r="D59" s="12"/>
      <c r="E59" s="12"/>
      <c r="F59" s="12"/>
      <c r="G59" s="12"/>
      <c r="H59" s="12"/>
      <c r="I59" s="12"/>
    </row>
    <row r="60" spans="1:41" x14ac:dyDescent="0.4">
      <c r="B60" s="12"/>
      <c r="C60" s="12"/>
      <c r="D60" s="12"/>
      <c r="E60" s="12"/>
      <c r="F60" s="12"/>
      <c r="G60" s="12"/>
      <c r="H60" s="12"/>
      <c r="I60" s="12"/>
    </row>
    <row r="61" spans="1:41" x14ac:dyDescent="0.4">
      <c r="B61" s="12"/>
      <c r="C61" s="12"/>
      <c r="D61" s="12"/>
      <c r="E61" s="12"/>
      <c r="F61" s="12"/>
      <c r="G61" s="12"/>
      <c r="H61" s="12"/>
      <c r="I61" s="12"/>
    </row>
    <row r="62" spans="1:41" x14ac:dyDescent="0.4">
      <c r="B62" s="12"/>
      <c r="C62" s="12"/>
      <c r="D62" s="12"/>
      <c r="E62" s="12"/>
      <c r="F62" s="12"/>
      <c r="G62" s="12"/>
      <c r="H62" s="12"/>
      <c r="I62" s="12"/>
    </row>
    <row r="63" spans="1:41" x14ac:dyDescent="0.4">
      <c r="B63" s="6"/>
      <c r="C63" s="6"/>
      <c r="D63" s="6"/>
      <c r="E63" s="6"/>
      <c r="F63" s="6"/>
      <c r="G63" s="6"/>
      <c r="H63" s="6"/>
      <c r="I63" s="6"/>
    </row>
    <row r="64" spans="1:41" x14ac:dyDescent="0.4">
      <c r="B64" s="6"/>
      <c r="C64" s="6"/>
      <c r="D64" s="6"/>
      <c r="E64" s="6"/>
      <c r="F64" s="6"/>
      <c r="G64" s="6"/>
      <c r="H64" s="6"/>
      <c r="I64" s="6"/>
    </row>
    <row r="65" spans="2:9" x14ac:dyDescent="0.4">
      <c r="B65" s="6"/>
      <c r="C65" s="6"/>
      <c r="D65" s="6"/>
      <c r="E65" s="6"/>
      <c r="F65" s="6"/>
      <c r="G65" s="6"/>
      <c r="H65" s="6"/>
      <c r="I65" s="6"/>
    </row>
    <row r="66" spans="2:9" x14ac:dyDescent="0.4">
      <c r="B66" s="6"/>
      <c r="C66" s="6"/>
      <c r="D66" s="6"/>
      <c r="E66" s="6"/>
      <c r="F66" s="6"/>
      <c r="G66" s="6"/>
      <c r="H66" s="6"/>
      <c r="I66" s="6"/>
    </row>
    <row r="67" spans="2:9" x14ac:dyDescent="0.4">
      <c r="B67" s="6"/>
      <c r="C67" s="6"/>
      <c r="D67" s="6"/>
      <c r="E67" s="6"/>
      <c r="F67" s="6"/>
      <c r="G67" s="6"/>
      <c r="H67" s="6"/>
      <c r="I67" s="6"/>
    </row>
    <row r="68" spans="2:9" x14ac:dyDescent="0.4">
      <c r="B68" s="6"/>
      <c r="C68" s="6"/>
      <c r="D68" s="6"/>
      <c r="E68" s="6"/>
      <c r="F68" s="6"/>
      <c r="G68" s="6"/>
      <c r="H68" s="6"/>
      <c r="I68" s="6"/>
    </row>
    <row r="69" spans="2:9" x14ac:dyDescent="0.4">
      <c r="B69" s="6"/>
      <c r="C69" s="6"/>
      <c r="D69" s="6"/>
      <c r="E69" s="6"/>
      <c r="F69" s="6"/>
      <c r="G69" s="6"/>
      <c r="H69" s="6"/>
      <c r="I69" s="6"/>
    </row>
    <row r="70" spans="2:9" x14ac:dyDescent="0.4">
      <c r="B70" s="6"/>
      <c r="C70" s="6"/>
      <c r="D70" s="6"/>
      <c r="E70" s="6"/>
      <c r="F70" s="6"/>
      <c r="G70" s="6"/>
      <c r="H70" s="6"/>
      <c r="I70" s="6"/>
    </row>
    <row r="71" spans="2:9" x14ac:dyDescent="0.4">
      <c r="B71" s="6"/>
      <c r="C71" s="6"/>
      <c r="D71" s="6"/>
      <c r="E71" s="6"/>
      <c r="F71" s="6"/>
      <c r="G71" s="6"/>
      <c r="H71" s="6"/>
      <c r="I71" s="6"/>
    </row>
    <row r="72" spans="2:9" x14ac:dyDescent="0.4">
      <c r="B72" s="6"/>
      <c r="C72" s="6"/>
      <c r="D72" s="6"/>
      <c r="E72" s="6"/>
      <c r="F72" s="6"/>
      <c r="G72" s="6"/>
      <c r="H72" s="6"/>
      <c r="I72" s="6"/>
    </row>
    <row r="73" spans="2:9" x14ac:dyDescent="0.4">
      <c r="B73" s="6"/>
      <c r="C73" s="6"/>
      <c r="D73" s="6"/>
      <c r="E73" s="6"/>
      <c r="F73" s="6"/>
      <c r="G73" s="6"/>
      <c r="H73" s="6"/>
      <c r="I73" s="6"/>
    </row>
    <row r="74" spans="2:9" x14ac:dyDescent="0.4">
      <c r="B74" s="6"/>
      <c r="C74" s="6"/>
      <c r="D74" s="6"/>
      <c r="E74" s="6"/>
      <c r="F74" s="6"/>
      <c r="G74" s="6"/>
      <c r="H74" s="6"/>
      <c r="I74" s="6"/>
    </row>
    <row r="75" spans="2:9" x14ac:dyDescent="0.4">
      <c r="B75" s="6"/>
      <c r="C75" s="6"/>
      <c r="D75" s="6"/>
      <c r="E75" s="6"/>
      <c r="F75" s="6"/>
      <c r="G75" s="6"/>
      <c r="H75" s="6"/>
      <c r="I75" s="6"/>
    </row>
    <row r="76" spans="2:9" x14ac:dyDescent="0.4">
      <c r="B76" s="6"/>
      <c r="C76" s="6"/>
      <c r="D76" s="6"/>
      <c r="E76" s="6"/>
      <c r="F76" s="6"/>
      <c r="G76" s="6"/>
      <c r="H76" s="6"/>
      <c r="I76" s="6"/>
    </row>
    <row r="77" spans="2:9" x14ac:dyDescent="0.4">
      <c r="B77" s="6"/>
      <c r="C77" s="6"/>
      <c r="D77" s="6"/>
      <c r="E77" s="6"/>
      <c r="F77" s="6"/>
      <c r="G77" s="6"/>
      <c r="H77" s="6"/>
      <c r="I77" s="6"/>
    </row>
    <row r="78" spans="2:9" x14ac:dyDescent="0.4">
      <c r="B78" s="6"/>
      <c r="C78" s="6"/>
      <c r="D78" s="6"/>
      <c r="E78" s="6"/>
      <c r="F78" s="6"/>
      <c r="G78" s="6"/>
      <c r="H78" s="6"/>
      <c r="I78" s="6"/>
    </row>
    <row r="79" spans="2:9" x14ac:dyDescent="0.4">
      <c r="B79" s="6"/>
      <c r="C79" s="6"/>
      <c r="D79" s="6"/>
      <c r="E79" s="6"/>
      <c r="F79" s="6"/>
      <c r="G79" s="6"/>
      <c r="H79" s="6"/>
      <c r="I79" s="6"/>
    </row>
    <row r="80" spans="2:9" x14ac:dyDescent="0.4">
      <c r="B80" s="6"/>
      <c r="C80" s="6"/>
      <c r="D80" s="6"/>
      <c r="E80" s="6"/>
      <c r="F80" s="6"/>
      <c r="G80" s="6"/>
      <c r="H80" s="6"/>
      <c r="I80" s="6"/>
    </row>
    <row r="81" spans="2:9" x14ac:dyDescent="0.4">
      <c r="B81" s="6"/>
      <c r="C81" s="6"/>
      <c r="D81" s="6"/>
      <c r="E81" s="6"/>
      <c r="F81" s="6"/>
      <c r="G81" s="6"/>
      <c r="H81" s="6"/>
      <c r="I81" s="6"/>
    </row>
    <row r="82" spans="2:9" x14ac:dyDescent="0.4">
      <c r="B82" s="6"/>
      <c r="C82" s="6"/>
      <c r="D82" s="6"/>
      <c r="E82" s="6"/>
      <c r="F82" s="6"/>
      <c r="G82" s="6"/>
      <c r="H82" s="6"/>
      <c r="I82" s="6"/>
    </row>
    <row r="83" spans="2:9" x14ac:dyDescent="0.4">
      <c r="B83" s="6"/>
      <c r="C83" s="6"/>
      <c r="D83" s="6"/>
      <c r="E83" s="6"/>
      <c r="F83" s="6"/>
      <c r="G83" s="6"/>
      <c r="H83" s="6"/>
      <c r="I83" s="6"/>
    </row>
    <row r="84" spans="2:9" x14ac:dyDescent="0.4">
      <c r="B84" s="6"/>
      <c r="C84" s="6"/>
      <c r="D84" s="6"/>
      <c r="E84" s="6"/>
      <c r="F84" s="6"/>
      <c r="G84" s="6"/>
      <c r="H84" s="6"/>
      <c r="I84" s="6"/>
    </row>
    <row r="85" spans="2:9" x14ac:dyDescent="0.4">
      <c r="B85" s="6"/>
      <c r="C85" s="6"/>
      <c r="D85" s="6"/>
      <c r="E85" s="6"/>
      <c r="F85" s="6"/>
      <c r="G85" s="6"/>
      <c r="H85" s="6"/>
      <c r="I85" s="6"/>
    </row>
    <row r="207" spans="1:1" x14ac:dyDescent="0.4">
      <c r="A207" s="8"/>
    </row>
  </sheetData>
  <hyperlinks>
    <hyperlink ref="A25" r:id="rId1" xr:uid="{0A9FE1FD-CB87-4842-BFAB-C7E10BFDAE06}"/>
  </hyperlink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76AC-1CFD-46F6-9E45-946C5B3F8B3E}">
  <sheetPr codeName="Sheet7">
    <tabColor theme="7"/>
  </sheetPr>
  <dimension ref="A1:AR49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B4" sqref="B4"/>
    </sheetView>
  </sheetViews>
  <sheetFormatPr defaultRowHeight="14.6" x14ac:dyDescent="0.4"/>
  <cols>
    <col min="1" max="1" width="37.23046875" bestFit="1" customWidth="1"/>
  </cols>
  <sheetData>
    <row r="1" spans="1:44" ht="18.45" x14ac:dyDescent="0.5">
      <c r="A1" s="5" t="s">
        <v>29</v>
      </c>
    </row>
    <row r="2" spans="1:44" ht="18.45" x14ac:dyDescent="0.5">
      <c r="A2" s="5"/>
    </row>
    <row r="3" spans="1:44" s="4" customFormat="1" x14ac:dyDescent="0.4">
      <c r="B3" s="14">
        <v>2010</v>
      </c>
      <c r="C3" s="14">
        <v>2011</v>
      </c>
      <c r="D3" s="14">
        <v>2012</v>
      </c>
      <c r="E3" s="14">
        <v>2013</v>
      </c>
      <c r="F3" s="14">
        <v>2014</v>
      </c>
      <c r="G3" s="14">
        <v>2015</v>
      </c>
      <c r="H3" s="14">
        <v>2016</v>
      </c>
      <c r="I3" s="14">
        <v>2017</v>
      </c>
      <c r="J3" s="14">
        <v>2018</v>
      </c>
      <c r="K3" s="14">
        <v>2019</v>
      </c>
      <c r="L3" s="14">
        <v>2020</v>
      </c>
      <c r="M3" s="14">
        <v>2021</v>
      </c>
      <c r="N3" s="14">
        <v>2022</v>
      </c>
      <c r="O3" s="14">
        <v>2023</v>
      </c>
      <c r="P3" s="14">
        <v>2024</v>
      </c>
      <c r="Q3" s="14">
        <v>2025</v>
      </c>
      <c r="R3" s="14">
        <v>2026</v>
      </c>
      <c r="S3" s="14">
        <v>2027</v>
      </c>
      <c r="T3" s="14">
        <v>2028</v>
      </c>
      <c r="U3" s="14">
        <v>2029</v>
      </c>
      <c r="V3" s="14">
        <v>2030</v>
      </c>
      <c r="W3" s="14">
        <v>2031</v>
      </c>
      <c r="X3" s="14">
        <v>2032</v>
      </c>
      <c r="Y3" s="14">
        <v>2033</v>
      </c>
      <c r="Z3" s="14">
        <v>2034</v>
      </c>
      <c r="AA3" s="14">
        <v>2035</v>
      </c>
      <c r="AB3" s="14">
        <v>2036</v>
      </c>
      <c r="AC3" s="14">
        <v>2037</v>
      </c>
      <c r="AD3" s="14">
        <v>2038</v>
      </c>
      <c r="AE3" s="14">
        <v>2039</v>
      </c>
      <c r="AF3" s="14">
        <v>2040</v>
      </c>
      <c r="AG3" s="14">
        <v>2041</v>
      </c>
      <c r="AH3" s="14">
        <v>2042</v>
      </c>
      <c r="AI3" s="14">
        <v>2043</v>
      </c>
      <c r="AJ3" s="14">
        <v>2044</v>
      </c>
      <c r="AK3" s="14">
        <v>2045</v>
      </c>
      <c r="AL3" s="14">
        <v>2046</v>
      </c>
      <c r="AM3" s="14">
        <v>2047</v>
      </c>
      <c r="AN3" s="14">
        <v>2048</v>
      </c>
      <c r="AO3" s="14">
        <v>2049</v>
      </c>
      <c r="AP3" s="14">
        <v>2050</v>
      </c>
    </row>
    <row r="4" spans="1:44" s="4" customFormat="1" x14ac:dyDescent="0.4">
      <c r="A4" s="25" t="s">
        <v>204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4" x14ac:dyDescent="0.4">
      <c r="A5" s="14" t="s">
        <v>1</v>
      </c>
      <c r="B5" s="24">
        <v>0.08</v>
      </c>
      <c r="C5" s="24">
        <v>0.08</v>
      </c>
      <c r="D5" s="24">
        <v>0.08</v>
      </c>
      <c r="E5" s="24">
        <v>0.08</v>
      </c>
      <c r="F5" s="24">
        <v>0.08</v>
      </c>
      <c r="G5" s="24">
        <v>0.08</v>
      </c>
      <c r="H5" s="24">
        <v>0.08</v>
      </c>
      <c r="I5" s="24">
        <v>0.08</v>
      </c>
      <c r="J5" s="24">
        <v>0.08</v>
      </c>
      <c r="K5" s="24">
        <v>0.08</v>
      </c>
      <c r="L5" s="24">
        <v>0.08</v>
      </c>
      <c r="M5" s="22">
        <v>9.4E-2</v>
      </c>
      <c r="N5" s="22">
        <v>0.108</v>
      </c>
      <c r="O5" s="22">
        <v>0.122</v>
      </c>
      <c r="P5" s="22">
        <v>0.13600000000000001</v>
      </c>
      <c r="Q5" s="22">
        <v>0.15000000000000002</v>
      </c>
      <c r="R5" s="22">
        <v>0.16400000000000003</v>
      </c>
      <c r="S5" s="22">
        <v>0.17800000000000005</v>
      </c>
      <c r="T5" s="22">
        <v>0.19200000000000006</v>
      </c>
      <c r="U5" s="22">
        <v>0.20600000000000007</v>
      </c>
      <c r="V5" s="22">
        <v>0.22</v>
      </c>
      <c r="W5" s="22">
        <v>0.22</v>
      </c>
      <c r="X5" s="22">
        <v>0.22</v>
      </c>
      <c r="Y5" s="22">
        <v>0.22</v>
      </c>
      <c r="Z5" s="22">
        <v>0.22</v>
      </c>
      <c r="AA5" s="22">
        <v>0.22</v>
      </c>
      <c r="AB5" s="22">
        <v>0.22</v>
      </c>
      <c r="AC5" s="22">
        <v>0.22</v>
      </c>
      <c r="AD5" s="22">
        <v>0.22</v>
      </c>
      <c r="AE5" s="22">
        <v>0.22</v>
      </c>
      <c r="AF5" s="22">
        <v>0.22</v>
      </c>
      <c r="AG5" s="22">
        <v>0.22</v>
      </c>
      <c r="AH5" s="22">
        <v>0.22</v>
      </c>
      <c r="AI5" s="22">
        <v>0.22</v>
      </c>
      <c r="AJ5" s="22">
        <v>0.22</v>
      </c>
      <c r="AK5" s="22">
        <v>0.22</v>
      </c>
      <c r="AL5" s="22">
        <v>0.22</v>
      </c>
      <c r="AM5" s="22">
        <v>0.22</v>
      </c>
      <c r="AN5" s="22">
        <v>0.22</v>
      </c>
      <c r="AO5" s="22">
        <v>0.22</v>
      </c>
      <c r="AP5" s="22">
        <v>0.22</v>
      </c>
    </row>
    <row r="6" spans="1:44" x14ac:dyDescent="0.4">
      <c r="A6" s="14" t="s">
        <v>2</v>
      </c>
      <c r="B6" s="24">
        <v>0.08</v>
      </c>
      <c r="C6" s="24">
        <v>0.08</v>
      </c>
      <c r="D6" s="24">
        <v>0.08</v>
      </c>
      <c r="E6" s="24">
        <v>0.08</v>
      </c>
      <c r="F6" s="24">
        <v>0.08</v>
      </c>
      <c r="G6" s="24">
        <v>0.08</v>
      </c>
      <c r="H6" s="24">
        <v>0.08</v>
      </c>
      <c r="I6" s="24">
        <v>0.08</v>
      </c>
      <c r="J6" s="24">
        <v>0.08</v>
      </c>
      <c r="K6" s="24">
        <v>0.08</v>
      </c>
      <c r="L6" s="24">
        <v>0.08</v>
      </c>
      <c r="M6" s="22">
        <v>9.4E-2</v>
      </c>
      <c r="N6" s="22">
        <v>0.108</v>
      </c>
      <c r="O6" s="22">
        <v>0.122</v>
      </c>
      <c r="P6" s="22">
        <v>0.13600000000000001</v>
      </c>
      <c r="Q6" s="22">
        <v>0.15000000000000002</v>
      </c>
      <c r="R6" s="22">
        <v>0.16400000000000003</v>
      </c>
      <c r="S6" s="22">
        <v>0.17800000000000005</v>
      </c>
      <c r="T6" s="22">
        <v>0.19200000000000006</v>
      </c>
      <c r="U6" s="22">
        <v>0.20600000000000007</v>
      </c>
      <c r="V6" s="22">
        <v>0.22</v>
      </c>
      <c r="W6" s="22">
        <v>0.22</v>
      </c>
      <c r="X6" s="22">
        <v>0.22</v>
      </c>
      <c r="Y6" s="22">
        <v>0.22</v>
      </c>
      <c r="Z6" s="22">
        <v>0.22</v>
      </c>
      <c r="AA6" s="22">
        <v>0.22</v>
      </c>
      <c r="AB6" s="22">
        <v>0.22</v>
      </c>
      <c r="AC6" s="22">
        <v>0.22</v>
      </c>
      <c r="AD6" s="22">
        <v>0.22</v>
      </c>
      <c r="AE6" s="22">
        <v>0.22</v>
      </c>
      <c r="AF6" s="22">
        <v>0.22</v>
      </c>
      <c r="AG6" s="22">
        <v>0.22</v>
      </c>
      <c r="AH6" s="22">
        <v>0.22</v>
      </c>
      <c r="AI6" s="22">
        <v>0.22</v>
      </c>
      <c r="AJ6" s="22">
        <v>0.22</v>
      </c>
      <c r="AK6" s="22">
        <v>0.22</v>
      </c>
      <c r="AL6" s="22">
        <v>0.22</v>
      </c>
      <c r="AM6" s="22">
        <v>0.22</v>
      </c>
      <c r="AN6" s="22">
        <v>0.22</v>
      </c>
      <c r="AO6" s="22">
        <v>0.22</v>
      </c>
      <c r="AP6" s="22">
        <v>0.22</v>
      </c>
      <c r="AR6" s="17"/>
    </row>
    <row r="7" spans="1:44" x14ac:dyDescent="0.4">
      <c r="A7" s="14" t="s">
        <v>3</v>
      </c>
      <c r="B7" s="24">
        <v>0.12</v>
      </c>
      <c r="C7" s="24">
        <v>0.12</v>
      </c>
      <c r="D7" s="24">
        <v>0.12</v>
      </c>
      <c r="E7" s="24">
        <v>0.12</v>
      </c>
      <c r="F7" s="24">
        <v>0.12</v>
      </c>
      <c r="G7" s="24">
        <v>0.12</v>
      </c>
      <c r="H7" s="24">
        <v>0.12</v>
      </c>
      <c r="I7" s="24">
        <v>0.12</v>
      </c>
      <c r="J7" s="24">
        <v>0.12</v>
      </c>
      <c r="K7" s="24">
        <v>0.12</v>
      </c>
      <c r="L7" s="24">
        <v>0.12</v>
      </c>
      <c r="M7" s="22">
        <v>0.13100000000000001</v>
      </c>
      <c r="N7" s="22">
        <v>0.14200000000000002</v>
      </c>
      <c r="O7" s="22">
        <v>0.15300000000000002</v>
      </c>
      <c r="P7" s="22">
        <v>0.16400000000000003</v>
      </c>
      <c r="Q7" s="22">
        <v>0.17500000000000004</v>
      </c>
      <c r="R7" s="22">
        <v>0.18600000000000005</v>
      </c>
      <c r="S7" s="22">
        <v>0.19700000000000006</v>
      </c>
      <c r="T7" s="22">
        <v>0.20800000000000007</v>
      </c>
      <c r="U7" s="22">
        <v>0.21900000000000008</v>
      </c>
      <c r="V7" s="22">
        <v>0.23</v>
      </c>
      <c r="W7" s="22">
        <v>0.23</v>
      </c>
      <c r="X7" s="22">
        <v>0.23</v>
      </c>
      <c r="Y7" s="22">
        <v>0.23</v>
      </c>
      <c r="Z7" s="22">
        <v>0.23</v>
      </c>
      <c r="AA7" s="22">
        <v>0.23</v>
      </c>
      <c r="AB7" s="22">
        <v>0.23</v>
      </c>
      <c r="AC7" s="22">
        <v>0.23</v>
      </c>
      <c r="AD7" s="22">
        <v>0.23</v>
      </c>
      <c r="AE7" s="22">
        <v>0.23</v>
      </c>
      <c r="AF7" s="22">
        <v>0.23</v>
      </c>
      <c r="AG7" s="22">
        <v>0.23</v>
      </c>
      <c r="AH7" s="22">
        <v>0.23</v>
      </c>
      <c r="AI7" s="22">
        <v>0.23</v>
      </c>
      <c r="AJ7" s="22">
        <v>0.23</v>
      </c>
      <c r="AK7" s="22">
        <v>0.23</v>
      </c>
      <c r="AL7" s="22">
        <v>0.23</v>
      </c>
      <c r="AM7" s="22">
        <v>0.23</v>
      </c>
      <c r="AN7" s="22">
        <v>0.23</v>
      </c>
      <c r="AO7" s="22">
        <v>0.23</v>
      </c>
      <c r="AP7" s="22">
        <v>0.23</v>
      </c>
      <c r="AR7" s="17"/>
    </row>
    <row r="8" spans="1:44" x14ac:dyDescent="0.4">
      <c r="A8" s="14" t="s">
        <v>4</v>
      </c>
      <c r="B8" s="24">
        <v>0.11</v>
      </c>
      <c r="C8" s="24">
        <v>0.11</v>
      </c>
      <c r="D8" s="24">
        <v>0.11</v>
      </c>
      <c r="E8" s="24">
        <v>0.11</v>
      </c>
      <c r="F8" s="24">
        <v>0.11</v>
      </c>
      <c r="G8" s="24">
        <v>0.11</v>
      </c>
      <c r="H8" s="24">
        <v>0.11</v>
      </c>
      <c r="I8" s="24">
        <v>0.11</v>
      </c>
      <c r="J8" s="24">
        <v>0.11</v>
      </c>
      <c r="K8" s="24">
        <v>0.11</v>
      </c>
      <c r="L8" s="24">
        <v>0.11</v>
      </c>
      <c r="M8" s="22">
        <v>0.127</v>
      </c>
      <c r="N8" s="22">
        <v>0.14400000000000002</v>
      </c>
      <c r="O8" s="22">
        <v>0.16100000000000003</v>
      </c>
      <c r="P8" s="22">
        <v>0.17800000000000005</v>
      </c>
      <c r="Q8" s="22">
        <v>0.19500000000000006</v>
      </c>
      <c r="R8" s="22">
        <v>0.21200000000000008</v>
      </c>
      <c r="S8" s="22">
        <v>0.22900000000000009</v>
      </c>
      <c r="T8" s="22">
        <v>0.24600000000000011</v>
      </c>
      <c r="U8" s="22">
        <v>0.26300000000000012</v>
      </c>
      <c r="V8" s="22">
        <v>0.28000000000000003</v>
      </c>
      <c r="W8" s="22">
        <v>0.28000000000000003</v>
      </c>
      <c r="X8" s="22">
        <v>0.28000000000000003</v>
      </c>
      <c r="Y8" s="22">
        <v>0.28000000000000003</v>
      </c>
      <c r="Z8" s="22">
        <v>0.28000000000000003</v>
      </c>
      <c r="AA8" s="22">
        <v>0.28000000000000003</v>
      </c>
      <c r="AB8" s="22">
        <v>0.28000000000000003</v>
      </c>
      <c r="AC8" s="22">
        <v>0.28000000000000003</v>
      </c>
      <c r="AD8" s="22">
        <v>0.28000000000000003</v>
      </c>
      <c r="AE8" s="22">
        <v>0.28000000000000003</v>
      </c>
      <c r="AF8" s="22">
        <v>0.28000000000000003</v>
      </c>
      <c r="AG8" s="22">
        <v>0.28000000000000003</v>
      </c>
      <c r="AH8" s="22">
        <v>0.28000000000000003</v>
      </c>
      <c r="AI8" s="22">
        <v>0.28000000000000003</v>
      </c>
      <c r="AJ8" s="22">
        <v>0.28000000000000003</v>
      </c>
      <c r="AK8" s="22">
        <v>0.28000000000000003</v>
      </c>
      <c r="AL8" s="22">
        <v>0.28000000000000003</v>
      </c>
      <c r="AM8" s="22">
        <v>0.28000000000000003</v>
      </c>
      <c r="AN8" s="22">
        <v>0.28000000000000003</v>
      </c>
      <c r="AO8" s="22">
        <v>0.28000000000000003</v>
      </c>
      <c r="AP8" s="22">
        <v>0.28000000000000003</v>
      </c>
      <c r="AR8" s="17"/>
    </row>
    <row r="9" spans="1:44" x14ac:dyDescent="0.4">
      <c r="A9" s="14" t="s">
        <v>5</v>
      </c>
      <c r="B9" s="24">
        <v>0.13</v>
      </c>
      <c r="C9" s="24">
        <v>0.13</v>
      </c>
      <c r="D9" s="24">
        <v>0.13</v>
      </c>
      <c r="E9" s="24">
        <v>0.13</v>
      </c>
      <c r="F9" s="24">
        <v>0.13</v>
      </c>
      <c r="G9" s="24">
        <v>0.13</v>
      </c>
      <c r="H9" s="24">
        <v>0.13</v>
      </c>
      <c r="I9" s="24">
        <v>0.13</v>
      </c>
      <c r="J9" s="24">
        <v>0.13</v>
      </c>
      <c r="K9" s="24">
        <v>0.13</v>
      </c>
      <c r="L9" s="24">
        <v>0.13</v>
      </c>
      <c r="M9" s="22">
        <v>0.13</v>
      </c>
      <c r="N9" s="22">
        <v>0.13</v>
      </c>
      <c r="O9" s="22">
        <v>0.13</v>
      </c>
      <c r="P9" s="22">
        <v>0.13</v>
      </c>
      <c r="Q9" s="22">
        <v>0.13</v>
      </c>
      <c r="R9" s="22">
        <v>0.13</v>
      </c>
      <c r="S9" s="22">
        <v>0.13</v>
      </c>
      <c r="T9" s="22">
        <v>0.13</v>
      </c>
      <c r="U9" s="22">
        <v>0.13</v>
      </c>
      <c r="V9" s="22">
        <v>0.13</v>
      </c>
      <c r="W9" s="22">
        <v>0.13</v>
      </c>
      <c r="X9" s="22">
        <v>0.13</v>
      </c>
      <c r="Y9" s="22">
        <v>0.13</v>
      </c>
      <c r="Z9" s="22">
        <v>0.13</v>
      </c>
      <c r="AA9" s="22">
        <v>0.13</v>
      </c>
      <c r="AB9" s="22">
        <v>0.13</v>
      </c>
      <c r="AC9" s="22">
        <v>0.13</v>
      </c>
      <c r="AD9" s="22">
        <v>0.13</v>
      </c>
      <c r="AE9" s="22">
        <v>0.13</v>
      </c>
      <c r="AF9" s="22">
        <v>0.13</v>
      </c>
      <c r="AG9" s="22">
        <v>0.13</v>
      </c>
      <c r="AH9" s="22">
        <v>0.13</v>
      </c>
      <c r="AI9" s="22">
        <v>0.13</v>
      </c>
      <c r="AJ9" s="22">
        <v>0.13</v>
      </c>
      <c r="AK9" s="22">
        <v>0.13</v>
      </c>
      <c r="AL9" s="22">
        <v>0.13</v>
      </c>
      <c r="AM9" s="22">
        <v>0.13</v>
      </c>
      <c r="AN9" s="22">
        <v>0.13</v>
      </c>
      <c r="AO9" s="22">
        <v>0.13</v>
      </c>
      <c r="AP9" s="22">
        <v>0.13</v>
      </c>
      <c r="AR9" s="17"/>
    </row>
    <row r="10" spans="1:44" x14ac:dyDescent="0.4">
      <c r="A10" s="14" t="s">
        <v>6</v>
      </c>
      <c r="B10" s="24">
        <v>0.1</v>
      </c>
      <c r="C10" s="24">
        <v>0.1</v>
      </c>
      <c r="D10" s="24">
        <v>0.1</v>
      </c>
      <c r="E10" s="24">
        <v>0.1</v>
      </c>
      <c r="F10" s="24">
        <v>0.1</v>
      </c>
      <c r="G10" s="24">
        <v>0.1</v>
      </c>
      <c r="H10" s="24">
        <v>0.1</v>
      </c>
      <c r="I10" s="24">
        <v>0.1</v>
      </c>
      <c r="J10" s="24">
        <v>0.1</v>
      </c>
      <c r="K10" s="24">
        <v>0.1</v>
      </c>
      <c r="L10" s="24">
        <v>0.1</v>
      </c>
      <c r="M10" s="22">
        <v>0.113</v>
      </c>
      <c r="N10" s="22">
        <v>0.126</v>
      </c>
      <c r="O10" s="22">
        <v>0.13900000000000001</v>
      </c>
      <c r="P10" s="22">
        <v>0.15200000000000002</v>
      </c>
      <c r="Q10" s="22">
        <v>0.16500000000000004</v>
      </c>
      <c r="R10" s="22">
        <v>0.17800000000000005</v>
      </c>
      <c r="S10" s="22">
        <v>0.19100000000000006</v>
      </c>
      <c r="T10" s="22">
        <v>0.20400000000000007</v>
      </c>
      <c r="U10" s="22">
        <v>0.21700000000000008</v>
      </c>
      <c r="V10" s="22">
        <v>0.23</v>
      </c>
      <c r="W10" s="22">
        <v>0.23</v>
      </c>
      <c r="X10" s="22">
        <v>0.23</v>
      </c>
      <c r="Y10" s="22">
        <v>0.23</v>
      </c>
      <c r="Z10" s="22">
        <v>0.23</v>
      </c>
      <c r="AA10" s="22">
        <v>0.23</v>
      </c>
      <c r="AB10" s="22">
        <v>0.23</v>
      </c>
      <c r="AC10" s="22">
        <v>0.23</v>
      </c>
      <c r="AD10" s="22">
        <v>0.23</v>
      </c>
      <c r="AE10" s="22">
        <v>0.23</v>
      </c>
      <c r="AF10" s="22">
        <v>0.23</v>
      </c>
      <c r="AG10" s="22">
        <v>0.23</v>
      </c>
      <c r="AH10" s="22">
        <v>0.23</v>
      </c>
      <c r="AI10" s="22">
        <v>0.23</v>
      </c>
      <c r="AJ10" s="22">
        <v>0.23</v>
      </c>
      <c r="AK10" s="22">
        <v>0.23</v>
      </c>
      <c r="AL10" s="22">
        <v>0.23</v>
      </c>
      <c r="AM10" s="22">
        <v>0.23</v>
      </c>
      <c r="AN10" s="22">
        <v>0.23</v>
      </c>
      <c r="AO10" s="22">
        <v>0.23</v>
      </c>
      <c r="AP10" s="22">
        <v>0.23</v>
      </c>
      <c r="AR10" s="17"/>
    </row>
    <row r="11" spans="1:44" x14ac:dyDescent="0.4">
      <c r="A11" s="14" t="s">
        <v>7</v>
      </c>
      <c r="B11" s="24">
        <v>0.09</v>
      </c>
      <c r="C11" s="24">
        <v>0.09</v>
      </c>
      <c r="D11" s="24">
        <v>0.09</v>
      </c>
      <c r="E11" s="24">
        <v>0.09</v>
      </c>
      <c r="F11" s="24">
        <v>0.09</v>
      </c>
      <c r="G11" s="24">
        <v>0.09</v>
      </c>
      <c r="H11" s="24">
        <v>0.09</v>
      </c>
      <c r="I11" s="24">
        <v>0.09</v>
      </c>
      <c r="J11" s="24">
        <v>0.09</v>
      </c>
      <c r="K11" s="24">
        <v>0.09</v>
      </c>
      <c r="L11" s="24">
        <v>0.09</v>
      </c>
      <c r="M11" s="22">
        <v>9.7000000000000003E-2</v>
      </c>
      <c r="N11" s="22">
        <v>0.10400000000000001</v>
      </c>
      <c r="O11" s="22">
        <v>0.11100000000000002</v>
      </c>
      <c r="P11" s="22">
        <v>0.11800000000000002</v>
      </c>
      <c r="Q11" s="22">
        <v>0.12500000000000003</v>
      </c>
      <c r="R11" s="22">
        <v>0.13200000000000003</v>
      </c>
      <c r="S11" s="22">
        <v>0.13900000000000004</v>
      </c>
      <c r="T11" s="22">
        <v>0.14600000000000005</v>
      </c>
      <c r="U11" s="22">
        <v>0.15300000000000005</v>
      </c>
      <c r="V11" s="22">
        <v>0.16</v>
      </c>
      <c r="W11" s="22">
        <v>0.16</v>
      </c>
      <c r="X11" s="22">
        <v>0.16</v>
      </c>
      <c r="Y11" s="22">
        <v>0.16</v>
      </c>
      <c r="Z11" s="22">
        <v>0.16</v>
      </c>
      <c r="AA11" s="22">
        <v>0.16</v>
      </c>
      <c r="AB11" s="22">
        <v>0.16</v>
      </c>
      <c r="AC11" s="22">
        <v>0.16</v>
      </c>
      <c r="AD11" s="22">
        <v>0.16</v>
      </c>
      <c r="AE11" s="22">
        <v>0.16</v>
      </c>
      <c r="AF11" s="22">
        <v>0.16</v>
      </c>
      <c r="AG11" s="22">
        <v>0.16</v>
      </c>
      <c r="AH11" s="22">
        <v>0.16</v>
      </c>
      <c r="AI11" s="22">
        <v>0.16</v>
      </c>
      <c r="AJ11" s="22">
        <v>0.16</v>
      </c>
      <c r="AK11" s="22">
        <v>0.16</v>
      </c>
      <c r="AL11" s="22">
        <v>0.16</v>
      </c>
      <c r="AM11" s="22">
        <v>0.16</v>
      </c>
      <c r="AN11" s="22">
        <v>0.16</v>
      </c>
      <c r="AO11" s="22">
        <v>0.16</v>
      </c>
      <c r="AP11" s="22">
        <v>0.16</v>
      </c>
      <c r="AR11" s="17"/>
    </row>
    <row r="12" spans="1:44" x14ac:dyDescent="0.4">
      <c r="A12" s="14" t="s">
        <v>33</v>
      </c>
      <c r="B12" s="24">
        <v>0.1</v>
      </c>
      <c r="C12" s="24">
        <v>0.1</v>
      </c>
      <c r="D12" s="24">
        <v>0.1</v>
      </c>
      <c r="E12" s="24">
        <v>0.1</v>
      </c>
      <c r="F12" s="24">
        <v>0.1</v>
      </c>
      <c r="G12" s="24">
        <v>0.1</v>
      </c>
      <c r="H12" s="24">
        <v>0.1</v>
      </c>
      <c r="I12" s="24">
        <v>0.1</v>
      </c>
      <c r="J12" s="24">
        <v>0.1</v>
      </c>
      <c r="K12" s="24">
        <v>0.1</v>
      </c>
      <c r="L12" s="24">
        <v>0.1</v>
      </c>
      <c r="M12" s="22">
        <v>0.115</v>
      </c>
      <c r="N12" s="22">
        <v>0.13</v>
      </c>
      <c r="O12" s="22">
        <v>0.14500000000000002</v>
      </c>
      <c r="P12" s="22">
        <v>0.16000000000000003</v>
      </c>
      <c r="Q12" s="22">
        <v>0.17500000000000004</v>
      </c>
      <c r="R12" s="22">
        <v>0.19000000000000006</v>
      </c>
      <c r="S12" s="22">
        <v>0.20500000000000007</v>
      </c>
      <c r="T12" s="22">
        <v>0.22000000000000008</v>
      </c>
      <c r="U12" s="22">
        <v>0.2350000000000001</v>
      </c>
      <c r="V12" s="22">
        <v>0.25</v>
      </c>
      <c r="W12" s="22">
        <v>0.25</v>
      </c>
      <c r="X12" s="22">
        <v>0.25</v>
      </c>
      <c r="Y12" s="22">
        <v>0.25</v>
      </c>
      <c r="Z12" s="22">
        <v>0.25</v>
      </c>
      <c r="AA12" s="22">
        <v>0.25</v>
      </c>
      <c r="AB12" s="22">
        <v>0.25</v>
      </c>
      <c r="AC12" s="22">
        <v>0.25</v>
      </c>
      <c r="AD12" s="22">
        <v>0.25</v>
      </c>
      <c r="AE12" s="22">
        <v>0.25</v>
      </c>
      <c r="AF12" s="22">
        <v>0.25</v>
      </c>
      <c r="AG12" s="22">
        <v>0.25</v>
      </c>
      <c r="AH12" s="22">
        <v>0.25</v>
      </c>
      <c r="AI12" s="22">
        <v>0.25</v>
      </c>
      <c r="AJ12" s="22">
        <v>0.25</v>
      </c>
      <c r="AK12" s="22">
        <v>0.25</v>
      </c>
      <c r="AL12" s="22">
        <v>0.25</v>
      </c>
      <c r="AM12" s="22">
        <v>0.25</v>
      </c>
      <c r="AN12" s="22">
        <v>0.25</v>
      </c>
      <c r="AO12" s="22">
        <v>0.25</v>
      </c>
      <c r="AP12" s="22">
        <v>0.25</v>
      </c>
      <c r="AR12" s="17"/>
    </row>
    <row r="13" spans="1:44" s="17" customFormat="1" x14ac:dyDescent="0.4">
      <c r="A13" s="1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</row>
    <row r="14" spans="1:44" s="17" customFormat="1" x14ac:dyDescent="0.4">
      <c r="A14" s="25" t="s">
        <v>205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</row>
    <row r="15" spans="1:44" s="17" customFormat="1" x14ac:dyDescent="0.4">
      <c r="A15" s="14" t="s">
        <v>1</v>
      </c>
      <c r="B15" s="24">
        <v>0.08</v>
      </c>
      <c r="C15" s="24">
        <v>0.08</v>
      </c>
      <c r="D15" s="24">
        <v>0.08</v>
      </c>
      <c r="E15" s="24">
        <v>0.08</v>
      </c>
      <c r="F15" s="24">
        <v>0.08</v>
      </c>
      <c r="G15" s="24">
        <v>0.08</v>
      </c>
      <c r="H15" s="24">
        <v>0.08</v>
      </c>
      <c r="I15" s="24">
        <v>0.08</v>
      </c>
      <c r="J15" s="24">
        <v>0.08</v>
      </c>
      <c r="K15" s="24">
        <v>0.08</v>
      </c>
      <c r="L15" s="24">
        <v>0.08</v>
      </c>
      <c r="M15" s="24">
        <v>0.08</v>
      </c>
      <c r="N15" s="24">
        <v>0.08</v>
      </c>
      <c r="O15" s="24">
        <v>0.08</v>
      </c>
      <c r="P15" s="24">
        <v>0.08</v>
      </c>
      <c r="Q15" s="24">
        <v>0.08</v>
      </c>
      <c r="R15" s="24">
        <v>0.08</v>
      </c>
      <c r="S15" s="24">
        <v>0.08</v>
      </c>
      <c r="T15" s="24">
        <v>0.08</v>
      </c>
      <c r="U15" s="24">
        <v>0.08</v>
      </c>
      <c r="V15" s="24">
        <v>0.08</v>
      </c>
      <c r="W15" s="24">
        <v>0.08</v>
      </c>
      <c r="X15" s="24">
        <v>0.08</v>
      </c>
      <c r="Y15" s="24">
        <v>0.08</v>
      </c>
      <c r="Z15" s="24">
        <v>0.08</v>
      </c>
      <c r="AA15" s="24">
        <v>0.08</v>
      </c>
      <c r="AB15" s="24">
        <v>0.08</v>
      </c>
      <c r="AC15" s="24">
        <v>0.08</v>
      </c>
      <c r="AD15" s="24">
        <v>0.08</v>
      </c>
      <c r="AE15" s="24">
        <v>0.08</v>
      </c>
      <c r="AF15" s="24">
        <v>0.08</v>
      </c>
      <c r="AG15" s="24">
        <v>0.08</v>
      </c>
      <c r="AH15" s="24">
        <v>0.08</v>
      </c>
      <c r="AI15" s="24">
        <v>0.08</v>
      </c>
      <c r="AJ15" s="24">
        <v>0.08</v>
      </c>
      <c r="AK15" s="24">
        <v>0.08</v>
      </c>
      <c r="AL15" s="24">
        <v>0.08</v>
      </c>
      <c r="AM15" s="24">
        <v>0.08</v>
      </c>
      <c r="AN15" s="24">
        <v>0.08</v>
      </c>
      <c r="AO15" s="24">
        <v>0.08</v>
      </c>
      <c r="AP15" s="24">
        <v>0.08</v>
      </c>
    </row>
    <row r="16" spans="1:44" s="17" customFormat="1" x14ac:dyDescent="0.4">
      <c r="A16" s="14" t="s">
        <v>2</v>
      </c>
      <c r="B16" s="24">
        <v>0.08</v>
      </c>
      <c r="C16" s="24">
        <v>0.08</v>
      </c>
      <c r="D16" s="24">
        <v>0.08</v>
      </c>
      <c r="E16" s="24">
        <v>0.08</v>
      </c>
      <c r="F16" s="24">
        <v>0.08</v>
      </c>
      <c r="G16" s="24">
        <v>0.08</v>
      </c>
      <c r="H16" s="24">
        <v>0.08</v>
      </c>
      <c r="I16" s="24">
        <v>0.08</v>
      </c>
      <c r="J16" s="24">
        <v>0.08</v>
      </c>
      <c r="K16" s="24">
        <v>0.08</v>
      </c>
      <c r="L16" s="24">
        <v>0.08</v>
      </c>
      <c r="M16" s="24">
        <v>0.08</v>
      </c>
      <c r="N16" s="24">
        <v>0.08</v>
      </c>
      <c r="O16" s="24">
        <v>0.08</v>
      </c>
      <c r="P16" s="24">
        <v>0.08</v>
      </c>
      <c r="Q16" s="24">
        <v>0.08</v>
      </c>
      <c r="R16" s="24">
        <v>0.08</v>
      </c>
      <c r="S16" s="24">
        <v>0.08</v>
      </c>
      <c r="T16" s="24">
        <v>0.08</v>
      </c>
      <c r="U16" s="24">
        <v>0.08</v>
      </c>
      <c r="V16" s="24">
        <v>0.08</v>
      </c>
      <c r="W16" s="24">
        <v>0.08</v>
      </c>
      <c r="X16" s="24">
        <v>0.08</v>
      </c>
      <c r="Y16" s="24">
        <v>0.08</v>
      </c>
      <c r="Z16" s="24">
        <v>0.08</v>
      </c>
      <c r="AA16" s="24">
        <v>0.08</v>
      </c>
      <c r="AB16" s="24">
        <v>0.08</v>
      </c>
      <c r="AC16" s="24">
        <v>0.08</v>
      </c>
      <c r="AD16" s="24">
        <v>0.08</v>
      </c>
      <c r="AE16" s="24">
        <v>0.08</v>
      </c>
      <c r="AF16" s="24">
        <v>0.08</v>
      </c>
      <c r="AG16" s="24">
        <v>0.08</v>
      </c>
      <c r="AH16" s="24">
        <v>0.08</v>
      </c>
      <c r="AI16" s="24">
        <v>0.08</v>
      </c>
      <c r="AJ16" s="24">
        <v>0.08</v>
      </c>
      <c r="AK16" s="24">
        <v>0.08</v>
      </c>
      <c r="AL16" s="24">
        <v>0.08</v>
      </c>
      <c r="AM16" s="24">
        <v>0.08</v>
      </c>
      <c r="AN16" s="24">
        <v>0.08</v>
      </c>
      <c r="AO16" s="24">
        <v>0.08</v>
      </c>
      <c r="AP16" s="24">
        <v>0.08</v>
      </c>
    </row>
    <row r="17" spans="1:42" s="17" customFormat="1" x14ac:dyDescent="0.4">
      <c r="A17" s="14" t="s">
        <v>3</v>
      </c>
      <c r="B17" s="24">
        <v>0.12</v>
      </c>
      <c r="C17" s="24">
        <v>0.12</v>
      </c>
      <c r="D17" s="24">
        <v>0.12</v>
      </c>
      <c r="E17" s="24">
        <v>0.12</v>
      </c>
      <c r="F17" s="24">
        <v>0.12</v>
      </c>
      <c r="G17" s="24">
        <v>0.12</v>
      </c>
      <c r="H17" s="24">
        <v>0.12</v>
      </c>
      <c r="I17" s="24">
        <v>0.12</v>
      </c>
      <c r="J17" s="24">
        <v>0.12</v>
      </c>
      <c r="K17" s="24">
        <v>0.12</v>
      </c>
      <c r="L17" s="24">
        <v>0.12</v>
      </c>
      <c r="M17" s="24">
        <v>0.12</v>
      </c>
      <c r="N17" s="24">
        <v>0.12</v>
      </c>
      <c r="O17" s="24">
        <v>0.12</v>
      </c>
      <c r="P17" s="24">
        <v>0.12</v>
      </c>
      <c r="Q17" s="24">
        <v>0.12</v>
      </c>
      <c r="R17" s="24">
        <v>0.12</v>
      </c>
      <c r="S17" s="24">
        <v>0.12</v>
      </c>
      <c r="T17" s="24">
        <v>0.12</v>
      </c>
      <c r="U17" s="24">
        <v>0.12</v>
      </c>
      <c r="V17" s="24">
        <v>0.12</v>
      </c>
      <c r="W17" s="24">
        <v>0.12</v>
      </c>
      <c r="X17" s="24">
        <v>0.12</v>
      </c>
      <c r="Y17" s="24">
        <v>0.12</v>
      </c>
      <c r="Z17" s="24">
        <v>0.12</v>
      </c>
      <c r="AA17" s="24">
        <v>0.12</v>
      </c>
      <c r="AB17" s="24">
        <v>0.12</v>
      </c>
      <c r="AC17" s="24">
        <v>0.12</v>
      </c>
      <c r="AD17" s="24">
        <v>0.12</v>
      </c>
      <c r="AE17" s="24">
        <v>0.12</v>
      </c>
      <c r="AF17" s="24">
        <v>0.12</v>
      </c>
      <c r="AG17" s="24">
        <v>0.12</v>
      </c>
      <c r="AH17" s="24">
        <v>0.12</v>
      </c>
      <c r="AI17" s="24">
        <v>0.12</v>
      </c>
      <c r="AJ17" s="24">
        <v>0.12</v>
      </c>
      <c r="AK17" s="24">
        <v>0.12</v>
      </c>
      <c r="AL17" s="24">
        <v>0.12</v>
      </c>
      <c r="AM17" s="24">
        <v>0.12</v>
      </c>
      <c r="AN17" s="24">
        <v>0.12</v>
      </c>
      <c r="AO17" s="24">
        <v>0.12</v>
      </c>
      <c r="AP17" s="24">
        <v>0.12</v>
      </c>
    </row>
    <row r="18" spans="1:42" s="17" customFormat="1" x14ac:dyDescent="0.4">
      <c r="A18" s="14" t="s">
        <v>4</v>
      </c>
      <c r="B18" s="24">
        <v>0.11</v>
      </c>
      <c r="C18" s="24">
        <v>0.11</v>
      </c>
      <c r="D18" s="24">
        <v>0.11</v>
      </c>
      <c r="E18" s="24">
        <v>0.11</v>
      </c>
      <c r="F18" s="24">
        <v>0.11</v>
      </c>
      <c r="G18" s="24">
        <v>0.11</v>
      </c>
      <c r="H18" s="24">
        <v>0.11</v>
      </c>
      <c r="I18" s="24">
        <v>0.11</v>
      </c>
      <c r="J18" s="24">
        <v>0.11</v>
      </c>
      <c r="K18" s="24">
        <v>0.11</v>
      </c>
      <c r="L18" s="24">
        <v>0.11</v>
      </c>
      <c r="M18" s="24">
        <v>0.11</v>
      </c>
      <c r="N18" s="24">
        <v>0.11</v>
      </c>
      <c r="O18" s="24">
        <v>0.11</v>
      </c>
      <c r="P18" s="24">
        <v>0.11</v>
      </c>
      <c r="Q18" s="24">
        <v>0.11</v>
      </c>
      <c r="R18" s="24">
        <v>0.11</v>
      </c>
      <c r="S18" s="24">
        <v>0.11</v>
      </c>
      <c r="T18" s="24">
        <v>0.11</v>
      </c>
      <c r="U18" s="24">
        <v>0.11</v>
      </c>
      <c r="V18" s="24">
        <v>0.11</v>
      </c>
      <c r="W18" s="24">
        <v>0.11</v>
      </c>
      <c r="X18" s="24">
        <v>0.11</v>
      </c>
      <c r="Y18" s="24">
        <v>0.11</v>
      </c>
      <c r="Z18" s="24">
        <v>0.11</v>
      </c>
      <c r="AA18" s="24">
        <v>0.11</v>
      </c>
      <c r="AB18" s="24">
        <v>0.11</v>
      </c>
      <c r="AC18" s="24">
        <v>0.11</v>
      </c>
      <c r="AD18" s="24">
        <v>0.11</v>
      </c>
      <c r="AE18" s="24">
        <v>0.11</v>
      </c>
      <c r="AF18" s="24">
        <v>0.11</v>
      </c>
      <c r="AG18" s="24">
        <v>0.11</v>
      </c>
      <c r="AH18" s="24">
        <v>0.11</v>
      </c>
      <c r="AI18" s="24">
        <v>0.11</v>
      </c>
      <c r="AJ18" s="24">
        <v>0.11</v>
      </c>
      <c r="AK18" s="24">
        <v>0.11</v>
      </c>
      <c r="AL18" s="24">
        <v>0.11</v>
      </c>
      <c r="AM18" s="24">
        <v>0.11</v>
      </c>
      <c r="AN18" s="24">
        <v>0.11</v>
      </c>
      <c r="AO18" s="24">
        <v>0.11</v>
      </c>
      <c r="AP18" s="24">
        <v>0.11</v>
      </c>
    </row>
    <row r="19" spans="1:42" s="17" customFormat="1" x14ac:dyDescent="0.4">
      <c r="A19" s="14" t="s">
        <v>5</v>
      </c>
      <c r="B19" s="24">
        <v>0.13</v>
      </c>
      <c r="C19" s="24">
        <v>0.13</v>
      </c>
      <c r="D19" s="24">
        <v>0.13</v>
      </c>
      <c r="E19" s="24">
        <v>0.13</v>
      </c>
      <c r="F19" s="24">
        <v>0.13</v>
      </c>
      <c r="G19" s="24">
        <v>0.13</v>
      </c>
      <c r="H19" s="24">
        <v>0.13</v>
      </c>
      <c r="I19" s="24">
        <v>0.13</v>
      </c>
      <c r="J19" s="24">
        <v>0.13</v>
      </c>
      <c r="K19" s="24">
        <v>0.13</v>
      </c>
      <c r="L19" s="24">
        <v>0.13</v>
      </c>
      <c r="M19" s="24">
        <v>0.13</v>
      </c>
      <c r="N19" s="24">
        <v>0.13</v>
      </c>
      <c r="O19" s="24">
        <v>0.13</v>
      </c>
      <c r="P19" s="24">
        <v>0.13</v>
      </c>
      <c r="Q19" s="24">
        <v>0.13</v>
      </c>
      <c r="R19" s="24">
        <v>0.13</v>
      </c>
      <c r="S19" s="24">
        <v>0.13</v>
      </c>
      <c r="T19" s="24">
        <v>0.13</v>
      </c>
      <c r="U19" s="24">
        <v>0.13</v>
      </c>
      <c r="V19" s="24">
        <v>0.13</v>
      </c>
      <c r="W19" s="24">
        <v>0.13</v>
      </c>
      <c r="X19" s="24">
        <v>0.13</v>
      </c>
      <c r="Y19" s="24">
        <v>0.13</v>
      </c>
      <c r="Z19" s="24">
        <v>0.13</v>
      </c>
      <c r="AA19" s="24">
        <v>0.13</v>
      </c>
      <c r="AB19" s="24">
        <v>0.13</v>
      </c>
      <c r="AC19" s="24">
        <v>0.13</v>
      </c>
      <c r="AD19" s="24">
        <v>0.13</v>
      </c>
      <c r="AE19" s="24">
        <v>0.13</v>
      </c>
      <c r="AF19" s="24">
        <v>0.13</v>
      </c>
      <c r="AG19" s="24">
        <v>0.13</v>
      </c>
      <c r="AH19" s="24">
        <v>0.13</v>
      </c>
      <c r="AI19" s="24">
        <v>0.13</v>
      </c>
      <c r="AJ19" s="24">
        <v>0.13</v>
      </c>
      <c r="AK19" s="24">
        <v>0.13</v>
      </c>
      <c r="AL19" s="24">
        <v>0.13</v>
      </c>
      <c r="AM19" s="24">
        <v>0.13</v>
      </c>
      <c r="AN19" s="24">
        <v>0.13</v>
      </c>
      <c r="AO19" s="24">
        <v>0.13</v>
      </c>
      <c r="AP19" s="24">
        <v>0.13</v>
      </c>
    </row>
    <row r="20" spans="1:42" s="17" customFormat="1" x14ac:dyDescent="0.4">
      <c r="A20" s="14" t="s">
        <v>6</v>
      </c>
      <c r="B20" s="24">
        <v>0.1</v>
      </c>
      <c r="C20" s="24">
        <v>0.1</v>
      </c>
      <c r="D20" s="24">
        <v>0.1</v>
      </c>
      <c r="E20" s="24">
        <v>0.1</v>
      </c>
      <c r="F20" s="24">
        <v>0.1</v>
      </c>
      <c r="G20" s="24">
        <v>0.1</v>
      </c>
      <c r="H20" s="24">
        <v>0.1</v>
      </c>
      <c r="I20" s="24">
        <v>0.1</v>
      </c>
      <c r="J20" s="24">
        <v>0.1</v>
      </c>
      <c r="K20" s="24">
        <v>0.1</v>
      </c>
      <c r="L20" s="24">
        <v>0.1</v>
      </c>
      <c r="M20" s="24">
        <v>0.1</v>
      </c>
      <c r="N20" s="24">
        <v>0.1</v>
      </c>
      <c r="O20" s="24">
        <v>0.1</v>
      </c>
      <c r="P20" s="24">
        <v>0.1</v>
      </c>
      <c r="Q20" s="24">
        <v>0.1</v>
      </c>
      <c r="R20" s="24">
        <v>0.1</v>
      </c>
      <c r="S20" s="24">
        <v>0.1</v>
      </c>
      <c r="T20" s="24">
        <v>0.1</v>
      </c>
      <c r="U20" s="24">
        <v>0.1</v>
      </c>
      <c r="V20" s="24">
        <v>0.1</v>
      </c>
      <c r="W20" s="24">
        <v>0.1</v>
      </c>
      <c r="X20" s="24">
        <v>0.1</v>
      </c>
      <c r="Y20" s="24">
        <v>0.1</v>
      </c>
      <c r="Z20" s="24">
        <v>0.1</v>
      </c>
      <c r="AA20" s="24">
        <v>0.1</v>
      </c>
      <c r="AB20" s="24">
        <v>0.1</v>
      </c>
      <c r="AC20" s="24">
        <v>0.1</v>
      </c>
      <c r="AD20" s="24">
        <v>0.1</v>
      </c>
      <c r="AE20" s="24">
        <v>0.1</v>
      </c>
      <c r="AF20" s="24">
        <v>0.1</v>
      </c>
      <c r="AG20" s="24">
        <v>0.1</v>
      </c>
      <c r="AH20" s="24">
        <v>0.1</v>
      </c>
      <c r="AI20" s="24">
        <v>0.1</v>
      </c>
      <c r="AJ20" s="24">
        <v>0.1</v>
      </c>
      <c r="AK20" s="24">
        <v>0.1</v>
      </c>
      <c r="AL20" s="24">
        <v>0.1</v>
      </c>
      <c r="AM20" s="24">
        <v>0.1</v>
      </c>
      <c r="AN20" s="24">
        <v>0.1</v>
      </c>
      <c r="AO20" s="24">
        <v>0.1</v>
      </c>
      <c r="AP20" s="24">
        <v>0.1</v>
      </c>
    </row>
    <row r="21" spans="1:42" x14ac:dyDescent="0.4">
      <c r="A21" s="14" t="s">
        <v>7</v>
      </c>
      <c r="B21" s="24">
        <v>0.09</v>
      </c>
      <c r="C21" s="24">
        <v>0.09</v>
      </c>
      <c r="D21" s="24">
        <v>0.09</v>
      </c>
      <c r="E21" s="24">
        <v>0.09</v>
      </c>
      <c r="F21" s="24">
        <v>0.09</v>
      </c>
      <c r="G21" s="24">
        <v>0.09</v>
      </c>
      <c r="H21" s="24">
        <v>0.09</v>
      </c>
      <c r="I21" s="24">
        <v>0.09</v>
      </c>
      <c r="J21" s="24">
        <v>0.09</v>
      </c>
      <c r="K21" s="24">
        <v>0.09</v>
      </c>
      <c r="L21" s="24">
        <v>0.09</v>
      </c>
      <c r="M21" s="24">
        <v>0.09</v>
      </c>
      <c r="N21" s="24">
        <v>0.09</v>
      </c>
      <c r="O21" s="24">
        <v>0.09</v>
      </c>
      <c r="P21" s="24">
        <v>0.09</v>
      </c>
      <c r="Q21" s="24">
        <v>0.09</v>
      </c>
      <c r="R21" s="24">
        <v>0.09</v>
      </c>
      <c r="S21" s="24">
        <v>0.09</v>
      </c>
      <c r="T21" s="24">
        <v>0.09</v>
      </c>
      <c r="U21" s="24">
        <v>0.09</v>
      </c>
      <c r="V21" s="24">
        <v>0.09</v>
      </c>
      <c r="W21" s="24">
        <v>0.09</v>
      </c>
      <c r="X21" s="24">
        <v>0.09</v>
      </c>
      <c r="Y21" s="24">
        <v>0.09</v>
      </c>
      <c r="Z21" s="24">
        <v>0.09</v>
      </c>
      <c r="AA21" s="24">
        <v>0.09</v>
      </c>
      <c r="AB21" s="24">
        <v>0.09</v>
      </c>
      <c r="AC21" s="24">
        <v>0.09</v>
      </c>
      <c r="AD21" s="24">
        <v>0.09</v>
      </c>
      <c r="AE21" s="24">
        <v>0.09</v>
      </c>
      <c r="AF21" s="24">
        <v>0.09</v>
      </c>
      <c r="AG21" s="24">
        <v>0.09</v>
      </c>
      <c r="AH21" s="24">
        <v>0.09</v>
      </c>
      <c r="AI21" s="24">
        <v>0.09</v>
      </c>
      <c r="AJ21" s="24">
        <v>0.09</v>
      </c>
      <c r="AK21" s="24">
        <v>0.09</v>
      </c>
      <c r="AL21" s="24">
        <v>0.09</v>
      </c>
      <c r="AM21" s="24">
        <v>0.09</v>
      </c>
      <c r="AN21" s="24">
        <v>0.09</v>
      </c>
      <c r="AO21" s="24">
        <v>0.09</v>
      </c>
      <c r="AP21" s="24">
        <v>0.09</v>
      </c>
    </row>
    <row r="22" spans="1:42" s="17" customFormat="1" x14ac:dyDescent="0.4">
      <c r="A22" s="14" t="s">
        <v>33</v>
      </c>
      <c r="B22" s="24">
        <v>0.1</v>
      </c>
      <c r="C22" s="24">
        <v>0.1</v>
      </c>
      <c r="D22" s="24">
        <v>0.1</v>
      </c>
      <c r="E22" s="24">
        <v>0.1</v>
      </c>
      <c r="F22" s="24">
        <v>0.1</v>
      </c>
      <c r="G22" s="24">
        <v>0.1</v>
      </c>
      <c r="H22" s="24">
        <v>0.1</v>
      </c>
      <c r="I22" s="24">
        <v>0.1</v>
      </c>
      <c r="J22" s="24">
        <v>0.1</v>
      </c>
      <c r="K22" s="24">
        <v>0.1</v>
      </c>
      <c r="L22" s="24">
        <v>0.1</v>
      </c>
      <c r="M22" s="24">
        <v>0.1</v>
      </c>
      <c r="N22" s="24">
        <v>0.1</v>
      </c>
      <c r="O22" s="24">
        <v>0.1</v>
      </c>
      <c r="P22" s="24">
        <v>0.1</v>
      </c>
      <c r="Q22" s="24">
        <v>0.1</v>
      </c>
      <c r="R22" s="24">
        <v>0.1</v>
      </c>
      <c r="S22" s="24">
        <v>0.1</v>
      </c>
      <c r="T22" s="24">
        <v>0.1</v>
      </c>
      <c r="U22" s="24">
        <v>0.1</v>
      </c>
      <c r="V22" s="24">
        <v>0.1</v>
      </c>
      <c r="W22" s="24">
        <v>0.1</v>
      </c>
      <c r="X22" s="24">
        <v>0.1</v>
      </c>
      <c r="Y22" s="24">
        <v>0.1</v>
      </c>
      <c r="Z22" s="24">
        <v>0.1</v>
      </c>
      <c r="AA22" s="24">
        <v>0.1</v>
      </c>
      <c r="AB22" s="24">
        <v>0.1</v>
      </c>
      <c r="AC22" s="24">
        <v>0.1</v>
      </c>
      <c r="AD22" s="24">
        <v>0.1</v>
      </c>
      <c r="AE22" s="24">
        <v>0.1</v>
      </c>
      <c r="AF22" s="24">
        <v>0.1</v>
      </c>
      <c r="AG22" s="24">
        <v>0.1</v>
      </c>
      <c r="AH22" s="24">
        <v>0.1</v>
      </c>
      <c r="AI22" s="24">
        <v>0.1</v>
      </c>
      <c r="AJ22" s="24">
        <v>0.1</v>
      </c>
      <c r="AK22" s="24">
        <v>0.1</v>
      </c>
      <c r="AL22" s="24">
        <v>0.1</v>
      </c>
      <c r="AM22" s="24">
        <v>0.1</v>
      </c>
      <c r="AN22" s="24">
        <v>0.1</v>
      </c>
      <c r="AO22" s="24">
        <v>0.1</v>
      </c>
      <c r="AP22" s="24">
        <v>0.1</v>
      </c>
    </row>
    <row r="23" spans="1:42" s="17" customFormat="1" x14ac:dyDescent="0.4">
      <c r="B23" s="11"/>
      <c r="C23" s="11"/>
      <c r="D23" s="11"/>
      <c r="E23" s="11"/>
      <c r="F23" s="11"/>
      <c r="G23" s="11"/>
      <c r="H23" s="11"/>
      <c r="I23" s="11"/>
      <c r="J23" s="11"/>
    </row>
    <row r="24" spans="1:42" x14ac:dyDescent="0.4">
      <c r="A24" s="17" t="s">
        <v>183</v>
      </c>
      <c r="B24" s="51"/>
      <c r="C24" s="11"/>
      <c r="D24" s="11"/>
      <c r="E24" s="11"/>
      <c r="F24" s="11"/>
      <c r="G24" s="11"/>
      <c r="H24" s="11"/>
      <c r="I24" s="11"/>
      <c r="J24" s="11"/>
    </row>
    <row r="25" spans="1:42" x14ac:dyDescent="0.4">
      <c r="A25" s="51" t="s">
        <v>170</v>
      </c>
      <c r="B25" s="11"/>
      <c r="C25" s="11"/>
      <c r="D25" s="11"/>
      <c r="E25" s="11"/>
      <c r="F25" s="11"/>
      <c r="G25" s="11"/>
      <c r="H25" s="11"/>
      <c r="I25" s="11"/>
      <c r="J25" s="11"/>
    </row>
    <row r="26" spans="1:42" x14ac:dyDescent="0.4">
      <c r="B26" s="11"/>
      <c r="C26" s="11"/>
      <c r="D26" s="11"/>
      <c r="E26" s="11"/>
      <c r="F26" s="11"/>
      <c r="G26" s="11"/>
      <c r="H26" s="11"/>
      <c r="I26" s="11"/>
      <c r="J26" s="11"/>
    </row>
    <row r="27" spans="1:42" x14ac:dyDescent="0.4">
      <c r="B27" s="11"/>
      <c r="C27" s="11"/>
      <c r="D27" s="11"/>
      <c r="E27" s="11"/>
      <c r="F27" s="11"/>
      <c r="G27" s="11"/>
      <c r="H27" s="11"/>
      <c r="I27" s="11"/>
      <c r="J27" s="11"/>
    </row>
    <row r="28" spans="1:42" x14ac:dyDescent="0.4">
      <c r="B28" s="11"/>
      <c r="C28" s="11"/>
      <c r="D28" s="11"/>
      <c r="E28" s="11"/>
      <c r="F28" s="11"/>
      <c r="G28" s="11"/>
      <c r="H28" s="11"/>
      <c r="I28" s="11"/>
      <c r="J28" s="11"/>
    </row>
    <row r="29" spans="1:42" x14ac:dyDescent="0.4">
      <c r="B29" s="11"/>
      <c r="C29" s="11"/>
      <c r="D29" s="11"/>
      <c r="E29" s="11"/>
      <c r="F29" s="11"/>
      <c r="G29" s="11"/>
      <c r="H29" s="11"/>
      <c r="I29" s="11"/>
      <c r="J29" s="11"/>
    </row>
    <row r="30" spans="1:42" x14ac:dyDescent="0.4">
      <c r="B30" s="11"/>
      <c r="C30" s="11"/>
      <c r="D30" s="11"/>
      <c r="E30" s="11"/>
      <c r="F30" s="11"/>
      <c r="G30" s="11"/>
      <c r="H30" s="11"/>
      <c r="I30" s="11"/>
      <c r="J30" s="11"/>
    </row>
    <row r="31" spans="1:42" x14ac:dyDescent="0.4">
      <c r="B31" s="11"/>
      <c r="C31" s="11"/>
      <c r="D31" s="11"/>
      <c r="E31" s="11"/>
      <c r="F31" s="11"/>
      <c r="G31" s="11"/>
      <c r="H31" s="11"/>
      <c r="I31" s="11"/>
      <c r="J31" s="11"/>
    </row>
    <row r="32" spans="1:42" x14ac:dyDescent="0.4">
      <c r="B32" s="11"/>
      <c r="C32" s="11"/>
      <c r="D32" s="11"/>
      <c r="E32" s="11"/>
      <c r="F32" s="11"/>
      <c r="G32" s="11"/>
      <c r="H32" s="11"/>
      <c r="I32" s="11"/>
      <c r="J32" s="11"/>
    </row>
    <row r="33" spans="1:10" x14ac:dyDescent="0.4">
      <c r="B33" s="11"/>
      <c r="C33" s="11"/>
      <c r="D33" s="11"/>
      <c r="E33" s="11"/>
      <c r="F33" s="11"/>
      <c r="G33" s="11"/>
      <c r="H33" s="11"/>
      <c r="I33" s="11"/>
      <c r="J33" s="11"/>
    </row>
    <row r="34" spans="1:10" x14ac:dyDescent="0.4">
      <c r="B34" s="11"/>
      <c r="C34" s="11"/>
      <c r="D34" s="11"/>
      <c r="E34" s="11"/>
      <c r="F34" s="11"/>
      <c r="G34" s="11"/>
      <c r="H34" s="11"/>
      <c r="I34" s="11"/>
      <c r="J34" s="11"/>
    </row>
    <row r="35" spans="1:10" x14ac:dyDescent="0.4">
      <c r="B35" s="11"/>
      <c r="C35" s="11"/>
      <c r="D35" s="11"/>
      <c r="E35" s="11"/>
      <c r="F35" s="11"/>
      <c r="G35" s="11"/>
      <c r="H35" s="11"/>
      <c r="I35" s="11"/>
      <c r="J35" s="11"/>
    </row>
    <row r="36" spans="1:10" x14ac:dyDescent="0.4">
      <c r="B36" s="11"/>
      <c r="C36" s="11"/>
      <c r="D36" s="11"/>
      <c r="E36" s="11"/>
      <c r="F36" s="11"/>
      <c r="G36" s="11"/>
      <c r="H36" s="11"/>
      <c r="I36" s="11"/>
      <c r="J36" s="11"/>
    </row>
    <row r="37" spans="1:10" x14ac:dyDescent="0.4">
      <c r="B37" s="11"/>
      <c r="C37" s="11"/>
      <c r="D37" s="11"/>
      <c r="E37" s="11"/>
      <c r="F37" s="11"/>
      <c r="G37" s="11"/>
      <c r="H37" s="11"/>
      <c r="I37" s="11"/>
      <c r="J37" s="11"/>
    </row>
    <row r="38" spans="1:10" x14ac:dyDescent="0.4">
      <c r="B38" s="11"/>
      <c r="C38" s="11"/>
      <c r="D38" s="11"/>
      <c r="E38" s="11"/>
      <c r="F38" s="11"/>
      <c r="G38" s="11"/>
      <c r="H38" s="11"/>
      <c r="I38" s="11"/>
      <c r="J38" s="11"/>
    </row>
    <row r="42" spans="1:10" x14ac:dyDescent="0.4">
      <c r="A42" s="14"/>
      <c r="B42" s="1"/>
    </row>
    <row r="43" spans="1:10" x14ac:dyDescent="0.4">
      <c r="A43" s="14"/>
      <c r="B43" s="1"/>
    </row>
    <row r="44" spans="1:10" x14ac:dyDescent="0.4">
      <c r="A44" s="14"/>
      <c r="B44" s="1"/>
    </row>
    <row r="45" spans="1:10" x14ac:dyDescent="0.4">
      <c r="A45" s="14"/>
      <c r="B45" s="1"/>
    </row>
    <row r="46" spans="1:10" x14ac:dyDescent="0.4">
      <c r="A46" s="14"/>
      <c r="B46" s="1"/>
    </row>
    <row r="47" spans="1:10" x14ac:dyDescent="0.4">
      <c r="A47" s="14"/>
      <c r="B47" s="1"/>
    </row>
    <row r="48" spans="1:10" x14ac:dyDescent="0.4">
      <c r="A48" s="14"/>
      <c r="B48" s="1"/>
    </row>
    <row r="49" spans="1:1" x14ac:dyDescent="0.4">
      <c r="A49" s="14"/>
    </row>
  </sheetData>
  <hyperlinks>
    <hyperlink ref="A25" r:id="rId1" xr:uid="{BB2F71A9-902F-4BFA-B352-8923AFB910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0 info</vt:lpstr>
      <vt:lpstr>1 veh chars</vt:lpstr>
      <vt:lpstr>2 ass en</vt:lpstr>
      <vt:lpstr>3 mat com</vt:lpstr>
      <vt:lpstr>4 mat co2</vt:lpstr>
      <vt:lpstr>5 en co2</vt:lpstr>
      <vt:lpstr>6 reu en</vt:lpstr>
      <vt:lpstr>7 rec</vt:lpstr>
      <vt:lpstr>8 reu</vt:lpstr>
      <vt:lpstr>9 ctax</vt:lpstr>
      <vt:lpstr>10 feebate</vt:lpstr>
      <vt:lpstr>11 lw</vt:lpstr>
      <vt:lpstr>12 mpg</vt:lpstr>
      <vt:lpstr>13 prices</vt:lpstr>
      <vt:lpstr>14 vmt</vt:lpstr>
      <vt:lpstr>15 mat</vt:lpstr>
      <vt:lpstr>16 co2</vt:lpstr>
      <vt:lpstr>17 sust</vt:lpstr>
      <vt:lpstr>18 elec</vt:lpstr>
      <vt:lpstr>19 sales</vt:lpstr>
      <vt:lpstr>20 CO2km</vt:lpstr>
      <vt:lpstr>21 engy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Wolfram, Paul</dc:creator>
  <cp:lastModifiedBy>Wolfram, Paul</cp:lastModifiedBy>
  <dcterms:created xsi:type="dcterms:W3CDTF">2015-06-05T18:17:20Z</dcterms:created>
  <dcterms:modified xsi:type="dcterms:W3CDTF">2020-12-14T20:40:51Z</dcterms:modified>
</cp:coreProperties>
</file>