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9"/>
  <workbookPr defaultThemeVersion="166925"/>
  <mc:AlternateContent xmlns:mc="http://schemas.openxmlformats.org/markup-compatibility/2006">
    <mc:Choice Requires="x15">
      <x15ac:absPath xmlns:x15ac="http://schemas.microsoft.com/office/spreadsheetml/2010/11/ac" url="/Users/derekhamilton/Downloads/sedaDNA manuscript/"/>
    </mc:Choice>
  </mc:AlternateContent>
  <xr:revisionPtr revIDLastSave="0" documentId="13_ncr:1_{24730F89-A93A-9443-B17B-2229D260645E}" xr6:coauthVersionLast="47" xr6:coauthVersionMax="47" xr10:uidLastSave="{00000000-0000-0000-0000-000000000000}"/>
  <bookViews>
    <workbookView xWindow="12920" yWindow="520" windowWidth="34480" windowHeight="25020" activeTab="9" xr2:uid="{00000000-000D-0000-FFFF-FFFF00000000}"/>
  </bookViews>
  <sheets>
    <sheet name="Table S11a 14C" sheetId="12" r:id="rId1"/>
    <sheet name="Table S11b OSL" sheetId="1" r:id="rId2"/>
    <sheet name="Age-depth method" sheetId="3" r:id="rId3"/>
    <sheet name="001A" sheetId="6" r:id="rId4"/>
    <sheet name="002" sheetId="4" r:id="rId5"/>
    <sheet name="007" sheetId="5" r:id="rId6"/>
    <sheet name="020" sheetId="7" r:id="rId7"/>
    <sheet name="034" sheetId="8" r:id="rId8"/>
    <sheet name="034A" sheetId="9" r:id="rId9"/>
    <sheet name="051" sheetId="10" r:id="rId10"/>
    <sheet name="054" sheetId="11"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30" i="12" l="1"/>
  <c r="F329" i="12"/>
  <c r="F328" i="12"/>
  <c r="F327" i="12"/>
  <c r="F326" i="12"/>
  <c r="D326" i="12"/>
  <c r="F325" i="12"/>
  <c r="G325" i="12" s="1"/>
  <c r="F324" i="12"/>
  <c r="F323" i="12"/>
  <c r="F322" i="12"/>
  <c r="F321" i="12"/>
  <c r="F320" i="12"/>
  <c r="T319" i="12"/>
  <c r="S319" i="12"/>
  <c r="F319" i="12"/>
  <c r="T318" i="12"/>
  <c r="U318" i="12" s="1"/>
  <c r="S318" i="12"/>
  <c r="F318" i="12"/>
  <c r="T317" i="12"/>
  <c r="S317" i="12"/>
  <c r="U317" i="12" s="1"/>
  <c r="F317" i="12"/>
  <c r="T316" i="12"/>
  <c r="S316" i="12"/>
  <c r="U316" i="12" s="1"/>
  <c r="F316" i="12"/>
  <c r="D316" i="12"/>
  <c r="F315" i="12"/>
  <c r="D315" i="12"/>
  <c r="G315" i="12" s="1"/>
  <c r="F314" i="12"/>
  <c r="F313" i="12"/>
  <c r="F312" i="12"/>
  <c r="F311" i="12"/>
  <c r="D311" i="12"/>
  <c r="F310" i="12"/>
  <c r="D310" i="12"/>
  <c r="G310" i="12" s="1"/>
  <c r="F309" i="12"/>
  <c r="G309" i="12" s="1"/>
  <c r="T308" i="12"/>
  <c r="S308" i="12"/>
  <c r="U308" i="12" s="1"/>
  <c r="F308" i="12"/>
  <c r="F307" i="12"/>
  <c r="T306" i="12"/>
  <c r="S306" i="12"/>
  <c r="F306" i="12"/>
  <c r="U305" i="12"/>
  <c r="T305" i="12"/>
  <c r="S305" i="12"/>
  <c r="F305" i="12"/>
  <c r="T304" i="12"/>
  <c r="S304" i="12"/>
  <c r="F304" i="12"/>
  <c r="U303" i="12"/>
  <c r="T303" i="12"/>
  <c r="S303" i="12"/>
  <c r="F303" i="12"/>
  <c r="F302" i="12"/>
  <c r="D302" i="12"/>
  <c r="F301" i="12"/>
  <c r="F300" i="12"/>
  <c r="F299" i="12"/>
  <c r="F298" i="12"/>
  <c r="F297" i="12"/>
  <c r="F296" i="12"/>
  <c r="F295" i="12"/>
  <c r="F294" i="12"/>
  <c r="T293" i="12"/>
  <c r="S293" i="12"/>
  <c r="U293" i="12" s="1"/>
  <c r="F293" i="12"/>
  <c r="T292" i="12"/>
  <c r="U292" i="12" s="1"/>
  <c r="S292" i="12"/>
  <c r="F292" i="12"/>
  <c r="D292" i="12"/>
  <c r="T291" i="12"/>
  <c r="S291" i="12"/>
  <c r="G291" i="12"/>
  <c r="F291" i="12"/>
  <c r="D291" i="12"/>
  <c r="F290" i="12"/>
  <c r="G290" i="12" s="1"/>
  <c r="F289" i="12"/>
  <c r="F288" i="12"/>
  <c r="F287" i="12"/>
  <c r="T286" i="12"/>
  <c r="S286" i="12"/>
  <c r="F286" i="12"/>
  <c r="D286" i="12"/>
  <c r="T285" i="12"/>
  <c r="S285" i="12"/>
  <c r="U285" i="12" s="1"/>
  <c r="F285" i="12"/>
  <c r="G285" i="12" s="1"/>
  <c r="D285" i="12"/>
  <c r="F284" i="12"/>
  <c r="G284" i="12" s="1"/>
  <c r="F283" i="12"/>
  <c r="F282" i="12"/>
  <c r="T281" i="12"/>
  <c r="S281" i="12"/>
  <c r="F281" i="12"/>
  <c r="T280" i="12"/>
  <c r="S280" i="12"/>
  <c r="U280" i="12" s="1"/>
  <c r="F280" i="12"/>
  <c r="T279" i="12"/>
  <c r="S279" i="12"/>
  <c r="F279" i="12"/>
  <c r="D279" i="12"/>
  <c r="F278" i="12"/>
  <c r="G278" i="12" s="1"/>
  <c r="F277" i="12"/>
  <c r="F276" i="12"/>
  <c r="T275" i="12"/>
  <c r="S275" i="12"/>
  <c r="U275" i="12" s="1"/>
  <c r="F275" i="12"/>
  <c r="T274" i="12"/>
  <c r="S274" i="12"/>
  <c r="U274" i="12" s="1"/>
  <c r="F274" i="12"/>
  <c r="T273" i="12"/>
  <c r="S273" i="12"/>
  <c r="U273" i="12" s="1"/>
  <c r="F273" i="12"/>
  <c r="T272" i="12"/>
  <c r="S272" i="12"/>
  <c r="F272" i="12"/>
  <c r="D272" i="12"/>
  <c r="G271" i="12"/>
  <c r="F271" i="12"/>
  <c r="F270" i="12"/>
  <c r="T269" i="12"/>
  <c r="S269" i="12"/>
  <c r="U269" i="12" s="1"/>
  <c r="F269" i="12"/>
  <c r="F268" i="12"/>
  <c r="F267" i="12"/>
  <c r="D267" i="12"/>
  <c r="F266" i="12"/>
  <c r="G266" i="12" s="1"/>
  <c r="F265" i="12"/>
  <c r="F264" i="12"/>
  <c r="F263" i="12"/>
  <c r="F262" i="12"/>
  <c r="F261" i="12"/>
  <c r="F260" i="12"/>
  <c r="F259" i="12"/>
  <c r="D259" i="12"/>
  <c r="F258" i="12"/>
  <c r="F257" i="12"/>
  <c r="F256" i="12"/>
  <c r="F255" i="12"/>
  <c r="F254" i="12"/>
  <c r="F253" i="12"/>
  <c r="F252" i="12"/>
  <c r="D252" i="12"/>
  <c r="F251" i="12"/>
  <c r="F250" i="12"/>
  <c r="F249" i="12"/>
  <c r="F248" i="12"/>
  <c r="T247" i="12"/>
  <c r="S247" i="12"/>
  <c r="U247" i="12" s="1"/>
  <c r="F247" i="12"/>
  <c r="F246" i="12"/>
  <c r="F245" i="12"/>
  <c r="D245" i="12"/>
  <c r="F244" i="12"/>
  <c r="G244" i="12" s="1"/>
  <c r="F243" i="12"/>
  <c r="F242" i="12"/>
  <c r="F241" i="12"/>
  <c r="F240" i="12"/>
  <c r="F239" i="12"/>
  <c r="F238" i="12"/>
  <c r="F237" i="12"/>
  <c r="F236" i="12"/>
  <c r="F235" i="12"/>
  <c r="T234" i="12"/>
  <c r="S234" i="12"/>
  <c r="F234" i="12"/>
  <c r="D234" i="12"/>
  <c r="F233" i="12"/>
  <c r="G233" i="12" s="1"/>
  <c r="F232" i="12"/>
  <c r="F231" i="12"/>
  <c r="F230" i="12"/>
  <c r="F229" i="12"/>
  <c r="T228" i="12"/>
  <c r="S228" i="12"/>
  <c r="F228" i="12"/>
  <c r="F227" i="12"/>
  <c r="G226" i="12"/>
  <c r="F226" i="12"/>
  <c r="D226" i="12"/>
  <c r="D227" i="12" s="1"/>
  <c r="F225" i="12"/>
  <c r="F224" i="12"/>
  <c r="F223" i="12"/>
  <c r="F222" i="12"/>
  <c r="F221" i="12"/>
  <c r="F220" i="12"/>
  <c r="T219" i="12"/>
  <c r="S219" i="12"/>
  <c r="U219" i="12" s="1"/>
  <c r="F219" i="12"/>
  <c r="T218" i="12"/>
  <c r="S218" i="12"/>
  <c r="F218" i="12"/>
  <c r="U217" i="12"/>
  <c r="T217" i="12"/>
  <c r="S217" i="12"/>
  <c r="F217" i="12"/>
  <c r="T216" i="12"/>
  <c r="S216" i="12"/>
  <c r="F216" i="12"/>
  <c r="U215" i="12"/>
  <c r="T215" i="12"/>
  <c r="S215" i="12"/>
  <c r="F215" i="12"/>
  <c r="F214" i="12"/>
  <c r="D214" i="12"/>
  <c r="F213" i="12"/>
  <c r="G213" i="12" s="1"/>
  <c r="F212" i="12"/>
  <c r="F211" i="12"/>
  <c r="F210" i="12"/>
  <c r="F209" i="12"/>
  <c r="F208" i="12"/>
  <c r="F207" i="12"/>
  <c r="F206" i="12"/>
  <c r="F205" i="12"/>
  <c r="D205" i="12"/>
  <c r="D206" i="12" s="1"/>
  <c r="G206" i="12" s="1"/>
  <c r="F204" i="12"/>
  <c r="F203" i="12"/>
  <c r="F202" i="12"/>
  <c r="F201" i="12"/>
  <c r="F200" i="12"/>
  <c r="F199" i="12"/>
  <c r="D199" i="12"/>
  <c r="D200" i="12" s="1"/>
  <c r="D201" i="12" s="1"/>
  <c r="G201" i="12" s="1"/>
  <c r="F198" i="12"/>
  <c r="F197" i="12"/>
  <c r="F196" i="12"/>
  <c r="F195" i="12"/>
  <c r="F194" i="12"/>
  <c r="T193" i="12"/>
  <c r="S193" i="12"/>
  <c r="U193" i="12" s="1"/>
  <c r="F193" i="12"/>
  <c r="T192" i="12"/>
  <c r="S192" i="12"/>
  <c r="F192" i="12"/>
  <c r="F191" i="12"/>
  <c r="D191" i="12"/>
  <c r="F190" i="12"/>
  <c r="F189" i="12"/>
  <c r="F188" i="12"/>
  <c r="D188" i="12"/>
  <c r="G188" i="12" s="1"/>
  <c r="F187" i="12"/>
  <c r="G187" i="12" s="1"/>
  <c r="D187" i="12"/>
  <c r="F186" i="12"/>
  <c r="F185" i="12"/>
  <c r="F184" i="12"/>
  <c r="F183" i="12"/>
  <c r="D183" i="12"/>
  <c r="G179" i="12"/>
  <c r="G178" i="12"/>
  <c r="G177" i="12"/>
  <c r="G176" i="12"/>
  <c r="G175" i="12"/>
  <c r="G174" i="12"/>
  <c r="G173" i="12"/>
  <c r="G172" i="12"/>
  <c r="G171" i="12"/>
  <c r="G170" i="12"/>
  <c r="G169" i="12"/>
  <c r="G168" i="12"/>
  <c r="G167" i="12"/>
  <c r="G166" i="12"/>
  <c r="G165" i="12"/>
  <c r="G164" i="12"/>
  <c r="G163" i="12"/>
  <c r="G162" i="12"/>
  <c r="G161" i="12"/>
  <c r="G160" i="12"/>
  <c r="G159" i="12"/>
  <c r="G158" i="12"/>
  <c r="G157" i="12"/>
  <c r="G156" i="12"/>
  <c r="G155" i="12"/>
  <c r="G154" i="12"/>
  <c r="G153" i="12"/>
  <c r="G152" i="12"/>
  <c r="G151" i="12"/>
  <c r="G150" i="12"/>
  <c r="G149" i="12"/>
  <c r="G148" i="12"/>
  <c r="G147" i="12"/>
  <c r="G146" i="12"/>
  <c r="G145" i="12"/>
  <c r="G144" i="12"/>
  <c r="G143" i="12"/>
  <c r="N142" i="12"/>
  <c r="F142" i="12"/>
  <c r="G142" i="12" s="1"/>
  <c r="N141" i="12"/>
  <c r="F141" i="12"/>
  <c r="G141" i="12" s="1"/>
  <c r="N140" i="12"/>
  <c r="G140" i="12"/>
  <c r="F140" i="12"/>
  <c r="N139" i="12"/>
  <c r="F139" i="12"/>
  <c r="G139" i="12" s="1"/>
  <c r="N138" i="12"/>
  <c r="F138" i="12"/>
  <c r="G138" i="12" s="1"/>
  <c r="N137" i="12"/>
  <c r="F137" i="12"/>
  <c r="G137" i="12" s="1"/>
  <c r="N136" i="12"/>
  <c r="F136" i="12"/>
  <c r="G136" i="12" s="1"/>
  <c r="N135" i="12"/>
  <c r="F135" i="12"/>
  <c r="G135" i="12" s="1"/>
  <c r="N134" i="12"/>
  <c r="F134" i="12"/>
  <c r="G134" i="12" s="1"/>
  <c r="N133" i="12"/>
  <c r="F133" i="12"/>
  <c r="G133" i="12" s="1"/>
  <c r="N132" i="12"/>
  <c r="F132" i="12"/>
  <c r="G132" i="12" s="1"/>
  <c r="N131" i="12"/>
  <c r="F131" i="12"/>
  <c r="G131" i="12" s="1"/>
  <c r="N130" i="12"/>
  <c r="F130" i="12"/>
  <c r="G130" i="12" s="1"/>
  <c r="N129" i="12"/>
  <c r="F129" i="12"/>
  <c r="G129" i="12" s="1"/>
  <c r="N128" i="12"/>
  <c r="F128" i="12"/>
  <c r="G128" i="12" s="1"/>
  <c r="N127" i="12"/>
  <c r="F127" i="12"/>
  <c r="G127" i="12" s="1"/>
  <c r="N126" i="12"/>
  <c r="F126" i="12"/>
  <c r="G126" i="12" s="1"/>
  <c r="N125" i="12"/>
  <c r="F125" i="12"/>
  <c r="G125" i="12" s="1"/>
  <c r="N124" i="12"/>
  <c r="F124" i="12"/>
  <c r="G124" i="12" s="1"/>
  <c r="N123" i="12"/>
  <c r="F123" i="12"/>
  <c r="G123" i="12" s="1"/>
  <c r="N122" i="12"/>
  <c r="F122" i="12"/>
  <c r="G122" i="12" s="1"/>
  <c r="N121" i="12"/>
  <c r="F121" i="12"/>
  <c r="G121" i="12" s="1"/>
  <c r="N120" i="12"/>
  <c r="F120" i="12"/>
  <c r="G120" i="12" s="1"/>
  <c r="N119" i="12"/>
  <c r="F119" i="12"/>
  <c r="G119" i="12" s="1"/>
  <c r="N118" i="12"/>
  <c r="F118" i="12"/>
  <c r="G118" i="12" s="1"/>
  <c r="N117" i="12"/>
  <c r="F117" i="12"/>
  <c r="G117" i="12" s="1"/>
  <c r="N116" i="12"/>
  <c r="F116" i="12"/>
  <c r="G116" i="12" s="1"/>
  <c r="N115" i="12"/>
  <c r="F115" i="12"/>
  <c r="G115" i="12" s="1"/>
  <c r="N114" i="12"/>
  <c r="F114" i="12"/>
  <c r="G114" i="12" s="1"/>
  <c r="N113" i="12"/>
  <c r="F113" i="12"/>
  <c r="G113" i="12" s="1"/>
  <c r="N112" i="12"/>
  <c r="F112" i="12"/>
  <c r="G112" i="12" s="1"/>
  <c r="N111" i="12"/>
  <c r="F111" i="12"/>
  <c r="G111" i="12" s="1"/>
  <c r="N110" i="12"/>
  <c r="F110" i="12"/>
  <c r="G110" i="12" s="1"/>
  <c r="N109" i="12"/>
  <c r="F109" i="12"/>
  <c r="G109" i="12" s="1"/>
  <c r="N108" i="12"/>
  <c r="F108" i="12"/>
  <c r="G108" i="12" s="1"/>
  <c r="N107" i="12"/>
  <c r="F107" i="12"/>
  <c r="G107" i="12" s="1"/>
  <c r="N106" i="12"/>
  <c r="F106" i="12"/>
  <c r="G106" i="12" s="1"/>
  <c r="N105" i="12"/>
  <c r="F105" i="12"/>
  <c r="G105" i="12" s="1"/>
  <c r="N104" i="12"/>
  <c r="F104" i="12"/>
  <c r="G104" i="12" s="1"/>
  <c r="N103" i="12"/>
  <c r="F103" i="12"/>
  <c r="G103" i="12" s="1"/>
  <c r="N102" i="12"/>
  <c r="F102" i="12"/>
  <c r="G102" i="12" s="1"/>
  <c r="N101" i="12"/>
  <c r="F101" i="12"/>
  <c r="G101" i="12" s="1"/>
  <c r="N100" i="12"/>
  <c r="F100" i="12"/>
  <c r="G100" i="12" s="1"/>
  <c r="N99" i="12"/>
  <c r="F99" i="12"/>
  <c r="G99" i="12" s="1"/>
  <c r="N98" i="12"/>
  <c r="F98" i="12"/>
  <c r="G98" i="12" s="1"/>
  <c r="N97" i="12"/>
  <c r="F97" i="12"/>
  <c r="G97" i="12" s="1"/>
  <c r="N96" i="12"/>
  <c r="F96" i="12"/>
  <c r="G96" i="12" s="1"/>
  <c r="N95" i="12"/>
  <c r="F95" i="12"/>
  <c r="G95" i="12" s="1"/>
  <c r="N94" i="12"/>
  <c r="F94" i="12"/>
  <c r="G94" i="12" s="1"/>
  <c r="N93" i="12"/>
  <c r="F93" i="12"/>
  <c r="G93" i="12" s="1"/>
  <c r="N92" i="12"/>
  <c r="F92" i="12"/>
  <c r="G92" i="12" s="1"/>
  <c r="N91" i="12"/>
  <c r="F91" i="12"/>
  <c r="G91" i="12" s="1"/>
  <c r="N90" i="12"/>
  <c r="F90" i="12"/>
  <c r="G90" i="12" s="1"/>
  <c r="N89" i="12"/>
  <c r="F89" i="12"/>
  <c r="G89" i="12" s="1"/>
  <c r="N88" i="12"/>
  <c r="F88" i="12"/>
  <c r="G88" i="12" s="1"/>
  <c r="N87" i="12"/>
  <c r="F87" i="12"/>
  <c r="G87" i="12" s="1"/>
  <c r="N86" i="12"/>
  <c r="F86" i="12"/>
  <c r="G86" i="12" s="1"/>
  <c r="N85" i="12"/>
  <c r="F85" i="12"/>
  <c r="G85" i="12" s="1"/>
  <c r="N84" i="12"/>
  <c r="F84" i="12"/>
  <c r="G84" i="12" s="1"/>
  <c r="N83" i="12"/>
  <c r="F83" i="12"/>
  <c r="G83" i="12" s="1"/>
  <c r="N82" i="12"/>
  <c r="F82" i="12"/>
  <c r="G82" i="12" s="1"/>
  <c r="N81" i="12"/>
  <c r="F81" i="12"/>
  <c r="G81" i="12" s="1"/>
  <c r="N80" i="12"/>
  <c r="F80" i="12"/>
  <c r="G80" i="12" s="1"/>
  <c r="N79" i="12"/>
  <c r="F79" i="12"/>
  <c r="G79" i="12" s="1"/>
  <c r="N78" i="12"/>
  <c r="F78" i="12"/>
  <c r="G78" i="12" s="1"/>
  <c r="N77" i="12"/>
  <c r="F77" i="12"/>
  <c r="G77" i="12" s="1"/>
  <c r="N76" i="12"/>
  <c r="F76" i="12"/>
  <c r="G76" i="12" s="1"/>
  <c r="N75" i="12"/>
  <c r="F75" i="12"/>
  <c r="G75" i="12" s="1"/>
  <c r="N74" i="12"/>
  <c r="F74" i="12"/>
  <c r="G74" i="12" s="1"/>
  <c r="N73" i="12"/>
  <c r="F73" i="12"/>
  <c r="G73" i="12" s="1"/>
  <c r="N72" i="12"/>
  <c r="F72" i="12"/>
  <c r="G72" i="12" s="1"/>
  <c r="N71" i="12"/>
  <c r="F71" i="12"/>
  <c r="G71" i="12" s="1"/>
  <c r="N70" i="12"/>
  <c r="F70" i="12"/>
  <c r="G70" i="12" s="1"/>
  <c r="N69" i="12"/>
  <c r="F69" i="12"/>
  <c r="G69" i="12" s="1"/>
  <c r="N68" i="12"/>
  <c r="F68" i="12"/>
  <c r="G68" i="12" s="1"/>
  <c r="N67" i="12"/>
  <c r="F67" i="12"/>
  <c r="G67" i="12" s="1"/>
  <c r="N66" i="12"/>
  <c r="F66" i="12"/>
  <c r="G66" i="12" s="1"/>
  <c r="N65" i="12"/>
  <c r="F65" i="12"/>
  <c r="G65" i="12" s="1"/>
  <c r="N64" i="12"/>
  <c r="F64" i="12"/>
  <c r="G64" i="12" s="1"/>
  <c r="N63" i="12"/>
  <c r="F63" i="12"/>
  <c r="G63" i="12" s="1"/>
  <c r="N62" i="12"/>
  <c r="F62" i="12"/>
  <c r="G62" i="12" s="1"/>
  <c r="N61" i="12"/>
  <c r="F61" i="12"/>
  <c r="G61" i="12" s="1"/>
  <c r="N60" i="12"/>
  <c r="F60" i="12"/>
  <c r="G60" i="12" s="1"/>
  <c r="N59" i="12"/>
  <c r="F59" i="12"/>
  <c r="G59" i="12" s="1"/>
  <c r="N58" i="12"/>
  <c r="F58" i="12"/>
  <c r="G58" i="12" s="1"/>
  <c r="N57" i="12"/>
  <c r="F57" i="12"/>
  <c r="G57" i="12" s="1"/>
  <c r="N56" i="12"/>
  <c r="F56" i="12"/>
  <c r="G56" i="12" s="1"/>
  <c r="N55" i="12"/>
  <c r="F55" i="12"/>
  <c r="G55" i="12" s="1"/>
  <c r="N54" i="12"/>
  <c r="F54" i="12"/>
  <c r="G54" i="12" s="1"/>
  <c r="N53" i="12"/>
  <c r="F53" i="12"/>
  <c r="G53" i="12" s="1"/>
  <c r="N52" i="12"/>
  <c r="F52" i="12"/>
  <c r="G52" i="12" s="1"/>
  <c r="N51" i="12"/>
  <c r="F51" i="12"/>
  <c r="G51" i="12" s="1"/>
  <c r="N50" i="12"/>
  <c r="F50" i="12"/>
  <c r="G50" i="12" s="1"/>
  <c r="N49" i="12"/>
  <c r="F49" i="12"/>
  <c r="G49" i="12" s="1"/>
  <c r="N48" i="12"/>
  <c r="F48" i="12"/>
  <c r="G48" i="12" s="1"/>
  <c r="N47" i="12"/>
  <c r="F47" i="12"/>
  <c r="G47" i="12" s="1"/>
  <c r="N46" i="12"/>
  <c r="F46" i="12"/>
  <c r="G46" i="12" s="1"/>
  <c r="N45" i="12"/>
  <c r="F45" i="12"/>
  <c r="G45" i="12" s="1"/>
  <c r="N44" i="12"/>
  <c r="F44" i="12"/>
  <c r="G44" i="12" s="1"/>
  <c r="N43" i="12"/>
  <c r="F43" i="12"/>
  <c r="G43" i="12" s="1"/>
  <c r="N42" i="12"/>
  <c r="F42" i="12"/>
  <c r="G42" i="12" s="1"/>
  <c r="N41" i="12"/>
  <c r="F41" i="12"/>
  <c r="G41" i="12" s="1"/>
  <c r="N40" i="12"/>
  <c r="F40" i="12"/>
  <c r="G40" i="12" s="1"/>
  <c r="N39" i="12"/>
  <c r="F39" i="12"/>
  <c r="G39" i="12" s="1"/>
  <c r="N38" i="12"/>
  <c r="F38" i="12"/>
  <c r="G38" i="12" s="1"/>
  <c r="N37" i="12"/>
  <c r="F37" i="12"/>
  <c r="G37" i="12" s="1"/>
  <c r="N36" i="12"/>
  <c r="F36" i="12"/>
  <c r="G36" i="12" s="1"/>
  <c r="N35" i="12"/>
  <c r="F35" i="12"/>
  <c r="G35" i="12" s="1"/>
  <c r="N34" i="12"/>
  <c r="F34" i="12"/>
  <c r="G34" i="12" s="1"/>
  <c r="N33" i="12"/>
  <c r="F33" i="12"/>
  <c r="G33" i="12" s="1"/>
  <c r="N32" i="12"/>
  <c r="F32" i="12"/>
  <c r="G32" i="12" s="1"/>
  <c r="N31" i="12"/>
  <c r="F31" i="12"/>
  <c r="G31" i="12" s="1"/>
  <c r="N30" i="12"/>
  <c r="F30" i="12"/>
  <c r="G30" i="12" s="1"/>
  <c r="N29" i="12"/>
  <c r="F29" i="12"/>
  <c r="G29" i="12" s="1"/>
  <c r="N28" i="12"/>
  <c r="F28" i="12"/>
  <c r="G28" i="12" s="1"/>
  <c r="N27" i="12"/>
  <c r="F27" i="12"/>
  <c r="G27" i="12" s="1"/>
  <c r="N26" i="12"/>
  <c r="F26" i="12"/>
  <c r="G26" i="12" s="1"/>
  <c r="N25" i="12"/>
  <c r="F25" i="12"/>
  <c r="G25" i="12" s="1"/>
  <c r="N24" i="12"/>
  <c r="F24" i="12"/>
  <c r="G24" i="12" s="1"/>
  <c r="N23" i="12"/>
  <c r="F23" i="12"/>
  <c r="G23" i="12" s="1"/>
  <c r="N22" i="12"/>
  <c r="F22" i="12"/>
  <c r="G22" i="12" s="1"/>
  <c r="N21" i="12"/>
  <c r="F21" i="12"/>
  <c r="G21" i="12" s="1"/>
  <c r="N20" i="12"/>
  <c r="F20" i="12"/>
  <c r="G20" i="12" s="1"/>
  <c r="N19" i="12"/>
  <c r="F19" i="12"/>
  <c r="G19" i="12" s="1"/>
  <c r="N18" i="12"/>
  <c r="F18" i="12"/>
  <c r="G18" i="12" s="1"/>
  <c r="N17" i="12"/>
  <c r="F17" i="12"/>
  <c r="G17" i="12" s="1"/>
  <c r="N16" i="12"/>
  <c r="F16" i="12"/>
  <c r="G16" i="12" s="1"/>
  <c r="N15" i="12"/>
  <c r="F15" i="12"/>
  <c r="G15" i="12" s="1"/>
  <c r="N14" i="12"/>
  <c r="F14" i="12"/>
  <c r="G14" i="12" s="1"/>
  <c r="N13" i="12"/>
  <c r="F13" i="12"/>
  <c r="G13" i="12" s="1"/>
  <c r="N12" i="12"/>
  <c r="F12" i="12"/>
  <c r="G12" i="12" s="1"/>
  <c r="N11" i="12"/>
  <c r="G11" i="12"/>
  <c r="N10" i="12"/>
  <c r="F10" i="12"/>
  <c r="G10" i="12" s="1"/>
  <c r="N9" i="12"/>
  <c r="G9" i="12"/>
  <c r="N8" i="12"/>
  <c r="G8" i="12"/>
  <c r="N7" i="12"/>
  <c r="G7" i="12"/>
  <c r="N6" i="12"/>
  <c r="G6" i="12"/>
  <c r="N5" i="12"/>
  <c r="G5" i="12"/>
  <c r="N4" i="12"/>
  <c r="G4" i="12"/>
  <c r="N3" i="12"/>
  <c r="G3" i="12"/>
  <c r="N2" i="12"/>
  <c r="G2" i="12"/>
  <c r="F5" i="1"/>
  <c r="F86" i="1"/>
  <c r="G86" i="1" s="1"/>
  <c r="F87" i="1"/>
  <c r="F88" i="1"/>
  <c r="F89" i="1"/>
  <c r="F90" i="1"/>
  <c r="F91" i="1"/>
  <c r="G91" i="1" s="1"/>
  <c r="F92" i="1"/>
  <c r="F93" i="1"/>
  <c r="F94" i="1"/>
  <c r="F95" i="1"/>
  <c r="F96" i="1"/>
  <c r="F97" i="1"/>
  <c r="F98" i="1"/>
  <c r="G98" i="1" s="1"/>
  <c r="F99" i="1"/>
  <c r="F100" i="1"/>
  <c r="F101" i="1"/>
  <c r="F102" i="1"/>
  <c r="F103" i="1"/>
  <c r="F104" i="1"/>
  <c r="G104" i="1" s="1"/>
  <c r="F105" i="1"/>
  <c r="G105" i="1" s="1"/>
  <c r="F106" i="1"/>
  <c r="F107" i="1"/>
  <c r="F108" i="1"/>
  <c r="F109" i="1"/>
  <c r="F110" i="1"/>
  <c r="G110" i="1" s="1"/>
  <c r="F111" i="1"/>
  <c r="F112" i="1"/>
  <c r="F113" i="1"/>
  <c r="F114" i="1"/>
  <c r="F115" i="1"/>
  <c r="F116" i="1"/>
  <c r="F117" i="1"/>
  <c r="F118" i="1"/>
  <c r="F119" i="1"/>
  <c r="F120" i="1"/>
  <c r="F121" i="1"/>
  <c r="F122" i="1"/>
  <c r="F123" i="1"/>
  <c r="F124" i="1"/>
  <c r="F125" i="1"/>
  <c r="F126" i="1"/>
  <c r="F127" i="1"/>
  <c r="F128" i="1"/>
  <c r="F129" i="1"/>
  <c r="G129" i="1" s="1"/>
  <c r="F130" i="1"/>
  <c r="F131" i="1"/>
  <c r="F132" i="1"/>
  <c r="F133" i="1"/>
  <c r="F134" i="1"/>
  <c r="F135" i="1"/>
  <c r="F136" i="1"/>
  <c r="F137" i="1"/>
  <c r="F138" i="1"/>
  <c r="F139" i="1"/>
  <c r="F140" i="1"/>
  <c r="F141" i="1"/>
  <c r="F142" i="1"/>
  <c r="F143" i="1"/>
  <c r="F144" i="1"/>
  <c r="F145" i="1"/>
  <c r="G145" i="1" s="1"/>
  <c r="F146" i="1"/>
  <c r="G146" i="1" s="1"/>
  <c r="F147" i="1"/>
  <c r="F148" i="1"/>
  <c r="F149" i="1"/>
  <c r="F150" i="1"/>
  <c r="G134" i="1"/>
  <c r="G140" i="1"/>
  <c r="F4" i="1"/>
  <c r="G4" i="1" s="1"/>
  <c r="F6" i="1"/>
  <c r="F7" i="1"/>
  <c r="G7" i="1" s="1"/>
  <c r="F8" i="1"/>
  <c r="F9" i="1"/>
  <c r="F10" i="1"/>
  <c r="F11" i="1"/>
  <c r="F12" i="1"/>
  <c r="F13" i="1"/>
  <c r="F14" i="1"/>
  <c r="F15" i="1"/>
  <c r="F16" i="1"/>
  <c r="F17" i="1"/>
  <c r="F18" i="1"/>
  <c r="F19" i="1"/>
  <c r="F20" i="1"/>
  <c r="F21" i="1"/>
  <c r="F22" i="1"/>
  <c r="F23" i="1"/>
  <c r="F24" i="1"/>
  <c r="F25" i="1"/>
  <c r="G25" i="1" s="1"/>
  <c r="F26" i="1"/>
  <c r="F27" i="1"/>
  <c r="F28" i="1"/>
  <c r="F29" i="1"/>
  <c r="F30" i="1"/>
  <c r="F31" i="1"/>
  <c r="F32" i="1"/>
  <c r="F33" i="1"/>
  <c r="G33" i="1" s="1"/>
  <c r="F34" i="1"/>
  <c r="G34" i="1" s="1"/>
  <c r="F35" i="1"/>
  <c r="F36" i="1"/>
  <c r="F37" i="1"/>
  <c r="F38" i="1"/>
  <c r="F39" i="1"/>
  <c r="F40" i="1"/>
  <c r="F41" i="1"/>
  <c r="F42" i="1"/>
  <c r="F43" i="1"/>
  <c r="F44" i="1"/>
  <c r="F45" i="1"/>
  <c r="F46" i="1"/>
  <c r="G46" i="1" s="1"/>
  <c r="F47" i="1"/>
  <c r="F48" i="1"/>
  <c r="F49" i="1"/>
  <c r="F50" i="1"/>
  <c r="F51" i="1"/>
  <c r="F52" i="1"/>
  <c r="F53" i="1"/>
  <c r="G53" i="1" s="1"/>
  <c r="F54" i="1"/>
  <c r="F55" i="1"/>
  <c r="F56" i="1"/>
  <c r="F57" i="1"/>
  <c r="F58" i="1"/>
  <c r="F59" i="1"/>
  <c r="G59" i="1" s="1"/>
  <c r="F60" i="1"/>
  <c r="F61" i="1"/>
  <c r="F62" i="1"/>
  <c r="F63" i="1"/>
  <c r="F64" i="1"/>
  <c r="G64" i="1" s="1"/>
  <c r="F65" i="1"/>
  <c r="G65" i="1" s="1"/>
  <c r="F66" i="1"/>
  <c r="F67" i="1"/>
  <c r="F68" i="1"/>
  <c r="F69" i="1"/>
  <c r="F70" i="1"/>
  <c r="F71" i="1"/>
  <c r="F72" i="1"/>
  <c r="F73" i="1"/>
  <c r="F74" i="1"/>
  <c r="F75" i="1"/>
  <c r="F76" i="1"/>
  <c r="F77" i="1"/>
  <c r="F78" i="1"/>
  <c r="F79" i="1"/>
  <c r="F80" i="1"/>
  <c r="F81" i="1"/>
  <c r="G81" i="1" s="1"/>
  <c r="F82" i="1"/>
  <c r="F83" i="1"/>
  <c r="F84" i="1"/>
  <c r="F85" i="1"/>
  <c r="F3" i="1"/>
  <c r="D228" i="12" l="1"/>
  <c r="G227" i="12"/>
  <c r="G205" i="12"/>
  <c r="U281" i="12"/>
  <c r="U291" i="12"/>
  <c r="G326" i="12"/>
  <c r="D202" i="12"/>
  <c r="U228" i="12"/>
  <c r="G259" i="12"/>
  <c r="U306" i="12"/>
  <c r="G311" i="12"/>
  <c r="U319" i="12"/>
  <c r="D327" i="12"/>
  <c r="D260" i="12"/>
  <c r="D312" i="12"/>
  <c r="D313" i="12" s="1"/>
  <c r="U216" i="12"/>
  <c r="U304" i="12"/>
  <c r="U192" i="12"/>
  <c r="G56" i="1"/>
  <c r="G48" i="1"/>
  <c r="G36" i="1"/>
  <c r="G90" i="1"/>
  <c r="G106" i="1"/>
  <c r="G130" i="1"/>
  <c r="G57" i="1"/>
  <c r="G13" i="1"/>
  <c r="G55" i="1"/>
  <c r="G11" i="1"/>
  <c r="G93" i="1"/>
  <c r="G49" i="1"/>
  <c r="G37" i="1"/>
  <c r="G54" i="1"/>
  <c r="G45" i="1"/>
  <c r="G39" i="1"/>
  <c r="G51" i="1"/>
  <c r="G114" i="1"/>
  <c r="G75" i="1"/>
  <c r="G5" i="1"/>
  <c r="G17" i="1"/>
  <c r="G137" i="1"/>
  <c r="G125" i="1"/>
  <c r="G113" i="1"/>
  <c r="G101" i="1"/>
  <c r="G84" i="1"/>
  <c r="G72" i="1"/>
  <c r="G16" i="1"/>
  <c r="G12" i="1"/>
  <c r="G63" i="1"/>
  <c r="G128" i="1"/>
  <c r="G112" i="1"/>
  <c r="G92" i="1"/>
  <c r="G83" i="1"/>
  <c r="G79" i="1"/>
  <c r="G47" i="1"/>
  <c r="G35" i="1"/>
  <c r="G27" i="1"/>
  <c r="G15" i="1"/>
  <c r="G147" i="1"/>
  <c r="G139" i="1"/>
  <c r="G135" i="1"/>
  <c r="G131" i="1"/>
  <c r="G127" i="1"/>
  <c r="G123" i="1"/>
  <c r="G111" i="1"/>
  <c r="G103" i="1"/>
  <c r="G99" i="1"/>
  <c r="G87" i="1"/>
  <c r="G19" i="1"/>
  <c r="G85" i="1"/>
  <c r="G73" i="1"/>
  <c r="G61" i="1"/>
  <c r="G9" i="1"/>
  <c r="G89" i="1"/>
  <c r="G80" i="1"/>
  <c r="G52" i="1"/>
  <c r="G20" i="1"/>
  <c r="G8" i="1"/>
  <c r="G136" i="1"/>
  <c r="G124" i="1"/>
  <c r="G100" i="1"/>
  <c r="G88" i="1"/>
  <c r="G3" i="1"/>
  <c r="G82" i="1"/>
  <c r="G62" i="1"/>
  <c r="G58" i="1"/>
  <c r="G50" i="1"/>
  <c r="G38" i="1"/>
  <c r="G26" i="1"/>
  <c r="G18" i="1"/>
  <c r="G14" i="1"/>
  <c r="G10" i="1"/>
  <c r="G6" i="1"/>
  <c r="G138" i="1"/>
  <c r="G126" i="1"/>
  <c r="G122" i="1"/>
  <c r="G102" i="1"/>
  <c r="G202" i="12"/>
  <c r="D203" i="12"/>
  <c r="D184" i="12"/>
  <c r="G183" i="12"/>
  <c r="D192" i="12"/>
  <c r="G191" i="12"/>
  <c r="D215" i="12"/>
  <c r="G214" i="12"/>
  <c r="D235" i="12"/>
  <c r="G234" i="12"/>
  <c r="D280" i="12"/>
  <c r="G279" i="12"/>
  <c r="D246" i="12"/>
  <c r="G245" i="12"/>
  <c r="D253" i="12"/>
  <c r="G252" i="12"/>
  <c r="G312" i="12"/>
  <c r="D317" i="12"/>
  <c r="G316" i="12"/>
  <c r="G200" i="12"/>
  <c r="D268" i="12"/>
  <c r="G267" i="12"/>
  <c r="D273" i="12"/>
  <c r="G272" i="12"/>
  <c r="D287" i="12"/>
  <c r="G286" i="12"/>
  <c r="U218" i="12"/>
  <c r="D293" i="12"/>
  <c r="G292" i="12"/>
  <c r="D261" i="12"/>
  <c r="G260" i="12"/>
  <c r="D328" i="12"/>
  <c r="G327" i="12"/>
  <c r="D189" i="12"/>
  <c r="G199" i="12"/>
  <c r="D207" i="12"/>
  <c r="D229" i="12"/>
  <c r="G228" i="12"/>
  <c r="U234" i="12"/>
  <c r="U272" i="12"/>
  <c r="U279" i="12"/>
  <c r="U286" i="12"/>
  <c r="D303" i="12"/>
  <c r="G302" i="12"/>
  <c r="G28" i="1"/>
  <c r="G97" i="1"/>
  <c r="G109" i="1"/>
  <c r="G21" i="1"/>
  <c r="G29" i="1"/>
  <c r="G42" i="1"/>
  <c r="G66" i="1"/>
  <c r="G78" i="1"/>
  <c r="G24" i="1"/>
  <c r="G32" i="1"/>
  <c r="G68" i="1"/>
  <c r="G74" i="1"/>
  <c r="G148" i="1"/>
  <c r="G67" i="1"/>
  <c r="G31" i="1"/>
  <c r="G23" i="1"/>
  <c r="G30" i="1"/>
  <c r="G22" i="1"/>
  <c r="G43" i="1"/>
  <c r="G133" i="1"/>
  <c r="G77" i="1"/>
  <c r="G132" i="1"/>
  <c r="G76" i="1"/>
  <c r="G44" i="1"/>
  <c r="G107" i="1" l="1"/>
  <c r="G108" i="1"/>
  <c r="G115" i="1"/>
  <c r="G60" i="1"/>
  <c r="G41" i="1"/>
  <c r="G40" i="1"/>
  <c r="G95" i="1"/>
  <c r="G96" i="1"/>
  <c r="G94" i="1"/>
  <c r="G116" i="1"/>
  <c r="D190" i="12"/>
  <c r="G190" i="12" s="1"/>
  <c r="G189" i="12"/>
  <c r="D262" i="12"/>
  <c r="G261" i="12"/>
  <c r="G317" i="12"/>
  <c r="D318" i="12"/>
  <c r="D254" i="12"/>
  <c r="G253" i="12"/>
  <c r="D281" i="12"/>
  <c r="G280" i="12"/>
  <c r="D216" i="12"/>
  <c r="G215" i="12"/>
  <c r="G184" i="12"/>
  <c r="D185" i="12"/>
  <c r="D304" i="12"/>
  <c r="G303" i="12"/>
  <c r="D274" i="12"/>
  <c r="G273" i="12"/>
  <c r="D230" i="12"/>
  <c r="G229" i="12"/>
  <c r="D288" i="12"/>
  <c r="G287" i="12"/>
  <c r="D269" i="12"/>
  <c r="G268" i="12"/>
  <c r="D204" i="12"/>
  <c r="G204" i="12" s="1"/>
  <c r="G203" i="12"/>
  <c r="D208" i="12"/>
  <c r="G207" i="12"/>
  <c r="D329" i="12"/>
  <c r="G328" i="12"/>
  <c r="D294" i="12"/>
  <c r="G293" i="12"/>
  <c r="D314" i="12"/>
  <c r="G314" i="12" s="1"/>
  <c r="G313" i="12"/>
  <c r="D247" i="12"/>
  <c r="G246" i="12"/>
  <c r="D236" i="12"/>
  <c r="G235" i="12"/>
  <c r="D193" i="12"/>
  <c r="G192" i="12"/>
  <c r="G141" i="1"/>
  <c r="G69" i="1"/>
  <c r="G150" i="1"/>
  <c r="G149" i="1"/>
  <c r="G117" i="1" l="1"/>
  <c r="D248" i="12"/>
  <c r="G247" i="12"/>
  <c r="G269" i="12"/>
  <c r="D270" i="12"/>
  <c r="G270" i="12" s="1"/>
  <c r="D231" i="12"/>
  <c r="G230" i="12"/>
  <c r="D305" i="12"/>
  <c r="G304" i="12"/>
  <c r="D217" i="12"/>
  <c r="G216" i="12"/>
  <c r="D255" i="12"/>
  <c r="G254" i="12"/>
  <c r="D263" i="12"/>
  <c r="G262" i="12"/>
  <c r="D209" i="12"/>
  <c r="G208" i="12"/>
  <c r="D186" i="12"/>
  <c r="G186" i="12" s="1"/>
  <c r="G185" i="12"/>
  <c r="D319" i="12"/>
  <c r="G318" i="12"/>
  <c r="D194" i="12"/>
  <c r="G193" i="12"/>
  <c r="D295" i="12"/>
  <c r="G294" i="12"/>
  <c r="D237" i="12"/>
  <c r="G236" i="12"/>
  <c r="D330" i="12"/>
  <c r="G330" i="12" s="1"/>
  <c r="G329" i="12"/>
  <c r="G288" i="12"/>
  <c r="D289" i="12"/>
  <c r="G289" i="12" s="1"/>
  <c r="D275" i="12"/>
  <c r="G274" i="12"/>
  <c r="D282" i="12"/>
  <c r="G281" i="12"/>
  <c r="G71" i="1"/>
  <c r="G70" i="1"/>
  <c r="G142" i="1"/>
  <c r="G118" i="1" l="1"/>
  <c r="D276" i="12"/>
  <c r="G275" i="12"/>
  <c r="D296" i="12"/>
  <c r="G295" i="12"/>
  <c r="G319" i="12"/>
  <c r="D320" i="12"/>
  <c r="D210" i="12"/>
  <c r="G209" i="12"/>
  <c r="G255" i="12"/>
  <c r="D256" i="12"/>
  <c r="D306" i="12"/>
  <c r="G305" i="12"/>
  <c r="D283" i="12"/>
  <c r="G283" i="12" s="1"/>
  <c r="G282" i="12"/>
  <c r="G237" i="12"/>
  <c r="D238" i="12"/>
  <c r="G194" i="12"/>
  <c r="D195" i="12"/>
  <c r="G263" i="12"/>
  <c r="D264" i="12"/>
  <c r="G217" i="12"/>
  <c r="D218" i="12"/>
  <c r="G231" i="12"/>
  <c r="D232" i="12"/>
  <c r="G232" i="12" s="1"/>
  <c r="D249" i="12"/>
  <c r="G248" i="12"/>
  <c r="G144" i="1"/>
  <c r="G143" i="1"/>
  <c r="G119" i="1" l="1"/>
  <c r="D265" i="12"/>
  <c r="G265" i="12" s="1"/>
  <c r="G264" i="12"/>
  <c r="G210" i="12"/>
  <c r="D211" i="12"/>
  <c r="D297" i="12"/>
  <c r="G296" i="12"/>
  <c r="D219" i="12"/>
  <c r="G218" i="12"/>
  <c r="D321" i="12"/>
  <c r="G320" i="12"/>
  <c r="D239" i="12"/>
  <c r="G238" i="12"/>
  <c r="D307" i="12"/>
  <c r="G306" i="12"/>
  <c r="D196" i="12"/>
  <c r="G195" i="12"/>
  <c r="D257" i="12"/>
  <c r="G256" i="12"/>
  <c r="D250" i="12"/>
  <c r="G249" i="12"/>
  <c r="G276" i="12"/>
  <c r="D277" i="12"/>
  <c r="G277" i="12" s="1"/>
  <c r="G121" i="1" l="1"/>
  <c r="G120" i="1"/>
  <c r="D251" i="12"/>
  <c r="G251" i="12" s="1"/>
  <c r="G250" i="12"/>
  <c r="D240" i="12"/>
  <c r="G239" i="12"/>
  <c r="D212" i="12"/>
  <c r="G212" i="12" s="1"/>
  <c r="G211" i="12"/>
  <c r="G196" i="12"/>
  <c r="D197" i="12"/>
  <c r="D220" i="12"/>
  <c r="G219" i="12"/>
  <c r="D258" i="12"/>
  <c r="G258" i="12" s="1"/>
  <c r="G257" i="12"/>
  <c r="D308" i="12"/>
  <c r="G308" i="12" s="1"/>
  <c r="G307" i="12"/>
  <c r="D322" i="12"/>
  <c r="G321" i="12"/>
  <c r="G297" i="12"/>
  <c r="D298" i="12"/>
  <c r="D198" i="12" l="1"/>
  <c r="G198" i="12" s="1"/>
  <c r="G197" i="12"/>
  <c r="G322" i="12"/>
  <c r="D323" i="12"/>
  <c r="D241" i="12"/>
  <c r="G240" i="12"/>
  <c r="D299" i="12"/>
  <c r="G298" i="12"/>
  <c r="G220" i="12"/>
  <c r="D221" i="12"/>
  <c r="G323" i="12" l="1"/>
  <c r="D324" i="12"/>
  <c r="G324" i="12" s="1"/>
  <c r="D300" i="12"/>
  <c r="G299" i="12"/>
  <c r="D222" i="12"/>
  <c r="G221" i="12"/>
  <c r="G241" i="12"/>
  <c r="D242" i="12"/>
  <c r="D243" i="12" l="1"/>
  <c r="G243" i="12" s="1"/>
  <c r="G242" i="12"/>
  <c r="G300" i="12"/>
  <c r="D301" i="12"/>
  <c r="G301" i="12" s="1"/>
  <c r="D223" i="12"/>
  <c r="G222" i="12"/>
  <c r="D224" i="12" l="1"/>
  <c r="G223" i="12"/>
  <c r="G224" i="12" l="1"/>
  <c r="D225" i="12"/>
  <c r="G225" i="12" s="1"/>
</calcChain>
</file>

<file path=xl/sharedStrings.xml><?xml version="1.0" encoding="utf-8"?>
<sst xmlns="http://schemas.openxmlformats.org/spreadsheetml/2006/main" count="2341" uniqueCount="901">
  <si>
    <t>Core</t>
  </si>
  <si>
    <t>Type</t>
  </si>
  <si>
    <t>Calibration</t>
  </si>
  <si>
    <t>Depth (CM)</t>
  </si>
  <si>
    <t>Mean depth (cm)</t>
  </si>
  <si>
    <t>Age</t>
  </si>
  <si>
    <t>range +/-</t>
  </si>
  <si>
    <t>Age type</t>
  </si>
  <si>
    <t>Cal bp max</t>
  </si>
  <si>
    <t>Cal bp min</t>
  </si>
  <si>
    <t>Consistent</t>
  </si>
  <si>
    <t>Weighted mean</t>
  </si>
  <si>
    <t>Weighted mean cal BP</t>
  </si>
  <si>
    <t>Peat: Humic acid</t>
  </si>
  <si>
    <t>IntCal13</t>
  </si>
  <si>
    <t>BP</t>
  </si>
  <si>
    <t>ELF001A</t>
  </si>
  <si>
    <t>Shell</t>
  </si>
  <si>
    <t>Marine13</t>
  </si>
  <si>
    <t>140-145</t>
  </si>
  <si>
    <t>ELF002</t>
  </si>
  <si>
    <t>265-267</t>
  </si>
  <si>
    <t xml:space="preserve">Peat  </t>
  </si>
  <si>
    <t>283-285</t>
  </si>
  <si>
    <t>290-292</t>
  </si>
  <si>
    <t>305-307</t>
  </si>
  <si>
    <t>252-254</t>
  </si>
  <si>
    <t>Yes</t>
  </si>
  <si>
    <t>8035±21</t>
  </si>
  <si>
    <t>9015-8780 cal BP</t>
  </si>
  <si>
    <t xml:space="preserve">Peat: Humin  </t>
  </si>
  <si>
    <t>T'=3.8; T'(5%)=3.8; v=1</t>
  </si>
  <si>
    <t>8204±21</t>
  </si>
  <si>
    <t>9269-9033 cal BP</t>
  </si>
  <si>
    <t>T'=0.7; T'(5%)=3.8; v=1</t>
  </si>
  <si>
    <t>No</t>
  </si>
  <si>
    <t>N/A</t>
  </si>
  <si>
    <t>T'=140.2; T'(5%)=3.8; v=1</t>
  </si>
  <si>
    <t>ELF003</t>
  </si>
  <si>
    <t>Shell (marine)</t>
  </si>
  <si>
    <t>211-212</t>
  </si>
  <si>
    <t>266-268</t>
  </si>
  <si>
    <t>314-316</t>
  </si>
  <si>
    <t>Shell: articulated bivalve</t>
  </si>
  <si>
    <t>129-130</t>
  </si>
  <si>
    <t>ELF005</t>
  </si>
  <si>
    <t>Peat: humic acid dated</t>
  </si>
  <si>
    <t>8200±22</t>
  </si>
  <si>
    <t>9264-9032 cal BP</t>
  </si>
  <si>
    <t>Peat: humin fraction</t>
  </si>
  <si>
    <t>T'=0.5; T'(5%)=3.8; v=1</t>
  </si>
  <si>
    <t>T'=9.0; T'(5%)=3.8; v=1</t>
  </si>
  <si>
    <t>T'=11.2; T'(5%)=3.8; v=1</t>
  </si>
  <si>
    <t>ELF005A</t>
  </si>
  <si>
    <t>Organic silt: humic acid</t>
  </si>
  <si>
    <t>48-50</t>
  </si>
  <si>
    <t>52-54</t>
  </si>
  <si>
    <t>8211±22</t>
  </si>
  <si>
    <t>9275-9034 cal BP</t>
  </si>
  <si>
    <t>Organic silt: humin fraction</t>
  </si>
  <si>
    <t>T'=1.2; T'(5%)=3.8; v=1</t>
  </si>
  <si>
    <t>ELF005B</t>
  </si>
  <si>
    <t>66-68</t>
  </si>
  <si>
    <t>ELF007</t>
  </si>
  <si>
    <t xml:space="preserve">Peat: humic acid  </t>
  </si>
  <si>
    <t>201-203</t>
  </si>
  <si>
    <t>8219±21</t>
  </si>
  <si>
    <t>9280-9090 cal BP</t>
  </si>
  <si>
    <t>T'=0.0; T'(5%)=3.8; v=1</t>
  </si>
  <si>
    <t>Peat: humic acid</t>
  </si>
  <si>
    <t>8577±21</t>
  </si>
  <si>
    <t>9552-9525 cal BP</t>
  </si>
  <si>
    <t>T'=0.9; T'(5%)=3.8; v=1</t>
  </si>
  <si>
    <t>8248±21</t>
  </si>
  <si>
    <t>9302-9128 cal BP</t>
  </si>
  <si>
    <t>T'=11.5; T'(5%)=3.8; v=1</t>
  </si>
  <si>
    <t>8213±21</t>
  </si>
  <si>
    <t>9274-9037 cal BP</t>
  </si>
  <si>
    <t>T'=0.1; T'(5%)=3.8; v=1</t>
  </si>
  <si>
    <t>8286±21</t>
  </si>
  <si>
    <t>9407-9144 cal BP</t>
  </si>
  <si>
    <t>T'=3.5; T'(5%)=3.8; v=1</t>
  </si>
  <si>
    <t>8308±21</t>
  </si>
  <si>
    <t>9425-9265 cal BP</t>
  </si>
  <si>
    <t>T'=1.9; T'(5%)=3.8; v=1</t>
  </si>
  <si>
    <t>ELF009</t>
  </si>
  <si>
    <t>326-328</t>
  </si>
  <si>
    <t>346-348</t>
  </si>
  <si>
    <t>8039±21</t>
  </si>
  <si>
    <t>9018-8781 cal BP</t>
  </si>
  <si>
    <t>8198±21</t>
  </si>
  <si>
    <t>9261-9032 cal BP</t>
  </si>
  <si>
    <t>8351±21</t>
  </si>
  <si>
    <t>9452-9301 cal BP</t>
  </si>
  <si>
    <t>8323±21</t>
  </si>
  <si>
    <t>9430-9285 cal BP</t>
  </si>
  <si>
    <t>T'=1.0; T'(5%)=3.8; v=1</t>
  </si>
  <si>
    <t>ELF018</t>
  </si>
  <si>
    <t>ELF019</t>
  </si>
  <si>
    <t>T'=5.9; T'(5%)=3.8; v=1</t>
  </si>
  <si>
    <t>9058±21</t>
  </si>
  <si>
    <t>10243-10199 cal BP</t>
  </si>
  <si>
    <t>T'=0.6; T'(5%)=3.8; v=1</t>
  </si>
  <si>
    <t>T'=142.5; T'(5%)=3.8; v=1</t>
  </si>
  <si>
    <t>ELF020</t>
  </si>
  <si>
    <t>8253±21</t>
  </si>
  <si>
    <t>9393-9129 cal BP</t>
  </si>
  <si>
    <t>T'=1.1; T'(5%)=3.8; v=1</t>
  </si>
  <si>
    <t>T'=6.9; T'(5%)=3.8; v=1</t>
  </si>
  <si>
    <t>T'=5.3; T'(5%)=3.8; v=1</t>
  </si>
  <si>
    <t>8263±21</t>
  </si>
  <si>
    <t>9397-9134 cal BP</t>
  </si>
  <si>
    <t>T'=2.0; T'(5%)=3.8; v=1</t>
  </si>
  <si>
    <t>T'=17.2; T'(5%)=3.8; v=1</t>
  </si>
  <si>
    <t>T'=274.9; T'(5%)=3.8; v=1</t>
  </si>
  <si>
    <t>ELF031</t>
  </si>
  <si>
    <t>Articulated Bivalve</t>
  </si>
  <si>
    <t>ELF031A</t>
  </si>
  <si>
    <t>ELF033A</t>
  </si>
  <si>
    <t>46-48</t>
  </si>
  <si>
    <t>ELF034</t>
  </si>
  <si>
    <t>50-52</t>
  </si>
  <si>
    <t>8015±22</t>
  </si>
  <si>
    <t>9007-8778 cal BP</t>
  </si>
  <si>
    <t>T'=3.0;T'(5%)=3.8;v=1</t>
  </si>
  <si>
    <t>148-150</t>
  </si>
  <si>
    <t>11302±22</t>
  </si>
  <si>
    <t>13211-13078 cal BP</t>
  </si>
  <si>
    <t>162-164</t>
  </si>
  <si>
    <t>11658±22</t>
  </si>
  <si>
    <t>13563-13435 cal BP</t>
  </si>
  <si>
    <t>T'=1.7; T'(5%)=3.8; v=1</t>
  </si>
  <si>
    <t>171-173</t>
  </si>
  <si>
    <t>11927±22</t>
  </si>
  <si>
    <t>13941-13569 cal BP</t>
  </si>
  <si>
    <t>9972±21</t>
  </si>
  <si>
    <t>11602-11271 cal BP</t>
  </si>
  <si>
    <t>10474±21</t>
  </si>
  <si>
    <t>12540-12248 cal BP</t>
  </si>
  <si>
    <t>10568±21</t>
  </si>
  <si>
    <t>12648-12430 cal BP</t>
  </si>
  <si>
    <t>T'=2.9; T'(5%)=3.8; v=1</t>
  </si>
  <si>
    <t>10936±21</t>
  </si>
  <si>
    <t>12827-12717 cal BP</t>
  </si>
  <si>
    <t>T'=26.7; T'(5%)=3.8; v=1</t>
  </si>
  <si>
    <t>T'=126.2; T'(5%)=3.8; v=1</t>
  </si>
  <si>
    <t>T'=36.6; T'(5%)=3.8; v=1</t>
  </si>
  <si>
    <t>T'=79.6; T'(5%)=3.8; v=1</t>
  </si>
  <si>
    <t>T'=287.9; T'(5%)=3.8; v=1</t>
  </si>
  <si>
    <t>ELF034A</t>
  </si>
  <si>
    <t>134-136</t>
  </si>
  <si>
    <t>169-171</t>
  </si>
  <si>
    <t>8056±22</t>
  </si>
  <si>
    <t>9026-8792 cal BP</t>
  </si>
  <si>
    <t>292-294</t>
  </si>
  <si>
    <t>10758±22</t>
  </si>
  <si>
    <t>12736-12668 cal BP</t>
  </si>
  <si>
    <t>T'=3.3; T'(5%)=3.8; v=1</t>
  </si>
  <si>
    <t>8342±21</t>
  </si>
  <si>
    <t>9441-9296 cal BP</t>
  </si>
  <si>
    <t>T'=0.8; T'(5%)=3.8; v=1</t>
  </si>
  <si>
    <t>ELF051</t>
  </si>
  <si>
    <t>93-95</t>
  </si>
  <si>
    <t>8865±22</t>
  </si>
  <si>
    <t>10159-9888 cal BP</t>
  </si>
  <si>
    <t>T'=3.2; T'(5%)=3.8; v=1</t>
  </si>
  <si>
    <t>115-117</t>
  </si>
  <si>
    <t>T'=25.0; T'(5%)=3.8; v=1</t>
  </si>
  <si>
    <t>Bulk silt: Humic acid</t>
  </si>
  <si>
    <t>Bulk silt: Humin</t>
  </si>
  <si>
    <t>T'=8.8; T'(5%)=3.8; v=1</t>
  </si>
  <si>
    <t>T'=99.3; T'(5%)=3.8; v=1</t>
  </si>
  <si>
    <t>10421±21</t>
  </si>
  <si>
    <t>12508-12113 cal BP</t>
  </si>
  <si>
    <t>T'=1.3; T'(5%)=3.8; v=1</t>
  </si>
  <si>
    <t>ELF054</t>
  </si>
  <si>
    <t>284-286</t>
  </si>
  <si>
    <t>T'=23.8; T'(5%)=3.8; v=1</t>
  </si>
  <si>
    <t>378-380</t>
  </si>
  <si>
    <t>T'=9.5; T'(5%)=3.8; v=1</t>
  </si>
  <si>
    <t>8404±21</t>
  </si>
  <si>
    <t>9487-9407 cal BP</t>
  </si>
  <si>
    <t>T'=0.2; T'(5%)=3.8; v=1</t>
  </si>
  <si>
    <t>8317±21</t>
  </si>
  <si>
    <t>9427-9280 cal BC</t>
  </si>
  <si>
    <t>8873±21</t>
  </si>
  <si>
    <t>10157-9903 cal BP</t>
  </si>
  <si>
    <t>T'=0.3; T'(5%)=3.8; v=1</t>
  </si>
  <si>
    <t>T'=12.2; T'(5%)=3.8; v=1</t>
  </si>
  <si>
    <t>T'=43.0; T'(5%)=3.8; v=1</t>
  </si>
  <si>
    <t>T'=12.7; T'(5%)=3.8; v=1</t>
  </si>
  <si>
    <t>T'=3.9; T'(5%)=3.8; v=1</t>
  </si>
  <si>
    <t>Core elevation</t>
  </si>
  <si>
    <t>Depth (calc)</t>
  </si>
  <si>
    <t>Depth mean (m)</t>
  </si>
  <si>
    <t>ELF 002</t>
  </si>
  <si>
    <t>ELF 020</t>
  </si>
  <si>
    <t>ELF 032A</t>
  </si>
  <si>
    <t>ELF 033</t>
  </si>
  <si>
    <t>ELF 034</t>
  </si>
  <si>
    <t>ELF 054</t>
  </si>
  <si>
    <t>Organic sand: Humic acid</t>
  </si>
  <si>
    <t>mid</t>
  </si>
  <si>
    <t>In both cases, the precision in these areas is greatly reduced, so any conclusions are not likely to be importantly wrong.</t>
  </si>
  <si>
    <t>Simiarly, the model for ELF054, below c. 270 cm, is problematic with most of the dates excluded, and should be used with caution.</t>
  </si>
  <si>
    <t>The bottom secton of ELF034 is problematic and the chronology produced below 175 cm should be used with caution.</t>
  </si>
  <si>
    <r>
      <t>With the exception of three dates in the bottom of core ELF034, the outliers that were identified based on their stratigraphic placement were all too old and most likely relate to either reworked organics (</t>
    </r>
    <r>
      <rPr>
        <b/>
        <sz val="12"/>
        <color theme="1"/>
        <rFont val="Calibri"/>
        <family val="2"/>
        <scheme val="minor"/>
      </rPr>
      <t>14C</t>
    </r>
    <r>
      <rPr>
        <sz val="12"/>
        <color theme="1"/>
        <rFont val="Calibri"/>
        <family val="2"/>
        <scheme val="minor"/>
      </rPr>
      <t>) or incomplete bleaching (</t>
    </r>
    <r>
      <rPr>
        <b/>
        <sz val="12"/>
        <color theme="1"/>
        <rFont val="Calibri"/>
        <family val="2"/>
        <scheme val="minor"/>
      </rPr>
      <t>OSL</t>
    </r>
    <r>
      <rPr>
        <sz val="12"/>
        <color theme="1"/>
        <rFont val="Calibri"/>
        <family val="2"/>
        <scheme val="minor"/>
      </rPr>
      <t>).</t>
    </r>
  </si>
  <si>
    <r>
      <t xml:space="preserve">There are other cases where a </t>
    </r>
    <r>
      <rPr>
        <b/>
        <sz val="12"/>
        <color theme="1"/>
        <rFont val="Calibri"/>
        <family val="2"/>
        <scheme val="minor"/>
      </rPr>
      <t>14C</t>
    </r>
    <r>
      <rPr>
        <sz val="12"/>
        <color theme="1"/>
        <rFont val="Calibri"/>
        <family val="2"/>
        <scheme val="minor"/>
      </rPr>
      <t xml:space="preserve"> or </t>
    </r>
    <r>
      <rPr>
        <b/>
        <sz val="12"/>
        <color theme="1"/>
        <rFont val="Calibri"/>
        <family val="2"/>
        <scheme val="minor"/>
      </rPr>
      <t>OSL</t>
    </r>
    <r>
      <rPr>
        <sz val="12"/>
        <color theme="1"/>
        <rFont val="Calibri"/>
        <family val="2"/>
        <scheme val="minor"/>
      </rPr>
      <t xml:space="preserve"> date is indicated as being an </t>
    </r>
    <r>
      <rPr>
        <b/>
        <sz val="12"/>
        <color theme="1"/>
        <rFont val="Calibri"/>
        <family val="2"/>
        <scheme val="minor"/>
      </rPr>
      <t>outlier</t>
    </r>
    <r>
      <rPr>
        <sz val="12"/>
        <color theme="1"/>
        <rFont val="Calibri"/>
        <family val="2"/>
        <scheme val="minor"/>
      </rPr>
      <t>, but with no further information. In these cases, the dates are in clear disagreement with the other dates in the model.</t>
    </r>
  </si>
  <si>
    <t>The net result in these instances is lower precision for the model in those areas.</t>
  </si>
  <si>
    <t>There are instances where the model figure clearly shows the combined date is within the 95% probability for that modelled section, but they remain excluded as the argument for inclusion is tenuous and circular.</t>
  </si>
  <si>
    <r>
      <t xml:space="preserve">In all cases where the </t>
    </r>
    <r>
      <rPr>
        <b/>
        <sz val="12"/>
        <color theme="1"/>
        <rFont val="Calibri"/>
        <family val="2"/>
        <scheme val="minor"/>
      </rPr>
      <t>humic acid</t>
    </r>
    <r>
      <rPr>
        <sz val="12"/>
        <color theme="1"/>
        <rFont val="Calibri"/>
        <family val="2"/>
        <scheme val="minor"/>
      </rPr>
      <t xml:space="preserve"> and </t>
    </r>
    <r>
      <rPr>
        <b/>
        <sz val="12"/>
        <color theme="1"/>
        <rFont val="Calibri"/>
        <family val="2"/>
        <scheme val="minor"/>
      </rPr>
      <t>humin</t>
    </r>
    <r>
      <rPr>
        <sz val="12"/>
        <color theme="1"/>
        <rFont val="Calibri"/>
        <family val="2"/>
        <scheme val="minor"/>
      </rPr>
      <t xml:space="preserve"> pair measurements are not statistically consistent (noted with the addition of the t-test statistic), those measurements were excluded from the modelling and are indicated as being outliers.</t>
    </r>
  </si>
  <si>
    <r>
      <t xml:space="preserve">Where Label includes </t>
    </r>
    <r>
      <rPr>
        <b/>
        <sz val="12"/>
        <color theme="1"/>
        <rFont val="Calibri"/>
        <family val="2"/>
        <scheme val="minor"/>
      </rPr>
      <t>14C</t>
    </r>
    <r>
      <rPr>
        <sz val="12"/>
        <color theme="1"/>
        <rFont val="Calibri"/>
        <family val="2"/>
        <scheme val="minor"/>
      </rPr>
      <t xml:space="preserve"> that indicates more than 1 radiocarbon measurement is represented. This is humic acid and humin pairs.</t>
    </r>
  </si>
  <si>
    <t>Depth in core (cm)</t>
  </si>
  <si>
    <t>Label</t>
  </si>
  <si>
    <t>Event'</t>
  </si>
  <si>
    <t>Modelled date (cal BP) (95% probability)</t>
  </si>
  <si>
    <t>Interpretation of depth (if applicable)</t>
  </si>
  <si>
    <t>SUERC-85668</t>
  </si>
  <si>
    <t>14C (shell tpq)</t>
  </si>
  <si>
    <t>9095–8780</t>
  </si>
  <si>
    <t>Date 253</t>
  </si>
  <si>
    <t>&lt;8780</t>
  </si>
  <si>
    <t>Date 263</t>
  </si>
  <si>
    <t>Beta-493393</t>
  </si>
  <si>
    <t>9005–8700</t>
  </si>
  <si>
    <t>Date 275</t>
  </si>
  <si>
    <t>&lt;8865</t>
  </si>
  <si>
    <t>Boundary 283.5</t>
  </si>
  <si>
    <t>lithostrat transition</t>
  </si>
  <si>
    <t>8915–8580</t>
  </si>
  <si>
    <t>Beta-493394</t>
  </si>
  <si>
    <t>14C</t>
  </si>
  <si>
    <t>8910–8755</t>
  </si>
  <si>
    <t>14C - 285 cm</t>
  </si>
  <si>
    <t>8915–8780</t>
  </si>
  <si>
    <t>Date 289</t>
  </si>
  <si>
    <t>8975–8820</t>
  </si>
  <si>
    <t>Beta-493395</t>
  </si>
  <si>
    <t>8995–8850</t>
  </si>
  <si>
    <t>14C - 295 cm</t>
  </si>
  <si>
    <t>9265–9030</t>
  </si>
  <si>
    <t>Beta-493396</t>
  </si>
  <si>
    <t>10380–10225</t>
  </si>
  <si>
    <t>Boundary 307</t>
  </si>
  <si>
    <t>10635–10225</t>
  </si>
  <si>
    <t>Date 314</t>
  </si>
  <si>
    <t>18145–11415</t>
  </si>
  <si>
    <t>14C - 317 cm</t>
  </si>
  <si>
    <t>outlier (T'=140.2; df=1; T'(5%)=3.8)</t>
  </si>
  <si>
    <t>ELF002-317</t>
  </si>
  <si>
    <t>OSL</t>
  </si>
  <si>
    <t>20020–13260</t>
  </si>
  <si>
    <t>Date 325</t>
  </si>
  <si>
    <t>30820–15845</t>
  </si>
  <si>
    <t>Boundary 330</t>
  </si>
  <si>
    <t>35830–18150</t>
  </si>
  <si>
    <t>ELF002-337</t>
  </si>
  <si>
    <t>38195–28155</t>
  </si>
  <si>
    <t>ELF002-342</t>
  </si>
  <si>
    <t>42100–31500</t>
  </si>
  <si>
    <t>ELF002-358</t>
  </si>
  <si>
    <t>64430–36200</t>
  </si>
  <si>
    <t>ELF007-20 (OSL)</t>
  </si>
  <si>
    <t>8795–7260</t>
  </si>
  <si>
    <t>ELF007-46 (OSL)</t>
  </si>
  <si>
    <t>8805–7520</t>
  </si>
  <si>
    <t>ELF007-51 (OSL)</t>
  </si>
  <si>
    <t>8810–7560</t>
  </si>
  <si>
    <t>ELF007-56 (OSL)</t>
  </si>
  <si>
    <t>8820–7595</t>
  </si>
  <si>
    <t>Boundary 75</t>
  </si>
  <si>
    <t>8885–7700</t>
  </si>
  <si>
    <t>ELF007-80 (OSL)</t>
  </si>
  <si>
    <t>8910–7825</t>
  </si>
  <si>
    <t>Date 85</t>
  </si>
  <si>
    <t>8945–7920</t>
  </si>
  <si>
    <t>ELF007-86 (OSL)</t>
  </si>
  <si>
    <t>8955–7935</t>
  </si>
  <si>
    <t>Boundary 90</t>
  </si>
  <si>
    <t>9020–8000</t>
  </si>
  <si>
    <t>Date 91.5</t>
  </si>
  <si>
    <t>9025–8015</t>
  </si>
  <si>
    <t>Date 94.5</t>
  </si>
  <si>
    <t>9035–8100</t>
  </si>
  <si>
    <t>ELF007-95 (OSL)</t>
  </si>
  <si>
    <t>9040–8105</t>
  </si>
  <si>
    <t>Date 97.5</t>
  </si>
  <si>
    <t>9055–8160</t>
  </si>
  <si>
    <t>ELF007-99 (OSL)</t>
  </si>
  <si>
    <t>9070–8190</t>
  </si>
  <si>
    <t>Boundary 105</t>
  </si>
  <si>
    <t>9145–8275</t>
  </si>
  <si>
    <t>Date 108</t>
  </si>
  <si>
    <t>9145–8290</t>
  </si>
  <si>
    <t>Date 129</t>
  </si>
  <si>
    <t>9155–8385</t>
  </si>
  <si>
    <t>Date 165</t>
  </si>
  <si>
    <t>9180–8505</t>
  </si>
  <si>
    <t>Date 188</t>
  </si>
  <si>
    <t>9210–8555</t>
  </si>
  <si>
    <t>Boundary 193</t>
  </si>
  <si>
    <t>9220–8560</t>
  </si>
  <si>
    <t>14C - 194 cm</t>
  </si>
  <si>
    <t>outlier (T'=11.5; df=1; T'(5%)=3.8)</t>
  </si>
  <si>
    <t>Boundary 200</t>
  </si>
  <si>
    <t>9245–9065</t>
  </si>
  <si>
    <t>14C - 201 cm</t>
  </si>
  <si>
    <t>9255–9095</t>
  </si>
  <si>
    <t>14C - 202 cm</t>
  </si>
  <si>
    <t>9270–9130</t>
  </si>
  <si>
    <t>Date 204</t>
  </si>
  <si>
    <t>9320–9185</t>
  </si>
  <si>
    <t>14C - 206 cm</t>
  </si>
  <si>
    <t>9370–9245</t>
  </si>
  <si>
    <t>14C - 210 cm</t>
  </si>
  <si>
    <t>9435–9345</t>
  </si>
  <si>
    <t>14C - 215 cm</t>
  </si>
  <si>
    <t>9555–9490</t>
  </si>
  <si>
    <t>CERSA-114/20</t>
  </si>
  <si>
    <t>5010–3735</t>
  </si>
  <si>
    <t>CERSA-114/22/CERSA-114/21</t>
  </si>
  <si>
    <t>6335–5455</t>
  </si>
  <si>
    <t>CERSA-114/23</t>
  </si>
  <si>
    <t>7315–6060</t>
  </si>
  <si>
    <t>CERSA-114/24</t>
  </si>
  <si>
    <t>7815–6580</t>
  </si>
  <si>
    <t>CERSA-114/25</t>
  </si>
  <si>
    <t>outlier</t>
  </si>
  <si>
    <t>Boundary 119</t>
  </si>
  <si>
    <t>8545–7025</t>
  </si>
  <si>
    <t>end Tsunami deposit/esturaine mudflats</t>
  </si>
  <si>
    <t>CERSA-114/29</t>
  </si>
  <si>
    <t>CERSA-114/30</t>
  </si>
  <si>
    <t>8720–7280</t>
  </si>
  <si>
    <t>Beta-505683</t>
  </si>
  <si>
    <t>CERSA-114/31</t>
  </si>
  <si>
    <t>8825–7330</t>
  </si>
  <si>
    <t>CERSA-114/32</t>
  </si>
  <si>
    <t>8905–7340</t>
  </si>
  <si>
    <t>Boundary 151</t>
  </si>
  <si>
    <t>8935–7340</t>
  </si>
  <si>
    <t>start Tsunami deposit</t>
  </si>
  <si>
    <t>CERSA-114/33</t>
  </si>
  <si>
    <t>10615–7465</t>
  </si>
  <si>
    <t>14C - 176 cm</t>
  </si>
  <si>
    <t>outlier (T'=5.9; df=1; T'(5%)=3.8)</t>
  </si>
  <si>
    <t>14C - 178 cm</t>
  </si>
  <si>
    <t>outlier (T'=5.2; df=1; T'(5%)=3.8)</t>
  </si>
  <si>
    <t>14C - 179 cm</t>
  </si>
  <si>
    <t>9305–9035</t>
  </si>
  <si>
    <t>14C - 184 cm</t>
  </si>
  <si>
    <t>9405–9145</t>
  </si>
  <si>
    <t>9610–9145</t>
  </si>
  <si>
    <t>14C - 190 cm</t>
  </si>
  <si>
    <t>outlier (T'=17.2; df=1; T'(5%)=3.8)</t>
  </si>
  <si>
    <t>14C - 195 cm</t>
  </si>
  <si>
    <t>outlier (T'=274.9; df=1; T'(5%)=3.8)</t>
  </si>
  <si>
    <t>14C - 200 cm</t>
  </si>
  <si>
    <t>outlier (T'=6.5; df=1; T'(5%)=3.8)</t>
  </si>
  <si>
    <t>Boundary 200.5</t>
  </si>
  <si>
    <t>10330–9145</t>
  </si>
  <si>
    <t>ELF20-210</t>
  </si>
  <si>
    <t>ELF20-215</t>
  </si>
  <si>
    <t>Boundary 215.5</t>
  </si>
  <si>
    <t>13220–9430</t>
  </si>
  <si>
    <t>ELF20-220 (interest)</t>
  </si>
  <si>
    <t>13850–10705</t>
  </si>
  <si>
    <t>Boundary 223</t>
  </si>
  <si>
    <t>14665–11070</t>
  </si>
  <si>
    <t>ELF20-225</t>
  </si>
  <si>
    <t>14670–11150</t>
  </si>
  <si>
    <t>Date 250</t>
  </si>
  <si>
    <t>15100–11875</t>
  </si>
  <si>
    <t>ELF20-256</t>
  </si>
  <si>
    <t>ELF20-260</t>
  </si>
  <si>
    <t>15410–12040</t>
  </si>
  <si>
    <t>ELF20-270</t>
  </si>
  <si>
    <t>15820–12120</t>
  </si>
  <si>
    <t>ELF35-15 (OSL)</t>
  </si>
  <si>
    <t>2690–1720</t>
  </si>
  <si>
    <t>Boundary 8</t>
  </si>
  <si>
    <t>7840–1990</t>
  </si>
  <si>
    <t>ELF35-38 (OSL)</t>
  </si>
  <si>
    <t>Boundary 7</t>
  </si>
  <si>
    <t>9000–5940</t>
  </si>
  <si>
    <t>14C - 51 cm</t>
  </si>
  <si>
    <t>9005–8770</t>
  </si>
  <si>
    <t>Boundary 6</t>
  </si>
  <si>
    <t>11165–8890</t>
  </si>
  <si>
    <t>Boundary ???</t>
  </si>
  <si>
    <t>11435–10910</t>
  </si>
  <si>
    <t>Date 61</t>
  </si>
  <si>
    <t>11550–11095</t>
  </si>
  <si>
    <t>14C - 70 cm</t>
  </si>
  <si>
    <t>11695–11320</t>
  </si>
  <si>
    <t>14C - 90 cm</t>
  </si>
  <si>
    <t>14C - 110 cm</t>
  </si>
  <si>
    <t>12540–12485</t>
  </si>
  <si>
    <t>14C - 130 cm</t>
  </si>
  <si>
    <t>12900–12780</t>
  </si>
  <si>
    <t>14C - 149 cm</t>
  </si>
  <si>
    <t>13295–13120</t>
  </si>
  <si>
    <t>Boundary 5</t>
  </si>
  <si>
    <t>13545–13340</t>
  </si>
  <si>
    <t>14C - 163 cm</t>
  </si>
  <si>
    <t>13590–13465</t>
  </si>
  <si>
    <t>14C - 172 cm</t>
  </si>
  <si>
    <t>14005–13610</t>
  </si>
  <si>
    <t>Date 177</t>
  </si>
  <si>
    <t>14285–13660</t>
  </si>
  <si>
    <t>Boundary 4</t>
  </si>
  <si>
    <t>14340–13670</t>
  </si>
  <si>
    <t>14C - 180 cm</t>
  </si>
  <si>
    <t>outlier (T'=26.7; df=1; T'(5%)=3.8)</t>
  </si>
  <si>
    <t>14C - 185 cm</t>
  </si>
  <si>
    <t>outlier (T'=126.2; df=1; T'(5%)=3.8)</t>
  </si>
  <si>
    <t>ELF35-186 (OSL)</t>
  </si>
  <si>
    <t>Boundary 3</t>
  </si>
  <si>
    <t>23865–13700</t>
  </si>
  <si>
    <t>14C - 193 cm</t>
  </si>
  <si>
    <t>outlier (T'=36.6; df=1; T'(5%)=3.8)</t>
  </si>
  <si>
    <t>ELF35-195 (OSL)</t>
  </si>
  <si>
    <t>outlier (T'=79.6; df=1; T'(5%)=3.8)</t>
  </si>
  <si>
    <t>14C - 209 cm</t>
  </si>
  <si>
    <t>outlier (T'=287.9; df=1; T'(5%)=3.8)</t>
  </si>
  <si>
    <t>Boundary 2</t>
  </si>
  <si>
    <t>30290–13940</t>
  </si>
  <si>
    <t>ELF35-215 (OSL)</t>
  </si>
  <si>
    <t>Date 219</t>
  </si>
  <si>
    <t>33955–14155</t>
  </si>
  <si>
    <t>Boundary 1</t>
  </si>
  <si>
    <t>36350–14215</t>
  </si>
  <si>
    <t>ELF35-226 (OSL)</t>
  </si>
  <si>
    <t>ELF35-235 (OSL)</t>
  </si>
  <si>
    <t>SUERC-85708: 135 shell</t>
  </si>
  <si>
    <t>Date 146</t>
  </si>
  <si>
    <t>8925–8625</t>
  </si>
  <si>
    <t>Boundary 152</t>
  </si>
  <si>
    <t>8975–8645</t>
  </si>
  <si>
    <t>Boundary 160</t>
  </si>
  <si>
    <t>Date 166</t>
  </si>
  <si>
    <t>9020–8880</t>
  </si>
  <si>
    <t>14C - 170 cm</t>
  </si>
  <si>
    <t>9030–8970</t>
  </si>
  <si>
    <t>Date 172</t>
  </si>
  <si>
    <t>Date 183</t>
  </si>
  <si>
    <t>Boundary 185</t>
  </si>
  <si>
    <t>9445–9295</t>
  </si>
  <si>
    <t>Date 202</t>
  </si>
  <si>
    <t>Boundary 209</t>
  </si>
  <si>
    <t>14C - 293 cm</t>
  </si>
  <si>
    <t>12740–12665</t>
  </si>
  <si>
    <t>ELF51-80 (OSL)</t>
  </si>
  <si>
    <t>ELF51-83 (OSL)</t>
  </si>
  <si>
    <t>ELF51-85 (OSL)</t>
  </si>
  <si>
    <t>Boundary</t>
  </si>
  <si>
    <t>ELF51-90 (OSL)</t>
  </si>
  <si>
    <t>ELF51-95 (OSL)</t>
  </si>
  <si>
    <t>14C - 94 cm</t>
  </si>
  <si>
    <t>14C - 103 cm</t>
  </si>
  <si>
    <t>14C - 116 cm</t>
  </si>
  <si>
    <t>outlier (T'=30.0; df=1; T'(5%)=3.8)</t>
  </si>
  <si>
    <t>14C - 133 cm</t>
  </si>
  <si>
    <t>outlier (T'=99.3; df=1; T'(5%)=3.8)</t>
  </si>
  <si>
    <t>ELF51-138 (OSL)</t>
  </si>
  <si>
    <t>ELF51-141 (OSL)</t>
  </si>
  <si>
    <t>14C - 141 cm</t>
  </si>
  <si>
    <t>ELF54-31 (OSL)</t>
  </si>
  <si>
    <t>5980–5160</t>
  </si>
  <si>
    <t>ELF54-52 (OSL)</t>
  </si>
  <si>
    <t>5995–5210</t>
  </si>
  <si>
    <t>Date 58</t>
  </si>
  <si>
    <t>6000–5230</t>
  </si>
  <si>
    <t>ELF54-82 (OSL)</t>
  </si>
  <si>
    <t>6030–5285</t>
  </si>
  <si>
    <t>ELF54-85 (OSL)</t>
  </si>
  <si>
    <t>6035–5285</t>
  </si>
  <si>
    <t>ELF54-99 (OSL)</t>
  </si>
  <si>
    <t>6060–5310</t>
  </si>
  <si>
    <t>ELF54-135 (OSL)</t>
  </si>
  <si>
    <t>6125–5355</t>
  </si>
  <si>
    <t>Date 140</t>
  </si>
  <si>
    <t>6145–5365</t>
  </si>
  <si>
    <t>ELF54-155 (OSL)</t>
  </si>
  <si>
    <t>6175–5375</t>
  </si>
  <si>
    <t>Date 182</t>
  </si>
  <si>
    <t>6255–5395</t>
  </si>
  <si>
    <t>ELF54-215 (OSL)</t>
  </si>
  <si>
    <t>6360–5415</t>
  </si>
  <si>
    <t>ELF54-225 (OSL)</t>
  </si>
  <si>
    <t>6400–5420</t>
  </si>
  <si>
    <t>ELF54-235 (OSL)</t>
  </si>
  <si>
    <t>6440–5420</t>
  </si>
  <si>
    <t>Date 268</t>
  </si>
  <si>
    <t>6580–5425</t>
  </si>
  <si>
    <t>Boundary unit 5/4</t>
  </si>
  <si>
    <t>6655–5425</t>
  </si>
  <si>
    <t>outlier (T'=23.8; df=1; T'(5%)=3.8)</t>
  </si>
  <si>
    <t>Date 291</t>
  </si>
  <si>
    <t>9460–6335</t>
  </si>
  <si>
    <t>14C - 294 cm</t>
  </si>
  <si>
    <t>9460–9405 (28%) or 9365–9300 (67%)</t>
  </si>
  <si>
    <t>14C - 305 cm</t>
  </si>
  <si>
    <t>9480–9335</t>
  </si>
  <si>
    <t>14C - 315 cm (interest)</t>
  </si>
  <si>
    <t>10165–9890</t>
  </si>
  <si>
    <t>14C - 325 cm</t>
  </si>
  <si>
    <t>outlier (T'=12.2; df=1; T'(5%)=3.8)</t>
  </si>
  <si>
    <t>Boundary unit 6/5</t>
  </si>
  <si>
    <t>14980–9905</t>
  </si>
  <si>
    <t>Date 330</t>
  </si>
  <si>
    <t>17175–9940</t>
  </si>
  <si>
    <t>14C - 331 cm</t>
  </si>
  <si>
    <t>outlier (T'=43.0; df=1; T'(5%)=3.8)</t>
  </si>
  <si>
    <t>14C - 343 cm</t>
  </si>
  <si>
    <t>outlier (T'=12.7; df=1; T'(5%)=3.8)</t>
  </si>
  <si>
    <t>14C - 355 cm</t>
  </si>
  <si>
    <t>outlier (T'=5.3; df=1; T'(5%)=3.8)</t>
  </si>
  <si>
    <t>14C - 366 cm</t>
  </si>
  <si>
    <t>outlier (T'=3.9; df=1; T'(5%)=3.8)</t>
  </si>
  <si>
    <t>14C - 379 cm</t>
  </si>
  <si>
    <t>outlier (T'=9.5; df=1; T'(5%)=3.8)</t>
  </si>
  <si>
    <t>110-117</t>
  </si>
  <si>
    <t>136-150</t>
  </si>
  <si>
    <t>ELF012</t>
  </si>
  <si>
    <t>ELF022</t>
  </si>
  <si>
    <t>ELF027</t>
  </si>
  <si>
    <t>ELF039</t>
  </si>
  <si>
    <t>ELF042</t>
  </si>
  <si>
    <t>75-80</t>
  </si>
  <si>
    <t>375-380</t>
  </si>
  <si>
    <t>ELF045</t>
  </si>
  <si>
    <t>ELF047</t>
  </si>
  <si>
    <t>ELF049</t>
  </si>
  <si>
    <t>ELF053</t>
  </si>
  <si>
    <t>ELF059</t>
  </si>
  <si>
    <t>13, base</t>
  </si>
  <si>
    <t>15, top</t>
  </si>
  <si>
    <t>15, base</t>
  </si>
  <si>
    <t>14, base</t>
  </si>
  <si>
    <t>5, base</t>
  </si>
  <si>
    <t>6, base</t>
  </si>
  <si>
    <t>7, top</t>
  </si>
  <si>
    <t>8, top</t>
  </si>
  <si>
    <t>9, top</t>
  </si>
  <si>
    <t>2, top</t>
  </si>
  <si>
    <t>3, base</t>
  </si>
  <si>
    <t>4, top</t>
  </si>
  <si>
    <t>1, base</t>
  </si>
  <si>
    <t>2, base</t>
  </si>
  <si>
    <t>18, base</t>
  </si>
  <si>
    <t>24, base</t>
  </si>
  <si>
    <t xml:space="preserve">14 / 15? </t>
  </si>
  <si>
    <t>6, mid</t>
  </si>
  <si>
    <t>7, base</t>
  </si>
  <si>
    <t>10, top</t>
  </si>
  <si>
    <t>3, top</t>
  </si>
  <si>
    <t>4, base</t>
  </si>
  <si>
    <t>14, top</t>
  </si>
  <si>
    <t>12, top</t>
  </si>
  <si>
    <t>17, base</t>
  </si>
  <si>
    <t>20, base</t>
  </si>
  <si>
    <t>21, base</t>
  </si>
  <si>
    <t>22, base</t>
  </si>
  <si>
    <t>5,base</t>
  </si>
  <si>
    <t>6, top</t>
  </si>
  <si>
    <t>5, top</t>
  </si>
  <si>
    <t>8, base</t>
  </si>
  <si>
    <t>4, near top</t>
  </si>
  <si>
    <t>7, mid</t>
  </si>
  <si>
    <t>6/7 boundary</t>
  </si>
  <si>
    <t>base 5</t>
  </si>
  <si>
    <t>Unit</t>
  </si>
  <si>
    <t>&gt;14.5ka</t>
  </si>
  <si>
    <t>Depositional Age / ka</t>
  </si>
  <si>
    <t>Error / ka</t>
  </si>
  <si>
    <t>150-250micron</t>
  </si>
  <si>
    <t>90-150micron</t>
  </si>
  <si>
    <t>Assumptions:</t>
  </si>
  <si>
    <t>unit 14, combined age</t>
  </si>
  <si>
    <t>unit 14 + 15</t>
  </si>
  <si>
    <t>weighted combination of OSL ages from unit 8</t>
  </si>
  <si>
    <t>deposition/re-working of diamicton at</t>
  </si>
  <si>
    <t xml:space="preserve">two interpretations of sediment ages through 86 cm to 20cm, depending on significance of sediment age at 86 cm:
- sediment age at 86 cm accepted: sediment ages through 80 to 51 cm are over-age estimates due to poor-bleaching of strata at deposition; no prolonged chronology, with depositional ages near contemporary at 8.03 ± 0.24 ka (at base of sands) and 8.03 ± 0.30 ka (at top)
- sediment age at 86cm rejected: progression in age from 9.14 ± 0.46 ka (at base of sands) to 8.03 ± 0.30 ka (at top)
</t>
  </si>
  <si>
    <t>ages indistinguishable within error</t>
  </si>
  <si>
    <t xml:space="preserve">units 2 and 3 deposited, or bleached, at </t>
  </si>
  <si>
    <t>unit 15 deposited at</t>
  </si>
  <si>
    <t xml:space="preserve">rapid accumulation of sediment between 30 and 130 cm depth in core implied by similar depositional ages </t>
  </si>
  <si>
    <t>unit 18 deposited at</t>
  </si>
  <si>
    <t>unit 24 deposited at</t>
  </si>
  <si>
    <t xml:space="preserve">silts, immediately beneath peat; discordant with radiocarbon age of 10756 ± 29 BP; U-Th disequilibrium across peat boundary?; calculated assuming late deposition of excess U </t>
  </si>
  <si>
    <t>position of unit 14; development of wetlands above till</t>
  </si>
  <si>
    <t>Flooding of surface 9; deposition of unit 8</t>
  </si>
  <si>
    <t>this combination gives equal weighting to the lower samples (units 4 through 16)</t>
  </si>
  <si>
    <t>includes sample from base of unit 3</t>
  </si>
  <si>
    <t>top of brackish tidal mudflats, as preserved in core 42</t>
  </si>
  <si>
    <t>ELF42/75-80, ELF42/8</t>
  </si>
  <si>
    <t>ELF42/9, ELF42/10</t>
  </si>
  <si>
    <t>base of brackish tidal mudflats, as preserved in core 42</t>
  </si>
  <si>
    <t>ELF42/37, ELF42/375-380</t>
  </si>
  <si>
    <t>ELF42/37, ELF42/375-380, ELF42/39</t>
  </si>
  <si>
    <t>top of 'tidal' mudflats</t>
  </si>
  <si>
    <t>ELF045/18 and /19</t>
  </si>
  <si>
    <t>base (as recorded in core) of open estuary</t>
  </si>
  <si>
    <t>ELF045/61 and /62</t>
  </si>
  <si>
    <t>ELF045/63 and /64</t>
  </si>
  <si>
    <t>accumulation on ‘storm beach’</t>
  </si>
  <si>
    <t>ELF047/46, /47</t>
  </si>
  <si>
    <t>ELF047/45, /46, /47</t>
  </si>
  <si>
    <t>base of medium to coarse, ‘marine’ sands; TAQ for erosion of unit 4</t>
  </si>
  <si>
    <t>ELF049/20, /21</t>
  </si>
  <si>
    <t>assuming units at 414 and 195 cm well-bleached; sands accumulated from c.29 ka</t>
  </si>
  <si>
    <t>ELF049/27, /56</t>
  </si>
  <si>
    <t>deposition of unit 4 and unit 6 sands; sand accumulation no older tha</t>
  </si>
  <si>
    <t>ELF049/24, /25, /26, /27, /48, /49, /51, /54</t>
  </si>
  <si>
    <t>top unit 2, 31-52cm depth</t>
  </si>
  <si>
    <t>unit 2, 82-99 cm depth</t>
  </si>
  <si>
    <t>unit 2, 135-155, 82-99 cm depth</t>
  </si>
  <si>
    <t>base unit 2, 215-235 , 82-99 cm depth</t>
  </si>
  <si>
    <t>end of accumulation on tidal mudflats</t>
  </si>
  <si>
    <t>ELF59/3 and 59/4</t>
  </si>
  <si>
    <t>switch from terrestrial to littoral setting</t>
  </si>
  <si>
    <t>ELF59/32, 59/33 and 59/34</t>
  </si>
  <si>
    <t>(combining sub-samples)</t>
  </si>
  <si>
    <t>Assumptions</t>
  </si>
  <si>
    <t>7250-8580</t>
  </si>
  <si>
    <t>7140-8240</t>
  </si>
  <si>
    <t>5630-6310</t>
  </si>
  <si>
    <t>5470-6040</t>
  </si>
  <si>
    <t>5580-6020</t>
  </si>
  <si>
    <t>8830-9690</t>
  </si>
  <si>
    <t>9260-10500</t>
  </si>
  <si>
    <t>11760-14280</t>
  </si>
  <si>
    <t>7470-8310</t>
  </si>
  <si>
    <t>9980-12610</t>
  </si>
  <si>
    <t>8220-9720</t>
  </si>
  <si>
    <t>5020-5360</t>
  </si>
  <si>
    <t>4860-5180</t>
  </si>
  <si>
    <t>5420-5720</t>
  </si>
  <si>
    <t>5330-5650</t>
  </si>
  <si>
    <t>7230-9150</t>
  </si>
  <si>
    <t>10440-11500</t>
  </si>
  <si>
    <t>12540-14240</t>
  </si>
  <si>
    <t>8800-9330</t>
  </si>
  <si>
    <t>8870-9340</t>
  </si>
  <si>
    <t>8060-10250</t>
  </si>
  <si>
    <t>26590-32810</t>
  </si>
  <si>
    <t>34440-40320</t>
  </si>
  <si>
    <t>9720-10650</t>
  </si>
  <si>
    <t>10500-11770</t>
  </si>
  <si>
    <t>10350-11740</t>
  </si>
  <si>
    <t>10320-12280</t>
  </si>
  <si>
    <t>10630-11560</t>
  </si>
  <si>
    <t>5030-5960</t>
  </si>
  <si>
    <t>5280-6280</t>
  </si>
  <si>
    <t>4790-5700</t>
  </si>
  <si>
    <t>5130-5780</t>
  </si>
  <si>
    <t>14800-18690</t>
  </si>
  <si>
    <t>15360-20580</t>
  </si>
  <si>
    <t>8630-10410</t>
  </si>
  <si>
    <t>7540-8450</t>
  </si>
  <si>
    <t>9030-10550</t>
  </si>
  <si>
    <t>9740-11330</t>
  </si>
  <si>
    <t>9890-11370</t>
  </si>
  <si>
    <t>6040-7100</t>
  </si>
  <si>
    <t>6290-7400</t>
  </si>
  <si>
    <t>5810-6250</t>
  </si>
  <si>
    <t>6660-7670</t>
  </si>
  <si>
    <t>7790-8650</t>
  </si>
  <si>
    <t>7610-8470</t>
  </si>
  <si>
    <t>14650-18490</t>
  </si>
  <si>
    <t>30600-36960</t>
  </si>
  <si>
    <t>32220-39880</t>
  </si>
  <si>
    <t>48510-64810</t>
  </si>
  <si>
    <t>6820-9040</t>
  </si>
  <si>
    <t>6610-9110</t>
  </si>
  <si>
    <t>6830-9070</t>
  </si>
  <si>
    <t>6240-8190</t>
  </si>
  <si>
    <t>8880-11530</t>
  </si>
  <si>
    <t>12140-15510</t>
  </si>
  <si>
    <t>9440-11990</t>
  </si>
  <si>
    <t>12690-14990</t>
  </si>
  <si>
    <t>14630-17200</t>
  </si>
  <si>
    <t>14950-18600</t>
  </si>
  <si>
    <t>13720-18730</t>
  </si>
  <si>
    <t>14450-20640</t>
  </si>
  <si>
    <t>14160-23870</t>
  </si>
  <si>
    <t>6960-8500</t>
  </si>
  <si>
    <t>7350-8790</t>
  </si>
  <si>
    <t>8440-10550</t>
  </si>
  <si>
    <t>7890-9970</t>
  </si>
  <si>
    <t>8100-10160</t>
  </si>
  <si>
    <t>8420-10750</t>
  </si>
  <si>
    <t>8040-10810</t>
  </si>
  <si>
    <t>5500-6080</t>
  </si>
  <si>
    <t>6030-6570</t>
  </si>
  <si>
    <t>6310-6710</t>
  </si>
  <si>
    <t>5360-5760</t>
  </si>
  <si>
    <t>5990-6680</t>
  </si>
  <si>
    <t>6100-6640</t>
  </si>
  <si>
    <t>5030-5630</t>
  </si>
  <si>
    <t>6110-6830</t>
  </si>
  <si>
    <t>5300-5920</t>
  </si>
  <si>
    <t>8670-9510</t>
  </si>
  <si>
    <t>6530-9920</t>
  </si>
  <si>
    <t>9100-10460</t>
  </si>
  <si>
    <t>8910-10430</t>
  </si>
  <si>
    <t>9250-11480</t>
  </si>
  <si>
    <t>11620-13970</t>
  </si>
  <si>
    <t>11500-18070</t>
  </si>
  <si>
    <t>18660-25900</t>
  </si>
  <si>
    <t>12160-14360</t>
  </si>
  <si>
    <t>13320-16600</t>
  </si>
  <si>
    <t>11180-14030</t>
  </si>
  <si>
    <t>12350-15060</t>
  </si>
  <si>
    <t>11930-15090</t>
  </si>
  <si>
    <t>11840-15270</t>
  </si>
  <si>
    <t>5820-10080</t>
  </si>
  <si>
    <t>7420-9240</t>
  </si>
  <si>
    <t>6770-8190</t>
  </si>
  <si>
    <t>11130-13870</t>
  </si>
  <si>
    <t>10120-12220</t>
  </si>
  <si>
    <t>11630-14170</t>
  </si>
  <si>
    <t>11560-14120</t>
  </si>
  <si>
    <t>11910-18360</t>
  </si>
  <si>
    <t>12760-19340</t>
  </si>
  <si>
    <t>9210-13220</t>
  </si>
  <si>
    <t>8060-10910</t>
  </si>
  <si>
    <t>9620-13440</t>
  </si>
  <si>
    <t>9260-12890</t>
  </si>
  <si>
    <t>8960-12850</t>
  </si>
  <si>
    <t>8380-12530</t>
  </si>
  <si>
    <t>8160-10400</t>
  </si>
  <si>
    <t>7220-8970</t>
  </si>
  <si>
    <t>8280-10390</t>
  </si>
  <si>
    <t>9160-11310</t>
  </si>
  <si>
    <t>12200-17360</t>
  </si>
  <si>
    <t>10080-13060</t>
  </si>
  <si>
    <t>11500-14870</t>
  </si>
  <si>
    <t>2010-2490</t>
  </si>
  <si>
    <t>12730-15250</t>
  </si>
  <si>
    <t>7290-9110</t>
  </si>
  <si>
    <t>8360-9320</t>
  </si>
  <si>
    <t>11700-13020</t>
  </si>
  <si>
    <t>12640-15620</t>
  </si>
  <si>
    <t>13060-16780</t>
  </si>
  <si>
    <t>6750-8670</t>
  </si>
  <si>
    <t>7490-10060</t>
  </si>
  <si>
    <t>7710-9860</t>
  </si>
  <si>
    <t>8100-10180</t>
  </si>
  <si>
    <t>10470-15610</t>
  </si>
  <si>
    <t>4420-5320</t>
  </si>
  <si>
    <t>5130-6130</t>
  </si>
  <si>
    <t>5040-5990</t>
  </si>
  <si>
    <t>4090-4930</t>
  </si>
  <si>
    <t>5230-6270</t>
  </si>
  <si>
    <t>4980-5940</t>
  </si>
  <si>
    <t>4780-5770</t>
  </si>
  <si>
    <t>6770-8110</t>
  </si>
  <si>
    <t>7210-11030</t>
  </si>
  <si>
    <t>10120-11900</t>
  </si>
  <si>
    <t>10350-11690</t>
  </si>
  <si>
    <t>12300-14460</t>
  </si>
  <si>
    <t>12050-14790</t>
  </si>
  <si>
    <t>8290-8950</t>
  </si>
  <si>
    <t>10680-11760</t>
  </si>
  <si>
    <t>8750-9750</t>
  </si>
  <si>
    <t>8640-10200</t>
  </si>
  <si>
    <t>8740-9300</t>
  </si>
  <si>
    <t>11540-14100</t>
  </si>
  <si>
    <t>9050-11520</t>
  </si>
  <si>
    <t>6890-9290</t>
  </si>
  <si>
    <t>29220-41940</t>
  </si>
  <si>
    <t>34080-43860</t>
  </si>
  <si>
    <t>38300-48980</t>
  </si>
  <si>
    <t>26150-33410</t>
  </si>
  <si>
    <t>43090-56140</t>
  </si>
  <si>
    <t>36870-59850</t>
  </si>
  <si>
    <t>32280-50240</t>
  </si>
  <si>
    <t>36460-49200</t>
  </si>
  <si>
    <t>23480-35500</t>
  </si>
  <si>
    <t>75800-90490</t>
  </si>
  <si>
    <t>9690-10690</t>
  </si>
  <si>
    <t>10400-12000</t>
  </si>
  <si>
    <t>10210-11770</t>
  </si>
  <si>
    <t>10120-12840</t>
  </si>
  <si>
    <t>10660-12600</t>
  </si>
  <si>
    <t>11220-13020</t>
  </si>
  <si>
    <t>12290-13930</t>
  </si>
  <si>
    <t>11280-18340</t>
  </si>
  <si>
    <t>20680-29750</t>
  </si>
  <si>
    <t>23320-31770</t>
  </si>
  <si>
    <t>20100-24680</t>
  </si>
  <si>
    <t>40710-51270</t>
  </si>
  <si>
    <t>50730-66960</t>
  </si>
  <si>
    <t>5470-5990</t>
  </si>
  <si>
    <t>4910-6500</t>
  </si>
  <si>
    <t>5540-7300</t>
  </si>
  <si>
    <t>4940-7110</t>
  </si>
  <si>
    <t>5500-7600</t>
  </si>
  <si>
    <t>5230-6870</t>
  </si>
  <si>
    <t>4210-5680</t>
  </si>
  <si>
    <t>4600-5870</t>
  </si>
  <si>
    <t>5020-6140</t>
  </si>
  <si>
    <t>5270-6640</t>
  </si>
  <si>
    <t>5620-7130</t>
  </si>
  <si>
    <t>6010-7510</t>
  </si>
  <si>
    <t>4550-5500</t>
  </si>
  <si>
    <t>6390-7990</t>
  </si>
  <si>
    <t>5930-7880</t>
  </si>
  <si>
    <t>5680-7490</t>
  </si>
  <si>
    <t>Range BP</t>
  </si>
  <si>
    <t>6.03 ± 0.22 ka; 5810-6250 @ 95 cm</t>
  </si>
  <si>
    <t>7.16 ± 0.50 ka; 6660-7670 @ 105 cm</t>
  </si>
  <si>
    <t>8.22 ± 0.43 ka; 7790-8650 @ 113.5 cm</t>
  </si>
  <si>
    <t>8.04 ± 0.43 ka; 7610-8470 @ 143 cm</t>
  </si>
  <si>
    <t>16.57 ± 1.92 ka; 14650-18490 @317 cm</t>
  </si>
  <si>
    <t>33.78 ± 3.18 ka; 30600-36960 @337 cm</t>
  </si>
  <si>
    <t>7.69 ± 0.55 ka; 7140-8240 @312-299 cm</t>
  </si>
  <si>
    <t>7.21 ± 0.98 ka; 6240-8190 @312 cm</t>
  </si>
  <si>
    <t>10.20 ± 1.33 ka; 8880-11530 @318cm</t>
  </si>
  <si>
    <t>10.71 ± 1.28 ka; 9440-11990 @328cm</t>
  </si>
  <si>
    <t>8.00 ± 0.46 ka; 7540-8450 @ 86 cm</t>
  </si>
  <si>
    <t>9.52 ± 0.89 ka; 8040-10810 at 95-99cm</t>
  </si>
  <si>
    <t>5.97 ± 0.34 ka; 5630-6310 @units2-3 30-34cm</t>
  </si>
  <si>
    <t>5.76 ± 0.29 ka; 5470-6040 @unit 15 121-130 cm</t>
  </si>
  <si>
    <t>9.26 ± 0.43 ka; 8830-9690 @unit 18 142-150 cm</t>
  </si>
  <si>
    <t>9.88 ± 0.62 ka; 9260-10500 @unit 24</t>
  </si>
  <si>
    <t>9.79 ± 0.76 ka; 9030-10550 @210 cm *discordant with 14C age;  U-Th disequilibrium across peat boundary?</t>
  </si>
  <si>
    <t xml:space="preserve">13.02 ± 1.2 ka; 11760-14280 @220-225 cm </t>
  </si>
  <si>
    <t xml:space="preserve">7.89 ± 0.42 ka; 7470-8310 @155-144 cm </t>
  </si>
  <si>
    <t xml:space="preserve">11.53 ± 1.91 ka; 9620-13440 @172 cm </t>
  </si>
  <si>
    <t>11.07 ± 1.81 ka; 9260-12890 @176 cm; 172-176cm: 11.29 ± 1.32 ka; 9980-12610 BP</t>
  </si>
  <si>
    <t>9.28 ± 1.12 ka; 8160-10400 BP</t>
  </si>
  <si>
    <t>8.10 ± 0.87 ka; 7220-8970 BP</t>
  </si>
  <si>
    <t>9.33 ± 1.06 ka; 8280-10390 BP</t>
  </si>
  <si>
    <t>10.23 ± 1.07 ka; 9160-11310 BP</t>
  </si>
  <si>
    <t>14.78 ± 2.58 ka; 12200-17360 BP</t>
  </si>
  <si>
    <t>11.57 ± 1.49 ka;10080-13060 BP</t>
  </si>
  <si>
    <t>13.18 ± 1.69 ka; 11500-14870 BP</t>
  </si>
  <si>
    <t>12.36 ± 0.66 ka; 11700-13020 BP</t>
  </si>
  <si>
    <t>14.13 ± 1.49 ka; 12640-15620 BP</t>
  </si>
  <si>
    <t>7.71 ± 0.96 ka; 6750-8670 @ 255cm</t>
  </si>
  <si>
    <t>8.77 ± 1.29 ka; 7490-10060 @ 265cm</t>
  </si>
  <si>
    <t>8.97 ± 0.75 ka; 8220-9720 @ 335-329 cm</t>
  </si>
  <si>
    <t>13.04 ± 2.57 ka; 10470-15610 @ 340 cm</t>
  </si>
  <si>
    <t>5.19 ±  0.17 ka; 5020-5360 @75-80 cm</t>
  </si>
  <si>
    <t>5.02 ±  0.16 ka; 4860-5180 @90-98 cm</t>
  </si>
  <si>
    <t>5.57 ±  0.15 ka; 5420-5720 @370-380 cm</t>
  </si>
  <si>
    <t>5.49 ±  0.16 ka; 5330-5640 @380-390 cm</t>
  </si>
  <si>
    <t>8.19 ± 0.96 ka; 7230-9150 @ 160-17 cm</t>
  </si>
  <si>
    <t>10.97 ± 0.53 ka; 10440-11500 @ 540-545 cm</t>
  </si>
  <si>
    <t>13.39 ± 0.85 ka; 12540-14240 @ 550-555 cm</t>
  </si>
  <si>
    <t>8.62 ± 0.33 ka; 8290-8950 @ 398 cm</t>
  </si>
  <si>
    <t>9.07 ± 0.26 ka; 8800-9330 @ 437-444 cm; 9.11 ± 0.23 ka; 8870-9340 @ 431-444 cm</t>
  </si>
  <si>
    <t>9.16 ± 1.10 ka; 8060-10250 @155-159cm</t>
  </si>
  <si>
    <t>29.7 ± 3.11 ka; 26590-32810 &gt;180cm (assuming units at 414 and 195 cm well-bleached)</t>
  </si>
  <si>
    <t>10.18 ± 0.47 ka; 9720-10650 @ 80 cm</t>
  </si>
  <si>
    <t>11.09 ± 0.47 ka; 10630-11560 @ 83-85 cm</t>
  </si>
  <si>
    <t>11.30 ± 0.98 ka; 10320-12280 @ 90 cm</t>
  </si>
  <si>
    <t>12.12 ± 0.90 ka; 11120-13020 @ 138cm</t>
  </si>
  <si>
    <t>13.11 ± 0.82 ka; 12290-13930 @ 141cm</t>
  </si>
  <si>
    <t>14.81 ± 3.53 ka; 11280-18340 @ 55cm</t>
  </si>
  <si>
    <t>22.39 ± 2.29 ka; 20100-24680 @ 231cm</t>
  </si>
  <si>
    <t>45.99 ± 5.28 ka; 40710-51270 @ 241cm</t>
  </si>
  <si>
    <t>58.85 ± 8.11 ka; 50730-66860 @ 251cm</t>
  </si>
  <si>
    <t>5.73 ± 0.26 ka; 5470-5990 @31cm</t>
  </si>
  <si>
    <t>5.71 ± 0.80 ka; 4910-6500 @53cm</t>
  </si>
  <si>
    <t>6.42 ± 0.88 ka; 5540-7300 @82</t>
  </si>
  <si>
    <t>6.03 ± 1.09 ka; 4940-7110 @85</t>
  </si>
  <si>
    <t>6.55 ± 1.05 ka; 5500-7600 @99cm</t>
  </si>
  <si>
    <t>6.05 ± 0.82 ka; 5230-6870 @135cm</t>
  </si>
  <si>
    <t>4.94  ± 0.74 ka; 4210-5680 @155</t>
  </si>
  <si>
    <t>5.23 ± 0.64 ka; 4600-5870 @215cm</t>
  </si>
  <si>
    <t>5.58 ± 0.56 ka; 5020-6140 @225cm</t>
  </si>
  <si>
    <t>5.95 ± 0.68 ka; 5270-6640 @235cm</t>
  </si>
  <si>
    <t>5.03 ± 0.48 ka; 4550-5500 @320cm</t>
  </si>
  <si>
    <t>7.19 ± 0.80 ka; 6390-7990 @330cm</t>
  </si>
  <si>
    <t>6.90 ± 0.97 ka; 5930-7880 @340cm</t>
  </si>
  <si>
    <t>6.59 ± 0.91 ka; 5680-7490 @350cm</t>
  </si>
  <si>
    <t>As used in this study</t>
  </si>
  <si>
    <t>date'</t>
  </si>
  <si>
    <t>10150–9630</t>
  </si>
  <si>
    <t>10155–9795</t>
  </si>
  <si>
    <t>10160–9885</t>
  </si>
  <si>
    <t>10195–9940</t>
  </si>
  <si>
    <t>10885–9940</t>
  </si>
  <si>
    <t>11400–9945</t>
  </si>
  <si>
    <t>12280–11265</t>
  </si>
  <si>
    <t>12420–12100</t>
  </si>
  <si>
    <t>8875–8565</t>
  </si>
  <si>
    <t>9015–8780</t>
  </si>
  <si>
    <t>9090–8975</t>
  </si>
  <si>
    <t>9310–8985</t>
  </si>
  <si>
    <t>9350–8985</t>
  </si>
  <si>
    <t>9905–9315</t>
  </si>
  <si>
    <t>10385–9325</t>
  </si>
  <si>
    <t>10970–9865</t>
  </si>
  <si>
    <t>10720–9665</t>
  </si>
  <si>
    <t>12020–11240</t>
  </si>
  <si>
    <t>12560–12110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</si>
</sst>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General_)"/>
    <numFmt numFmtId="165" formatCode="0.0"/>
    <numFmt numFmtId="166" formatCode="0.000"/>
  </numFmts>
  <fonts count="9">
    <font>
      <sz val="12"/>
      <color theme="1"/>
      <name val="Calibri"/>
      <family val="2"/>
      <scheme val="minor"/>
    </font>
    <font>
      <sz val="12"/>
      <name val="Calibri"/>
      <family val="2"/>
      <scheme val="minor"/>
    </font>
    <font>
      <sz val="12"/>
      <name val="Arial MT"/>
      <family val="2"/>
      <charset val="1"/>
    </font>
    <font>
      <b/>
      <sz val="12"/>
      <color theme="1"/>
      <name val="Calibri"/>
      <family val="2"/>
      <scheme val="minor"/>
    </font>
    <font>
      <sz val="12"/>
      <color rgb="FF000000"/>
      <name val="Calibri"/>
      <family val="2"/>
      <scheme val="minor"/>
    </font>
    <font>
      <sz val="12"/>
      <color rgb="FFFF0000"/>
      <name val="Calibri"/>
      <family val="2"/>
      <scheme val="minor"/>
    </font>
    <font>
      <sz val="11"/>
      <name val="Calibri"/>
      <family val="2"/>
      <scheme val="minor"/>
    </font>
    <font>
      <b/>
      <sz val="11"/>
      <name val="Calibri"/>
      <family val="2"/>
      <scheme val="minor"/>
    </font>
    <font>
      <b/>
      <sz val="12"/>
      <name val="Calibri"/>
      <family val="2"/>
      <scheme val="minor"/>
    </font>
  </fonts>
  <fills count="3">
    <fill>
      <patternFill patternType="none"/>
    </fill>
    <fill>
      <patternFill patternType="gray125"/>
    </fill>
    <fill>
      <patternFill patternType="solid">
        <fgColor rgb="FFFFFF00"/>
        <bgColor indexed="64"/>
      </patternFill>
    </fill>
  </fills>
  <borders count="4">
    <border>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s>
  <cellStyleXfs count="2">
    <xf numFmtId="0" fontId="0" fillId="0" borderId="0"/>
    <xf numFmtId="164" fontId="2" fillId="0" borderId="0"/>
  </cellStyleXfs>
  <cellXfs count="47">
    <xf numFmtId="0" fontId="0" fillId="0" borderId="0" xfId="0"/>
    <xf numFmtId="0" fontId="1" fillId="0" borderId="0" xfId="0" applyFont="1" applyAlignment="1">
      <alignment horizontal="left"/>
    </xf>
    <xf numFmtId="0" fontId="1" fillId="0" borderId="0" xfId="0" applyFont="1"/>
    <xf numFmtId="0" fontId="1" fillId="0" borderId="0" xfId="0" applyFont="1" applyAlignment="1">
      <alignment vertical="center"/>
    </xf>
    <xf numFmtId="0" fontId="1" fillId="0" borderId="0" xfId="0" applyFont="1" applyAlignment="1">
      <alignment vertical="center" wrapText="1"/>
    </xf>
    <xf numFmtId="0" fontId="1" fillId="0" borderId="0" xfId="0" applyFont="1" applyAlignment="1">
      <alignment wrapText="1"/>
    </xf>
    <xf numFmtId="2" fontId="1" fillId="0" borderId="0" xfId="0" applyNumberFormat="1" applyFont="1" applyAlignment="1">
      <alignment vertical="center" wrapText="1"/>
    </xf>
    <xf numFmtId="2" fontId="1" fillId="0" borderId="0" xfId="0" applyNumberFormat="1" applyFont="1" applyAlignment="1">
      <alignment vertical="center"/>
    </xf>
    <xf numFmtId="0" fontId="1" fillId="0" borderId="1" xfId="0" applyFont="1" applyBorder="1" applyAlignment="1">
      <alignment horizontal="left"/>
    </xf>
    <xf numFmtId="0" fontId="3" fillId="0" borderId="0" xfId="0" applyFont="1"/>
    <xf numFmtId="0" fontId="3" fillId="0" borderId="0" xfId="0" applyFont="1" applyAlignment="1">
      <alignment wrapText="1"/>
    </xf>
    <xf numFmtId="0" fontId="3" fillId="0" borderId="0" xfId="0" quotePrefix="1" applyFont="1" applyAlignment="1">
      <alignment wrapText="1"/>
    </xf>
    <xf numFmtId="0" fontId="4" fillId="0" borderId="0" xfId="0" applyFont="1"/>
    <xf numFmtId="0" fontId="5" fillId="0" borderId="0" xfId="0" applyFont="1"/>
    <xf numFmtId="0" fontId="0" fillId="0" borderId="0" xfId="0" applyAlignment="1">
      <alignment wrapText="1"/>
    </xf>
    <xf numFmtId="0" fontId="5" fillId="0" borderId="0" xfId="0" applyFont="1" applyAlignment="1">
      <alignment wrapText="1"/>
    </xf>
    <xf numFmtId="2" fontId="1" fillId="0" borderId="0" xfId="0" applyNumberFormat="1" applyFont="1" applyAlignment="1">
      <alignment horizontal="right"/>
    </xf>
    <xf numFmtId="2" fontId="1" fillId="0" borderId="0" xfId="0" applyNumberFormat="1" applyFont="1"/>
    <xf numFmtId="2" fontId="0" fillId="0" borderId="0" xfId="0" applyNumberFormat="1"/>
    <xf numFmtId="2" fontId="6" fillId="0" borderId="0" xfId="0" applyNumberFormat="1" applyFont="1" applyAlignment="1">
      <alignment vertical="center"/>
    </xf>
    <xf numFmtId="166" fontId="7" fillId="0" borderId="0" xfId="0" applyNumberFormat="1" applyFont="1" applyAlignment="1">
      <alignment vertical="center"/>
    </xf>
    <xf numFmtId="2" fontId="0" fillId="0" borderId="2" xfId="0" applyNumberFormat="1" applyBorder="1"/>
    <xf numFmtId="0" fontId="0" fillId="0" borderId="0" xfId="0" applyAlignment="1">
      <alignment vertical="center"/>
    </xf>
    <xf numFmtId="2" fontId="1" fillId="0" borderId="0" xfId="1" applyNumberFormat="1" applyFont="1" applyAlignment="1">
      <alignment horizontal="right"/>
    </xf>
    <xf numFmtId="2" fontId="1" fillId="0" borderId="0" xfId="0" applyNumberFormat="1" applyFont="1" applyAlignment="1">
      <alignment horizontal="left"/>
    </xf>
    <xf numFmtId="165" fontId="1" fillId="0" borderId="0" xfId="0" applyNumberFormat="1" applyFont="1" applyAlignment="1">
      <alignment horizontal="left"/>
    </xf>
    <xf numFmtId="0" fontId="8" fillId="0" borderId="0" xfId="0" applyFont="1" applyAlignment="1">
      <alignment horizontal="left"/>
    </xf>
    <xf numFmtId="0" fontId="8" fillId="0" borderId="0" xfId="0" applyFont="1"/>
    <xf numFmtId="2" fontId="8" fillId="0" borderId="0" xfId="0" applyNumberFormat="1" applyFont="1" applyAlignment="1">
      <alignment horizontal="right"/>
    </xf>
    <xf numFmtId="2" fontId="8" fillId="0" borderId="0" xfId="0" applyNumberFormat="1" applyFont="1"/>
    <xf numFmtId="0" fontId="1" fillId="0" borderId="2" xfId="0" applyFont="1" applyBorder="1" applyAlignment="1">
      <alignment horizontal="left"/>
    </xf>
    <xf numFmtId="2" fontId="6" fillId="0" borderId="2" xfId="0" applyNumberFormat="1" applyFont="1" applyBorder="1" applyAlignment="1">
      <alignment vertical="center"/>
    </xf>
    <xf numFmtId="0" fontId="0" fillId="0" borderId="2" xfId="0" applyBorder="1"/>
    <xf numFmtId="0" fontId="8" fillId="0" borderId="1" xfId="0" applyFont="1" applyBorder="1" applyAlignment="1">
      <alignment horizontal="left"/>
    </xf>
    <xf numFmtId="2" fontId="8" fillId="0" borderId="1" xfId="0" applyNumberFormat="1" applyFont="1" applyBorder="1" applyAlignment="1">
      <alignment horizontal="right"/>
    </xf>
    <xf numFmtId="0" fontId="8" fillId="0" borderId="1" xfId="0" applyFont="1" applyBorder="1"/>
    <xf numFmtId="2" fontId="8" fillId="0" borderId="1" xfId="0" applyNumberFormat="1" applyFont="1" applyBorder="1"/>
    <xf numFmtId="0" fontId="8" fillId="0" borderId="3" xfId="0" applyFont="1" applyBorder="1" applyAlignment="1">
      <alignment horizontal="left"/>
    </xf>
    <xf numFmtId="0" fontId="3" fillId="0" borderId="1" xfId="0" applyFont="1" applyBorder="1"/>
    <xf numFmtId="0" fontId="8" fillId="0" borderId="2" xfId="0" applyFont="1" applyBorder="1"/>
    <xf numFmtId="0" fontId="1" fillId="0" borderId="3" xfId="0" applyFont="1" applyBorder="1" applyAlignment="1">
      <alignment horizontal="left"/>
    </xf>
    <xf numFmtId="2" fontId="8" fillId="0" borderId="0" xfId="0" applyNumberFormat="1" applyFont="1" applyAlignment="1">
      <alignment horizontal="left"/>
    </xf>
    <xf numFmtId="0" fontId="0" fillId="0" borderId="3" xfId="0" applyBorder="1"/>
    <xf numFmtId="2" fontId="0" fillId="0" borderId="0" xfId="0" applyNumberFormat="1" applyAlignment="1">
      <alignment horizontal="center"/>
    </xf>
    <xf numFmtId="0" fontId="0" fillId="0" borderId="0" xfId="0" quotePrefix="1"/>
    <xf numFmtId="0" fontId="1" fillId="2" borderId="0" xfId="0" applyFont="1" applyFill="1"/>
    <xf numFmtId="0" fontId="0" fillId="2" borderId="0" xfId="0" applyFill="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7.jpeg"/></Relationships>
</file>

<file path=xl/drawings/_rels/drawing8.xml.rels><?xml version="1.0" encoding="UTF-8" standalone="yes"?>
<Relationships xmlns="http://schemas.openxmlformats.org/package/2006/relationships"><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twoCellAnchor editAs="oneCell">
    <xdr:from>
      <xdr:col>5</xdr:col>
      <xdr:colOff>1</xdr:colOff>
      <xdr:row>0</xdr:row>
      <xdr:rowOff>16933</xdr:rowOff>
    </xdr:from>
    <xdr:to>
      <xdr:col>13</xdr:col>
      <xdr:colOff>118534</xdr:colOff>
      <xdr:row>43</xdr:row>
      <xdr:rowOff>55033</xdr:rowOff>
    </xdr:to>
    <xdr:pic>
      <xdr:nvPicPr>
        <xdr:cNvPr id="2" name="Picture 1">
          <a:extLst>
            <a:ext uri="{FF2B5EF4-FFF2-40B4-BE49-F238E27FC236}">
              <a16:creationId xmlns:a16="http://schemas.microsoft.com/office/drawing/2014/main" id="{07A87D7D-F76C-9E4B-B7CF-8AE49F3B2D55}"/>
            </a:ext>
          </a:extLst>
        </xdr:cNvPr>
        <xdr:cNvPicPr>
          <a:picLocks noChangeAspect="1"/>
        </xdr:cNvPicPr>
      </xdr:nvPicPr>
      <xdr:blipFill>
        <a:blip xmlns:r="http://schemas.openxmlformats.org/officeDocument/2006/relationships" r:embed="rId1"/>
        <a:stretch>
          <a:fillRect/>
        </a:stretch>
      </xdr:blipFill>
      <xdr:spPr>
        <a:xfrm>
          <a:off x="10039351" y="16933"/>
          <a:ext cx="6824133" cy="8839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4005384</xdr:colOff>
      <xdr:row>0</xdr:row>
      <xdr:rowOff>0</xdr:rowOff>
    </xdr:from>
    <xdr:to>
      <xdr:col>13</xdr:col>
      <xdr:colOff>103554</xdr:colOff>
      <xdr:row>42</xdr:row>
      <xdr:rowOff>163146</xdr:rowOff>
    </xdr:to>
    <xdr:pic>
      <xdr:nvPicPr>
        <xdr:cNvPr id="2" name="Picture 1">
          <a:extLst>
            <a:ext uri="{FF2B5EF4-FFF2-40B4-BE49-F238E27FC236}">
              <a16:creationId xmlns:a16="http://schemas.microsoft.com/office/drawing/2014/main" id="{E3EEC036-5340-E141-9B35-D51B12507170}"/>
            </a:ext>
          </a:extLst>
        </xdr:cNvPr>
        <xdr:cNvPicPr>
          <a:picLocks noChangeAspect="1"/>
        </xdr:cNvPicPr>
      </xdr:nvPicPr>
      <xdr:blipFill>
        <a:blip xmlns:r="http://schemas.openxmlformats.org/officeDocument/2006/relationships" r:embed="rId1"/>
        <a:stretch>
          <a:fillRect/>
        </a:stretch>
      </xdr:blipFill>
      <xdr:spPr>
        <a:xfrm>
          <a:off x="10034709" y="0"/>
          <a:ext cx="6813795" cy="87642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10584</xdr:colOff>
      <xdr:row>0</xdr:row>
      <xdr:rowOff>0</xdr:rowOff>
    </xdr:from>
    <xdr:to>
      <xdr:col>13</xdr:col>
      <xdr:colOff>162984</xdr:colOff>
      <xdr:row>43</xdr:row>
      <xdr:rowOff>124883</xdr:rowOff>
    </xdr:to>
    <xdr:pic>
      <xdr:nvPicPr>
        <xdr:cNvPr id="2" name="Picture 1">
          <a:extLst>
            <a:ext uri="{FF2B5EF4-FFF2-40B4-BE49-F238E27FC236}">
              <a16:creationId xmlns:a16="http://schemas.microsoft.com/office/drawing/2014/main" id="{8CD73D05-6A54-F949-A3AF-D62E9D7EDCBF}"/>
            </a:ext>
          </a:extLst>
        </xdr:cNvPr>
        <xdr:cNvPicPr>
          <a:picLocks noChangeAspect="1"/>
        </xdr:cNvPicPr>
      </xdr:nvPicPr>
      <xdr:blipFill>
        <a:blip xmlns:r="http://schemas.openxmlformats.org/officeDocument/2006/relationships" r:embed="rId1"/>
        <a:stretch>
          <a:fillRect/>
        </a:stretch>
      </xdr:blipFill>
      <xdr:spPr>
        <a:xfrm>
          <a:off x="10049934" y="0"/>
          <a:ext cx="6858000" cy="89259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4015153</xdr:colOff>
      <xdr:row>0</xdr:row>
      <xdr:rowOff>0</xdr:rowOff>
    </xdr:from>
    <xdr:to>
      <xdr:col>13</xdr:col>
      <xdr:colOff>113323</xdr:colOff>
      <xdr:row>42</xdr:row>
      <xdr:rowOff>163146</xdr:rowOff>
    </xdr:to>
    <xdr:pic>
      <xdr:nvPicPr>
        <xdr:cNvPr id="2" name="Picture 1">
          <a:extLst>
            <a:ext uri="{FF2B5EF4-FFF2-40B4-BE49-F238E27FC236}">
              <a16:creationId xmlns:a16="http://schemas.microsoft.com/office/drawing/2014/main" id="{923147EA-81D9-514D-A622-0F978E3BA609}"/>
            </a:ext>
          </a:extLst>
        </xdr:cNvPr>
        <xdr:cNvPicPr>
          <a:picLocks noChangeAspect="1"/>
        </xdr:cNvPicPr>
      </xdr:nvPicPr>
      <xdr:blipFill>
        <a:blip xmlns:r="http://schemas.openxmlformats.org/officeDocument/2006/relationships" r:embed="rId1"/>
        <a:stretch>
          <a:fillRect/>
        </a:stretch>
      </xdr:blipFill>
      <xdr:spPr>
        <a:xfrm>
          <a:off x="10034953" y="0"/>
          <a:ext cx="6823320" cy="876422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9072</xdr:colOff>
      <xdr:row>0</xdr:row>
      <xdr:rowOff>0</xdr:rowOff>
    </xdr:from>
    <xdr:to>
      <xdr:col>13</xdr:col>
      <xdr:colOff>161472</xdr:colOff>
      <xdr:row>43</xdr:row>
      <xdr:rowOff>186871</xdr:rowOff>
    </xdr:to>
    <xdr:pic>
      <xdr:nvPicPr>
        <xdr:cNvPr id="2" name="Picture 1">
          <a:extLst>
            <a:ext uri="{FF2B5EF4-FFF2-40B4-BE49-F238E27FC236}">
              <a16:creationId xmlns:a16="http://schemas.microsoft.com/office/drawing/2014/main" id="{4A9921F3-1A1C-9C43-B5DD-FEDD8F19B95B}"/>
            </a:ext>
          </a:extLst>
        </xdr:cNvPr>
        <xdr:cNvPicPr>
          <a:picLocks noChangeAspect="1"/>
        </xdr:cNvPicPr>
      </xdr:nvPicPr>
      <xdr:blipFill>
        <a:blip xmlns:r="http://schemas.openxmlformats.org/officeDocument/2006/relationships" r:embed="rId1"/>
        <a:stretch>
          <a:fillRect/>
        </a:stretch>
      </xdr:blipFill>
      <xdr:spPr>
        <a:xfrm>
          <a:off x="10048422" y="0"/>
          <a:ext cx="6858000" cy="898797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9770</xdr:colOff>
      <xdr:row>0</xdr:row>
      <xdr:rowOff>420077</xdr:rowOff>
    </xdr:from>
    <xdr:to>
      <xdr:col>13</xdr:col>
      <xdr:colOff>44939</xdr:colOff>
      <xdr:row>44</xdr:row>
      <xdr:rowOff>172915</xdr:rowOff>
    </xdr:to>
    <xdr:pic>
      <xdr:nvPicPr>
        <xdr:cNvPr id="3" name="Picture 2">
          <a:extLst>
            <a:ext uri="{FF2B5EF4-FFF2-40B4-BE49-F238E27FC236}">
              <a16:creationId xmlns:a16="http://schemas.microsoft.com/office/drawing/2014/main" id="{6BC76237-C868-8545-C85D-5850024F7BCA}"/>
            </a:ext>
          </a:extLst>
        </xdr:cNvPr>
        <xdr:cNvPicPr>
          <a:picLocks noChangeAspect="1"/>
        </xdr:cNvPicPr>
      </xdr:nvPicPr>
      <xdr:blipFill>
        <a:blip xmlns:r="http://schemas.openxmlformats.org/officeDocument/2006/relationships" r:embed="rId1"/>
        <a:stretch>
          <a:fillRect/>
        </a:stretch>
      </xdr:blipFill>
      <xdr:spPr>
        <a:xfrm>
          <a:off x="10062308" y="420077"/>
          <a:ext cx="6756400" cy="90043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9770</xdr:colOff>
      <xdr:row>1</xdr:row>
      <xdr:rowOff>0</xdr:rowOff>
    </xdr:from>
    <xdr:to>
      <xdr:col>13</xdr:col>
      <xdr:colOff>44939</xdr:colOff>
      <xdr:row>44</xdr:row>
      <xdr:rowOff>182684</xdr:rowOff>
    </xdr:to>
    <xdr:pic>
      <xdr:nvPicPr>
        <xdr:cNvPr id="3" name="Picture 2">
          <a:extLst>
            <a:ext uri="{FF2B5EF4-FFF2-40B4-BE49-F238E27FC236}">
              <a16:creationId xmlns:a16="http://schemas.microsoft.com/office/drawing/2014/main" id="{8927101D-E1CB-4CBB-7526-8A524DEB801A}"/>
            </a:ext>
          </a:extLst>
        </xdr:cNvPr>
        <xdr:cNvPicPr>
          <a:picLocks noChangeAspect="1"/>
        </xdr:cNvPicPr>
      </xdr:nvPicPr>
      <xdr:blipFill>
        <a:blip xmlns:r="http://schemas.openxmlformats.org/officeDocument/2006/relationships" r:embed="rId1"/>
        <a:stretch>
          <a:fillRect/>
        </a:stretch>
      </xdr:blipFill>
      <xdr:spPr>
        <a:xfrm>
          <a:off x="10062308" y="429846"/>
          <a:ext cx="6756400" cy="90043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19538</xdr:colOff>
      <xdr:row>0</xdr:row>
      <xdr:rowOff>0</xdr:rowOff>
    </xdr:from>
    <xdr:to>
      <xdr:col>13</xdr:col>
      <xdr:colOff>132861</xdr:colOff>
      <xdr:row>41</xdr:row>
      <xdr:rowOff>94762</xdr:rowOff>
    </xdr:to>
    <xdr:pic>
      <xdr:nvPicPr>
        <xdr:cNvPr id="2" name="Picture 1">
          <a:extLst>
            <a:ext uri="{FF2B5EF4-FFF2-40B4-BE49-F238E27FC236}">
              <a16:creationId xmlns:a16="http://schemas.microsoft.com/office/drawing/2014/main" id="{4D3BAFD9-ACDD-FD40-857B-6FBBC548EBAA}"/>
            </a:ext>
          </a:extLst>
        </xdr:cNvPr>
        <xdr:cNvPicPr>
          <a:picLocks noChangeAspect="1"/>
        </xdr:cNvPicPr>
      </xdr:nvPicPr>
      <xdr:blipFill>
        <a:blip xmlns:r="http://schemas.openxmlformats.org/officeDocument/2006/relationships" r:embed="rId1"/>
        <a:stretch>
          <a:fillRect/>
        </a:stretch>
      </xdr:blipFill>
      <xdr:spPr>
        <a:xfrm>
          <a:off x="10744688" y="0"/>
          <a:ext cx="6818923" cy="849581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331"/>
  <sheetViews>
    <sheetView topLeftCell="I1" zoomScaleNormal="100" workbookViewId="0">
      <selection activeCell="T15" sqref="T15"/>
    </sheetView>
  </sheetViews>
  <sheetFormatPr baseColWidth="10" defaultColWidth="10.83203125" defaultRowHeight="16"/>
  <cols>
    <col min="1" max="1" width="10.83203125" style="1"/>
    <col min="2" max="2" width="25" style="1" customWidth="1"/>
    <col min="3" max="3" width="10.83203125" style="1" customWidth="1"/>
    <col min="4" max="4" width="13.6640625" style="16" customWidth="1"/>
    <col min="5" max="5" width="10.83203125" style="1" customWidth="1"/>
    <col min="6" max="6" width="18.5" style="16" customWidth="1"/>
    <col min="7" max="7" width="10.83203125" style="24"/>
    <col min="8" max="14" width="10.83203125" style="1"/>
    <col min="15" max="15" width="22.5" style="1" customWidth="1"/>
    <col min="16" max="16" width="15.5" style="1" customWidth="1"/>
    <col min="17" max="17" width="19.5" style="1" customWidth="1"/>
    <col min="18" max="16384" width="10.83203125" style="1"/>
  </cols>
  <sheetData>
    <row r="1" spans="1:17">
      <c r="A1" s="2" t="s">
        <v>0</v>
      </c>
      <c r="B1" s="2" t="s">
        <v>1</v>
      </c>
      <c r="C1" s="2" t="s">
        <v>2</v>
      </c>
      <c r="D1" s="16" t="s">
        <v>192</v>
      </c>
      <c r="E1" s="2" t="s">
        <v>3</v>
      </c>
      <c r="F1" s="16" t="s">
        <v>194</v>
      </c>
      <c r="G1" s="17" t="s">
        <v>193</v>
      </c>
      <c r="H1" s="2" t="s">
        <v>4</v>
      </c>
      <c r="I1" s="2" t="s">
        <v>5</v>
      </c>
      <c r="J1" s="2" t="s">
        <v>6</v>
      </c>
      <c r="K1" s="2" t="s">
        <v>7</v>
      </c>
      <c r="L1" s="2" t="s">
        <v>8</v>
      </c>
      <c r="M1" s="2" t="s">
        <v>9</v>
      </c>
      <c r="N1" s="2" t="s">
        <v>202</v>
      </c>
      <c r="O1" s="3" t="s">
        <v>10</v>
      </c>
      <c r="P1" s="3" t="s">
        <v>11</v>
      </c>
      <c r="Q1" s="3" t="s">
        <v>12</v>
      </c>
    </row>
    <row r="2" spans="1:17">
      <c r="A2" s="2" t="s">
        <v>16</v>
      </c>
      <c r="B2" s="2" t="s">
        <v>17</v>
      </c>
      <c r="C2" s="2" t="s">
        <v>18</v>
      </c>
      <c r="D2" s="23">
        <v>-24.7</v>
      </c>
      <c r="E2" s="2" t="s">
        <v>19</v>
      </c>
      <c r="F2" s="16">
        <v>1.425</v>
      </c>
      <c r="G2" s="17">
        <f>D2-F2</f>
        <v>-26.125</v>
      </c>
      <c r="H2" s="2">
        <v>142.5</v>
      </c>
      <c r="I2" s="2">
        <v>8340</v>
      </c>
      <c r="J2" s="2">
        <v>30</v>
      </c>
      <c r="K2" s="2" t="s">
        <v>15</v>
      </c>
      <c r="L2" s="2">
        <v>9258</v>
      </c>
      <c r="M2" s="2">
        <v>8935</v>
      </c>
      <c r="N2" s="2">
        <f>M2+((L2-M2)/2)</f>
        <v>9096.5</v>
      </c>
      <c r="O2" s="2"/>
      <c r="P2" s="2"/>
      <c r="Q2" s="2"/>
    </row>
    <row r="3" spans="1:17">
      <c r="A3" s="2" t="s">
        <v>20</v>
      </c>
      <c r="B3" s="2" t="s">
        <v>17</v>
      </c>
      <c r="C3" s="2" t="s">
        <v>18</v>
      </c>
      <c r="D3" s="16">
        <v>-23.35</v>
      </c>
      <c r="E3" s="2" t="s">
        <v>26</v>
      </c>
      <c r="F3" s="16">
        <v>2.5299999999999998</v>
      </c>
      <c r="G3" s="17">
        <f>D3-F3</f>
        <v>-25.880000000000003</v>
      </c>
      <c r="H3" s="2">
        <v>253</v>
      </c>
      <c r="I3" s="2">
        <v>8455</v>
      </c>
      <c r="J3" s="2">
        <v>30</v>
      </c>
      <c r="K3" s="2" t="s">
        <v>15</v>
      </c>
      <c r="L3" s="2">
        <v>9259</v>
      </c>
      <c r="M3" s="2">
        <v>8935</v>
      </c>
      <c r="N3" s="2">
        <f>M3+((L3-M3)/2)</f>
        <v>9097</v>
      </c>
      <c r="O3" s="2"/>
      <c r="P3" s="2"/>
      <c r="Q3" s="2"/>
    </row>
    <row r="4" spans="1:17">
      <c r="A4" s="2" t="s">
        <v>20</v>
      </c>
      <c r="B4" s="2" t="s">
        <v>17</v>
      </c>
      <c r="C4" s="2" t="s">
        <v>18</v>
      </c>
      <c r="D4" s="16">
        <v>-23.35</v>
      </c>
      <c r="E4" s="2" t="s">
        <v>21</v>
      </c>
      <c r="F4" s="16">
        <v>2.66</v>
      </c>
      <c r="G4" s="17">
        <f t="shared" ref="G4:G67" si="0">D4-F4</f>
        <v>-26.01</v>
      </c>
      <c r="H4" s="2">
        <v>266</v>
      </c>
      <c r="I4" s="2">
        <v>8400</v>
      </c>
      <c r="J4" s="2">
        <v>30</v>
      </c>
      <c r="K4" s="2" t="s">
        <v>15</v>
      </c>
      <c r="L4" s="2">
        <v>9374</v>
      </c>
      <c r="M4" s="2">
        <v>8592</v>
      </c>
      <c r="N4" s="2">
        <f t="shared" ref="N4:N67" si="1">M4+((L4-M4)/2)</f>
        <v>8983</v>
      </c>
      <c r="O4" s="2"/>
      <c r="P4" s="2"/>
      <c r="Q4" s="2"/>
    </row>
    <row r="5" spans="1:17">
      <c r="A5" s="2" t="s">
        <v>20</v>
      </c>
      <c r="B5" s="2" t="s">
        <v>22</v>
      </c>
      <c r="C5" s="2" t="s">
        <v>14</v>
      </c>
      <c r="D5" s="16">
        <v>-23.35</v>
      </c>
      <c r="E5" s="2" t="s">
        <v>23</v>
      </c>
      <c r="F5" s="16">
        <v>2.84</v>
      </c>
      <c r="G5" s="17">
        <f t="shared" si="0"/>
        <v>-26.19</v>
      </c>
      <c r="H5" s="2">
        <v>284</v>
      </c>
      <c r="I5" s="2">
        <v>8010</v>
      </c>
      <c r="J5" s="2">
        <v>30</v>
      </c>
      <c r="K5" s="2" t="s">
        <v>15</v>
      </c>
      <c r="L5" s="2">
        <v>9007</v>
      </c>
      <c r="M5" s="2">
        <v>8774</v>
      </c>
      <c r="N5" s="2">
        <f t="shared" si="1"/>
        <v>8890.5</v>
      </c>
      <c r="O5" s="2"/>
      <c r="P5" s="2"/>
      <c r="Q5" s="2"/>
    </row>
    <row r="6" spans="1:17" ht="17">
      <c r="A6" s="2" t="s">
        <v>20</v>
      </c>
      <c r="B6" s="2" t="s">
        <v>13</v>
      </c>
      <c r="C6" s="2" t="s">
        <v>14</v>
      </c>
      <c r="D6" s="16">
        <v>-23.35</v>
      </c>
      <c r="E6" s="2">
        <v>285</v>
      </c>
      <c r="F6" s="16">
        <v>2.85</v>
      </c>
      <c r="G6" s="17">
        <f>D6-F6</f>
        <v>-26.200000000000003</v>
      </c>
      <c r="H6" s="2">
        <v>285</v>
      </c>
      <c r="I6" s="2">
        <v>8075</v>
      </c>
      <c r="J6" s="2">
        <v>29</v>
      </c>
      <c r="K6" s="2" t="s">
        <v>15</v>
      </c>
      <c r="L6" s="2">
        <v>9090</v>
      </c>
      <c r="M6" s="2">
        <v>8794</v>
      </c>
      <c r="N6" s="2">
        <f>M6+((L6-M6)/2)</f>
        <v>8942</v>
      </c>
      <c r="O6" s="2" t="s">
        <v>27</v>
      </c>
      <c r="P6" s="4" t="s">
        <v>28</v>
      </c>
      <c r="Q6" s="4" t="s">
        <v>29</v>
      </c>
    </row>
    <row r="7" spans="1:17">
      <c r="A7" s="2" t="s">
        <v>20</v>
      </c>
      <c r="B7" s="2" t="s">
        <v>30</v>
      </c>
      <c r="C7" s="2" t="s">
        <v>14</v>
      </c>
      <c r="D7" s="16">
        <v>-23.35</v>
      </c>
      <c r="E7" s="2">
        <v>285</v>
      </c>
      <c r="F7" s="16">
        <v>2.85</v>
      </c>
      <c r="G7" s="17">
        <f>D7-F7</f>
        <v>-26.200000000000003</v>
      </c>
      <c r="H7" s="2">
        <v>285</v>
      </c>
      <c r="I7" s="2">
        <v>7995</v>
      </c>
      <c r="J7" s="2">
        <v>29</v>
      </c>
      <c r="K7" s="2" t="s">
        <v>15</v>
      </c>
      <c r="L7" s="2">
        <v>9000</v>
      </c>
      <c r="M7" s="2">
        <v>8728</v>
      </c>
      <c r="N7" s="2">
        <f>M7+((L7-M7)/2)</f>
        <v>8864</v>
      </c>
      <c r="O7" s="2" t="s">
        <v>31</v>
      </c>
      <c r="P7" s="2"/>
      <c r="Q7" s="2"/>
    </row>
    <row r="8" spans="1:17">
      <c r="A8" s="2" t="s">
        <v>20</v>
      </c>
      <c r="B8" s="2" t="s">
        <v>22</v>
      </c>
      <c r="C8" s="2" t="s">
        <v>14</v>
      </c>
      <c r="D8" s="16">
        <v>-23.35</v>
      </c>
      <c r="E8" s="2" t="s">
        <v>24</v>
      </c>
      <c r="F8" s="16">
        <v>2.91</v>
      </c>
      <c r="G8" s="17">
        <f t="shared" si="0"/>
        <v>-26.26</v>
      </c>
      <c r="H8" s="2">
        <v>291</v>
      </c>
      <c r="I8" s="2">
        <v>7950</v>
      </c>
      <c r="J8" s="2">
        <v>30</v>
      </c>
      <c r="K8" s="2" t="s">
        <v>15</v>
      </c>
      <c r="L8" s="2">
        <v>8980</v>
      </c>
      <c r="M8" s="2">
        <v>8649</v>
      </c>
      <c r="N8" s="2">
        <f t="shared" si="1"/>
        <v>8814.5</v>
      </c>
      <c r="O8" s="2"/>
      <c r="P8" s="2"/>
      <c r="Q8" s="2"/>
    </row>
    <row r="9" spans="1:17" ht="17">
      <c r="A9" s="2" t="s">
        <v>20</v>
      </c>
      <c r="B9" s="2" t="s">
        <v>13</v>
      </c>
      <c r="C9" s="2" t="s">
        <v>14</v>
      </c>
      <c r="D9" s="16">
        <v>-23.35</v>
      </c>
      <c r="E9" s="2">
        <v>295</v>
      </c>
      <c r="F9" s="16">
        <v>2.95</v>
      </c>
      <c r="G9" s="17">
        <f>D9-F9</f>
        <v>-26.3</v>
      </c>
      <c r="H9" s="2">
        <v>295</v>
      </c>
      <c r="I9" s="2">
        <v>8186</v>
      </c>
      <c r="J9" s="2">
        <v>29</v>
      </c>
      <c r="K9" s="2" t="s">
        <v>15</v>
      </c>
      <c r="L9" s="2">
        <v>9255</v>
      </c>
      <c r="M9" s="2">
        <v>9027</v>
      </c>
      <c r="N9" s="2">
        <f>M9+((L9-M9)/2)</f>
        <v>9141</v>
      </c>
      <c r="O9" s="5" t="s">
        <v>27</v>
      </c>
      <c r="P9" s="4" t="s">
        <v>32</v>
      </c>
      <c r="Q9" s="4" t="s">
        <v>33</v>
      </c>
    </row>
    <row r="10" spans="1:17" ht="17">
      <c r="A10" s="2" t="s">
        <v>20</v>
      </c>
      <c r="B10" s="2" t="s">
        <v>30</v>
      </c>
      <c r="C10" s="2" t="s">
        <v>14</v>
      </c>
      <c r="D10" s="16">
        <v>-23.35</v>
      </c>
      <c r="E10" s="2">
        <v>295</v>
      </c>
      <c r="F10" s="16">
        <f>H10/100</f>
        <v>2.95</v>
      </c>
      <c r="G10" s="17">
        <f>D10-F10</f>
        <v>-26.3</v>
      </c>
      <c r="H10" s="2">
        <v>295</v>
      </c>
      <c r="I10" s="2">
        <v>8211</v>
      </c>
      <c r="J10" s="2">
        <v>29</v>
      </c>
      <c r="K10" s="2" t="s">
        <v>15</v>
      </c>
      <c r="L10" s="2">
        <v>9280</v>
      </c>
      <c r="M10" s="2">
        <v>9032</v>
      </c>
      <c r="N10" s="2">
        <f>M10+((L10-M10)/2)</f>
        <v>9156</v>
      </c>
      <c r="O10" s="4" t="s">
        <v>34</v>
      </c>
      <c r="P10" s="5"/>
      <c r="Q10" s="5"/>
    </row>
    <row r="11" spans="1:17">
      <c r="A11" s="2" t="s">
        <v>20</v>
      </c>
      <c r="B11" s="2" t="s">
        <v>22</v>
      </c>
      <c r="C11" s="2" t="s">
        <v>14</v>
      </c>
      <c r="D11" s="16">
        <v>-23.35</v>
      </c>
      <c r="E11" s="2" t="s">
        <v>25</v>
      </c>
      <c r="F11" s="16">
        <v>3.06</v>
      </c>
      <c r="G11" s="17">
        <f t="shared" si="0"/>
        <v>-26.41</v>
      </c>
      <c r="H11" s="2">
        <v>306</v>
      </c>
      <c r="I11" s="2">
        <v>9130</v>
      </c>
      <c r="J11" s="2">
        <v>30</v>
      </c>
      <c r="K11" s="2" t="s">
        <v>15</v>
      </c>
      <c r="L11" s="2">
        <v>10385</v>
      </c>
      <c r="M11" s="2">
        <v>10227</v>
      </c>
      <c r="N11" s="2">
        <f t="shared" si="1"/>
        <v>10306</v>
      </c>
      <c r="O11" s="2"/>
      <c r="P11" s="2"/>
      <c r="Q11" s="2"/>
    </row>
    <row r="12" spans="1:17" ht="17">
      <c r="A12" s="2" t="s">
        <v>20</v>
      </c>
      <c r="B12" s="2" t="s">
        <v>13</v>
      </c>
      <c r="C12" s="2" t="s">
        <v>14</v>
      </c>
      <c r="D12" s="16">
        <v>-23.35</v>
      </c>
      <c r="E12" s="2">
        <v>307</v>
      </c>
      <c r="F12" s="16">
        <f t="shared" ref="F12:F75" si="2">H12/100</f>
        <v>3.07</v>
      </c>
      <c r="G12" s="17">
        <f t="shared" si="0"/>
        <v>-26.42</v>
      </c>
      <c r="H12" s="2">
        <v>307</v>
      </c>
      <c r="I12" s="2">
        <v>10384</v>
      </c>
      <c r="J12" s="2">
        <v>29</v>
      </c>
      <c r="K12" s="2" t="s">
        <v>15</v>
      </c>
      <c r="L12" s="2">
        <v>12400</v>
      </c>
      <c r="M12" s="2">
        <v>12090</v>
      </c>
      <c r="N12" s="2">
        <f t="shared" si="1"/>
        <v>12245</v>
      </c>
      <c r="O12" s="4" t="s">
        <v>35</v>
      </c>
      <c r="P12" s="4" t="s">
        <v>36</v>
      </c>
      <c r="Q12" s="4" t="s">
        <v>36</v>
      </c>
    </row>
    <row r="13" spans="1:17" ht="17">
      <c r="A13" s="2" t="s">
        <v>20</v>
      </c>
      <c r="B13" s="2" t="s">
        <v>30</v>
      </c>
      <c r="C13" s="2" t="s">
        <v>14</v>
      </c>
      <c r="D13" s="16">
        <v>-23.35</v>
      </c>
      <c r="E13" s="2">
        <v>307</v>
      </c>
      <c r="F13" s="16">
        <f t="shared" si="2"/>
        <v>3.07</v>
      </c>
      <c r="G13" s="17">
        <f t="shared" si="0"/>
        <v>-26.42</v>
      </c>
      <c r="H13" s="2">
        <v>307</v>
      </c>
      <c r="I13" s="2">
        <v>10870</v>
      </c>
      <c r="J13" s="2">
        <v>29</v>
      </c>
      <c r="K13" s="2" t="s">
        <v>15</v>
      </c>
      <c r="L13" s="2">
        <v>12794</v>
      </c>
      <c r="M13" s="2">
        <v>12696</v>
      </c>
      <c r="N13" s="2">
        <f t="shared" si="1"/>
        <v>12745</v>
      </c>
      <c r="O13" s="4" t="s">
        <v>37</v>
      </c>
      <c r="P13" s="4"/>
      <c r="Q13" s="4"/>
    </row>
    <row r="14" spans="1:17">
      <c r="A14" s="2" t="s">
        <v>38</v>
      </c>
      <c r="B14" s="2" t="s">
        <v>39</v>
      </c>
      <c r="C14" s="2" t="s">
        <v>18</v>
      </c>
      <c r="D14" s="16">
        <v>-22.93</v>
      </c>
      <c r="E14" s="2" t="s">
        <v>40</v>
      </c>
      <c r="F14" s="16">
        <f t="shared" si="2"/>
        <v>2.1150000000000002</v>
      </c>
      <c r="G14" s="17">
        <f t="shared" si="0"/>
        <v>-25.045000000000002</v>
      </c>
      <c r="H14" s="2">
        <v>211.5</v>
      </c>
      <c r="I14" s="2">
        <v>8400</v>
      </c>
      <c r="J14" s="2">
        <v>30</v>
      </c>
      <c r="K14" s="2" t="s">
        <v>15</v>
      </c>
      <c r="L14" s="2">
        <v>9374</v>
      </c>
      <c r="M14" s="2">
        <v>8592</v>
      </c>
      <c r="N14" s="2">
        <f t="shared" si="1"/>
        <v>8983</v>
      </c>
      <c r="O14" s="2"/>
      <c r="P14" s="2"/>
      <c r="Q14" s="2"/>
    </row>
    <row r="15" spans="1:17">
      <c r="A15" s="2" t="s">
        <v>38</v>
      </c>
      <c r="B15" s="2" t="s">
        <v>22</v>
      </c>
      <c r="C15" s="2" t="s">
        <v>14</v>
      </c>
      <c r="D15" s="16">
        <v>-22.93</v>
      </c>
      <c r="E15" s="2" t="s">
        <v>41</v>
      </c>
      <c r="F15" s="16">
        <f t="shared" si="2"/>
        <v>2.67</v>
      </c>
      <c r="G15" s="17">
        <f t="shared" si="0"/>
        <v>-25.6</v>
      </c>
      <c r="H15" s="2">
        <v>267</v>
      </c>
      <c r="I15" s="2">
        <v>8500</v>
      </c>
      <c r="J15" s="2">
        <v>30</v>
      </c>
      <c r="K15" s="2" t="s">
        <v>15</v>
      </c>
      <c r="L15" s="2">
        <v>9535</v>
      </c>
      <c r="M15" s="2">
        <v>9475</v>
      </c>
      <c r="N15" s="2">
        <f t="shared" si="1"/>
        <v>9505</v>
      </c>
      <c r="O15" s="2"/>
      <c r="P15" s="2"/>
      <c r="Q15" s="2"/>
    </row>
    <row r="16" spans="1:17">
      <c r="A16" s="2" t="s">
        <v>38</v>
      </c>
      <c r="B16" s="2" t="s">
        <v>39</v>
      </c>
      <c r="C16" s="2" t="s">
        <v>18</v>
      </c>
      <c r="D16" s="16">
        <v>-22.93</v>
      </c>
      <c r="E16" s="2" t="s">
        <v>42</v>
      </c>
      <c r="F16" s="16">
        <f t="shared" si="2"/>
        <v>3.15</v>
      </c>
      <c r="G16" s="17">
        <f t="shared" si="0"/>
        <v>-26.08</v>
      </c>
      <c r="H16" s="2">
        <v>315</v>
      </c>
      <c r="I16" s="2">
        <v>8350</v>
      </c>
      <c r="J16" s="2">
        <v>30</v>
      </c>
      <c r="K16" s="2" t="s">
        <v>15</v>
      </c>
      <c r="L16" s="2">
        <v>9315</v>
      </c>
      <c r="M16" s="2">
        <v>8533</v>
      </c>
      <c r="N16" s="2">
        <f t="shared" si="1"/>
        <v>8924</v>
      </c>
      <c r="O16" s="2"/>
      <c r="P16" s="2"/>
      <c r="Q16" s="2"/>
    </row>
    <row r="17" spans="1:17">
      <c r="A17" s="2" t="s">
        <v>38</v>
      </c>
      <c r="B17" s="2" t="s">
        <v>43</v>
      </c>
      <c r="C17" s="2" t="s">
        <v>18</v>
      </c>
      <c r="D17" s="16">
        <v>-22.93</v>
      </c>
      <c r="E17" s="2" t="s">
        <v>44</v>
      </c>
      <c r="F17" s="16">
        <f t="shared" si="2"/>
        <v>1.2949999999999999</v>
      </c>
      <c r="G17" s="17">
        <f t="shared" si="0"/>
        <v>-24.225000000000001</v>
      </c>
      <c r="H17" s="2">
        <v>129.5</v>
      </c>
      <c r="I17" s="2">
        <v>8380</v>
      </c>
      <c r="J17" s="2">
        <v>30</v>
      </c>
      <c r="K17" s="2" t="s">
        <v>15</v>
      </c>
      <c r="L17" s="2">
        <v>9140</v>
      </c>
      <c r="M17" s="2">
        <v>8740</v>
      </c>
      <c r="N17" s="2">
        <f t="shared" si="1"/>
        <v>8940</v>
      </c>
      <c r="O17" s="2"/>
      <c r="P17" s="2"/>
      <c r="Q17" s="2"/>
    </row>
    <row r="18" spans="1:17" ht="17">
      <c r="A18" s="2" t="s">
        <v>45</v>
      </c>
      <c r="B18" s="2" t="s">
        <v>46</v>
      </c>
      <c r="C18" s="2" t="s">
        <v>14</v>
      </c>
      <c r="D18" s="16">
        <v>-20.89</v>
      </c>
      <c r="E18" s="2">
        <v>62</v>
      </c>
      <c r="F18" s="16">
        <f t="shared" si="2"/>
        <v>0.62</v>
      </c>
      <c r="G18" s="17">
        <f t="shared" si="0"/>
        <v>-21.51</v>
      </c>
      <c r="H18" s="2">
        <v>62</v>
      </c>
      <c r="I18" s="2">
        <v>8184</v>
      </c>
      <c r="J18" s="2">
        <v>30</v>
      </c>
      <c r="K18" s="2" t="s">
        <v>15</v>
      </c>
      <c r="L18" s="2">
        <v>9255</v>
      </c>
      <c r="M18" s="2">
        <v>9056</v>
      </c>
      <c r="N18" s="2">
        <f t="shared" si="1"/>
        <v>9155.5</v>
      </c>
      <c r="O18" s="2" t="s">
        <v>27</v>
      </c>
      <c r="P18" s="4" t="s">
        <v>47</v>
      </c>
      <c r="Q18" s="4" t="s">
        <v>48</v>
      </c>
    </row>
    <row r="19" spans="1:17" ht="17">
      <c r="A19" s="2" t="s">
        <v>45</v>
      </c>
      <c r="B19" s="2" t="s">
        <v>49</v>
      </c>
      <c r="C19" s="2" t="s">
        <v>14</v>
      </c>
      <c r="D19" s="16">
        <v>-20.89</v>
      </c>
      <c r="E19" s="2">
        <v>62</v>
      </c>
      <c r="F19" s="16">
        <f t="shared" si="2"/>
        <v>0.62</v>
      </c>
      <c r="G19" s="17">
        <f t="shared" si="0"/>
        <v>-21.51</v>
      </c>
      <c r="H19" s="2">
        <v>62</v>
      </c>
      <c r="I19" s="2">
        <v>8215</v>
      </c>
      <c r="J19" s="2">
        <v>30</v>
      </c>
      <c r="K19" s="2" t="s">
        <v>15</v>
      </c>
      <c r="L19" s="2">
        <v>9055</v>
      </c>
      <c r="M19" s="2">
        <v>9032</v>
      </c>
      <c r="N19" s="2">
        <f t="shared" si="1"/>
        <v>9043.5</v>
      </c>
      <c r="O19" s="4" t="s">
        <v>50</v>
      </c>
      <c r="P19" s="2"/>
      <c r="Q19" s="2"/>
    </row>
    <row r="20" spans="1:17" ht="17">
      <c r="A20" s="2" t="s">
        <v>45</v>
      </c>
      <c r="B20" s="2" t="s">
        <v>13</v>
      </c>
      <c r="C20" s="2" t="s">
        <v>14</v>
      </c>
      <c r="D20" s="16">
        <v>-20.89</v>
      </c>
      <c r="E20" s="2">
        <v>64</v>
      </c>
      <c r="F20" s="16">
        <f t="shared" si="2"/>
        <v>0.64</v>
      </c>
      <c r="G20" s="17">
        <f t="shared" si="0"/>
        <v>-21.53</v>
      </c>
      <c r="H20" s="2">
        <v>64</v>
      </c>
      <c r="I20" s="2">
        <v>8192</v>
      </c>
      <c r="J20" s="2">
        <v>29</v>
      </c>
      <c r="K20" s="2" t="s">
        <v>15</v>
      </c>
      <c r="L20" s="2">
        <v>9257</v>
      </c>
      <c r="M20" s="2">
        <v>9030</v>
      </c>
      <c r="N20" s="2">
        <f t="shared" si="1"/>
        <v>9143.5</v>
      </c>
      <c r="O20" s="2" t="s">
        <v>35</v>
      </c>
      <c r="P20" s="4" t="s">
        <v>36</v>
      </c>
      <c r="Q20" s="4" t="s">
        <v>36</v>
      </c>
    </row>
    <row r="21" spans="1:17" ht="17">
      <c r="A21" s="2" t="s">
        <v>45</v>
      </c>
      <c r="B21" s="2" t="s">
        <v>30</v>
      </c>
      <c r="C21" s="2" t="s">
        <v>14</v>
      </c>
      <c r="D21" s="16">
        <v>-20.89</v>
      </c>
      <c r="E21" s="2">
        <v>64</v>
      </c>
      <c r="F21" s="16">
        <f t="shared" si="2"/>
        <v>0.64</v>
      </c>
      <c r="G21" s="17">
        <f t="shared" si="0"/>
        <v>-21.53</v>
      </c>
      <c r="H21" s="2">
        <v>64</v>
      </c>
      <c r="I21" s="2">
        <v>8315</v>
      </c>
      <c r="J21" s="2">
        <v>29</v>
      </c>
      <c r="K21" s="2" t="s">
        <v>15</v>
      </c>
      <c r="L21" s="2">
        <v>9439</v>
      </c>
      <c r="M21" s="2">
        <v>9252</v>
      </c>
      <c r="N21" s="2">
        <f t="shared" si="1"/>
        <v>9345.5</v>
      </c>
      <c r="O21" s="4" t="s">
        <v>51</v>
      </c>
      <c r="P21" s="2"/>
      <c r="Q21" s="2"/>
    </row>
    <row r="22" spans="1:17" ht="17">
      <c r="A22" s="2" t="s">
        <v>45</v>
      </c>
      <c r="B22" s="2" t="s">
        <v>13</v>
      </c>
      <c r="C22" s="2" t="s">
        <v>14</v>
      </c>
      <c r="D22" s="16">
        <v>-20.89</v>
      </c>
      <c r="E22" s="2">
        <v>67</v>
      </c>
      <c r="F22" s="16">
        <f t="shared" si="2"/>
        <v>0.67</v>
      </c>
      <c r="G22" s="17">
        <f t="shared" si="0"/>
        <v>-21.560000000000002</v>
      </c>
      <c r="H22" s="2">
        <v>67</v>
      </c>
      <c r="I22" s="2">
        <v>8231</v>
      </c>
      <c r="J22" s="2">
        <v>29</v>
      </c>
      <c r="K22" s="2" t="s">
        <v>15</v>
      </c>
      <c r="L22" s="2">
        <v>9300</v>
      </c>
      <c r="M22" s="2">
        <v>9035</v>
      </c>
      <c r="N22" s="2">
        <f t="shared" si="1"/>
        <v>9167.5</v>
      </c>
      <c r="O22" s="2" t="s">
        <v>35</v>
      </c>
      <c r="P22" s="4" t="s">
        <v>36</v>
      </c>
      <c r="Q22" s="4" t="s">
        <v>36</v>
      </c>
    </row>
    <row r="23" spans="1:17" ht="17">
      <c r="A23" s="2" t="s">
        <v>45</v>
      </c>
      <c r="B23" s="2" t="s">
        <v>30</v>
      </c>
      <c r="C23" s="2" t="s">
        <v>14</v>
      </c>
      <c r="D23" s="16">
        <v>-20.89</v>
      </c>
      <c r="E23" s="2">
        <v>67</v>
      </c>
      <c r="F23" s="16">
        <f t="shared" si="2"/>
        <v>0.67</v>
      </c>
      <c r="G23" s="17">
        <f t="shared" si="0"/>
        <v>-21.560000000000002</v>
      </c>
      <c r="H23" s="2">
        <v>67</v>
      </c>
      <c r="I23" s="2">
        <v>8368</v>
      </c>
      <c r="J23" s="2">
        <v>29</v>
      </c>
      <c r="K23" s="2" t="s">
        <v>15</v>
      </c>
      <c r="L23" s="2">
        <v>9470</v>
      </c>
      <c r="M23" s="2">
        <v>9303</v>
      </c>
      <c r="N23" s="2">
        <f t="shared" si="1"/>
        <v>9386.5</v>
      </c>
      <c r="O23" s="4" t="s">
        <v>52</v>
      </c>
      <c r="P23" s="2"/>
      <c r="Q23" s="2"/>
    </row>
    <row r="24" spans="1:17">
      <c r="A24" s="2" t="s">
        <v>53</v>
      </c>
      <c r="B24" s="2" t="s">
        <v>54</v>
      </c>
      <c r="C24" s="2" t="s">
        <v>14</v>
      </c>
      <c r="D24" s="16">
        <v>-21.83</v>
      </c>
      <c r="E24" s="2" t="s">
        <v>55</v>
      </c>
      <c r="F24" s="16">
        <f t="shared" si="2"/>
        <v>0.49</v>
      </c>
      <c r="G24" s="17">
        <f t="shared" si="0"/>
        <v>-22.319999999999997</v>
      </c>
      <c r="H24" s="2">
        <v>49</v>
      </c>
      <c r="I24" s="2">
        <v>8098</v>
      </c>
      <c r="J24" s="2">
        <v>30</v>
      </c>
      <c r="K24" s="2" t="s">
        <v>15</v>
      </c>
      <c r="L24" s="2">
        <v>9121</v>
      </c>
      <c r="M24" s="2">
        <v>8991</v>
      </c>
      <c r="N24" s="2">
        <f t="shared" si="1"/>
        <v>9056</v>
      </c>
      <c r="O24" s="2"/>
      <c r="P24" s="2"/>
      <c r="Q24" s="2"/>
    </row>
    <row r="25" spans="1:17" ht="17">
      <c r="A25" s="2" t="s">
        <v>53</v>
      </c>
      <c r="B25" s="2" t="s">
        <v>54</v>
      </c>
      <c r="C25" s="2" t="s">
        <v>14</v>
      </c>
      <c r="D25" s="16">
        <v>-21.83</v>
      </c>
      <c r="E25" s="2" t="s">
        <v>56</v>
      </c>
      <c r="F25" s="16">
        <f t="shared" si="2"/>
        <v>0.53</v>
      </c>
      <c r="G25" s="17">
        <f t="shared" si="0"/>
        <v>-22.36</v>
      </c>
      <c r="H25" s="2">
        <v>53</v>
      </c>
      <c r="I25" s="2">
        <v>8188</v>
      </c>
      <c r="J25" s="2">
        <v>30</v>
      </c>
      <c r="K25" s="2" t="s">
        <v>15</v>
      </c>
      <c r="L25" s="2">
        <v>9255</v>
      </c>
      <c r="M25" s="2">
        <v>9028</v>
      </c>
      <c r="N25" s="2">
        <f t="shared" si="1"/>
        <v>9141.5</v>
      </c>
      <c r="O25" s="2" t="s">
        <v>27</v>
      </c>
      <c r="P25" s="4" t="s">
        <v>57</v>
      </c>
      <c r="Q25" s="2" t="s">
        <v>58</v>
      </c>
    </row>
    <row r="26" spans="1:17" ht="17">
      <c r="A26" s="2" t="s">
        <v>53</v>
      </c>
      <c r="B26" s="2" t="s">
        <v>59</v>
      </c>
      <c r="C26" s="2" t="s">
        <v>14</v>
      </c>
      <c r="D26" s="16">
        <v>-21.83</v>
      </c>
      <c r="E26" s="2" t="s">
        <v>56</v>
      </c>
      <c r="F26" s="16">
        <f t="shared" si="2"/>
        <v>0.53</v>
      </c>
      <c r="G26" s="17">
        <f t="shared" si="0"/>
        <v>-22.36</v>
      </c>
      <c r="H26" s="2">
        <v>53</v>
      </c>
      <c r="I26" s="2">
        <v>8234</v>
      </c>
      <c r="J26" s="2">
        <v>30</v>
      </c>
      <c r="K26" s="2" t="s">
        <v>15</v>
      </c>
      <c r="L26" s="2">
        <v>9305</v>
      </c>
      <c r="M26" s="2">
        <v>9035</v>
      </c>
      <c r="N26" s="2">
        <f t="shared" si="1"/>
        <v>9170</v>
      </c>
      <c r="O26" s="4" t="s">
        <v>60</v>
      </c>
      <c r="P26" s="2"/>
      <c r="Q26" s="2"/>
    </row>
    <row r="27" spans="1:17">
      <c r="A27" s="2" t="s">
        <v>61</v>
      </c>
      <c r="B27" s="2" t="s">
        <v>54</v>
      </c>
      <c r="C27" s="2" t="s">
        <v>14</v>
      </c>
      <c r="D27" s="16">
        <v>-22.87</v>
      </c>
      <c r="E27" s="2" t="s">
        <v>62</v>
      </c>
      <c r="F27" s="16">
        <f t="shared" si="2"/>
        <v>0.67</v>
      </c>
      <c r="G27" s="17">
        <f t="shared" si="0"/>
        <v>-23.540000000000003</v>
      </c>
      <c r="H27" s="2">
        <v>67</v>
      </c>
      <c r="I27" s="2">
        <v>8244</v>
      </c>
      <c r="J27" s="2">
        <v>30</v>
      </c>
      <c r="K27" s="2" t="s">
        <v>15</v>
      </c>
      <c r="L27" s="2">
        <v>9398</v>
      </c>
      <c r="M27" s="2">
        <v>9092</v>
      </c>
      <c r="N27" s="2">
        <f t="shared" si="1"/>
        <v>9245</v>
      </c>
      <c r="O27" s="2"/>
      <c r="P27" s="2"/>
      <c r="Q27" s="2"/>
    </row>
    <row r="28" spans="1:17">
      <c r="A28" s="2" t="s">
        <v>63</v>
      </c>
      <c r="B28" s="2" t="s">
        <v>64</v>
      </c>
      <c r="C28" s="2" t="s">
        <v>14</v>
      </c>
      <c r="D28" s="16">
        <v>-22.17</v>
      </c>
      <c r="E28" s="2" t="s">
        <v>65</v>
      </c>
      <c r="F28" s="16">
        <f t="shared" si="2"/>
        <v>2.02</v>
      </c>
      <c r="G28" s="17">
        <f t="shared" si="0"/>
        <v>-24.19</v>
      </c>
      <c r="H28" s="2">
        <v>202</v>
      </c>
      <c r="I28" s="2">
        <v>8217</v>
      </c>
      <c r="J28" s="2">
        <v>30</v>
      </c>
      <c r="K28" s="2" t="s">
        <v>15</v>
      </c>
      <c r="L28" s="2">
        <v>9288</v>
      </c>
      <c r="M28" s="2">
        <v>9033</v>
      </c>
      <c r="N28" s="2">
        <f t="shared" si="1"/>
        <v>9160.5</v>
      </c>
      <c r="O28" s="2" t="s">
        <v>27</v>
      </c>
      <c r="P28" s="2" t="s">
        <v>66</v>
      </c>
      <c r="Q28" s="2" t="s">
        <v>67</v>
      </c>
    </row>
    <row r="29" spans="1:17">
      <c r="A29" s="2" t="s">
        <v>63</v>
      </c>
      <c r="B29" s="2" t="s">
        <v>49</v>
      </c>
      <c r="C29" s="2" t="s">
        <v>14</v>
      </c>
      <c r="D29" s="16">
        <v>-22.17</v>
      </c>
      <c r="E29" s="2" t="s">
        <v>65</v>
      </c>
      <c r="F29" s="16">
        <f t="shared" si="2"/>
        <v>2.02</v>
      </c>
      <c r="G29" s="17">
        <f t="shared" si="0"/>
        <v>-24.19</v>
      </c>
      <c r="H29" s="2">
        <v>202</v>
      </c>
      <c r="I29" s="2">
        <v>8220</v>
      </c>
      <c r="J29" s="2">
        <v>30</v>
      </c>
      <c r="K29" s="2" t="s">
        <v>15</v>
      </c>
      <c r="L29" s="2">
        <v>9291</v>
      </c>
      <c r="M29" s="2">
        <v>9033</v>
      </c>
      <c r="N29" s="2">
        <f t="shared" si="1"/>
        <v>9162</v>
      </c>
      <c r="O29" s="2" t="s">
        <v>68</v>
      </c>
      <c r="P29" s="2"/>
      <c r="Q29" s="2"/>
    </row>
    <row r="30" spans="1:17">
      <c r="A30" s="2" t="s">
        <v>63</v>
      </c>
      <c r="B30" s="2" t="s">
        <v>69</v>
      </c>
      <c r="C30" s="2" t="s">
        <v>14</v>
      </c>
      <c r="D30" s="16">
        <v>-22.17</v>
      </c>
      <c r="E30" s="2">
        <v>215</v>
      </c>
      <c r="F30" s="16">
        <f t="shared" si="2"/>
        <v>2.15</v>
      </c>
      <c r="G30" s="17">
        <f t="shared" si="0"/>
        <v>-24.32</v>
      </c>
      <c r="H30" s="2">
        <v>215</v>
      </c>
      <c r="I30" s="2">
        <v>8557</v>
      </c>
      <c r="J30" s="2">
        <v>30</v>
      </c>
      <c r="K30" s="2" t="s">
        <v>15</v>
      </c>
      <c r="L30" s="2">
        <v>9550</v>
      </c>
      <c r="M30" s="2">
        <v>9494</v>
      </c>
      <c r="N30" s="2">
        <f t="shared" si="1"/>
        <v>9522</v>
      </c>
      <c r="O30" s="2" t="s">
        <v>27</v>
      </c>
      <c r="P30" s="2" t="s">
        <v>70</v>
      </c>
      <c r="Q30" s="2" t="s">
        <v>71</v>
      </c>
    </row>
    <row r="31" spans="1:17">
      <c r="A31" s="2" t="s">
        <v>63</v>
      </c>
      <c r="B31" s="2" t="s">
        <v>49</v>
      </c>
      <c r="C31" s="2" t="s">
        <v>14</v>
      </c>
      <c r="D31" s="16">
        <v>-22.17</v>
      </c>
      <c r="E31" s="2">
        <v>215</v>
      </c>
      <c r="F31" s="16">
        <f t="shared" si="2"/>
        <v>2.15</v>
      </c>
      <c r="G31" s="17">
        <f t="shared" si="0"/>
        <v>-24.32</v>
      </c>
      <c r="H31" s="2">
        <v>215</v>
      </c>
      <c r="I31" s="2">
        <v>8596</v>
      </c>
      <c r="J31" s="2">
        <v>30</v>
      </c>
      <c r="K31" s="2" t="s">
        <v>15</v>
      </c>
      <c r="L31" s="2">
        <v>9623</v>
      </c>
      <c r="M31" s="2">
        <v>9521</v>
      </c>
      <c r="N31" s="2">
        <f t="shared" si="1"/>
        <v>9572</v>
      </c>
      <c r="O31" s="2" t="s">
        <v>72</v>
      </c>
      <c r="P31" s="2"/>
      <c r="Q31" s="2"/>
    </row>
    <row r="32" spans="1:17">
      <c r="A32" s="2" t="s">
        <v>63</v>
      </c>
      <c r="B32" s="2" t="s">
        <v>13</v>
      </c>
      <c r="C32" s="2" t="s">
        <v>14</v>
      </c>
      <c r="D32" s="16">
        <v>-22.17</v>
      </c>
      <c r="E32" s="2">
        <v>202</v>
      </c>
      <c r="F32" s="16">
        <f t="shared" si="2"/>
        <v>2.02</v>
      </c>
      <c r="G32" s="17">
        <f t="shared" si="0"/>
        <v>-24.19</v>
      </c>
      <c r="H32" s="2">
        <v>202</v>
      </c>
      <c r="I32" s="2">
        <v>8233</v>
      </c>
      <c r="J32" s="2">
        <v>29</v>
      </c>
      <c r="K32" s="2" t="s">
        <v>15</v>
      </c>
      <c r="L32" s="2">
        <v>9303</v>
      </c>
      <c r="M32" s="2">
        <v>9035</v>
      </c>
      <c r="N32" s="2">
        <f t="shared" si="1"/>
        <v>9169</v>
      </c>
      <c r="O32" s="2" t="s">
        <v>27</v>
      </c>
      <c r="P32" s="2" t="s">
        <v>73</v>
      </c>
      <c r="Q32" s="2" t="s">
        <v>74</v>
      </c>
    </row>
    <row r="33" spans="1:17">
      <c r="A33" s="2" t="s">
        <v>63</v>
      </c>
      <c r="B33" s="2" t="s">
        <v>30</v>
      </c>
      <c r="C33" s="2" t="s">
        <v>14</v>
      </c>
      <c r="D33" s="16">
        <v>-22.17</v>
      </c>
      <c r="E33" s="2">
        <v>202</v>
      </c>
      <c r="F33" s="16">
        <f t="shared" si="2"/>
        <v>2.02</v>
      </c>
      <c r="G33" s="17">
        <f t="shared" si="0"/>
        <v>-24.19</v>
      </c>
      <c r="H33" s="2">
        <v>202</v>
      </c>
      <c r="I33" s="2">
        <v>8262</v>
      </c>
      <c r="J33" s="2">
        <v>29</v>
      </c>
      <c r="K33" s="2" t="s">
        <v>15</v>
      </c>
      <c r="L33" s="2">
        <v>9400</v>
      </c>
      <c r="M33" s="2">
        <v>9130</v>
      </c>
      <c r="N33" s="2">
        <f t="shared" si="1"/>
        <v>9265</v>
      </c>
      <c r="O33" s="2" t="s">
        <v>50</v>
      </c>
      <c r="P33" s="2"/>
      <c r="Q33" s="2"/>
    </row>
    <row r="34" spans="1:17">
      <c r="A34" s="2" t="s">
        <v>63</v>
      </c>
      <c r="B34" s="2" t="s">
        <v>13</v>
      </c>
      <c r="C34" s="2" t="s">
        <v>14</v>
      </c>
      <c r="D34" s="16">
        <v>-22.17</v>
      </c>
      <c r="E34" s="2">
        <v>194</v>
      </c>
      <c r="F34" s="16">
        <f t="shared" si="2"/>
        <v>1.94</v>
      </c>
      <c r="G34" s="17">
        <f t="shared" si="0"/>
        <v>-24.110000000000003</v>
      </c>
      <c r="H34" s="2">
        <v>194</v>
      </c>
      <c r="I34" s="2">
        <v>8352</v>
      </c>
      <c r="J34" s="2">
        <v>29</v>
      </c>
      <c r="K34" s="2" t="s">
        <v>15</v>
      </c>
      <c r="L34" s="2">
        <v>9461</v>
      </c>
      <c r="M34" s="2">
        <v>9298</v>
      </c>
      <c r="N34" s="2">
        <f t="shared" si="1"/>
        <v>9379.5</v>
      </c>
      <c r="O34" s="2" t="s">
        <v>35</v>
      </c>
      <c r="P34" s="2" t="s">
        <v>36</v>
      </c>
      <c r="Q34" s="2" t="s">
        <v>36</v>
      </c>
    </row>
    <row r="35" spans="1:17">
      <c r="A35" s="2" t="s">
        <v>63</v>
      </c>
      <c r="B35" s="2" t="s">
        <v>30</v>
      </c>
      <c r="C35" s="2" t="s">
        <v>14</v>
      </c>
      <c r="D35" s="16">
        <v>-22.17</v>
      </c>
      <c r="E35" s="2">
        <v>194</v>
      </c>
      <c r="F35" s="16">
        <f t="shared" si="2"/>
        <v>1.94</v>
      </c>
      <c r="G35" s="17">
        <f t="shared" si="0"/>
        <v>-24.110000000000003</v>
      </c>
      <c r="H35" s="2">
        <v>194</v>
      </c>
      <c r="I35" s="2">
        <v>8491</v>
      </c>
      <c r="J35" s="2">
        <v>29</v>
      </c>
      <c r="K35" s="2" t="s">
        <v>15</v>
      </c>
      <c r="L35" s="2">
        <v>9534</v>
      </c>
      <c r="M35" s="2">
        <v>9471</v>
      </c>
      <c r="N35" s="2">
        <f t="shared" si="1"/>
        <v>9502.5</v>
      </c>
      <c r="O35" s="2" t="s">
        <v>75</v>
      </c>
      <c r="P35" s="2"/>
      <c r="Q35" s="2"/>
    </row>
    <row r="36" spans="1:17">
      <c r="A36" s="2" t="s">
        <v>63</v>
      </c>
      <c r="B36" s="2" t="s">
        <v>13</v>
      </c>
      <c r="C36" s="2" t="s">
        <v>14</v>
      </c>
      <c r="D36" s="16">
        <v>-22.17</v>
      </c>
      <c r="E36" s="2">
        <v>201</v>
      </c>
      <c r="F36" s="16">
        <f t="shared" si="2"/>
        <v>2.0099999999999998</v>
      </c>
      <c r="G36" s="17">
        <f t="shared" si="0"/>
        <v>-24.18</v>
      </c>
      <c r="H36" s="2">
        <v>201</v>
      </c>
      <c r="I36" s="2">
        <v>8220</v>
      </c>
      <c r="J36" s="2">
        <v>29</v>
      </c>
      <c r="K36" s="2" t="s">
        <v>15</v>
      </c>
      <c r="L36" s="2">
        <v>9290</v>
      </c>
      <c r="M36" s="2">
        <v>9033</v>
      </c>
      <c r="N36" s="2">
        <f t="shared" si="1"/>
        <v>9161.5</v>
      </c>
      <c r="O36" s="2" t="s">
        <v>27</v>
      </c>
      <c r="P36" s="2" t="s">
        <v>76</v>
      </c>
      <c r="Q36" s="2" t="s">
        <v>77</v>
      </c>
    </row>
    <row r="37" spans="1:17">
      <c r="A37" s="2" t="s">
        <v>63</v>
      </c>
      <c r="B37" s="2" t="s">
        <v>30</v>
      </c>
      <c r="C37" s="2" t="s">
        <v>14</v>
      </c>
      <c r="D37" s="16">
        <v>-22.17</v>
      </c>
      <c r="E37" s="2">
        <v>201</v>
      </c>
      <c r="F37" s="16">
        <f t="shared" si="2"/>
        <v>2.0099999999999998</v>
      </c>
      <c r="G37" s="17">
        <f t="shared" si="0"/>
        <v>-24.18</v>
      </c>
      <c r="H37" s="2">
        <v>201</v>
      </c>
      <c r="I37" s="2">
        <v>8206</v>
      </c>
      <c r="J37" s="2">
        <v>29</v>
      </c>
      <c r="K37" s="2" t="s">
        <v>15</v>
      </c>
      <c r="L37" s="2">
        <v>9274</v>
      </c>
      <c r="M37" s="2">
        <v>9032</v>
      </c>
      <c r="N37" s="2">
        <f t="shared" si="1"/>
        <v>9153</v>
      </c>
      <c r="O37" s="2" t="s">
        <v>78</v>
      </c>
      <c r="P37" s="2"/>
      <c r="Q37" s="2"/>
    </row>
    <row r="38" spans="1:17">
      <c r="A38" s="2" t="s">
        <v>63</v>
      </c>
      <c r="B38" s="2" t="s">
        <v>13</v>
      </c>
      <c r="C38" s="2" t="s">
        <v>14</v>
      </c>
      <c r="D38" s="16">
        <v>-22.17</v>
      </c>
      <c r="E38" s="2">
        <v>206</v>
      </c>
      <c r="F38" s="16">
        <f t="shared" si="2"/>
        <v>2.06</v>
      </c>
      <c r="G38" s="17">
        <f t="shared" si="0"/>
        <v>-24.23</v>
      </c>
      <c r="H38" s="2">
        <v>206</v>
      </c>
      <c r="I38" s="2">
        <v>8324</v>
      </c>
      <c r="J38" s="2">
        <v>29</v>
      </c>
      <c r="K38" s="2" t="s">
        <v>15</v>
      </c>
      <c r="L38" s="2">
        <v>9441</v>
      </c>
      <c r="M38" s="2">
        <v>9267</v>
      </c>
      <c r="N38" s="2">
        <f t="shared" si="1"/>
        <v>9354</v>
      </c>
      <c r="O38" s="2" t="s">
        <v>27</v>
      </c>
      <c r="P38" s="2" t="s">
        <v>79</v>
      </c>
      <c r="Q38" s="2" t="s">
        <v>80</v>
      </c>
    </row>
    <row r="39" spans="1:17">
      <c r="A39" s="2" t="s">
        <v>63</v>
      </c>
      <c r="B39" s="2" t="s">
        <v>30</v>
      </c>
      <c r="C39" s="2" t="s">
        <v>14</v>
      </c>
      <c r="D39" s="16">
        <v>-22.17</v>
      </c>
      <c r="E39" s="2">
        <v>206</v>
      </c>
      <c r="F39" s="16">
        <f t="shared" si="2"/>
        <v>2.06</v>
      </c>
      <c r="G39" s="17">
        <f t="shared" si="0"/>
        <v>-24.23</v>
      </c>
      <c r="H39" s="2">
        <v>206</v>
      </c>
      <c r="I39" s="2">
        <v>8247</v>
      </c>
      <c r="J39" s="2">
        <v>29</v>
      </c>
      <c r="K39" s="2" t="s">
        <v>15</v>
      </c>
      <c r="L39" s="2">
        <v>9398</v>
      </c>
      <c r="M39" s="2">
        <v>9122</v>
      </c>
      <c r="N39" s="2">
        <f t="shared" si="1"/>
        <v>9260</v>
      </c>
      <c r="O39" s="2" t="s">
        <v>81</v>
      </c>
      <c r="P39" s="2"/>
      <c r="Q39" s="2"/>
    </row>
    <row r="40" spans="1:17">
      <c r="A40" s="2" t="s">
        <v>63</v>
      </c>
      <c r="B40" s="2" t="s">
        <v>13</v>
      </c>
      <c r="C40" s="2" t="s">
        <v>14</v>
      </c>
      <c r="D40" s="16">
        <v>-22.17</v>
      </c>
      <c r="E40" s="2">
        <v>210</v>
      </c>
      <c r="F40" s="16">
        <f t="shared" si="2"/>
        <v>2.1</v>
      </c>
      <c r="G40" s="17">
        <f t="shared" si="0"/>
        <v>-24.270000000000003</v>
      </c>
      <c r="H40" s="2">
        <v>210</v>
      </c>
      <c r="I40" s="2">
        <v>8336</v>
      </c>
      <c r="J40" s="2">
        <v>29</v>
      </c>
      <c r="K40" s="2" t="s">
        <v>15</v>
      </c>
      <c r="L40" s="2">
        <v>9450</v>
      </c>
      <c r="M40" s="2">
        <v>9281</v>
      </c>
      <c r="N40" s="2">
        <f t="shared" si="1"/>
        <v>9365.5</v>
      </c>
      <c r="O40" s="2" t="s">
        <v>27</v>
      </c>
      <c r="P40" s="2" t="s">
        <v>82</v>
      </c>
      <c r="Q40" s="2" t="s">
        <v>83</v>
      </c>
    </row>
    <row r="41" spans="1:17">
      <c r="A41" s="2" t="s">
        <v>63</v>
      </c>
      <c r="B41" s="2" t="s">
        <v>30</v>
      </c>
      <c r="C41" s="2" t="s">
        <v>14</v>
      </c>
      <c r="D41" s="16">
        <v>-22.17</v>
      </c>
      <c r="E41" s="2">
        <v>210</v>
      </c>
      <c r="F41" s="16">
        <f t="shared" si="2"/>
        <v>2.1</v>
      </c>
      <c r="G41" s="17">
        <f t="shared" si="0"/>
        <v>-24.270000000000003</v>
      </c>
      <c r="H41" s="2">
        <v>210</v>
      </c>
      <c r="I41" s="2">
        <v>8279</v>
      </c>
      <c r="J41" s="2">
        <v>29</v>
      </c>
      <c r="K41" s="2" t="s">
        <v>15</v>
      </c>
      <c r="L41" s="2">
        <v>9405</v>
      </c>
      <c r="M41" s="2">
        <v>9138</v>
      </c>
      <c r="N41" s="2">
        <f t="shared" si="1"/>
        <v>9271.5</v>
      </c>
      <c r="O41" s="2" t="s">
        <v>84</v>
      </c>
      <c r="P41" s="2"/>
      <c r="Q41" s="2"/>
    </row>
    <row r="42" spans="1:17">
      <c r="A42" s="2" t="s">
        <v>85</v>
      </c>
      <c r="B42" s="2" t="s">
        <v>43</v>
      </c>
      <c r="C42" s="2" t="s">
        <v>18</v>
      </c>
      <c r="D42" s="16">
        <v>-22.76</v>
      </c>
      <c r="E42" s="2">
        <v>230</v>
      </c>
      <c r="F42" s="16">
        <f>H42/100</f>
        <v>2.2999999999999998</v>
      </c>
      <c r="G42" s="17">
        <f>D42-F42</f>
        <v>-25.060000000000002</v>
      </c>
      <c r="H42" s="2">
        <v>230</v>
      </c>
      <c r="I42" s="2">
        <v>8415</v>
      </c>
      <c r="J42" s="2">
        <v>30</v>
      </c>
      <c r="K42" s="2" t="s">
        <v>15</v>
      </c>
      <c r="L42" s="2">
        <v>9226</v>
      </c>
      <c r="M42" s="2">
        <v>8806</v>
      </c>
      <c r="N42" s="2">
        <f>M42+((L42-M42)/2)</f>
        <v>9016</v>
      </c>
      <c r="O42" s="2"/>
      <c r="P42" s="2"/>
      <c r="Q42" s="2"/>
    </row>
    <row r="43" spans="1:17">
      <c r="A43" s="2" t="s">
        <v>85</v>
      </c>
      <c r="B43" s="2" t="s">
        <v>43</v>
      </c>
      <c r="C43" s="2" t="s">
        <v>18</v>
      </c>
      <c r="D43" s="16">
        <v>-22.76</v>
      </c>
      <c r="E43" s="2">
        <v>246</v>
      </c>
      <c r="F43" s="16">
        <f>H43/100</f>
        <v>2.46</v>
      </c>
      <c r="G43" s="17">
        <f>D43-F43</f>
        <v>-25.220000000000002</v>
      </c>
      <c r="H43" s="2">
        <v>246</v>
      </c>
      <c r="I43" s="2">
        <v>8407</v>
      </c>
      <c r="J43" s="2">
        <v>30</v>
      </c>
      <c r="K43" s="2" t="s">
        <v>15</v>
      </c>
      <c r="L43" s="2">
        <v>9199</v>
      </c>
      <c r="M43" s="2">
        <v>8792</v>
      </c>
      <c r="N43" s="2">
        <f>M43+((L43-M43)/2)</f>
        <v>8995.5</v>
      </c>
      <c r="O43" s="2"/>
      <c r="P43" s="2"/>
      <c r="Q43" s="2"/>
    </row>
    <row r="44" spans="1:17">
      <c r="A44" s="2" t="s">
        <v>85</v>
      </c>
      <c r="B44" s="2" t="s">
        <v>39</v>
      </c>
      <c r="C44" s="2" t="s">
        <v>18</v>
      </c>
      <c r="D44" s="16">
        <v>-22.76</v>
      </c>
      <c r="E44" s="2">
        <v>292</v>
      </c>
      <c r="F44" s="16">
        <f t="shared" si="2"/>
        <v>2.92</v>
      </c>
      <c r="G44" s="17">
        <f t="shared" si="0"/>
        <v>-25.68</v>
      </c>
      <c r="H44" s="2">
        <v>292</v>
      </c>
      <c r="I44" s="2">
        <v>8480</v>
      </c>
      <c r="J44" s="2">
        <v>30</v>
      </c>
      <c r="K44" s="2" t="s">
        <v>15</v>
      </c>
      <c r="L44" s="2">
        <v>9450</v>
      </c>
      <c r="M44" s="2">
        <v>8690</v>
      </c>
      <c r="N44" s="2">
        <f t="shared" si="1"/>
        <v>9070</v>
      </c>
      <c r="O44" s="2"/>
      <c r="P44" s="2"/>
      <c r="Q44" s="2"/>
    </row>
    <row r="45" spans="1:17">
      <c r="A45" s="2" t="s">
        <v>85</v>
      </c>
      <c r="B45" s="2" t="s">
        <v>22</v>
      </c>
      <c r="C45" s="2" t="s">
        <v>14</v>
      </c>
      <c r="D45" s="16">
        <v>-22.76</v>
      </c>
      <c r="E45" s="2" t="s">
        <v>86</v>
      </c>
      <c r="F45" s="16">
        <f t="shared" si="2"/>
        <v>3.27</v>
      </c>
      <c r="G45" s="17">
        <f t="shared" si="0"/>
        <v>-26.03</v>
      </c>
      <c r="H45" s="2">
        <v>327</v>
      </c>
      <c r="I45" s="2">
        <v>7900</v>
      </c>
      <c r="J45" s="2">
        <v>30</v>
      </c>
      <c r="K45" s="2" t="s">
        <v>15</v>
      </c>
      <c r="L45" s="2">
        <v>8971</v>
      </c>
      <c r="M45" s="2">
        <v>8597</v>
      </c>
      <c r="N45" s="2">
        <f t="shared" si="1"/>
        <v>8784</v>
      </c>
      <c r="O45" s="2"/>
      <c r="P45" s="2"/>
      <c r="Q45" s="2"/>
    </row>
    <row r="46" spans="1:17">
      <c r="A46" s="2" t="s">
        <v>85</v>
      </c>
      <c r="B46" s="2" t="s">
        <v>13</v>
      </c>
      <c r="C46" s="2" t="s">
        <v>14</v>
      </c>
      <c r="D46" s="16">
        <v>-22.76</v>
      </c>
      <c r="E46" s="2">
        <v>327</v>
      </c>
      <c r="F46" s="16">
        <f t="shared" si="2"/>
        <v>3.27</v>
      </c>
      <c r="G46" s="17">
        <f t="shared" si="0"/>
        <v>-26.03</v>
      </c>
      <c r="H46" s="2">
        <v>327</v>
      </c>
      <c r="I46" s="2">
        <v>8044</v>
      </c>
      <c r="J46" s="2">
        <v>29</v>
      </c>
      <c r="K46" s="2" t="s">
        <v>15</v>
      </c>
      <c r="L46" s="2">
        <v>9024</v>
      </c>
      <c r="M46" s="2">
        <v>8779</v>
      </c>
      <c r="N46" s="2">
        <f t="shared" si="1"/>
        <v>8901.5</v>
      </c>
      <c r="O46" s="2" t="s">
        <v>27</v>
      </c>
      <c r="P46" s="2" t="s">
        <v>88</v>
      </c>
      <c r="Q46" s="2" t="s">
        <v>89</v>
      </c>
    </row>
    <row r="47" spans="1:17">
      <c r="A47" s="2" t="s">
        <v>85</v>
      </c>
      <c r="B47" s="2" t="s">
        <v>30</v>
      </c>
      <c r="C47" s="2" t="s">
        <v>14</v>
      </c>
      <c r="D47" s="16">
        <v>-22.76</v>
      </c>
      <c r="E47" s="2">
        <v>327</v>
      </c>
      <c r="F47" s="16">
        <f t="shared" si="2"/>
        <v>3.27</v>
      </c>
      <c r="G47" s="17">
        <f t="shared" si="0"/>
        <v>-26.03</v>
      </c>
      <c r="H47" s="2">
        <v>327</v>
      </c>
      <c r="I47" s="2">
        <v>8033</v>
      </c>
      <c r="J47" s="2">
        <v>29</v>
      </c>
      <c r="K47" s="2" t="s">
        <v>15</v>
      </c>
      <c r="L47" s="2">
        <v>9016</v>
      </c>
      <c r="M47" s="2">
        <v>8777</v>
      </c>
      <c r="N47" s="2">
        <f t="shared" si="1"/>
        <v>8896.5</v>
      </c>
      <c r="O47" s="2" t="s">
        <v>78</v>
      </c>
      <c r="P47" s="2"/>
      <c r="Q47" s="2"/>
    </row>
    <row r="48" spans="1:17">
      <c r="A48" s="2" t="s">
        <v>85</v>
      </c>
      <c r="B48" s="2" t="s">
        <v>13</v>
      </c>
      <c r="C48" s="2" t="s">
        <v>14</v>
      </c>
      <c r="D48" s="16">
        <v>-22.76</v>
      </c>
      <c r="E48" s="2">
        <v>337</v>
      </c>
      <c r="F48" s="16">
        <f t="shared" si="2"/>
        <v>3.37</v>
      </c>
      <c r="G48" s="17">
        <f t="shared" si="0"/>
        <v>-26.130000000000003</v>
      </c>
      <c r="H48" s="2">
        <v>337</v>
      </c>
      <c r="I48" s="2">
        <v>8169</v>
      </c>
      <c r="J48" s="2">
        <v>29</v>
      </c>
      <c r="K48" s="2" t="s">
        <v>15</v>
      </c>
      <c r="L48" s="2">
        <v>9251</v>
      </c>
      <c r="M48" s="2">
        <v>9018</v>
      </c>
      <c r="N48" s="2">
        <f t="shared" si="1"/>
        <v>9134.5</v>
      </c>
      <c r="O48" s="2" t="s">
        <v>27</v>
      </c>
      <c r="P48" s="2" t="s">
        <v>90</v>
      </c>
      <c r="Q48" s="2" t="s">
        <v>91</v>
      </c>
    </row>
    <row r="49" spans="1:17">
      <c r="A49" s="2" t="s">
        <v>85</v>
      </c>
      <c r="B49" s="2" t="s">
        <v>30</v>
      </c>
      <c r="C49" s="2" t="s">
        <v>14</v>
      </c>
      <c r="D49" s="16">
        <v>-22.76</v>
      </c>
      <c r="E49" s="2">
        <v>337</v>
      </c>
      <c r="F49" s="16">
        <f t="shared" si="2"/>
        <v>3.37</v>
      </c>
      <c r="G49" s="17">
        <f t="shared" si="0"/>
        <v>-26.130000000000003</v>
      </c>
      <c r="H49" s="2">
        <v>337</v>
      </c>
      <c r="I49" s="2">
        <v>8226</v>
      </c>
      <c r="J49" s="2">
        <v>29</v>
      </c>
      <c r="K49" s="2" t="s">
        <v>15</v>
      </c>
      <c r="L49" s="2">
        <v>9295</v>
      </c>
      <c r="M49" s="2">
        <v>9035</v>
      </c>
      <c r="N49" s="2">
        <f t="shared" si="1"/>
        <v>9165</v>
      </c>
      <c r="O49" s="2" t="s">
        <v>84</v>
      </c>
      <c r="P49" s="2"/>
      <c r="Q49" s="2"/>
    </row>
    <row r="50" spans="1:17">
      <c r="A50" s="2" t="s">
        <v>85</v>
      </c>
      <c r="B50" s="2" t="s">
        <v>22</v>
      </c>
      <c r="C50" s="2" t="s">
        <v>14</v>
      </c>
      <c r="D50" s="16">
        <v>-22.76</v>
      </c>
      <c r="E50" s="2" t="s">
        <v>87</v>
      </c>
      <c r="F50" s="16">
        <f>H50/100</f>
        <v>3.47</v>
      </c>
      <c r="G50" s="17">
        <f>D50-F50</f>
        <v>-26.23</v>
      </c>
      <c r="H50" s="2">
        <v>347</v>
      </c>
      <c r="I50" s="2">
        <v>8280</v>
      </c>
      <c r="J50" s="2">
        <v>30</v>
      </c>
      <c r="K50" s="2" t="s">
        <v>15</v>
      </c>
      <c r="L50" s="2">
        <v>9405</v>
      </c>
      <c r="M50" s="2">
        <v>9137</v>
      </c>
      <c r="N50" s="2">
        <f>M50+((L50-M50)/2)</f>
        <v>9271</v>
      </c>
      <c r="O50" s="2"/>
      <c r="P50" s="2"/>
      <c r="Q50" s="2"/>
    </row>
    <row r="51" spans="1:17">
      <c r="A51" s="2" t="s">
        <v>85</v>
      </c>
      <c r="B51" s="2" t="s">
        <v>13</v>
      </c>
      <c r="C51" s="2" t="s">
        <v>14</v>
      </c>
      <c r="D51" s="16">
        <v>-22.76</v>
      </c>
      <c r="E51" s="2">
        <v>347</v>
      </c>
      <c r="F51" s="16">
        <f t="shared" si="2"/>
        <v>3.47</v>
      </c>
      <c r="G51" s="17">
        <f t="shared" si="0"/>
        <v>-26.23</v>
      </c>
      <c r="H51" s="2">
        <v>347</v>
      </c>
      <c r="I51" s="2">
        <v>8355</v>
      </c>
      <c r="J51" s="2">
        <v>29</v>
      </c>
      <c r="K51" s="2" t="s">
        <v>15</v>
      </c>
      <c r="L51" s="2">
        <v>9463</v>
      </c>
      <c r="M51" s="2">
        <v>9300</v>
      </c>
      <c r="N51" s="2">
        <f t="shared" si="1"/>
        <v>9381.5</v>
      </c>
      <c r="O51" s="2" t="s">
        <v>27</v>
      </c>
      <c r="P51" s="2" t="s">
        <v>92</v>
      </c>
      <c r="Q51" s="2" t="s">
        <v>93</v>
      </c>
    </row>
    <row r="52" spans="1:17">
      <c r="A52" s="2" t="s">
        <v>85</v>
      </c>
      <c r="B52" s="2" t="s">
        <v>30</v>
      </c>
      <c r="C52" s="2" t="s">
        <v>14</v>
      </c>
      <c r="D52" s="16">
        <v>-22.76</v>
      </c>
      <c r="E52" s="2">
        <v>347</v>
      </c>
      <c r="F52" s="16">
        <f t="shared" si="2"/>
        <v>3.47</v>
      </c>
      <c r="G52" s="17">
        <f t="shared" si="0"/>
        <v>-26.23</v>
      </c>
      <c r="H52" s="2">
        <v>347</v>
      </c>
      <c r="I52" s="2">
        <v>8346</v>
      </c>
      <c r="J52" s="2">
        <v>29</v>
      </c>
      <c r="K52" s="2" t="s">
        <v>15</v>
      </c>
      <c r="L52" s="2">
        <v>9458</v>
      </c>
      <c r="M52" s="2">
        <v>9292</v>
      </c>
      <c r="N52" s="2">
        <f t="shared" si="1"/>
        <v>9375</v>
      </c>
      <c r="O52" s="2" t="s">
        <v>68</v>
      </c>
      <c r="P52" s="2"/>
      <c r="Q52" s="2"/>
    </row>
    <row r="53" spans="1:17">
      <c r="A53" s="2" t="s">
        <v>85</v>
      </c>
      <c r="B53" s="2" t="s">
        <v>13</v>
      </c>
      <c r="C53" s="2" t="s">
        <v>14</v>
      </c>
      <c r="D53" s="16">
        <v>-22.76</v>
      </c>
      <c r="E53" s="2">
        <v>350</v>
      </c>
      <c r="F53" s="16">
        <f t="shared" si="2"/>
        <v>3.5</v>
      </c>
      <c r="G53" s="17">
        <f t="shared" si="0"/>
        <v>-26.26</v>
      </c>
      <c r="H53" s="2">
        <v>350</v>
      </c>
      <c r="I53" s="2">
        <v>8343</v>
      </c>
      <c r="J53" s="2">
        <v>29</v>
      </c>
      <c r="K53" s="2" t="s">
        <v>15</v>
      </c>
      <c r="L53" s="2">
        <v>9455</v>
      </c>
      <c r="M53" s="2">
        <v>9290</v>
      </c>
      <c r="N53" s="2">
        <f t="shared" si="1"/>
        <v>9372.5</v>
      </c>
      <c r="O53" s="2" t="s">
        <v>27</v>
      </c>
      <c r="P53" s="2" t="s">
        <v>94</v>
      </c>
      <c r="Q53" s="2" t="s">
        <v>95</v>
      </c>
    </row>
    <row r="54" spans="1:17">
      <c r="A54" s="2" t="s">
        <v>85</v>
      </c>
      <c r="B54" s="2" t="s">
        <v>30</v>
      </c>
      <c r="C54" s="2" t="s">
        <v>14</v>
      </c>
      <c r="D54" s="16">
        <v>-22.76</v>
      </c>
      <c r="E54" s="2">
        <v>350</v>
      </c>
      <c r="F54" s="16">
        <f t="shared" si="2"/>
        <v>3.5</v>
      </c>
      <c r="G54" s="17">
        <f t="shared" si="0"/>
        <v>-26.26</v>
      </c>
      <c r="H54" s="2">
        <v>350</v>
      </c>
      <c r="I54" s="2">
        <v>8303</v>
      </c>
      <c r="J54" s="2">
        <v>29</v>
      </c>
      <c r="K54" s="2" t="s">
        <v>15</v>
      </c>
      <c r="L54" s="2">
        <v>9433</v>
      </c>
      <c r="M54" s="2">
        <v>9146</v>
      </c>
      <c r="N54" s="2">
        <f t="shared" si="1"/>
        <v>9289.5</v>
      </c>
      <c r="O54" s="2" t="s">
        <v>96</v>
      </c>
      <c r="P54" s="2"/>
      <c r="Q54" s="2"/>
    </row>
    <row r="55" spans="1:17">
      <c r="A55" s="2" t="s">
        <v>97</v>
      </c>
      <c r="B55" s="2" t="s">
        <v>17</v>
      </c>
      <c r="C55" s="2" t="s">
        <v>18</v>
      </c>
      <c r="D55" s="16">
        <v>-24.89</v>
      </c>
      <c r="E55" s="2">
        <v>231</v>
      </c>
      <c r="F55" s="16">
        <f t="shared" si="2"/>
        <v>2.31</v>
      </c>
      <c r="G55" s="17">
        <f t="shared" si="0"/>
        <v>-27.2</v>
      </c>
      <c r="H55" s="2">
        <v>231</v>
      </c>
      <c r="I55" s="2">
        <v>6345</v>
      </c>
      <c r="J55" s="2">
        <v>30</v>
      </c>
      <c r="K55" s="2" t="s">
        <v>15</v>
      </c>
      <c r="L55" s="2">
        <v>6958</v>
      </c>
      <c r="M55" s="2">
        <v>6661</v>
      </c>
      <c r="N55" s="2">
        <f t="shared" si="1"/>
        <v>6809.5</v>
      </c>
      <c r="O55" s="2"/>
      <c r="P55" s="2"/>
      <c r="Q55" s="2"/>
    </row>
    <row r="56" spans="1:17">
      <c r="A56" s="2" t="s">
        <v>98</v>
      </c>
      <c r="B56" s="2" t="s">
        <v>13</v>
      </c>
      <c r="C56" s="2" t="s">
        <v>14</v>
      </c>
      <c r="D56" s="16">
        <v>-31.7</v>
      </c>
      <c r="E56" s="2">
        <v>132</v>
      </c>
      <c r="F56" s="16">
        <f t="shared" si="2"/>
        <v>1.32</v>
      </c>
      <c r="G56" s="17">
        <f t="shared" si="0"/>
        <v>-33.019999999999996</v>
      </c>
      <c r="H56" s="2">
        <v>132</v>
      </c>
      <c r="I56" s="2">
        <v>8965</v>
      </c>
      <c r="J56" s="2">
        <v>29</v>
      </c>
      <c r="K56" s="2" t="s">
        <v>15</v>
      </c>
      <c r="L56" s="2">
        <v>10225</v>
      </c>
      <c r="M56" s="2">
        <v>9933</v>
      </c>
      <c r="N56" s="2">
        <f t="shared" si="1"/>
        <v>10079</v>
      </c>
      <c r="O56" s="2" t="s">
        <v>35</v>
      </c>
      <c r="P56" s="2" t="s">
        <v>36</v>
      </c>
      <c r="Q56" s="2" t="s">
        <v>36</v>
      </c>
    </row>
    <row r="57" spans="1:17">
      <c r="A57" s="2" t="s">
        <v>98</v>
      </c>
      <c r="B57" s="2" t="s">
        <v>30</v>
      </c>
      <c r="C57" s="2" t="s">
        <v>14</v>
      </c>
      <c r="D57" s="16">
        <v>-31.7</v>
      </c>
      <c r="E57" s="2">
        <v>132</v>
      </c>
      <c r="F57" s="16">
        <f t="shared" si="2"/>
        <v>1.32</v>
      </c>
      <c r="G57" s="17">
        <f t="shared" si="0"/>
        <v>-33.019999999999996</v>
      </c>
      <c r="H57" s="2">
        <v>132</v>
      </c>
      <c r="I57" s="2">
        <v>9065</v>
      </c>
      <c r="J57" s="2">
        <v>29</v>
      </c>
      <c r="K57" s="2" t="s">
        <v>15</v>
      </c>
      <c r="L57" s="2">
        <v>10250</v>
      </c>
      <c r="M57" s="2">
        <v>10195</v>
      </c>
      <c r="N57" s="2">
        <f t="shared" si="1"/>
        <v>10222.5</v>
      </c>
      <c r="O57" s="2" t="s">
        <v>99</v>
      </c>
      <c r="P57" s="2"/>
      <c r="Q57" s="2"/>
    </row>
    <row r="58" spans="1:17">
      <c r="A58" s="2" t="s">
        <v>98</v>
      </c>
      <c r="B58" s="2" t="s">
        <v>13</v>
      </c>
      <c r="C58" s="2" t="s">
        <v>14</v>
      </c>
      <c r="D58" s="16">
        <v>-31.7</v>
      </c>
      <c r="E58" s="2">
        <v>135</v>
      </c>
      <c r="F58" s="16">
        <f t="shared" si="2"/>
        <v>1.35</v>
      </c>
      <c r="G58" s="17">
        <f t="shared" si="0"/>
        <v>-33.049999999999997</v>
      </c>
      <c r="H58" s="2">
        <v>135</v>
      </c>
      <c r="I58" s="2">
        <v>9042</v>
      </c>
      <c r="J58" s="2">
        <v>29</v>
      </c>
      <c r="K58" s="2" t="s">
        <v>15</v>
      </c>
      <c r="L58" s="2">
        <v>10241</v>
      </c>
      <c r="M58" s="2">
        <v>10189</v>
      </c>
      <c r="N58" s="2">
        <f t="shared" si="1"/>
        <v>10215</v>
      </c>
      <c r="O58" s="2" t="s">
        <v>27</v>
      </c>
      <c r="P58" s="2" t="s">
        <v>100</v>
      </c>
      <c r="Q58" s="2" t="s">
        <v>101</v>
      </c>
    </row>
    <row r="59" spans="1:17">
      <c r="A59" s="2" t="s">
        <v>98</v>
      </c>
      <c r="B59" s="2" t="s">
        <v>30</v>
      </c>
      <c r="C59" s="2" t="s">
        <v>14</v>
      </c>
      <c r="D59" s="16">
        <v>-31.7</v>
      </c>
      <c r="E59" s="2">
        <v>135</v>
      </c>
      <c r="F59" s="16">
        <f t="shared" si="2"/>
        <v>1.35</v>
      </c>
      <c r="G59" s="17">
        <f t="shared" si="0"/>
        <v>-33.049999999999997</v>
      </c>
      <c r="H59" s="2">
        <v>135</v>
      </c>
      <c r="I59" s="2">
        <v>9073</v>
      </c>
      <c r="J59" s="2">
        <v>29</v>
      </c>
      <c r="K59" s="2" t="s">
        <v>15</v>
      </c>
      <c r="L59" s="2">
        <v>10253</v>
      </c>
      <c r="M59" s="2">
        <v>10197</v>
      </c>
      <c r="N59" s="2">
        <f t="shared" si="1"/>
        <v>10225</v>
      </c>
      <c r="O59" s="2" t="s">
        <v>102</v>
      </c>
      <c r="P59" s="2"/>
      <c r="Q59" s="2"/>
    </row>
    <row r="60" spans="1:17">
      <c r="A60" s="2" t="s">
        <v>98</v>
      </c>
      <c r="B60" s="2" t="s">
        <v>13</v>
      </c>
      <c r="C60" s="2" t="s">
        <v>14</v>
      </c>
      <c r="D60" s="16">
        <v>-31.7</v>
      </c>
      <c r="E60" s="2">
        <v>138</v>
      </c>
      <c r="F60" s="16">
        <f t="shared" si="2"/>
        <v>1.38</v>
      </c>
      <c r="G60" s="17">
        <f t="shared" si="0"/>
        <v>-33.08</v>
      </c>
      <c r="H60" s="2">
        <v>138</v>
      </c>
      <c r="I60" s="2">
        <v>9548</v>
      </c>
      <c r="J60" s="2">
        <v>29</v>
      </c>
      <c r="K60" s="2" t="s">
        <v>15</v>
      </c>
      <c r="L60" s="2">
        <v>11080</v>
      </c>
      <c r="M60" s="2">
        <v>10720</v>
      </c>
      <c r="N60" s="2">
        <f t="shared" si="1"/>
        <v>10900</v>
      </c>
      <c r="O60" s="2" t="s">
        <v>35</v>
      </c>
      <c r="P60" s="2" t="s">
        <v>36</v>
      </c>
      <c r="Q60" s="2" t="s">
        <v>36</v>
      </c>
    </row>
    <row r="61" spans="1:17">
      <c r="A61" s="2" t="s">
        <v>98</v>
      </c>
      <c r="B61" s="2" t="s">
        <v>30</v>
      </c>
      <c r="C61" s="2" t="s">
        <v>14</v>
      </c>
      <c r="D61" s="16">
        <v>-31.7</v>
      </c>
      <c r="E61" s="2">
        <v>138</v>
      </c>
      <c r="F61" s="16">
        <f t="shared" si="2"/>
        <v>1.38</v>
      </c>
      <c r="G61" s="17">
        <f t="shared" si="0"/>
        <v>-33.08</v>
      </c>
      <c r="H61" s="2">
        <v>138</v>
      </c>
      <c r="I61" s="2">
        <v>10038</v>
      </c>
      <c r="J61" s="2">
        <v>29</v>
      </c>
      <c r="K61" s="2" t="s">
        <v>15</v>
      </c>
      <c r="L61" s="2">
        <v>11747</v>
      </c>
      <c r="M61" s="2">
        <v>11358</v>
      </c>
      <c r="N61" s="2">
        <f t="shared" si="1"/>
        <v>11552.5</v>
      </c>
      <c r="O61" s="2" t="s">
        <v>103</v>
      </c>
      <c r="P61" s="2"/>
      <c r="Q61" s="2"/>
    </row>
    <row r="62" spans="1:17">
      <c r="A62" s="2" t="s">
        <v>104</v>
      </c>
      <c r="B62" s="2" t="s">
        <v>69</v>
      </c>
      <c r="C62" s="2" t="s">
        <v>14</v>
      </c>
      <c r="D62" s="16">
        <v>-21.6</v>
      </c>
      <c r="E62" s="2">
        <v>179</v>
      </c>
      <c r="F62" s="16">
        <f t="shared" si="2"/>
        <v>1.79</v>
      </c>
      <c r="G62" s="17">
        <f t="shared" si="0"/>
        <v>-23.39</v>
      </c>
      <c r="H62" s="2">
        <v>179</v>
      </c>
      <c r="I62" s="2">
        <v>8274</v>
      </c>
      <c r="J62" s="2">
        <v>30</v>
      </c>
      <c r="K62" s="2" t="s">
        <v>15</v>
      </c>
      <c r="L62" s="2">
        <v>9402</v>
      </c>
      <c r="M62" s="2">
        <v>9135</v>
      </c>
      <c r="N62" s="2">
        <f t="shared" si="1"/>
        <v>9268.5</v>
      </c>
      <c r="O62" s="2" t="s">
        <v>27</v>
      </c>
      <c r="P62" s="2" t="s">
        <v>105</v>
      </c>
      <c r="Q62" s="2" t="s">
        <v>106</v>
      </c>
    </row>
    <row r="63" spans="1:17">
      <c r="A63" s="2" t="s">
        <v>104</v>
      </c>
      <c r="B63" s="2" t="s">
        <v>49</v>
      </c>
      <c r="C63" s="2" t="s">
        <v>14</v>
      </c>
      <c r="D63" s="16">
        <v>-21.6</v>
      </c>
      <c r="E63" s="2">
        <v>179</v>
      </c>
      <c r="F63" s="16">
        <f t="shared" si="2"/>
        <v>1.79</v>
      </c>
      <c r="G63" s="17">
        <f t="shared" si="0"/>
        <v>-23.39</v>
      </c>
      <c r="H63" s="2">
        <v>179</v>
      </c>
      <c r="I63" s="2">
        <v>8231</v>
      </c>
      <c r="J63" s="2">
        <v>30</v>
      </c>
      <c r="K63" s="2" t="s">
        <v>15</v>
      </c>
      <c r="L63" s="2">
        <v>9303</v>
      </c>
      <c r="M63" s="2">
        <v>9034</v>
      </c>
      <c r="N63" s="2">
        <f t="shared" si="1"/>
        <v>9168.5</v>
      </c>
      <c r="O63" s="2" t="s">
        <v>107</v>
      </c>
      <c r="P63" s="2"/>
      <c r="Q63" s="2"/>
    </row>
    <row r="64" spans="1:17">
      <c r="A64" s="2" t="s">
        <v>104</v>
      </c>
      <c r="B64" s="2" t="s">
        <v>69</v>
      </c>
      <c r="C64" s="2" t="s">
        <v>14</v>
      </c>
      <c r="D64" s="16">
        <v>-21.6</v>
      </c>
      <c r="E64" s="2">
        <v>200</v>
      </c>
      <c r="F64" s="16">
        <f t="shared" si="2"/>
        <v>2</v>
      </c>
      <c r="G64" s="17">
        <f t="shared" si="0"/>
        <v>-23.6</v>
      </c>
      <c r="H64" s="2">
        <v>200</v>
      </c>
      <c r="I64" s="2">
        <v>11121</v>
      </c>
      <c r="J64" s="2">
        <v>30</v>
      </c>
      <c r="K64" s="2" t="s">
        <v>15</v>
      </c>
      <c r="L64" s="2">
        <v>13089</v>
      </c>
      <c r="M64" s="2">
        <v>12885</v>
      </c>
      <c r="N64" s="2">
        <f t="shared" si="1"/>
        <v>12987</v>
      </c>
      <c r="O64" s="3" t="s">
        <v>35</v>
      </c>
      <c r="P64" s="3" t="s">
        <v>36</v>
      </c>
      <c r="Q64" s="3" t="s">
        <v>36</v>
      </c>
    </row>
    <row r="65" spans="1:17">
      <c r="A65" s="2" t="s">
        <v>104</v>
      </c>
      <c r="B65" s="2" t="s">
        <v>49</v>
      </c>
      <c r="C65" s="2" t="s">
        <v>14</v>
      </c>
      <c r="D65" s="16">
        <v>-21.6</v>
      </c>
      <c r="E65" s="2">
        <v>200</v>
      </c>
      <c r="F65" s="16">
        <f t="shared" si="2"/>
        <v>2</v>
      </c>
      <c r="G65" s="17">
        <f t="shared" si="0"/>
        <v>-23.6</v>
      </c>
      <c r="H65" s="2">
        <v>200</v>
      </c>
      <c r="I65" s="2">
        <v>11229</v>
      </c>
      <c r="J65" s="2">
        <v>30</v>
      </c>
      <c r="K65" s="2" t="s">
        <v>15</v>
      </c>
      <c r="L65" s="2">
        <v>13149</v>
      </c>
      <c r="M65" s="2">
        <v>13046</v>
      </c>
      <c r="N65" s="2">
        <f t="shared" si="1"/>
        <v>13097.5</v>
      </c>
      <c r="O65" s="2" t="s">
        <v>108</v>
      </c>
      <c r="P65" s="3"/>
      <c r="Q65" s="3"/>
    </row>
    <row r="66" spans="1:17">
      <c r="A66" s="2" t="s">
        <v>104</v>
      </c>
      <c r="B66" s="2" t="s">
        <v>13</v>
      </c>
      <c r="C66" s="2" t="s">
        <v>14</v>
      </c>
      <c r="D66" s="16">
        <v>-21.6</v>
      </c>
      <c r="E66" s="2">
        <v>176</v>
      </c>
      <c r="F66" s="16">
        <f t="shared" si="2"/>
        <v>1.76</v>
      </c>
      <c r="G66" s="17">
        <f t="shared" si="0"/>
        <v>-23.360000000000003</v>
      </c>
      <c r="H66" s="2">
        <v>176</v>
      </c>
      <c r="I66" s="2">
        <v>8529</v>
      </c>
      <c r="J66" s="2">
        <v>29</v>
      </c>
      <c r="K66" s="2" t="s">
        <v>15</v>
      </c>
      <c r="L66" s="2">
        <v>9543</v>
      </c>
      <c r="M66" s="2">
        <v>9487</v>
      </c>
      <c r="N66" s="2">
        <f t="shared" si="1"/>
        <v>9515</v>
      </c>
      <c r="O66" s="2" t="s">
        <v>35</v>
      </c>
      <c r="P66" s="2" t="s">
        <v>36</v>
      </c>
      <c r="Q66" s="2" t="s">
        <v>36</v>
      </c>
    </row>
    <row r="67" spans="1:17">
      <c r="A67" s="2" t="s">
        <v>104</v>
      </c>
      <c r="B67" s="2" t="s">
        <v>30</v>
      </c>
      <c r="C67" s="2" t="s">
        <v>14</v>
      </c>
      <c r="D67" s="16">
        <v>-21.6</v>
      </c>
      <c r="E67" s="2">
        <v>176</v>
      </c>
      <c r="F67" s="16">
        <f t="shared" si="2"/>
        <v>1.76</v>
      </c>
      <c r="G67" s="17">
        <f t="shared" si="0"/>
        <v>-23.360000000000003</v>
      </c>
      <c r="H67" s="2">
        <v>176</v>
      </c>
      <c r="I67" s="2">
        <v>8629</v>
      </c>
      <c r="J67" s="2">
        <v>29</v>
      </c>
      <c r="K67" s="2" t="s">
        <v>15</v>
      </c>
      <c r="L67" s="2">
        <v>9663</v>
      </c>
      <c r="M67" s="2">
        <v>9534</v>
      </c>
      <c r="N67" s="2">
        <f t="shared" si="1"/>
        <v>9598.5</v>
      </c>
      <c r="O67" s="2" t="s">
        <v>99</v>
      </c>
      <c r="P67" s="2"/>
      <c r="Q67" s="2"/>
    </row>
    <row r="68" spans="1:17">
      <c r="A68" s="2" t="s">
        <v>104</v>
      </c>
      <c r="B68" s="2" t="s">
        <v>13</v>
      </c>
      <c r="C68" s="2" t="s">
        <v>14</v>
      </c>
      <c r="D68" s="16">
        <v>-21.6</v>
      </c>
      <c r="E68" s="2">
        <v>178</v>
      </c>
      <c r="F68" s="16">
        <f t="shared" si="2"/>
        <v>1.78</v>
      </c>
      <c r="G68" s="17">
        <f t="shared" ref="G68:G131" si="3">D68-F68</f>
        <v>-23.380000000000003</v>
      </c>
      <c r="H68" s="2">
        <v>178</v>
      </c>
      <c r="I68" s="2">
        <v>8381</v>
      </c>
      <c r="J68" s="2">
        <v>29</v>
      </c>
      <c r="K68" s="2" t="s">
        <v>15</v>
      </c>
      <c r="L68" s="2">
        <v>9480</v>
      </c>
      <c r="M68" s="2">
        <v>9305</v>
      </c>
      <c r="N68" s="2">
        <f t="shared" ref="N68:N131" si="4">M68+((L68-M68)/2)</f>
        <v>9392.5</v>
      </c>
      <c r="O68" s="2" t="s">
        <v>35</v>
      </c>
      <c r="P68" s="2" t="s">
        <v>36</v>
      </c>
      <c r="Q68" s="2" t="s">
        <v>36</v>
      </c>
    </row>
    <row r="69" spans="1:17">
      <c r="A69" s="2" t="s">
        <v>104</v>
      </c>
      <c r="B69" s="2" t="s">
        <v>30</v>
      </c>
      <c r="C69" s="2" t="s">
        <v>14</v>
      </c>
      <c r="D69" s="16">
        <v>-21.6</v>
      </c>
      <c r="E69" s="2">
        <v>178</v>
      </c>
      <c r="F69" s="16">
        <f t="shared" si="2"/>
        <v>1.78</v>
      </c>
      <c r="G69" s="17">
        <f t="shared" si="3"/>
        <v>-23.380000000000003</v>
      </c>
      <c r="H69" s="2">
        <v>178</v>
      </c>
      <c r="I69" s="2">
        <v>8475</v>
      </c>
      <c r="J69" s="2">
        <v>29</v>
      </c>
      <c r="K69" s="2" t="s">
        <v>15</v>
      </c>
      <c r="L69" s="2">
        <v>9533</v>
      </c>
      <c r="M69" s="2">
        <v>9461</v>
      </c>
      <c r="N69" s="2">
        <f t="shared" si="4"/>
        <v>9497</v>
      </c>
      <c r="O69" s="2" t="s">
        <v>109</v>
      </c>
      <c r="P69" s="2"/>
      <c r="Q69" s="2"/>
    </row>
    <row r="70" spans="1:17">
      <c r="A70" s="2" t="s">
        <v>104</v>
      </c>
      <c r="B70" s="2" t="s">
        <v>13</v>
      </c>
      <c r="C70" s="2" t="s">
        <v>14</v>
      </c>
      <c r="D70" s="16">
        <v>-21.6</v>
      </c>
      <c r="E70" s="2">
        <v>184</v>
      </c>
      <c r="F70" s="16">
        <f t="shared" si="2"/>
        <v>1.84</v>
      </c>
      <c r="G70" s="17">
        <f t="shared" si="3"/>
        <v>-23.44</v>
      </c>
      <c r="H70" s="2">
        <v>184</v>
      </c>
      <c r="I70" s="2">
        <v>8292</v>
      </c>
      <c r="J70" s="2">
        <v>29</v>
      </c>
      <c r="K70" s="2" t="s">
        <v>15</v>
      </c>
      <c r="L70" s="2">
        <v>9425</v>
      </c>
      <c r="M70" s="2">
        <v>9142</v>
      </c>
      <c r="N70" s="2">
        <f t="shared" si="4"/>
        <v>9283.5</v>
      </c>
      <c r="O70" s="2" t="s">
        <v>27</v>
      </c>
      <c r="P70" s="2" t="s">
        <v>110</v>
      </c>
      <c r="Q70" s="2" t="s">
        <v>111</v>
      </c>
    </row>
    <row r="71" spans="1:17">
      <c r="A71" s="2" t="s">
        <v>104</v>
      </c>
      <c r="B71" s="2" t="s">
        <v>30</v>
      </c>
      <c r="C71" s="2" t="s">
        <v>14</v>
      </c>
      <c r="D71" s="16">
        <v>-21.6</v>
      </c>
      <c r="E71" s="2">
        <v>184</v>
      </c>
      <c r="F71" s="16">
        <f t="shared" si="2"/>
        <v>1.84</v>
      </c>
      <c r="G71" s="17">
        <f t="shared" si="3"/>
        <v>-23.44</v>
      </c>
      <c r="H71" s="2">
        <v>184</v>
      </c>
      <c r="I71" s="2">
        <v>8234</v>
      </c>
      <c r="J71" s="2">
        <v>29</v>
      </c>
      <c r="K71" s="2" t="s">
        <v>15</v>
      </c>
      <c r="L71" s="2">
        <v>9305</v>
      </c>
      <c r="M71" s="2">
        <v>9035</v>
      </c>
      <c r="N71" s="2">
        <f t="shared" si="4"/>
        <v>9170</v>
      </c>
      <c r="O71" s="2" t="s">
        <v>112</v>
      </c>
      <c r="P71" s="2"/>
      <c r="Q71" s="2"/>
    </row>
    <row r="72" spans="1:17">
      <c r="A72" s="2" t="s">
        <v>104</v>
      </c>
      <c r="B72" s="2" t="s">
        <v>13</v>
      </c>
      <c r="C72" s="2" t="s">
        <v>14</v>
      </c>
      <c r="D72" s="16">
        <v>-21.6</v>
      </c>
      <c r="E72" s="2">
        <v>190</v>
      </c>
      <c r="F72" s="16">
        <f t="shared" si="2"/>
        <v>1.9</v>
      </c>
      <c r="G72" s="17">
        <f t="shared" si="3"/>
        <v>-23.5</v>
      </c>
      <c r="H72" s="2">
        <v>190</v>
      </c>
      <c r="I72" s="2">
        <v>9069</v>
      </c>
      <c r="J72" s="2">
        <v>29</v>
      </c>
      <c r="K72" s="2" t="s">
        <v>15</v>
      </c>
      <c r="L72" s="2">
        <v>10251</v>
      </c>
      <c r="M72" s="2">
        <v>10196</v>
      </c>
      <c r="N72" s="2">
        <f t="shared" si="4"/>
        <v>10223.5</v>
      </c>
      <c r="O72" s="2" t="s">
        <v>35</v>
      </c>
      <c r="P72" s="2" t="s">
        <v>36</v>
      </c>
      <c r="Q72" s="2" t="s">
        <v>36</v>
      </c>
    </row>
    <row r="73" spans="1:17">
      <c r="A73" s="2" t="s">
        <v>104</v>
      </c>
      <c r="B73" s="2" t="s">
        <v>30</v>
      </c>
      <c r="C73" s="2" t="s">
        <v>14</v>
      </c>
      <c r="D73" s="16">
        <v>-21.6</v>
      </c>
      <c r="E73" s="2">
        <v>190</v>
      </c>
      <c r="F73" s="16">
        <f t="shared" si="2"/>
        <v>1.9</v>
      </c>
      <c r="G73" s="17">
        <f t="shared" si="3"/>
        <v>-23.5</v>
      </c>
      <c r="H73" s="2">
        <v>190</v>
      </c>
      <c r="I73" s="2">
        <v>9239</v>
      </c>
      <c r="J73" s="2">
        <v>29</v>
      </c>
      <c r="K73" s="2" t="s">
        <v>15</v>
      </c>
      <c r="L73" s="2">
        <v>10507</v>
      </c>
      <c r="M73" s="2">
        <v>10284</v>
      </c>
      <c r="N73" s="2">
        <f t="shared" si="4"/>
        <v>10395.5</v>
      </c>
      <c r="O73" s="2" t="s">
        <v>113</v>
      </c>
      <c r="P73" s="2"/>
      <c r="Q73" s="2"/>
    </row>
    <row r="74" spans="1:17">
      <c r="A74" s="2" t="s">
        <v>104</v>
      </c>
      <c r="B74" s="2" t="s">
        <v>13</v>
      </c>
      <c r="C74" s="2" t="s">
        <v>14</v>
      </c>
      <c r="D74" s="16">
        <v>-21.6</v>
      </c>
      <c r="E74" s="2">
        <v>195</v>
      </c>
      <c r="F74" s="16">
        <f t="shared" si="2"/>
        <v>1.95</v>
      </c>
      <c r="G74" s="17">
        <f t="shared" si="3"/>
        <v>-23.55</v>
      </c>
      <c r="H74" s="2">
        <v>195</v>
      </c>
      <c r="I74" s="2">
        <v>10746</v>
      </c>
      <c r="J74" s="2">
        <v>29</v>
      </c>
      <c r="K74" s="2" t="s">
        <v>15</v>
      </c>
      <c r="L74" s="2">
        <v>12733</v>
      </c>
      <c r="M74" s="2">
        <v>12649</v>
      </c>
      <c r="N74" s="2">
        <f t="shared" si="4"/>
        <v>12691</v>
      </c>
      <c r="O74" s="3" t="s">
        <v>35</v>
      </c>
      <c r="P74" s="3" t="s">
        <v>36</v>
      </c>
      <c r="Q74" s="3" t="s">
        <v>36</v>
      </c>
    </row>
    <row r="75" spans="1:17">
      <c r="A75" s="2" t="s">
        <v>104</v>
      </c>
      <c r="B75" s="2" t="s">
        <v>30</v>
      </c>
      <c r="C75" s="2" t="s">
        <v>14</v>
      </c>
      <c r="D75" s="16">
        <v>-21.6</v>
      </c>
      <c r="E75" s="2">
        <v>195</v>
      </c>
      <c r="F75" s="16">
        <f t="shared" si="2"/>
        <v>1.95</v>
      </c>
      <c r="G75" s="17">
        <f t="shared" si="3"/>
        <v>-23.55</v>
      </c>
      <c r="H75" s="2">
        <v>195</v>
      </c>
      <c r="I75" s="2">
        <v>11427</v>
      </c>
      <c r="J75" s="2">
        <v>29</v>
      </c>
      <c r="K75" s="2" t="s">
        <v>15</v>
      </c>
      <c r="L75" s="2">
        <v>13345</v>
      </c>
      <c r="M75" s="2">
        <v>13172</v>
      </c>
      <c r="N75" s="2">
        <f t="shared" si="4"/>
        <v>13258.5</v>
      </c>
      <c r="O75" s="2" t="s">
        <v>114</v>
      </c>
      <c r="P75" s="3"/>
      <c r="Q75" s="3"/>
    </row>
    <row r="76" spans="1:17">
      <c r="A76" s="2" t="s">
        <v>115</v>
      </c>
      <c r="B76" s="2" t="s">
        <v>54</v>
      </c>
      <c r="C76" s="2" t="s">
        <v>14</v>
      </c>
      <c r="D76" s="16">
        <v>-28</v>
      </c>
      <c r="E76" s="2">
        <v>53</v>
      </c>
      <c r="F76" s="16">
        <f t="shared" ref="F76:F139" si="5">H76/100</f>
        <v>0.53</v>
      </c>
      <c r="G76" s="17">
        <f t="shared" si="3"/>
        <v>-28.53</v>
      </c>
      <c r="H76" s="2">
        <v>53</v>
      </c>
      <c r="I76" s="2">
        <v>9007</v>
      </c>
      <c r="J76" s="2">
        <v>27</v>
      </c>
      <c r="K76" s="2" t="s">
        <v>15</v>
      </c>
      <c r="L76" s="2">
        <v>10232</v>
      </c>
      <c r="M76" s="2">
        <v>10174</v>
      </c>
      <c r="N76" s="2">
        <f t="shared" si="4"/>
        <v>10203</v>
      </c>
      <c r="O76" s="2"/>
      <c r="P76" s="2"/>
      <c r="Q76" s="2"/>
    </row>
    <row r="77" spans="1:17">
      <c r="A77" s="2" t="s">
        <v>115</v>
      </c>
      <c r="B77" s="2" t="s">
        <v>116</v>
      </c>
      <c r="C77" s="2" t="s">
        <v>18</v>
      </c>
      <c r="D77" s="16">
        <v>-28</v>
      </c>
      <c r="E77" s="2">
        <v>47</v>
      </c>
      <c r="F77" s="16">
        <f t="shared" si="5"/>
        <v>0.47</v>
      </c>
      <c r="G77" s="17">
        <f t="shared" si="3"/>
        <v>-28.47</v>
      </c>
      <c r="H77" s="2">
        <v>47</v>
      </c>
      <c r="I77" s="2">
        <v>8899</v>
      </c>
      <c r="J77" s="2">
        <v>29</v>
      </c>
      <c r="K77" s="2" t="s">
        <v>15</v>
      </c>
      <c r="L77" s="2">
        <v>9882</v>
      </c>
      <c r="M77" s="2">
        <v>9529</v>
      </c>
      <c r="N77" s="2">
        <f t="shared" si="4"/>
        <v>9705.5</v>
      </c>
      <c r="O77" s="2"/>
      <c r="P77" s="2"/>
      <c r="Q77" s="2"/>
    </row>
    <row r="78" spans="1:17">
      <c r="A78" s="2" t="s">
        <v>117</v>
      </c>
      <c r="B78" s="2" t="s">
        <v>54</v>
      </c>
      <c r="C78" s="2" t="s">
        <v>14</v>
      </c>
      <c r="D78" s="16">
        <v>-28</v>
      </c>
      <c r="E78" s="2">
        <v>51</v>
      </c>
      <c r="F78" s="16">
        <f t="shared" si="5"/>
        <v>0.51</v>
      </c>
      <c r="G78" s="17">
        <f t="shared" si="3"/>
        <v>-28.51</v>
      </c>
      <c r="H78" s="2">
        <v>51</v>
      </c>
      <c r="I78" s="2">
        <v>8926</v>
      </c>
      <c r="J78" s="2">
        <v>24</v>
      </c>
      <c r="K78" s="2" t="s">
        <v>15</v>
      </c>
      <c r="L78" s="2">
        <v>10190</v>
      </c>
      <c r="M78" s="2">
        <v>9920</v>
      </c>
      <c r="N78" s="2">
        <f t="shared" si="4"/>
        <v>10055</v>
      </c>
      <c r="O78" s="2"/>
      <c r="P78" s="2"/>
      <c r="Q78" s="2"/>
    </row>
    <row r="79" spans="1:17">
      <c r="A79" s="2" t="s">
        <v>118</v>
      </c>
      <c r="B79" s="2" t="s">
        <v>43</v>
      </c>
      <c r="C79" s="2" t="s">
        <v>18</v>
      </c>
      <c r="D79" s="16">
        <v>-20</v>
      </c>
      <c r="E79" s="2" t="s">
        <v>119</v>
      </c>
      <c r="F79" s="16">
        <f t="shared" si="5"/>
        <v>0.47</v>
      </c>
      <c r="G79" s="17">
        <f t="shared" si="3"/>
        <v>-20.47</v>
      </c>
      <c r="H79" s="2">
        <v>47</v>
      </c>
      <c r="I79" s="2">
        <v>8529</v>
      </c>
      <c r="J79" s="2">
        <v>30</v>
      </c>
      <c r="K79" s="2" t="s">
        <v>15</v>
      </c>
      <c r="L79" s="2">
        <v>9325</v>
      </c>
      <c r="M79" s="2">
        <v>8995</v>
      </c>
      <c r="N79" s="2">
        <f t="shared" si="4"/>
        <v>9160</v>
      </c>
      <c r="O79" s="2"/>
      <c r="P79" s="2"/>
      <c r="Q79" s="2"/>
    </row>
    <row r="80" spans="1:17" ht="17">
      <c r="A80" s="2" t="s">
        <v>120</v>
      </c>
      <c r="B80" s="2" t="s">
        <v>69</v>
      </c>
      <c r="C80" s="2" t="s">
        <v>14</v>
      </c>
      <c r="D80" s="16">
        <v>-17</v>
      </c>
      <c r="E80" s="2" t="s">
        <v>121</v>
      </c>
      <c r="F80" s="16">
        <f t="shared" si="5"/>
        <v>0.51</v>
      </c>
      <c r="G80" s="17">
        <f t="shared" si="3"/>
        <v>-17.510000000000002</v>
      </c>
      <c r="H80" s="2">
        <v>51</v>
      </c>
      <c r="I80" s="2">
        <v>8051</v>
      </c>
      <c r="J80" s="2">
        <v>30</v>
      </c>
      <c r="K80" s="2" t="s">
        <v>15</v>
      </c>
      <c r="L80" s="2">
        <v>9029</v>
      </c>
      <c r="M80" s="2">
        <v>8669</v>
      </c>
      <c r="N80" s="2">
        <f t="shared" si="4"/>
        <v>8849</v>
      </c>
      <c r="O80" s="4" t="s">
        <v>27</v>
      </c>
      <c r="P80" s="4" t="s">
        <v>122</v>
      </c>
      <c r="Q80" s="4" t="s">
        <v>123</v>
      </c>
    </row>
    <row r="81" spans="1:17">
      <c r="A81" s="2" t="s">
        <v>120</v>
      </c>
      <c r="B81" s="2" t="s">
        <v>49</v>
      </c>
      <c r="C81" s="2" t="s">
        <v>14</v>
      </c>
      <c r="D81" s="16">
        <v>-17</v>
      </c>
      <c r="E81" s="2" t="s">
        <v>121</v>
      </c>
      <c r="F81" s="16">
        <f t="shared" si="5"/>
        <v>0.51</v>
      </c>
      <c r="G81" s="17">
        <f t="shared" si="3"/>
        <v>-17.510000000000002</v>
      </c>
      <c r="H81" s="2">
        <v>51</v>
      </c>
      <c r="I81" s="2">
        <v>7978</v>
      </c>
      <c r="J81" s="2">
        <v>30</v>
      </c>
      <c r="K81" s="2" t="s">
        <v>15</v>
      </c>
      <c r="L81" s="2">
        <v>8996</v>
      </c>
      <c r="M81" s="2">
        <v>8718</v>
      </c>
      <c r="N81" s="2">
        <f t="shared" si="4"/>
        <v>8857</v>
      </c>
      <c r="O81" s="3" t="s">
        <v>124</v>
      </c>
      <c r="P81" s="3"/>
      <c r="Q81" s="3"/>
    </row>
    <row r="82" spans="1:17" ht="17">
      <c r="A82" s="2" t="s">
        <v>120</v>
      </c>
      <c r="B82" s="2" t="s">
        <v>69</v>
      </c>
      <c r="C82" s="2" t="s">
        <v>14</v>
      </c>
      <c r="D82" s="16">
        <v>-17</v>
      </c>
      <c r="E82" s="2" t="s">
        <v>125</v>
      </c>
      <c r="F82" s="16">
        <f t="shared" si="5"/>
        <v>1.49</v>
      </c>
      <c r="G82" s="17">
        <f t="shared" si="3"/>
        <v>-18.489999999999998</v>
      </c>
      <c r="H82" s="2">
        <v>149</v>
      </c>
      <c r="I82" s="2">
        <v>11301</v>
      </c>
      <c r="J82" s="2">
        <v>30</v>
      </c>
      <c r="K82" s="2" t="s">
        <v>15</v>
      </c>
      <c r="L82" s="2">
        <v>13226</v>
      </c>
      <c r="M82" s="2">
        <v>13072</v>
      </c>
      <c r="N82" s="2">
        <f t="shared" si="4"/>
        <v>13149</v>
      </c>
      <c r="O82" s="4" t="s">
        <v>27</v>
      </c>
      <c r="P82" s="3" t="s">
        <v>126</v>
      </c>
      <c r="Q82" s="3" t="s">
        <v>127</v>
      </c>
    </row>
    <row r="83" spans="1:17">
      <c r="A83" s="2" t="s">
        <v>120</v>
      </c>
      <c r="B83" s="2" t="s">
        <v>49</v>
      </c>
      <c r="C83" s="2" t="s">
        <v>14</v>
      </c>
      <c r="D83" s="16">
        <v>-17</v>
      </c>
      <c r="E83" s="2" t="s">
        <v>125</v>
      </c>
      <c r="F83" s="16">
        <f t="shared" si="5"/>
        <v>1.49</v>
      </c>
      <c r="G83" s="17">
        <f t="shared" si="3"/>
        <v>-18.489999999999998</v>
      </c>
      <c r="H83" s="2">
        <v>149</v>
      </c>
      <c r="I83" s="2">
        <v>11303</v>
      </c>
      <c r="J83" s="2">
        <v>30</v>
      </c>
      <c r="K83" s="2" t="s">
        <v>15</v>
      </c>
      <c r="L83" s="2">
        <v>13229</v>
      </c>
      <c r="M83" s="2">
        <v>13073</v>
      </c>
      <c r="N83" s="2">
        <f t="shared" si="4"/>
        <v>13151</v>
      </c>
      <c r="O83" s="3" t="s">
        <v>68</v>
      </c>
      <c r="P83" s="3"/>
      <c r="Q83" s="3"/>
    </row>
    <row r="84" spans="1:17">
      <c r="A84" s="2" t="s">
        <v>120</v>
      </c>
      <c r="B84" s="2" t="s">
        <v>69</v>
      </c>
      <c r="C84" s="2" t="s">
        <v>14</v>
      </c>
      <c r="D84" s="16">
        <v>-17</v>
      </c>
      <c r="E84" s="2" t="s">
        <v>128</v>
      </c>
      <c r="F84" s="16">
        <f t="shared" si="5"/>
        <v>1.63</v>
      </c>
      <c r="G84" s="17">
        <f t="shared" si="3"/>
        <v>-18.63</v>
      </c>
      <c r="H84" s="2">
        <v>163</v>
      </c>
      <c r="I84" s="2">
        <v>11630</v>
      </c>
      <c r="J84" s="2">
        <v>30</v>
      </c>
      <c r="K84" s="2" t="s">
        <v>15</v>
      </c>
      <c r="L84" s="2">
        <v>13561</v>
      </c>
      <c r="M84" s="2">
        <v>13404</v>
      </c>
      <c r="N84" s="2">
        <f t="shared" si="4"/>
        <v>13482.5</v>
      </c>
      <c r="O84" s="3" t="s">
        <v>27</v>
      </c>
      <c r="P84" s="3" t="s">
        <v>129</v>
      </c>
      <c r="Q84" s="3" t="s">
        <v>130</v>
      </c>
    </row>
    <row r="85" spans="1:17">
      <c r="A85" s="2" t="s">
        <v>120</v>
      </c>
      <c r="B85" s="2" t="s">
        <v>49</v>
      </c>
      <c r="C85" s="2" t="s">
        <v>14</v>
      </c>
      <c r="D85" s="16">
        <v>-17</v>
      </c>
      <c r="E85" s="2" t="s">
        <v>128</v>
      </c>
      <c r="F85" s="16">
        <f t="shared" si="5"/>
        <v>1.63</v>
      </c>
      <c r="G85" s="17">
        <f t="shared" si="3"/>
        <v>-18.63</v>
      </c>
      <c r="H85" s="2">
        <v>163</v>
      </c>
      <c r="I85" s="2">
        <v>11686</v>
      </c>
      <c r="J85" s="2">
        <v>30</v>
      </c>
      <c r="K85" s="2" t="s">
        <v>15</v>
      </c>
      <c r="L85" s="2">
        <v>13572</v>
      </c>
      <c r="M85" s="2">
        <v>13447</v>
      </c>
      <c r="N85" s="2">
        <f t="shared" si="4"/>
        <v>13509.5</v>
      </c>
      <c r="O85" s="3" t="s">
        <v>131</v>
      </c>
      <c r="P85" s="3"/>
      <c r="Q85" s="3"/>
    </row>
    <row r="86" spans="1:17">
      <c r="A86" s="2" t="s">
        <v>120</v>
      </c>
      <c r="B86" s="2" t="s">
        <v>69</v>
      </c>
      <c r="C86" s="2" t="s">
        <v>14</v>
      </c>
      <c r="D86" s="16">
        <v>-17</v>
      </c>
      <c r="E86" s="2" t="s">
        <v>132</v>
      </c>
      <c r="F86" s="16">
        <f t="shared" si="5"/>
        <v>1.72</v>
      </c>
      <c r="G86" s="17">
        <f t="shared" si="3"/>
        <v>-18.72</v>
      </c>
      <c r="H86" s="2">
        <v>172</v>
      </c>
      <c r="I86" s="2">
        <v>11921</v>
      </c>
      <c r="J86" s="2">
        <v>30</v>
      </c>
      <c r="K86" s="2" t="s">
        <v>15</v>
      </c>
      <c r="L86" s="2">
        <v>13810</v>
      </c>
      <c r="M86" s="2">
        <v>13571</v>
      </c>
      <c r="N86" s="2">
        <f t="shared" si="4"/>
        <v>13690.5</v>
      </c>
      <c r="O86" s="3" t="s">
        <v>27</v>
      </c>
      <c r="P86" s="3" t="s">
        <v>133</v>
      </c>
      <c r="Q86" s="3" t="s">
        <v>134</v>
      </c>
    </row>
    <row r="87" spans="1:17">
      <c r="A87" s="2" t="s">
        <v>120</v>
      </c>
      <c r="B87" s="2" t="s">
        <v>49</v>
      </c>
      <c r="C87" s="2" t="s">
        <v>14</v>
      </c>
      <c r="D87" s="16">
        <v>-17</v>
      </c>
      <c r="E87" s="2" t="s">
        <v>132</v>
      </c>
      <c r="F87" s="16">
        <f t="shared" si="5"/>
        <v>1.72</v>
      </c>
      <c r="G87" s="17">
        <f t="shared" si="3"/>
        <v>-18.72</v>
      </c>
      <c r="H87" s="2">
        <v>172</v>
      </c>
      <c r="I87" s="2">
        <v>11932</v>
      </c>
      <c r="J87" s="2">
        <v>30</v>
      </c>
      <c r="K87" s="2" t="s">
        <v>15</v>
      </c>
      <c r="L87" s="2">
        <v>13957</v>
      </c>
      <c r="M87" s="2">
        <v>13572</v>
      </c>
      <c r="N87" s="2">
        <f t="shared" si="4"/>
        <v>13764.5</v>
      </c>
      <c r="O87" s="3" t="s">
        <v>78</v>
      </c>
      <c r="P87" s="3"/>
      <c r="Q87" s="3"/>
    </row>
    <row r="88" spans="1:17">
      <c r="A88" s="2" t="s">
        <v>120</v>
      </c>
      <c r="B88" s="2" t="s">
        <v>13</v>
      </c>
      <c r="C88" s="2" t="s">
        <v>14</v>
      </c>
      <c r="D88" s="16">
        <v>-17</v>
      </c>
      <c r="E88" s="2">
        <v>70</v>
      </c>
      <c r="F88" s="16">
        <f t="shared" si="5"/>
        <v>0.7</v>
      </c>
      <c r="G88" s="17">
        <f t="shared" si="3"/>
        <v>-17.7</v>
      </c>
      <c r="H88" s="2">
        <v>70</v>
      </c>
      <c r="I88" s="2">
        <v>9951</v>
      </c>
      <c r="J88" s="2">
        <v>29</v>
      </c>
      <c r="K88" s="2" t="s">
        <v>15</v>
      </c>
      <c r="L88" s="2">
        <v>11600</v>
      </c>
      <c r="M88" s="2">
        <v>11250</v>
      </c>
      <c r="N88" s="2">
        <f t="shared" si="4"/>
        <v>11425</v>
      </c>
      <c r="O88" s="3" t="s">
        <v>27</v>
      </c>
      <c r="P88" s="3" t="s">
        <v>135</v>
      </c>
      <c r="Q88" s="3" t="s">
        <v>136</v>
      </c>
    </row>
    <row r="89" spans="1:17">
      <c r="A89" s="2" t="s">
        <v>120</v>
      </c>
      <c r="B89" s="2" t="s">
        <v>30</v>
      </c>
      <c r="C89" s="2" t="s">
        <v>14</v>
      </c>
      <c r="D89" s="16">
        <v>-17</v>
      </c>
      <c r="E89" s="2">
        <v>70</v>
      </c>
      <c r="F89" s="16">
        <f t="shared" si="5"/>
        <v>0.7</v>
      </c>
      <c r="G89" s="17">
        <f t="shared" si="3"/>
        <v>-17.7</v>
      </c>
      <c r="H89" s="2">
        <v>70</v>
      </c>
      <c r="I89" s="2">
        <v>9992</v>
      </c>
      <c r="J89" s="2">
        <v>29</v>
      </c>
      <c r="K89" s="2" t="s">
        <v>15</v>
      </c>
      <c r="L89" s="2">
        <v>11614</v>
      </c>
      <c r="M89" s="2">
        <v>11289</v>
      </c>
      <c r="N89" s="2">
        <f t="shared" si="4"/>
        <v>11451.5</v>
      </c>
      <c r="O89" s="3" t="s">
        <v>96</v>
      </c>
      <c r="P89" s="3"/>
      <c r="Q89" s="3"/>
    </row>
    <row r="90" spans="1:17">
      <c r="A90" s="2" t="s">
        <v>120</v>
      </c>
      <c r="B90" s="2" t="s">
        <v>13</v>
      </c>
      <c r="C90" s="2" t="s">
        <v>14</v>
      </c>
      <c r="D90" s="16">
        <v>-17</v>
      </c>
      <c r="E90" s="2">
        <v>90</v>
      </c>
      <c r="F90" s="16">
        <f t="shared" si="5"/>
        <v>0.9</v>
      </c>
      <c r="G90" s="17">
        <f t="shared" si="3"/>
        <v>-17.899999999999999</v>
      </c>
      <c r="H90" s="2">
        <v>90</v>
      </c>
      <c r="I90" s="2">
        <v>10452</v>
      </c>
      <c r="J90" s="2">
        <v>29</v>
      </c>
      <c r="K90" s="2" t="s">
        <v>15</v>
      </c>
      <c r="L90" s="2">
        <v>12534</v>
      </c>
      <c r="M90" s="2">
        <v>12129</v>
      </c>
      <c r="N90" s="2">
        <f t="shared" si="4"/>
        <v>12331.5</v>
      </c>
      <c r="O90" s="3" t="s">
        <v>27</v>
      </c>
      <c r="P90" s="3" t="s">
        <v>137</v>
      </c>
      <c r="Q90" s="3" t="s">
        <v>138</v>
      </c>
    </row>
    <row r="91" spans="1:17">
      <c r="A91" s="2" t="s">
        <v>120</v>
      </c>
      <c r="B91" s="2" t="s">
        <v>30</v>
      </c>
      <c r="C91" s="2" t="s">
        <v>14</v>
      </c>
      <c r="D91" s="16">
        <v>-17</v>
      </c>
      <c r="E91" s="2">
        <v>90</v>
      </c>
      <c r="F91" s="16">
        <f t="shared" si="5"/>
        <v>0.9</v>
      </c>
      <c r="G91" s="17">
        <f t="shared" si="3"/>
        <v>-17.899999999999999</v>
      </c>
      <c r="H91" s="2">
        <v>90</v>
      </c>
      <c r="I91" s="2">
        <v>10495</v>
      </c>
      <c r="J91" s="2">
        <v>29</v>
      </c>
      <c r="K91" s="2" t="s">
        <v>15</v>
      </c>
      <c r="L91" s="2">
        <v>12557</v>
      </c>
      <c r="M91" s="2">
        <v>12395</v>
      </c>
      <c r="N91" s="2">
        <f t="shared" si="4"/>
        <v>12476</v>
      </c>
      <c r="O91" s="3" t="s">
        <v>107</v>
      </c>
      <c r="P91" s="3"/>
      <c r="Q91" s="3"/>
    </row>
    <row r="92" spans="1:17">
      <c r="A92" s="2" t="s">
        <v>120</v>
      </c>
      <c r="B92" s="2" t="s">
        <v>13</v>
      </c>
      <c r="C92" s="2" t="s">
        <v>14</v>
      </c>
      <c r="D92" s="16">
        <v>-17</v>
      </c>
      <c r="E92" s="2">
        <v>110</v>
      </c>
      <c r="F92" s="16">
        <f t="shared" si="5"/>
        <v>1.1000000000000001</v>
      </c>
      <c r="G92" s="17">
        <f t="shared" si="3"/>
        <v>-18.100000000000001</v>
      </c>
      <c r="H92" s="2">
        <v>110</v>
      </c>
      <c r="I92" s="2">
        <v>10533</v>
      </c>
      <c r="J92" s="2">
        <v>29</v>
      </c>
      <c r="K92" s="2" t="s">
        <v>15</v>
      </c>
      <c r="L92" s="2">
        <v>12579</v>
      </c>
      <c r="M92" s="2">
        <v>12414</v>
      </c>
      <c r="N92" s="2">
        <f t="shared" si="4"/>
        <v>12496.5</v>
      </c>
      <c r="O92" s="3" t="s">
        <v>27</v>
      </c>
      <c r="P92" s="3" t="s">
        <v>139</v>
      </c>
      <c r="Q92" s="3" t="s">
        <v>140</v>
      </c>
    </row>
    <row r="93" spans="1:17">
      <c r="A93" s="2" t="s">
        <v>120</v>
      </c>
      <c r="B93" s="2" t="s">
        <v>30</v>
      </c>
      <c r="C93" s="2" t="s">
        <v>14</v>
      </c>
      <c r="D93" s="16">
        <v>-17</v>
      </c>
      <c r="E93" s="2">
        <v>110</v>
      </c>
      <c r="F93" s="16">
        <f t="shared" si="5"/>
        <v>1.1000000000000001</v>
      </c>
      <c r="G93" s="17">
        <f t="shared" si="3"/>
        <v>-18.100000000000001</v>
      </c>
      <c r="H93" s="2">
        <v>110</v>
      </c>
      <c r="I93" s="2">
        <v>10603</v>
      </c>
      <c r="J93" s="2">
        <v>29</v>
      </c>
      <c r="K93" s="2" t="s">
        <v>15</v>
      </c>
      <c r="L93" s="2">
        <v>12688</v>
      </c>
      <c r="M93" s="2">
        <v>12535</v>
      </c>
      <c r="N93" s="2">
        <f t="shared" si="4"/>
        <v>12611.5</v>
      </c>
      <c r="O93" s="3" t="s">
        <v>141</v>
      </c>
      <c r="P93" s="3"/>
      <c r="Q93" s="3"/>
    </row>
    <row r="94" spans="1:17">
      <c r="A94" s="2" t="s">
        <v>120</v>
      </c>
      <c r="B94" s="2" t="s">
        <v>13</v>
      </c>
      <c r="C94" s="2" t="s">
        <v>14</v>
      </c>
      <c r="D94" s="16">
        <v>-17</v>
      </c>
      <c r="E94" s="2">
        <v>130</v>
      </c>
      <c r="F94" s="16">
        <f t="shared" si="5"/>
        <v>1.3</v>
      </c>
      <c r="G94" s="17">
        <f t="shared" si="3"/>
        <v>-18.3</v>
      </c>
      <c r="H94" s="2">
        <v>130</v>
      </c>
      <c r="I94" s="2">
        <v>10942</v>
      </c>
      <c r="J94" s="2">
        <v>29</v>
      </c>
      <c r="K94" s="2" t="s">
        <v>15</v>
      </c>
      <c r="L94" s="2">
        <v>12851</v>
      </c>
      <c r="M94" s="2">
        <v>12710</v>
      </c>
      <c r="N94" s="2">
        <f t="shared" si="4"/>
        <v>12780.5</v>
      </c>
      <c r="O94" s="3" t="s">
        <v>27</v>
      </c>
      <c r="P94" s="3" t="s">
        <v>142</v>
      </c>
      <c r="Q94" s="3" t="s">
        <v>143</v>
      </c>
    </row>
    <row r="95" spans="1:17">
      <c r="A95" s="2" t="s">
        <v>120</v>
      </c>
      <c r="B95" s="2" t="s">
        <v>30</v>
      </c>
      <c r="C95" s="2" t="s">
        <v>14</v>
      </c>
      <c r="D95" s="16">
        <v>-17</v>
      </c>
      <c r="E95" s="2">
        <v>130</v>
      </c>
      <c r="F95" s="16">
        <f t="shared" si="5"/>
        <v>1.3</v>
      </c>
      <c r="G95" s="17">
        <f t="shared" si="3"/>
        <v>-18.3</v>
      </c>
      <c r="H95" s="2">
        <v>130</v>
      </c>
      <c r="I95" s="2">
        <v>10929</v>
      </c>
      <c r="J95" s="2">
        <v>29</v>
      </c>
      <c r="K95" s="2" t="s">
        <v>15</v>
      </c>
      <c r="L95" s="2">
        <v>12833</v>
      </c>
      <c r="M95" s="2">
        <v>12711</v>
      </c>
      <c r="N95" s="2">
        <f t="shared" si="4"/>
        <v>12772</v>
      </c>
      <c r="O95" s="3" t="s">
        <v>78</v>
      </c>
      <c r="P95" s="3"/>
      <c r="Q95" s="3"/>
    </row>
    <row r="96" spans="1:17">
      <c r="A96" s="2" t="s">
        <v>120</v>
      </c>
      <c r="B96" s="2" t="s">
        <v>13</v>
      </c>
      <c r="C96" s="2" t="s">
        <v>14</v>
      </c>
      <c r="D96" s="16">
        <v>-17</v>
      </c>
      <c r="E96" s="2">
        <v>180</v>
      </c>
      <c r="F96" s="16">
        <f t="shared" si="5"/>
        <v>1.8</v>
      </c>
      <c r="G96" s="17">
        <f t="shared" si="3"/>
        <v>-18.8</v>
      </c>
      <c r="H96" s="2">
        <v>180</v>
      </c>
      <c r="I96" s="2">
        <v>12463</v>
      </c>
      <c r="J96" s="2">
        <v>29</v>
      </c>
      <c r="K96" s="2" t="s">
        <v>15</v>
      </c>
      <c r="L96" s="2">
        <v>14941</v>
      </c>
      <c r="M96" s="2">
        <v>14286</v>
      </c>
      <c r="N96" s="2">
        <f t="shared" si="4"/>
        <v>14613.5</v>
      </c>
      <c r="O96" s="3" t="s">
        <v>35</v>
      </c>
      <c r="P96" s="3" t="s">
        <v>36</v>
      </c>
      <c r="Q96" s="3" t="s">
        <v>36</v>
      </c>
    </row>
    <row r="97" spans="1:17">
      <c r="A97" s="2" t="s">
        <v>120</v>
      </c>
      <c r="B97" s="2" t="s">
        <v>30</v>
      </c>
      <c r="C97" s="2" t="s">
        <v>14</v>
      </c>
      <c r="D97" s="16">
        <v>-17</v>
      </c>
      <c r="E97" s="2">
        <v>180</v>
      </c>
      <c r="F97" s="16">
        <f t="shared" si="5"/>
        <v>1.8</v>
      </c>
      <c r="G97" s="17">
        <f t="shared" si="3"/>
        <v>-18.8</v>
      </c>
      <c r="H97" s="2">
        <v>180</v>
      </c>
      <c r="I97" s="2">
        <v>12675</v>
      </c>
      <c r="J97" s="2">
        <v>29</v>
      </c>
      <c r="K97" s="2" t="s">
        <v>15</v>
      </c>
      <c r="L97" s="2">
        <v>15247</v>
      </c>
      <c r="M97" s="2">
        <v>14905</v>
      </c>
      <c r="N97" s="2">
        <f t="shared" si="4"/>
        <v>15076</v>
      </c>
      <c r="O97" s="3" t="s">
        <v>144</v>
      </c>
      <c r="P97" s="3"/>
      <c r="Q97" s="3"/>
    </row>
    <row r="98" spans="1:17">
      <c r="A98" s="2" t="s">
        <v>120</v>
      </c>
      <c r="B98" s="2" t="s">
        <v>13</v>
      </c>
      <c r="C98" s="2" t="s">
        <v>14</v>
      </c>
      <c r="D98" s="16">
        <v>-17</v>
      </c>
      <c r="E98" s="2">
        <v>185</v>
      </c>
      <c r="F98" s="16">
        <f t="shared" si="5"/>
        <v>1.85</v>
      </c>
      <c r="G98" s="17">
        <f t="shared" si="3"/>
        <v>-18.850000000000001</v>
      </c>
      <c r="H98" s="2">
        <v>185</v>
      </c>
      <c r="I98" s="2">
        <v>12791</v>
      </c>
      <c r="J98" s="2">
        <v>29</v>
      </c>
      <c r="K98" s="2" t="s">
        <v>15</v>
      </c>
      <c r="L98" s="2">
        <v>15368</v>
      </c>
      <c r="M98" s="2">
        <v>15105</v>
      </c>
      <c r="N98" s="2">
        <f t="shared" si="4"/>
        <v>15236.5</v>
      </c>
      <c r="O98" s="3" t="s">
        <v>35</v>
      </c>
      <c r="P98" s="3" t="s">
        <v>36</v>
      </c>
      <c r="Q98" s="3" t="s">
        <v>36</v>
      </c>
    </row>
    <row r="99" spans="1:17">
      <c r="A99" s="2" t="s">
        <v>120</v>
      </c>
      <c r="B99" s="2" t="s">
        <v>30</v>
      </c>
      <c r="C99" s="2" t="s">
        <v>14</v>
      </c>
      <c r="D99" s="16">
        <v>-17</v>
      </c>
      <c r="E99" s="2">
        <v>185</v>
      </c>
      <c r="F99" s="16">
        <f t="shared" si="5"/>
        <v>1.85</v>
      </c>
      <c r="G99" s="17">
        <f t="shared" si="3"/>
        <v>-18.850000000000001</v>
      </c>
      <c r="H99" s="2">
        <v>185</v>
      </c>
      <c r="I99" s="2">
        <v>13252</v>
      </c>
      <c r="J99" s="2">
        <v>29</v>
      </c>
      <c r="K99" s="2" t="s">
        <v>15</v>
      </c>
      <c r="L99" s="2">
        <v>16085</v>
      </c>
      <c r="M99" s="2">
        <v>15767</v>
      </c>
      <c r="N99" s="2">
        <f t="shared" si="4"/>
        <v>15926</v>
      </c>
      <c r="O99" s="3" t="s">
        <v>145</v>
      </c>
      <c r="P99" s="3"/>
      <c r="Q99" s="3"/>
    </row>
    <row r="100" spans="1:17">
      <c r="A100" s="2" t="s">
        <v>120</v>
      </c>
      <c r="B100" s="2" t="s">
        <v>13</v>
      </c>
      <c r="C100" s="2" t="s">
        <v>14</v>
      </c>
      <c r="D100" s="16">
        <v>-17</v>
      </c>
      <c r="E100" s="2">
        <v>193</v>
      </c>
      <c r="F100" s="16">
        <f t="shared" si="5"/>
        <v>1.93</v>
      </c>
      <c r="G100" s="17">
        <f t="shared" si="3"/>
        <v>-18.93</v>
      </c>
      <c r="H100" s="2">
        <v>193</v>
      </c>
      <c r="I100" s="2">
        <v>12530</v>
      </c>
      <c r="J100" s="2">
        <v>29</v>
      </c>
      <c r="K100" s="2" t="s">
        <v>15</v>
      </c>
      <c r="L100" s="2">
        <v>15093</v>
      </c>
      <c r="M100" s="2">
        <v>14537</v>
      </c>
      <c r="N100" s="2">
        <f t="shared" si="4"/>
        <v>14815</v>
      </c>
      <c r="O100" s="3" t="s">
        <v>35</v>
      </c>
      <c r="P100" s="3" t="s">
        <v>36</v>
      </c>
      <c r="Q100" s="3" t="s">
        <v>36</v>
      </c>
    </row>
    <row r="101" spans="1:17">
      <c r="A101" s="2" t="s">
        <v>120</v>
      </c>
      <c r="B101" s="2" t="s">
        <v>30</v>
      </c>
      <c r="C101" s="2" t="s">
        <v>14</v>
      </c>
      <c r="D101" s="16">
        <v>-17</v>
      </c>
      <c r="E101" s="2">
        <v>193</v>
      </c>
      <c r="F101" s="16">
        <f t="shared" si="5"/>
        <v>1.93</v>
      </c>
      <c r="G101" s="17">
        <f t="shared" si="3"/>
        <v>-18.93</v>
      </c>
      <c r="H101" s="2">
        <v>193</v>
      </c>
      <c r="I101" s="2">
        <v>12778</v>
      </c>
      <c r="J101" s="2">
        <v>29</v>
      </c>
      <c r="K101" s="2" t="s">
        <v>15</v>
      </c>
      <c r="L101" s="2">
        <v>15346</v>
      </c>
      <c r="M101" s="2">
        <v>15096</v>
      </c>
      <c r="N101" s="2">
        <f t="shared" si="4"/>
        <v>15221</v>
      </c>
      <c r="O101" s="3" t="s">
        <v>146</v>
      </c>
      <c r="P101" s="3"/>
      <c r="Q101" s="3"/>
    </row>
    <row r="102" spans="1:17">
      <c r="A102" s="2" t="s">
        <v>120</v>
      </c>
      <c r="B102" s="2" t="s">
        <v>13</v>
      </c>
      <c r="C102" s="2" t="s">
        <v>14</v>
      </c>
      <c r="D102" s="16">
        <v>-17</v>
      </c>
      <c r="E102" s="2">
        <v>202</v>
      </c>
      <c r="F102" s="16">
        <f t="shared" si="5"/>
        <v>2.02</v>
      </c>
      <c r="G102" s="17">
        <f t="shared" si="3"/>
        <v>-19.02</v>
      </c>
      <c r="H102" s="2">
        <v>202</v>
      </c>
      <c r="I102" s="2">
        <v>12839</v>
      </c>
      <c r="J102" s="2">
        <v>29</v>
      </c>
      <c r="K102" s="2" t="s">
        <v>15</v>
      </c>
      <c r="L102" s="2">
        <v>15491</v>
      </c>
      <c r="M102" s="2">
        <v>15150</v>
      </c>
      <c r="N102" s="2">
        <f t="shared" si="4"/>
        <v>15320.5</v>
      </c>
      <c r="O102" s="3" t="s">
        <v>35</v>
      </c>
      <c r="P102" s="3" t="s">
        <v>36</v>
      </c>
      <c r="Q102" s="3" t="s">
        <v>36</v>
      </c>
    </row>
    <row r="103" spans="1:17">
      <c r="A103" s="2" t="s">
        <v>120</v>
      </c>
      <c r="B103" s="2" t="s">
        <v>30</v>
      </c>
      <c r="C103" s="2" t="s">
        <v>14</v>
      </c>
      <c r="D103" s="16">
        <v>-17</v>
      </c>
      <c r="E103" s="2">
        <v>202</v>
      </c>
      <c r="F103" s="16">
        <f t="shared" si="5"/>
        <v>2.02</v>
      </c>
      <c r="G103" s="17">
        <f t="shared" si="3"/>
        <v>-19.02</v>
      </c>
      <c r="H103" s="2">
        <v>202</v>
      </c>
      <c r="I103" s="2">
        <v>13205</v>
      </c>
      <c r="J103" s="2">
        <v>29</v>
      </c>
      <c r="K103" s="2" t="s">
        <v>15</v>
      </c>
      <c r="L103" s="2">
        <v>16035</v>
      </c>
      <c r="M103" s="2">
        <v>15720</v>
      </c>
      <c r="N103" s="2">
        <f t="shared" si="4"/>
        <v>15877.5</v>
      </c>
      <c r="O103" s="3" t="s">
        <v>147</v>
      </c>
      <c r="P103" s="3"/>
      <c r="Q103" s="3"/>
    </row>
    <row r="104" spans="1:17">
      <c r="A104" s="2" t="s">
        <v>120</v>
      </c>
      <c r="B104" s="2" t="s">
        <v>13</v>
      </c>
      <c r="C104" s="2" t="s">
        <v>14</v>
      </c>
      <c r="D104" s="16">
        <v>-17</v>
      </c>
      <c r="E104" s="2">
        <v>209</v>
      </c>
      <c r="F104" s="16">
        <f t="shared" si="5"/>
        <v>2.09</v>
      </c>
      <c r="G104" s="17">
        <f t="shared" si="3"/>
        <v>-19.09</v>
      </c>
      <c r="H104" s="2">
        <v>209</v>
      </c>
      <c r="I104" s="2">
        <v>13265</v>
      </c>
      <c r="J104" s="2">
        <v>29</v>
      </c>
      <c r="K104" s="2" t="s">
        <v>15</v>
      </c>
      <c r="L104" s="2">
        <v>16101</v>
      </c>
      <c r="M104" s="2">
        <v>15781</v>
      </c>
      <c r="N104" s="2">
        <f t="shared" si="4"/>
        <v>15941</v>
      </c>
      <c r="O104" s="3" t="s">
        <v>35</v>
      </c>
      <c r="P104" s="3" t="s">
        <v>36</v>
      </c>
      <c r="Q104" s="3" t="s">
        <v>36</v>
      </c>
    </row>
    <row r="105" spans="1:17">
      <c r="A105" s="2" t="s">
        <v>120</v>
      </c>
      <c r="B105" s="2" t="s">
        <v>30</v>
      </c>
      <c r="C105" s="2" t="s">
        <v>14</v>
      </c>
      <c r="D105" s="16">
        <v>-17</v>
      </c>
      <c r="E105" s="2">
        <v>209</v>
      </c>
      <c r="F105" s="16">
        <f t="shared" si="5"/>
        <v>2.09</v>
      </c>
      <c r="G105" s="17">
        <f t="shared" si="3"/>
        <v>-19.09</v>
      </c>
      <c r="H105" s="2">
        <v>209</v>
      </c>
      <c r="I105" s="2">
        <v>13933</v>
      </c>
      <c r="J105" s="2">
        <v>29</v>
      </c>
      <c r="K105" s="2" t="s">
        <v>15</v>
      </c>
      <c r="L105" s="2">
        <v>17067</v>
      </c>
      <c r="M105" s="2">
        <v>16659</v>
      </c>
      <c r="N105" s="2">
        <f t="shared" si="4"/>
        <v>16863</v>
      </c>
      <c r="O105" s="3" t="s">
        <v>148</v>
      </c>
      <c r="P105" s="3"/>
      <c r="Q105" s="3"/>
    </row>
    <row r="106" spans="1:17">
      <c r="A106" s="2" t="s">
        <v>149</v>
      </c>
      <c r="B106" s="2" t="s">
        <v>43</v>
      </c>
      <c r="C106" s="2" t="s">
        <v>18</v>
      </c>
      <c r="D106" s="16">
        <v>-17</v>
      </c>
      <c r="E106" s="2" t="s">
        <v>150</v>
      </c>
      <c r="F106" s="16">
        <f t="shared" si="5"/>
        <v>1.35</v>
      </c>
      <c r="G106" s="17">
        <f t="shared" si="3"/>
        <v>-18.350000000000001</v>
      </c>
      <c r="H106" s="2">
        <v>135</v>
      </c>
      <c r="I106" s="2">
        <v>8312</v>
      </c>
      <c r="J106" s="2">
        <v>30</v>
      </c>
      <c r="K106" s="2" t="s">
        <v>15</v>
      </c>
      <c r="L106" s="2">
        <v>9013</v>
      </c>
      <c r="M106" s="2">
        <v>8649</v>
      </c>
      <c r="N106" s="2">
        <f t="shared" si="4"/>
        <v>8831</v>
      </c>
      <c r="O106" s="2"/>
      <c r="P106" s="2"/>
      <c r="Q106" s="2"/>
    </row>
    <row r="107" spans="1:17">
      <c r="A107" s="2" t="s">
        <v>149</v>
      </c>
      <c r="B107" s="2" t="s">
        <v>64</v>
      </c>
      <c r="C107" s="2" t="s">
        <v>14</v>
      </c>
      <c r="D107" s="16">
        <v>-17</v>
      </c>
      <c r="E107" s="2" t="s">
        <v>151</v>
      </c>
      <c r="F107" s="16">
        <f t="shared" si="5"/>
        <v>1.7</v>
      </c>
      <c r="G107" s="17">
        <f t="shared" si="3"/>
        <v>-18.7</v>
      </c>
      <c r="H107" s="2">
        <v>170</v>
      </c>
      <c r="I107" s="2">
        <v>8055</v>
      </c>
      <c r="J107" s="2">
        <v>30</v>
      </c>
      <c r="K107" s="2" t="s">
        <v>15</v>
      </c>
      <c r="L107" s="2">
        <v>9031</v>
      </c>
      <c r="M107" s="2">
        <v>8779</v>
      </c>
      <c r="N107" s="2">
        <f t="shared" si="4"/>
        <v>8905</v>
      </c>
      <c r="O107" s="3" t="s">
        <v>27</v>
      </c>
      <c r="P107" s="3" t="s">
        <v>152</v>
      </c>
      <c r="Q107" s="3" t="s">
        <v>153</v>
      </c>
    </row>
    <row r="108" spans="1:17">
      <c r="A108" s="2" t="s">
        <v>149</v>
      </c>
      <c r="B108" s="2" t="s">
        <v>49</v>
      </c>
      <c r="C108" s="2" t="s">
        <v>14</v>
      </c>
      <c r="D108" s="16">
        <v>-17</v>
      </c>
      <c r="E108" s="2" t="s">
        <v>151</v>
      </c>
      <c r="F108" s="16">
        <f t="shared" si="5"/>
        <v>1.7</v>
      </c>
      <c r="G108" s="17">
        <f t="shared" si="3"/>
        <v>-18.7</v>
      </c>
      <c r="H108" s="2">
        <v>170</v>
      </c>
      <c r="I108" s="2">
        <v>8056</v>
      </c>
      <c r="J108" s="2">
        <v>30</v>
      </c>
      <c r="K108" s="2" t="s">
        <v>15</v>
      </c>
      <c r="L108" s="2">
        <v>9032</v>
      </c>
      <c r="M108" s="2">
        <v>8779</v>
      </c>
      <c r="N108" s="2">
        <f t="shared" si="4"/>
        <v>8905.5</v>
      </c>
      <c r="O108" s="3" t="s">
        <v>68</v>
      </c>
      <c r="P108" s="3"/>
      <c r="Q108" s="3"/>
    </row>
    <row r="109" spans="1:17">
      <c r="A109" s="2" t="s">
        <v>149</v>
      </c>
      <c r="B109" s="2" t="s">
        <v>69</v>
      </c>
      <c r="C109" s="2" t="s">
        <v>14</v>
      </c>
      <c r="D109" s="16">
        <v>-17</v>
      </c>
      <c r="E109" s="2" t="s">
        <v>154</v>
      </c>
      <c r="F109" s="16">
        <f t="shared" si="5"/>
        <v>2.95</v>
      </c>
      <c r="G109" s="17">
        <f t="shared" si="3"/>
        <v>-19.95</v>
      </c>
      <c r="H109" s="2">
        <v>295</v>
      </c>
      <c r="I109" s="2">
        <v>10719</v>
      </c>
      <c r="J109" s="2">
        <v>30</v>
      </c>
      <c r="K109" s="2" t="s">
        <v>15</v>
      </c>
      <c r="L109" s="2">
        <v>12731</v>
      </c>
      <c r="M109" s="2">
        <v>12626</v>
      </c>
      <c r="N109" s="2">
        <f t="shared" si="4"/>
        <v>12678.5</v>
      </c>
      <c r="O109" s="3" t="s">
        <v>27</v>
      </c>
      <c r="P109" s="3" t="s">
        <v>155</v>
      </c>
      <c r="Q109" s="3" t="s">
        <v>156</v>
      </c>
    </row>
    <row r="110" spans="1:17">
      <c r="A110" s="2" t="s">
        <v>149</v>
      </c>
      <c r="B110" s="2" t="s">
        <v>49</v>
      </c>
      <c r="C110" s="2" t="s">
        <v>14</v>
      </c>
      <c r="D110" s="16">
        <v>-17</v>
      </c>
      <c r="E110" s="2" t="s">
        <v>154</v>
      </c>
      <c r="F110" s="16">
        <f t="shared" si="5"/>
        <v>2.93</v>
      </c>
      <c r="G110" s="17">
        <f t="shared" si="3"/>
        <v>-19.93</v>
      </c>
      <c r="H110" s="2">
        <v>293</v>
      </c>
      <c r="I110" s="2">
        <v>10796</v>
      </c>
      <c r="J110" s="2">
        <v>30</v>
      </c>
      <c r="K110" s="2" t="s">
        <v>15</v>
      </c>
      <c r="L110" s="2">
        <v>12745</v>
      </c>
      <c r="M110" s="2">
        <v>12680</v>
      </c>
      <c r="N110" s="2">
        <f t="shared" si="4"/>
        <v>12712.5</v>
      </c>
      <c r="O110" s="3" t="s">
        <v>157</v>
      </c>
      <c r="P110" s="3"/>
      <c r="Q110" s="3"/>
    </row>
    <row r="111" spans="1:17">
      <c r="A111" s="2" t="s">
        <v>149</v>
      </c>
      <c r="B111" s="2" t="s">
        <v>13</v>
      </c>
      <c r="C111" s="2" t="s">
        <v>14</v>
      </c>
      <c r="D111" s="16">
        <v>-17</v>
      </c>
      <c r="E111" s="2">
        <v>195</v>
      </c>
      <c r="F111" s="16">
        <f t="shared" si="5"/>
        <v>1.95</v>
      </c>
      <c r="G111" s="17">
        <f t="shared" si="3"/>
        <v>-18.95</v>
      </c>
      <c r="H111" s="2">
        <v>195</v>
      </c>
      <c r="I111" s="2">
        <v>8324</v>
      </c>
      <c r="J111" s="2">
        <v>29</v>
      </c>
      <c r="K111" s="2" t="s">
        <v>15</v>
      </c>
      <c r="L111" s="2">
        <v>9441</v>
      </c>
      <c r="M111" s="2">
        <v>9267</v>
      </c>
      <c r="N111" s="2">
        <f t="shared" si="4"/>
        <v>9354</v>
      </c>
      <c r="O111" s="3" t="s">
        <v>27</v>
      </c>
      <c r="P111" s="3" t="s">
        <v>158</v>
      </c>
      <c r="Q111" s="3" t="s">
        <v>159</v>
      </c>
    </row>
    <row r="112" spans="1:17">
      <c r="A112" s="2" t="s">
        <v>149</v>
      </c>
      <c r="B112" s="2" t="s">
        <v>30</v>
      </c>
      <c r="C112" s="2" t="s">
        <v>14</v>
      </c>
      <c r="D112" s="16">
        <v>-17</v>
      </c>
      <c r="E112" s="2">
        <v>195</v>
      </c>
      <c r="F112" s="16">
        <f t="shared" si="5"/>
        <v>1.95</v>
      </c>
      <c r="G112" s="17">
        <f t="shared" si="3"/>
        <v>-18.95</v>
      </c>
      <c r="H112" s="2">
        <v>195</v>
      </c>
      <c r="I112" s="2">
        <v>8360</v>
      </c>
      <c r="J112" s="2">
        <v>29</v>
      </c>
      <c r="K112" s="2" t="s">
        <v>15</v>
      </c>
      <c r="L112" s="2">
        <v>9465</v>
      </c>
      <c r="M112" s="2">
        <v>9303</v>
      </c>
      <c r="N112" s="2">
        <f t="shared" si="4"/>
        <v>9384</v>
      </c>
      <c r="O112" s="3" t="s">
        <v>160</v>
      </c>
      <c r="P112" s="3"/>
      <c r="Q112" s="3"/>
    </row>
    <row r="113" spans="1:17">
      <c r="A113" s="2" t="s">
        <v>161</v>
      </c>
      <c r="B113" s="2" t="s">
        <v>54</v>
      </c>
      <c r="C113" s="2" t="s">
        <v>14</v>
      </c>
      <c r="D113" s="16">
        <v>-27.5</v>
      </c>
      <c r="E113" s="2" t="s">
        <v>162</v>
      </c>
      <c r="F113" s="16">
        <f t="shared" si="5"/>
        <v>0.94</v>
      </c>
      <c r="G113" s="17">
        <f t="shared" si="3"/>
        <v>-28.44</v>
      </c>
      <c r="H113" s="2">
        <v>94</v>
      </c>
      <c r="I113" s="2">
        <v>8827</v>
      </c>
      <c r="J113" s="2">
        <v>30</v>
      </c>
      <c r="K113" s="2" t="s">
        <v>15</v>
      </c>
      <c r="L113" s="2">
        <v>10147</v>
      </c>
      <c r="M113" s="2">
        <v>9705</v>
      </c>
      <c r="N113" s="2">
        <f t="shared" si="4"/>
        <v>9926</v>
      </c>
      <c r="O113" s="2" t="s">
        <v>27</v>
      </c>
      <c r="P113" s="2" t="s">
        <v>163</v>
      </c>
      <c r="Q113" s="2" t="s">
        <v>164</v>
      </c>
    </row>
    <row r="114" spans="1:17">
      <c r="A114" s="2" t="s">
        <v>161</v>
      </c>
      <c r="B114" s="2" t="s">
        <v>59</v>
      </c>
      <c r="C114" s="2" t="s">
        <v>14</v>
      </c>
      <c r="D114" s="16">
        <v>-27.5</v>
      </c>
      <c r="E114" s="2" t="s">
        <v>162</v>
      </c>
      <c r="F114" s="16">
        <f t="shared" si="5"/>
        <v>0.94</v>
      </c>
      <c r="G114" s="17">
        <f t="shared" si="3"/>
        <v>-28.44</v>
      </c>
      <c r="H114" s="2">
        <v>94</v>
      </c>
      <c r="I114" s="2">
        <v>8903</v>
      </c>
      <c r="J114" s="2">
        <v>30</v>
      </c>
      <c r="K114" s="2" t="s">
        <v>15</v>
      </c>
      <c r="L114" s="2">
        <v>10175</v>
      </c>
      <c r="M114" s="2">
        <v>9914</v>
      </c>
      <c r="N114" s="2">
        <f t="shared" si="4"/>
        <v>10044.5</v>
      </c>
      <c r="O114" s="2" t="s">
        <v>165</v>
      </c>
      <c r="P114" s="2"/>
      <c r="Q114" s="2"/>
    </row>
    <row r="115" spans="1:17" ht="17">
      <c r="A115" s="2" t="s">
        <v>161</v>
      </c>
      <c r="B115" s="2" t="s">
        <v>59</v>
      </c>
      <c r="C115" s="2" t="s">
        <v>14</v>
      </c>
      <c r="D115" s="16">
        <v>-27.5</v>
      </c>
      <c r="E115" s="2" t="s">
        <v>166</v>
      </c>
      <c r="F115" s="16">
        <f t="shared" si="5"/>
        <v>1.1599999999999999</v>
      </c>
      <c r="G115" s="17">
        <f t="shared" si="3"/>
        <v>-28.66</v>
      </c>
      <c r="H115" s="2">
        <v>116</v>
      </c>
      <c r="I115" s="2">
        <v>9198</v>
      </c>
      <c r="J115" s="2">
        <v>30</v>
      </c>
      <c r="K115" s="2" t="s">
        <v>15</v>
      </c>
      <c r="L115" s="2">
        <v>10486</v>
      </c>
      <c r="M115" s="2">
        <v>10251</v>
      </c>
      <c r="N115" s="2">
        <f t="shared" si="4"/>
        <v>10368.5</v>
      </c>
      <c r="O115" s="4" t="s">
        <v>35</v>
      </c>
      <c r="P115" s="4" t="s">
        <v>36</v>
      </c>
      <c r="Q115" s="4" t="s">
        <v>36</v>
      </c>
    </row>
    <row r="116" spans="1:17">
      <c r="A116" s="2" t="s">
        <v>161</v>
      </c>
      <c r="B116" s="2" t="s">
        <v>54</v>
      </c>
      <c r="C116" s="2" t="s">
        <v>14</v>
      </c>
      <c r="D116" s="16">
        <v>-27.5</v>
      </c>
      <c r="E116" s="2" t="s">
        <v>166</v>
      </c>
      <c r="F116" s="16">
        <f t="shared" si="5"/>
        <v>1.1599999999999999</v>
      </c>
      <c r="G116" s="17">
        <f t="shared" si="3"/>
        <v>-28.66</v>
      </c>
      <c r="H116" s="2">
        <v>116</v>
      </c>
      <c r="I116" s="2">
        <v>8986</v>
      </c>
      <c r="J116" s="2">
        <v>30</v>
      </c>
      <c r="K116" s="2" t="s">
        <v>15</v>
      </c>
      <c r="L116" s="2">
        <v>10234</v>
      </c>
      <c r="M116" s="2">
        <v>9943</v>
      </c>
      <c r="N116" s="2">
        <f t="shared" si="4"/>
        <v>10088.5</v>
      </c>
      <c r="O116" s="2" t="s">
        <v>167</v>
      </c>
      <c r="P116" s="4"/>
      <c r="Q116" s="4"/>
    </row>
    <row r="117" spans="1:17">
      <c r="A117" s="2" t="s">
        <v>161</v>
      </c>
      <c r="B117" s="2" t="s">
        <v>168</v>
      </c>
      <c r="C117" s="2" t="s">
        <v>14</v>
      </c>
      <c r="D117" s="16">
        <v>-27.5</v>
      </c>
      <c r="E117" s="2">
        <v>103</v>
      </c>
      <c r="F117" s="16">
        <f t="shared" si="5"/>
        <v>1.03</v>
      </c>
      <c r="G117" s="17">
        <f t="shared" si="3"/>
        <v>-28.53</v>
      </c>
      <c r="H117" s="2">
        <v>103</v>
      </c>
      <c r="I117" s="2">
        <v>8892</v>
      </c>
      <c r="J117" s="2">
        <v>29</v>
      </c>
      <c r="K117" s="2" t="s">
        <v>15</v>
      </c>
      <c r="L117" s="2">
        <v>10169</v>
      </c>
      <c r="M117" s="2">
        <v>9911</v>
      </c>
      <c r="N117" s="2">
        <f t="shared" si="4"/>
        <v>10040</v>
      </c>
      <c r="O117" s="2" t="s">
        <v>35</v>
      </c>
      <c r="P117" s="2" t="s">
        <v>36</v>
      </c>
      <c r="Q117" s="2" t="s">
        <v>36</v>
      </c>
    </row>
    <row r="118" spans="1:17">
      <c r="A118" s="2" t="s">
        <v>161</v>
      </c>
      <c r="B118" s="2" t="s">
        <v>169</v>
      </c>
      <c r="C118" s="2" t="s">
        <v>14</v>
      </c>
      <c r="D118" s="16">
        <v>-27.5</v>
      </c>
      <c r="E118" s="2">
        <v>103</v>
      </c>
      <c r="F118" s="16">
        <f t="shared" si="5"/>
        <v>1.03</v>
      </c>
      <c r="G118" s="17">
        <f t="shared" si="3"/>
        <v>-28.53</v>
      </c>
      <c r="H118" s="2">
        <v>103</v>
      </c>
      <c r="I118" s="2">
        <v>8951</v>
      </c>
      <c r="J118" s="2">
        <v>29</v>
      </c>
      <c r="K118" s="2" t="s">
        <v>15</v>
      </c>
      <c r="L118" s="2">
        <v>10209</v>
      </c>
      <c r="M118" s="2">
        <v>9925</v>
      </c>
      <c r="N118" s="2">
        <f t="shared" si="4"/>
        <v>10067</v>
      </c>
      <c r="O118" s="2" t="s">
        <v>170</v>
      </c>
      <c r="P118" s="2"/>
      <c r="Q118" s="2"/>
    </row>
    <row r="119" spans="1:17">
      <c r="A119" s="2" t="s">
        <v>161</v>
      </c>
      <c r="B119" s="2" t="s">
        <v>168</v>
      </c>
      <c r="C119" s="2" t="s">
        <v>14</v>
      </c>
      <c r="D119" s="16">
        <v>-27.5</v>
      </c>
      <c r="E119" s="2">
        <v>133</v>
      </c>
      <c r="F119" s="16">
        <f t="shared" si="5"/>
        <v>1.33</v>
      </c>
      <c r="G119" s="17">
        <f t="shared" si="3"/>
        <v>-28.83</v>
      </c>
      <c r="H119" s="2">
        <v>133</v>
      </c>
      <c r="I119" s="2">
        <v>10090</v>
      </c>
      <c r="J119" s="2">
        <v>29</v>
      </c>
      <c r="K119" s="2" t="s">
        <v>15</v>
      </c>
      <c r="L119" s="2">
        <v>11930</v>
      </c>
      <c r="M119" s="2">
        <v>11405</v>
      </c>
      <c r="N119" s="2">
        <f t="shared" si="4"/>
        <v>11667.5</v>
      </c>
      <c r="O119" s="2" t="s">
        <v>35</v>
      </c>
      <c r="P119" s="2" t="s">
        <v>36</v>
      </c>
      <c r="Q119" s="2" t="s">
        <v>36</v>
      </c>
    </row>
    <row r="120" spans="1:17">
      <c r="A120" s="2" t="s">
        <v>161</v>
      </c>
      <c r="B120" s="2" t="s">
        <v>169</v>
      </c>
      <c r="C120" s="2" t="s">
        <v>14</v>
      </c>
      <c r="D120" s="16">
        <v>-27.5</v>
      </c>
      <c r="E120" s="2">
        <v>133</v>
      </c>
      <c r="F120" s="16">
        <f t="shared" si="5"/>
        <v>1.33</v>
      </c>
      <c r="G120" s="17">
        <f t="shared" si="3"/>
        <v>-28.83</v>
      </c>
      <c r="H120" s="2">
        <v>133</v>
      </c>
      <c r="I120" s="2">
        <v>10499</v>
      </c>
      <c r="J120" s="2">
        <v>29</v>
      </c>
      <c r="K120" s="2" t="s">
        <v>15</v>
      </c>
      <c r="L120" s="2">
        <v>12556</v>
      </c>
      <c r="M120" s="2">
        <v>12399</v>
      </c>
      <c r="N120" s="2">
        <f t="shared" si="4"/>
        <v>12477.5</v>
      </c>
      <c r="O120" s="2" t="s">
        <v>171</v>
      </c>
      <c r="P120" s="2"/>
      <c r="Q120" s="2"/>
    </row>
    <row r="121" spans="1:17">
      <c r="A121" s="2" t="s">
        <v>161</v>
      </c>
      <c r="B121" s="2" t="s">
        <v>168</v>
      </c>
      <c r="C121" s="2" t="s">
        <v>14</v>
      </c>
      <c r="D121" s="16">
        <v>-27.5</v>
      </c>
      <c r="E121" s="2">
        <v>141</v>
      </c>
      <c r="F121" s="16">
        <f t="shared" si="5"/>
        <v>1.41</v>
      </c>
      <c r="G121" s="17">
        <f t="shared" si="3"/>
        <v>-28.91</v>
      </c>
      <c r="H121" s="2">
        <v>141</v>
      </c>
      <c r="I121" s="2">
        <v>10397</v>
      </c>
      <c r="J121" s="2">
        <v>29</v>
      </c>
      <c r="K121" s="2" t="s">
        <v>15</v>
      </c>
      <c r="L121" s="2">
        <v>12409</v>
      </c>
      <c r="M121" s="2">
        <v>12097</v>
      </c>
      <c r="N121" s="2">
        <f t="shared" si="4"/>
        <v>12253</v>
      </c>
      <c r="O121" s="2" t="s">
        <v>27</v>
      </c>
      <c r="P121" s="2" t="s">
        <v>172</v>
      </c>
      <c r="Q121" s="2" t="s">
        <v>173</v>
      </c>
    </row>
    <row r="122" spans="1:17">
      <c r="A122" s="2" t="s">
        <v>161</v>
      </c>
      <c r="B122" s="2" t="s">
        <v>169</v>
      </c>
      <c r="C122" s="2" t="s">
        <v>14</v>
      </c>
      <c r="D122" s="16">
        <v>-27.5</v>
      </c>
      <c r="E122" s="2">
        <v>141</v>
      </c>
      <c r="F122" s="16">
        <f t="shared" si="5"/>
        <v>1.41</v>
      </c>
      <c r="G122" s="17">
        <f t="shared" si="3"/>
        <v>-28.91</v>
      </c>
      <c r="H122" s="2">
        <v>141</v>
      </c>
      <c r="I122" s="2">
        <v>10444</v>
      </c>
      <c r="J122" s="2">
        <v>29</v>
      </c>
      <c r="K122" s="2" t="s">
        <v>15</v>
      </c>
      <c r="L122" s="2">
        <v>12457</v>
      </c>
      <c r="M122" s="2">
        <v>12123</v>
      </c>
      <c r="N122" s="2">
        <f t="shared" si="4"/>
        <v>12290</v>
      </c>
      <c r="O122" s="2" t="s">
        <v>174</v>
      </c>
      <c r="P122" s="2"/>
      <c r="Q122" s="2"/>
    </row>
    <row r="123" spans="1:17" ht="17">
      <c r="A123" s="2" t="s">
        <v>175</v>
      </c>
      <c r="B123" s="2" t="s">
        <v>69</v>
      </c>
      <c r="C123" s="2" t="s">
        <v>14</v>
      </c>
      <c r="D123" s="16">
        <v>-22.5</v>
      </c>
      <c r="E123" s="2" t="s">
        <v>176</v>
      </c>
      <c r="F123" s="16">
        <f t="shared" si="5"/>
        <v>2.85</v>
      </c>
      <c r="G123" s="17">
        <f t="shared" si="3"/>
        <v>-25.35</v>
      </c>
      <c r="H123" s="2">
        <v>285</v>
      </c>
      <c r="I123" s="2">
        <v>8518</v>
      </c>
      <c r="J123" s="2">
        <v>30</v>
      </c>
      <c r="K123" s="2" t="s">
        <v>15</v>
      </c>
      <c r="L123" s="2">
        <v>9540</v>
      </c>
      <c r="M123" s="2">
        <v>9481</v>
      </c>
      <c r="N123" s="2">
        <f t="shared" si="4"/>
        <v>9510.5</v>
      </c>
      <c r="O123" s="4" t="s">
        <v>35</v>
      </c>
      <c r="P123" s="4" t="s">
        <v>36</v>
      </c>
      <c r="Q123" s="4" t="s">
        <v>36</v>
      </c>
    </row>
    <row r="124" spans="1:17" ht="17">
      <c r="A124" s="2" t="s">
        <v>175</v>
      </c>
      <c r="B124" s="2" t="s">
        <v>49</v>
      </c>
      <c r="C124" s="2" t="s">
        <v>14</v>
      </c>
      <c r="D124" s="16">
        <v>-22.5</v>
      </c>
      <c r="E124" s="2" t="s">
        <v>176</v>
      </c>
      <c r="F124" s="16">
        <f t="shared" si="5"/>
        <v>2.85</v>
      </c>
      <c r="G124" s="17">
        <f t="shared" si="3"/>
        <v>-25.35</v>
      </c>
      <c r="H124" s="2">
        <v>285</v>
      </c>
      <c r="I124" s="2">
        <v>8725</v>
      </c>
      <c r="J124" s="2">
        <v>30</v>
      </c>
      <c r="K124" s="2" t="s">
        <v>15</v>
      </c>
      <c r="L124" s="2">
        <v>9883</v>
      </c>
      <c r="M124" s="2">
        <v>9555</v>
      </c>
      <c r="N124" s="2">
        <f t="shared" si="4"/>
        <v>9719</v>
      </c>
      <c r="O124" s="4" t="s">
        <v>177</v>
      </c>
      <c r="P124" s="4"/>
      <c r="Q124" s="4"/>
    </row>
    <row r="125" spans="1:17" ht="17">
      <c r="A125" s="2" t="s">
        <v>175</v>
      </c>
      <c r="B125" s="2" t="s">
        <v>69</v>
      </c>
      <c r="C125" s="2" t="s">
        <v>14</v>
      </c>
      <c r="D125" s="16">
        <v>-22.5</v>
      </c>
      <c r="E125" s="2" t="s">
        <v>178</v>
      </c>
      <c r="F125" s="16">
        <f t="shared" si="5"/>
        <v>3.79</v>
      </c>
      <c r="G125" s="17">
        <f>D125-F125</f>
        <v>-26.29</v>
      </c>
      <c r="H125" s="2">
        <v>379</v>
      </c>
      <c r="I125" s="2">
        <v>11053</v>
      </c>
      <c r="J125" s="2">
        <v>30</v>
      </c>
      <c r="K125" s="2" t="s">
        <v>15</v>
      </c>
      <c r="L125" s="2">
        <v>13029</v>
      </c>
      <c r="M125" s="2">
        <v>12803</v>
      </c>
      <c r="N125" s="2">
        <f t="shared" si="4"/>
        <v>12916</v>
      </c>
      <c r="O125" s="6" t="s">
        <v>35</v>
      </c>
      <c r="P125" s="6" t="s">
        <v>36</v>
      </c>
      <c r="Q125" s="6" t="s">
        <v>36</v>
      </c>
    </row>
    <row r="126" spans="1:17" ht="17">
      <c r="A126" s="2" t="s">
        <v>175</v>
      </c>
      <c r="B126" s="2" t="s">
        <v>49</v>
      </c>
      <c r="C126" s="2" t="s">
        <v>14</v>
      </c>
      <c r="D126" s="16">
        <v>-22.5</v>
      </c>
      <c r="E126" s="2" t="s">
        <v>178</v>
      </c>
      <c r="F126" s="16">
        <f t="shared" si="5"/>
        <v>3.79</v>
      </c>
      <c r="G126" s="17">
        <f t="shared" si="3"/>
        <v>-26.29</v>
      </c>
      <c r="H126" s="2">
        <v>379</v>
      </c>
      <c r="I126" s="2">
        <v>11184</v>
      </c>
      <c r="J126" s="2">
        <v>30</v>
      </c>
      <c r="K126" s="2" t="s">
        <v>15</v>
      </c>
      <c r="L126" s="2">
        <v>13110</v>
      </c>
      <c r="M126" s="2">
        <v>13000</v>
      </c>
      <c r="N126" s="2">
        <f t="shared" si="4"/>
        <v>13055</v>
      </c>
      <c r="O126" s="4" t="s">
        <v>179</v>
      </c>
      <c r="P126" s="6"/>
      <c r="Q126" s="6"/>
    </row>
    <row r="127" spans="1:17">
      <c r="A127" s="2" t="s">
        <v>175</v>
      </c>
      <c r="B127" s="2" t="s">
        <v>13</v>
      </c>
      <c r="C127" s="2" t="s">
        <v>14</v>
      </c>
      <c r="D127" s="16">
        <v>-22.5</v>
      </c>
      <c r="E127" s="2">
        <v>294</v>
      </c>
      <c r="F127" s="16">
        <f t="shared" si="5"/>
        <v>2.94</v>
      </c>
      <c r="G127" s="17">
        <f t="shared" si="3"/>
        <v>-25.44</v>
      </c>
      <c r="H127" s="2">
        <v>294</v>
      </c>
      <c r="I127" s="2">
        <v>8396</v>
      </c>
      <c r="J127" s="2">
        <v>29</v>
      </c>
      <c r="K127" s="2" t="s">
        <v>15</v>
      </c>
      <c r="L127" s="2">
        <v>9491</v>
      </c>
      <c r="M127" s="2">
        <v>9311</v>
      </c>
      <c r="N127" s="2">
        <f t="shared" si="4"/>
        <v>9401</v>
      </c>
      <c r="O127" s="3" t="s">
        <v>27</v>
      </c>
      <c r="P127" s="3" t="s">
        <v>180</v>
      </c>
      <c r="Q127" s="3" t="s">
        <v>181</v>
      </c>
    </row>
    <row r="128" spans="1:17" ht="17">
      <c r="A128" s="2" t="s">
        <v>175</v>
      </c>
      <c r="B128" s="2" t="s">
        <v>30</v>
      </c>
      <c r="C128" s="2" t="s">
        <v>14</v>
      </c>
      <c r="D128" s="16">
        <v>-22.5</v>
      </c>
      <c r="E128" s="2">
        <v>294</v>
      </c>
      <c r="F128" s="16">
        <f t="shared" si="5"/>
        <v>2.94</v>
      </c>
      <c r="G128" s="17">
        <f t="shared" si="3"/>
        <v>-25.44</v>
      </c>
      <c r="H128" s="2">
        <v>294</v>
      </c>
      <c r="I128" s="2">
        <v>8412</v>
      </c>
      <c r="J128" s="2">
        <v>29</v>
      </c>
      <c r="K128" s="2" t="s">
        <v>15</v>
      </c>
      <c r="L128" s="2">
        <v>9516</v>
      </c>
      <c r="M128" s="2">
        <v>9325</v>
      </c>
      <c r="N128" s="2">
        <f t="shared" si="4"/>
        <v>9420.5</v>
      </c>
      <c r="O128" s="4" t="s">
        <v>182</v>
      </c>
      <c r="P128" s="3"/>
      <c r="Q128" s="3"/>
    </row>
    <row r="129" spans="1:17" ht="17">
      <c r="A129" s="2" t="s">
        <v>175</v>
      </c>
      <c r="B129" s="2" t="s">
        <v>13</v>
      </c>
      <c r="C129" s="2" t="s">
        <v>14</v>
      </c>
      <c r="D129" s="16">
        <v>-22.5</v>
      </c>
      <c r="E129" s="2">
        <v>305</v>
      </c>
      <c r="F129" s="16">
        <f t="shared" si="5"/>
        <v>3.05</v>
      </c>
      <c r="G129" s="17">
        <f t="shared" si="3"/>
        <v>-25.55</v>
      </c>
      <c r="H129" s="2">
        <v>305</v>
      </c>
      <c r="I129" s="2">
        <v>8296</v>
      </c>
      <c r="J129" s="2">
        <v>29</v>
      </c>
      <c r="K129" s="2" t="s">
        <v>15</v>
      </c>
      <c r="L129" s="2">
        <v>9429</v>
      </c>
      <c r="M129" s="2">
        <v>9143</v>
      </c>
      <c r="N129" s="2">
        <f t="shared" si="4"/>
        <v>9286</v>
      </c>
      <c r="O129" s="4" t="s">
        <v>27</v>
      </c>
      <c r="P129" s="3" t="s">
        <v>183</v>
      </c>
      <c r="Q129" s="4" t="s">
        <v>184</v>
      </c>
    </row>
    <row r="130" spans="1:17" ht="17">
      <c r="A130" s="2" t="s">
        <v>175</v>
      </c>
      <c r="B130" s="2" t="s">
        <v>30</v>
      </c>
      <c r="C130" s="2" t="s">
        <v>14</v>
      </c>
      <c r="D130" s="16">
        <v>-22.5</v>
      </c>
      <c r="E130" s="2">
        <v>305</v>
      </c>
      <c r="F130" s="16">
        <f t="shared" si="5"/>
        <v>3.05</v>
      </c>
      <c r="G130" s="17">
        <f t="shared" si="3"/>
        <v>-25.55</v>
      </c>
      <c r="H130" s="2">
        <v>305</v>
      </c>
      <c r="I130" s="2">
        <v>8337</v>
      </c>
      <c r="J130" s="2">
        <v>29</v>
      </c>
      <c r="K130" s="2" t="s">
        <v>15</v>
      </c>
      <c r="L130" s="2">
        <v>9450</v>
      </c>
      <c r="M130" s="2">
        <v>9283</v>
      </c>
      <c r="N130" s="2">
        <f t="shared" si="4"/>
        <v>9366.5</v>
      </c>
      <c r="O130" s="4" t="s">
        <v>96</v>
      </c>
      <c r="P130" s="4"/>
      <c r="Q130" s="4"/>
    </row>
    <row r="131" spans="1:17">
      <c r="A131" s="2" t="s">
        <v>175</v>
      </c>
      <c r="B131" s="2" t="s">
        <v>13</v>
      </c>
      <c r="C131" s="2" t="s">
        <v>14</v>
      </c>
      <c r="D131" s="16">
        <v>-22.5</v>
      </c>
      <c r="E131" s="2">
        <v>315</v>
      </c>
      <c r="F131" s="16">
        <f t="shared" si="5"/>
        <v>3.15</v>
      </c>
      <c r="G131" s="17">
        <f t="shared" si="3"/>
        <v>-25.65</v>
      </c>
      <c r="H131" s="2">
        <v>315</v>
      </c>
      <c r="I131" s="2">
        <v>8862</v>
      </c>
      <c r="J131" s="2">
        <v>29</v>
      </c>
      <c r="K131" s="2" t="s">
        <v>15</v>
      </c>
      <c r="L131" s="2">
        <v>10160</v>
      </c>
      <c r="M131" s="2">
        <v>9888</v>
      </c>
      <c r="N131" s="2">
        <f t="shared" si="4"/>
        <v>10024</v>
      </c>
      <c r="O131" s="3" t="s">
        <v>27</v>
      </c>
      <c r="P131" s="3" t="s">
        <v>185</v>
      </c>
      <c r="Q131" s="3" t="s">
        <v>186</v>
      </c>
    </row>
    <row r="132" spans="1:17" ht="17">
      <c r="A132" s="2" t="s">
        <v>175</v>
      </c>
      <c r="B132" s="2" t="s">
        <v>30</v>
      </c>
      <c r="C132" s="2" t="s">
        <v>14</v>
      </c>
      <c r="D132" s="16">
        <v>-22.5</v>
      </c>
      <c r="E132" s="2">
        <v>315</v>
      </c>
      <c r="F132" s="16">
        <f t="shared" si="5"/>
        <v>3.15</v>
      </c>
      <c r="G132" s="17">
        <f t="shared" ref="G132:G179" si="6">D132-F132</f>
        <v>-25.65</v>
      </c>
      <c r="H132" s="2">
        <v>315</v>
      </c>
      <c r="I132" s="2">
        <v>8883</v>
      </c>
      <c r="J132" s="2">
        <v>29</v>
      </c>
      <c r="K132" s="2" t="s">
        <v>15</v>
      </c>
      <c r="L132" s="2">
        <v>10167</v>
      </c>
      <c r="M132" s="2">
        <v>9905</v>
      </c>
      <c r="N132" s="2">
        <f t="shared" ref="N132:N142" si="7">M132+((L132-M132)/2)</f>
        <v>10036</v>
      </c>
      <c r="O132" s="4" t="s">
        <v>187</v>
      </c>
      <c r="P132" s="3"/>
      <c r="Q132" s="3"/>
    </row>
    <row r="133" spans="1:17">
      <c r="A133" s="2" t="s">
        <v>175</v>
      </c>
      <c r="B133" s="2" t="s">
        <v>13</v>
      </c>
      <c r="C133" s="2" t="s">
        <v>14</v>
      </c>
      <c r="D133" s="16">
        <v>-22.5</v>
      </c>
      <c r="E133" s="2">
        <v>325</v>
      </c>
      <c r="F133" s="16">
        <f t="shared" si="5"/>
        <v>3.25</v>
      </c>
      <c r="G133" s="17">
        <f t="shared" si="6"/>
        <v>-25.75</v>
      </c>
      <c r="H133" s="2">
        <v>325</v>
      </c>
      <c r="I133" s="2">
        <v>9713</v>
      </c>
      <c r="J133" s="2">
        <v>29</v>
      </c>
      <c r="K133" s="2" t="s">
        <v>15</v>
      </c>
      <c r="L133" s="2">
        <v>11216</v>
      </c>
      <c r="M133" s="2">
        <v>11101</v>
      </c>
      <c r="N133" s="2">
        <f t="shared" si="7"/>
        <v>11158.5</v>
      </c>
      <c r="O133" s="3" t="s">
        <v>35</v>
      </c>
      <c r="P133" s="3" t="s">
        <v>36</v>
      </c>
      <c r="Q133" s="3" t="s">
        <v>36</v>
      </c>
    </row>
    <row r="134" spans="1:17" ht="17">
      <c r="A134" s="2" t="s">
        <v>175</v>
      </c>
      <c r="B134" s="2" t="s">
        <v>30</v>
      </c>
      <c r="C134" s="2" t="s">
        <v>14</v>
      </c>
      <c r="D134" s="16">
        <v>-22.5</v>
      </c>
      <c r="E134" s="2">
        <v>325</v>
      </c>
      <c r="F134" s="16">
        <f t="shared" si="5"/>
        <v>3.25</v>
      </c>
      <c r="G134" s="17">
        <f t="shared" si="6"/>
        <v>-25.75</v>
      </c>
      <c r="H134" s="2">
        <v>325</v>
      </c>
      <c r="I134" s="2">
        <v>9856</v>
      </c>
      <c r="J134" s="2">
        <v>29</v>
      </c>
      <c r="K134" s="2" t="s">
        <v>15</v>
      </c>
      <c r="L134" s="2">
        <v>11311</v>
      </c>
      <c r="M134" s="2">
        <v>11211</v>
      </c>
      <c r="N134" s="2">
        <f t="shared" si="7"/>
        <v>11261</v>
      </c>
      <c r="O134" s="4" t="s">
        <v>188</v>
      </c>
      <c r="P134" s="3"/>
      <c r="Q134" s="3"/>
    </row>
    <row r="135" spans="1:17">
      <c r="A135" s="2" t="s">
        <v>175</v>
      </c>
      <c r="B135" s="2" t="s">
        <v>13</v>
      </c>
      <c r="C135" s="2" t="s">
        <v>14</v>
      </c>
      <c r="D135" s="16">
        <v>-22.5</v>
      </c>
      <c r="E135" s="2">
        <v>331</v>
      </c>
      <c r="F135" s="16">
        <f t="shared" si="5"/>
        <v>3.31</v>
      </c>
      <c r="G135" s="17">
        <f t="shared" si="6"/>
        <v>-25.81</v>
      </c>
      <c r="H135" s="2">
        <v>331</v>
      </c>
      <c r="I135" s="2">
        <v>11219</v>
      </c>
      <c r="J135" s="2">
        <v>29</v>
      </c>
      <c r="K135" s="2" t="s">
        <v>15</v>
      </c>
      <c r="L135" s="2">
        <v>13140</v>
      </c>
      <c r="M135" s="2">
        <v>13040</v>
      </c>
      <c r="N135" s="2">
        <f t="shared" si="7"/>
        <v>13090</v>
      </c>
      <c r="O135" s="3" t="s">
        <v>35</v>
      </c>
      <c r="P135" s="3" t="s">
        <v>36</v>
      </c>
      <c r="Q135" s="3" t="s">
        <v>36</v>
      </c>
    </row>
    <row r="136" spans="1:17" ht="17">
      <c r="A136" s="2" t="s">
        <v>175</v>
      </c>
      <c r="B136" s="2" t="s">
        <v>30</v>
      </c>
      <c r="C136" s="2" t="s">
        <v>14</v>
      </c>
      <c r="D136" s="16">
        <v>-22.5</v>
      </c>
      <c r="E136" s="2">
        <v>331</v>
      </c>
      <c r="F136" s="16">
        <f t="shared" si="5"/>
        <v>3.31</v>
      </c>
      <c r="G136" s="17">
        <f t="shared" si="6"/>
        <v>-25.81</v>
      </c>
      <c r="H136" s="2">
        <v>331</v>
      </c>
      <c r="I136" s="2">
        <v>11488</v>
      </c>
      <c r="J136" s="2">
        <v>29</v>
      </c>
      <c r="K136" s="2" t="s">
        <v>15</v>
      </c>
      <c r="L136" s="2">
        <v>13417</v>
      </c>
      <c r="M136" s="2">
        <v>13267</v>
      </c>
      <c r="N136" s="2">
        <f t="shared" si="7"/>
        <v>13342</v>
      </c>
      <c r="O136" s="4" t="s">
        <v>189</v>
      </c>
      <c r="P136" s="3"/>
      <c r="Q136" s="3"/>
    </row>
    <row r="137" spans="1:17">
      <c r="A137" s="2" t="s">
        <v>175</v>
      </c>
      <c r="B137" s="2" t="s">
        <v>13</v>
      </c>
      <c r="C137" s="2" t="s">
        <v>14</v>
      </c>
      <c r="D137" s="16">
        <v>-22.5</v>
      </c>
      <c r="E137" s="2">
        <v>343</v>
      </c>
      <c r="F137" s="16">
        <f t="shared" si="5"/>
        <v>3.43</v>
      </c>
      <c r="G137" s="17">
        <f t="shared" si="6"/>
        <v>-25.93</v>
      </c>
      <c r="H137" s="2">
        <v>343</v>
      </c>
      <c r="I137" s="2">
        <v>11380</v>
      </c>
      <c r="J137" s="2">
        <v>29</v>
      </c>
      <c r="K137" s="2" t="s">
        <v>15</v>
      </c>
      <c r="L137" s="2">
        <v>13294</v>
      </c>
      <c r="M137" s="2">
        <v>13139</v>
      </c>
      <c r="N137" s="2">
        <f t="shared" si="7"/>
        <v>13216.5</v>
      </c>
      <c r="O137" s="3" t="s">
        <v>35</v>
      </c>
      <c r="P137" s="3" t="s">
        <v>36</v>
      </c>
      <c r="Q137" s="3" t="s">
        <v>36</v>
      </c>
    </row>
    <row r="138" spans="1:17" ht="17">
      <c r="A138" s="2" t="s">
        <v>175</v>
      </c>
      <c r="B138" s="2" t="s">
        <v>30</v>
      </c>
      <c r="C138" s="2" t="s">
        <v>14</v>
      </c>
      <c r="D138" s="16">
        <v>-22.5</v>
      </c>
      <c r="E138" s="2">
        <v>343</v>
      </c>
      <c r="F138" s="16">
        <f t="shared" si="5"/>
        <v>3.43</v>
      </c>
      <c r="G138" s="17">
        <f t="shared" si="6"/>
        <v>-25.93</v>
      </c>
      <c r="H138" s="2">
        <v>343</v>
      </c>
      <c r="I138" s="2">
        <v>11526</v>
      </c>
      <c r="J138" s="2">
        <v>29</v>
      </c>
      <c r="K138" s="2" t="s">
        <v>15</v>
      </c>
      <c r="L138" s="2">
        <v>13444</v>
      </c>
      <c r="M138" s="2">
        <v>13290</v>
      </c>
      <c r="N138" s="2">
        <f t="shared" si="7"/>
        <v>13367</v>
      </c>
      <c r="O138" s="4" t="s">
        <v>190</v>
      </c>
      <c r="P138" s="3"/>
      <c r="Q138" s="3"/>
    </row>
    <row r="139" spans="1:17">
      <c r="A139" s="2" t="s">
        <v>175</v>
      </c>
      <c r="B139" s="2" t="s">
        <v>13</v>
      </c>
      <c r="C139" s="2" t="s">
        <v>14</v>
      </c>
      <c r="D139" s="16">
        <v>-22.5</v>
      </c>
      <c r="E139" s="2">
        <v>355</v>
      </c>
      <c r="F139" s="16">
        <f t="shared" si="5"/>
        <v>3.55</v>
      </c>
      <c r="G139" s="17">
        <f t="shared" si="6"/>
        <v>-26.05</v>
      </c>
      <c r="H139" s="2">
        <v>355</v>
      </c>
      <c r="I139" s="2">
        <v>11128</v>
      </c>
      <c r="J139" s="2">
        <v>24</v>
      </c>
      <c r="K139" s="2" t="s">
        <v>15</v>
      </c>
      <c r="L139" s="2">
        <v>13060</v>
      </c>
      <c r="M139" s="2">
        <v>12931</v>
      </c>
      <c r="N139" s="2">
        <f t="shared" si="7"/>
        <v>12995.5</v>
      </c>
      <c r="O139" s="7" t="s">
        <v>35</v>
      </c>
      <c r="P139" s="7" t="s">
        <v>36</v>
      </c>
      <c r="Q139" s="7" t="s">
        <v>36</v>
      </c>
    </row>
    <row r="140" spans="1:17" ht="17">
      <c r="A140" s="2" t="s">
        <v>175</v>
      </c>
      <c r="B140" s="2" t="s">
        <v>30</v>
      </c>
      <c r="C140" s="2" t="s">
        <v>14</v>
      </c>
      <c r="D140" s="16">
        <v>-22.5</v>
      </c>
      <c r="E140" s="2">
        <v>355</v>
      </c>
      <c r="F140" s="16">
        <f t="shared" ref="F140:F142" si="8">H140/100</f>
        <v>3.55</v>
      </c>
      <c r="G140" s="17">
        <f t="shared" si="6"/>
        <v>-26.05</v>
      </c>
      <c r="H140" s="2">
        <v>355</v>
      </c>
      <c r="I140" s="2">
        <v>11206</v>
      </c>
      <c r="J140" s="2">
        <v>24</v>
      </c>
      <c r="K140" s="2" t="s">
        <v>15</v>
      </c>
      <c r="L140" s="2">
        <v>13124</v>
      </c>
      <c r="M140" s="2">
        <v>13034</v>
      </c>
      <c r="N140" s="2">
        <f t="shared" si="7"/>
        <v>13079</v>
      </c>
      <c r="O140" s="4" t="s">
        <v>109</v>
      </c>
      <c r="P140" s="7"/>
      <c r="Q140" s="7"/>
    </row>
    <row r="141" spans="1:17">
      <c r="A141" s="2" t="s">
        <v>175</v>
      </c>
      <c r="B141" s="2" t="s">
        <v>13</v>
      </c>
      <c r="C141" s="2" t="s">
        <v>14</v>
      </c>
      <c r="D141" s="16">
        <v>-22.5</v>
      </c>
      <c r="E141" s="2">
        <v>366</v>
      </c>
      <c r="F141" s="16">
        <f t="shared" si="8"/>
        <v>3.66</v>
      </c>
      <c r="G141" s="17">
        <f t="shared" si="6"/>
        <v>-26.16</v>
      </c>
      <c r="H141" s="2">
        <v>366</v>
      </c>
      <c r="I141" s="2">
        <v>11172</v>
      </c>
      <c r="J141" s="2">
        <v>25</v>
      </c>
      <c r="K141" s="2" t="s">
        <v>15</v>
      </c>
      <c r="L141" s="2">
        <v>13101</v>
      </c>
      <c r="M141" s="2">
        <v>13001</v>
      </c>
      <c r="N141" s="2">
        <f t="shared" si="7"/>
        <v>13051</v>
      </c>
      <c r="O141" s="3" t="s">
        <v>35</v>
      </c>
      <c r="P141" s="3" t="s">
        <v>36</v>
      </c>
      <c r="Q141" s="3" t="s">
        <v>36</v>
      </c>
    </row>
    <row r="142" spans="1:17" ht="17">
      <c r="A142" s="2" t="s">
        <v>175</v>
      </c>
      <c r="B142" s="2" t="s">
        <v>30</v>
      </c>
      <c r="C142" s="2" t="s">
        <v>14</v>
      </c>
      <c r="D142" s="16">
        <v>-22.5</v>
      </c>
      <c r="E142" s="2">
        <v>366</v>
      </c>
      <c r="F142" s="16">
        <f t="shared" si="8"/>
        <v>3.66</v>
      </c>
      <c r="G142" s="17">
        <f t="shared" si="6"/>
        <v>-26.16</v>
      </c>
      <c r="H142" s="2">
        <v>366</v>
      </c>
      <c r="I142" s="2">
        <v>11242</v>
      </c>
      <c r="J142" s="2">
        <v>25</v>
      </c>
      <c r="K142" s="2" t="s">
        <v>15</v>
      </c>
      <c r="L142" s="2">
        <v>13149</v>
      </c>
      <c r="M142" s="2">
        <v>13055</v>
      </c>
      <c r="N142" s="2">
        <f t="shared" si="7"/>
        <v>13102</v>
      </c>
      <c r="O142" s="4" t="s">
        <v>191</v>
      </c>
      <c r="P142" s="3"/>
      <c r="Q142" s="3"/>
    </row>
    <row r="143" spans="1:17">
      <c r="A143" s="1" t="s">
        <v>195</v>
      </c>
      <c r="B143" s="2" t="s">
        <v>13</v>
      </c>
      <c r="D143" s="16">
        <v>-23.35</v>
      </c>
      <c r="F143" s="16">
        <v>2.88</v>
      </c>
      <c r="G143" s="17">
        <f t="shared" si="6"/>
        <v>-26.23</v>
      </c>
      <c r="I143" s="1">
        <v>8081</v>
      </c>
      <c r="J143" s="2">
        <v>29</v>
      </c>
      <c r="K143" s="1" t="s">
        <v>15</v>
      </c>
    </row>
    <row r="144" spans="1:17">
      <c r="A144" s="1" t="s">
        <v>195</v>
      </c>
      <c r="B144" s="2" t="s">
        <v>13</v>
      </c>
      <c r="D144" s="16">
        <v>-23.35</v>
      </c>
      <c r="F144" s="16">
        <v>2.91</v>
      </c>
      <c r="G144" s="17">
        <f t="shared" si="6"/>
        <v>-26.26</v>
      </c>
      <c r="I144" s="1">
        <v>8066</v>
      </c>
      <c r="J144" s="2">
        <v>29</v>
      </c>
      <c r="K144" s="1" t="s">
        <v>15</v>
      </c>
    </row>
    <row r="145" spans="1:11">
      <c r="A145" s="1" t="s">
        <v>195</v>
      </c>
      <c r="B145" s="2" t="s">
        <v>13</v>
      </c>
      <c r="D145" s="16">
        <v>-23.35</v>
      </c>
      <c r="F145" s="16">
        <v>2.99</v>
      </c>
      <c r="G145" s="17">
        <f t="shared" si="6"/>
        <v>-26.340000000000003</v>
      </c>
      <c r="I145" s="1">
        <v>8304</v>
      </c>
      <c r="J145" s="2">
        <v>29</v>
      </c>
      <c r="K145" s="1" t="s">
        <v>15</v>
      </c>
    </row>
    <row r="146" spans="1:11">
      <c r="A146" s="1" t="s">
        <v>195</v>
      </c>
      <c r="B146" s="2" t="s">
        <v>13</v>
      </c>
      <c r="D146" s="16">
        <v>-23.35</v>
      </c>
      <c r="F146" s="16">
        <v>3.02</v>
      </c>
      <c r="G146" s="17">
        <f t="shared" si="6"/>
        <v>-26.37</v>
      </c>
      <c r="I146" s="1">
        <v>8606</v>
      </c>
      <c r="J146" s="2">
        <v>29</v>
      </c>
      <c r="K146" s="1" t="s">
        <v>15</v>
      </c>
    </row>
    <row r="147" spans="1:11">
      <c r="A147" s="1" t="s">
        <v>195</v>
      </c>
      <c r="B147" s="2" t="s">
        <v>13</v>
      </c>
      <c r="D147" s="16">
        <v>-23.35</v>
      </c>
      <c r="F147" s="16">
        <v>3.05</v>
      </c>
      <c r="G147" s="17">
        <f t="shared" si="6"/>
        <v>-26.400000000000002</v>
      </c>
      <c r="I147" s="1">
        <v>9109</v>
      </c>
      <c r="J147" s="2">
        <v>29</v>
      </c>
      <c r="K147" s="1" t="s">
        <v>15</v>
      </c>
    </row>
    <row r="148" spans="1:11">
      <c r="A148" s="1" t="s">
        <v>196</v>
      </c>
      <c r="B148" s="2" t="s">
        <v>13</v>
      </c>
      <c r="D148" s="16">
        <v>-21.6</v>
      </c>
      <c r="F148" s="16">
        <v>1.81</v>
      </c>
      <c r="G148" s="17">
        <f t="shared" si="6"/>
        <v>-23.41</v>
      </c>
      <c r="I148" s="1">
        <v>8300</v>
      </c>
      <c r="J148" s="2">
        <v>29</v>
      </c>
      <c r="K148" s="1" t="s">
        <v>15</v>
      </c>
    </row>
    <row r="149" spans="1:11">
      <c r="A149" s="1" t="s">
        <v>196</v>
      </c>
      <c r="B149" s="2" t="s">
        <v>13</v>
      </c>
      <c r="D149" s="16">
        <v>-21.6</v>
      </c>
      <c r="F149" s="16">
        <v>1.86</v>
      </c>
      <c r="G149" s="17">
        <f t="shared" si="6"/>
        <v>-23.46</v>
      </c>
      <c r="I149" s="1">
        <v>8423</v>
      </c>
      <c r="J149" s="2">
        <v>29</v>
      </c>
      <c r="K149" s="1" t="s">
        <v>15</v>
      </c>
    </row>
    <row r="150" spans="1:11">
      <c r="A150" s="1" t="s">
        <v>196</v>
      </c>
      <c r="B150" s="2" t="s">
        <v>13</v>
      </c>
      <c r="D150" s="16">
        <v>-21.6</v>
      </c>
      <c r="F150" s="16">
        <v>1.88</v>
      </c>
      <c r="G150" s="17">
        <f t="shared" si="6"/>
        <v>-23.48</v>
      </c>
      <c r="I150" s="1">
        <v>8922</v>
      </c>
      <c r="J150" s="2">
        <v>29</v>
      </c>
      <c r="K150" s="1" t="s">
        <v>15</v>
      </c>
    </row>
    <row r="151" spans="1:11">
      <c r="A151" s="1" t="s">
        <v>196</v>
      </c>
      <c r="B151" s="2" t="s">
        <v>13</v>
      </c>
      <c r="D151" s="16">
        <v>-21.6</v>
      </c>
      <c r="F151" s="16">
        <v>1.92</v>
      </c>
      <c r="G151" s="17">
        <f t="shared" si="6"/>
        <v>-23.520000000000003</v>
      </c>
      <c r="I151" s="1">
        <v>10624</v>
      </c>
      <c r="J151" s="2">
        <v>29</v>
      </c>
      <c r="K151" s="1" t="s">
        <v>15</v>
      </c>
    </row>
    <row r="152" spans="1:11">
      <c r="A152" s="1" t="s">
        <v>196</v>
      </c>
      <c r="B152" s="2" t="s">
        <v>13</v>
      </c>
      <c r="D152" s="16">
        <v>-21.6</v>
      </c>
      <c r="F152" s="16">
        <v>1.94</v>
      </c>
      <c r="G152" s="17">
        <f t="shared" si="6"/>
        <v>-23.540000000000003</v>
      </c>
      <c r="I152" s="1">
        <v>10751</v>
      </c>
      <c r="J152" s="2">
        <v>29</v>
      </c>
      <c r="K152" s="1" t="s">
        <v>15</v>
      </c>
    </row>
    <row r="153" spans="1:11">
      <c r="A153" s="1" t="s">
        <v>196</v>
      </c>
      <c r="B153" s="2" t="s">
        <v>13</v>
      </c>
      <c r="D153" s="16">
        <v>-21.6</v>
      </c>
      <c r="F153" s="16">
        <v>1.96</v>
      </c>
      <c r="G153" s="17">
        <f t="shared" si="6"/>
        <v>-23.560000000000002</v>
      </c>
      <c r="I153" s="1">
        <v>11009</v>
      </c>
      <c r="J153" s="2">
        <v>29</v>
      </c>
      <c r="K153" s="1" t="s">
        <v>15</v>
      </c>
    </row>
    <row r="154" spans="1:11">
      <c r="A154" s="1" t="s">
        <v>196</v>
      </c>
      <c r="B154" s="2" t="s">
        <v>13</v>
      </c>
      <c r="D154" s="16">
        <v>-21.6</v>
      </c>
      <c r="F154" s="16">
        <v>1.98</v>
      </c>
      <c r="G154" s="17">
        <f t="shared" si="6"/>
        <v>-23.580000000000002</v>
      </c>
      <c r="I154" s="1">
        <v>11277</v>
      </c>
      <c r="J154" s="2">
        <v>29</v>
      </c>
      <c r="K154" s="1" t="s">
        <v>15</v>
      </c>
    </row>
    <row r="155" spans="1:11">
      <c r="A155" s="1" t="s">
        <v>197</v>
      </c>
      <c r="B155" s="2" t="s">
        <v>201</v>
      </c>
      <c r="D155" s="16">
        <v>-20</v>
      </c>
      <c r="F155" s="16">
        <v>1.77</v>
      </c>
      <c r="G155" s="17">
        <f t="shared" si="6"/>
        <v>-21.77</v>
      </c>
      <c r="I155" s="1">
        <v>8862</v>
      </c>
      <c r="J155" s="2">
        <v>29</v>
      </c>
      <c r="K155" s="1" t="s">
        <v>15</v>
      </c>
    </row>
    <row r="156" spans="1:11">
      <c r="A156" s="1" t="s">
        <v>198</v>
      </c>
      <c r="B156" s="2" t="s">
        <v>201</v>
      </c>
      <c r="D156" s="16">
        <v>-20</v>
      </c>
      <c r="F156" s="16">
        <v>1.55</v>
      </c>
      <c r="G156" s="17">
        <f t="shared" si="6"/>
        <v>-21.55</v>
      </c>
      <c r="I156" s="1">
        <v>9314</v>
      </c>
      <c r="J156" s="2">
        <v>29</v>
      </c>
      <c r="K156" s="1" t="s">
        <v>15</v>
      </c>
    </row>
    <row r="157" spans="1:11">
      <c r="A157" s="1" t="s">
        <v>199</v>
      </c>
      <c r="B157" s="2" t="s">
        <v>13</v>
      </c>
      <c r="D157" s="16">
        <v>-17</v>
      </c>
      <c r="F157" s="16">
        <v>0.6</v>
      </c>
      <c r="G157" s="17">
        <f t="shared" si="6"/>
        <v>-17.600000000000001</v>
      </c>
      <c r="I157" s="1">
        <v>9044</v>
      </c>
      <c r="J157" s="2">
        <v>29</v>
      </c>
      <c r="K157" s="1" t="s">
        <v>15</v>
      </c>
    </row>
    <row r="158" spans="1:11">
      <c r="A158" s="1" t="s">
        <v>199</v>
      </c>
      <c r="B158" s="2" t="s">
        <v>13</v>
      </c>
      <c r="D158" s="16">
        <v>-17</v>
      </c>
      <c r="F158" s="16">
        <v>0.65</v>
      </c>
      <c r="G158" s="17">
        <f t="shared" si="6"/>
        <v>-17.649999999999999</v>
      </c>
      <c r="I158" s="1">
        <v>9328</v>
      </c>
      <c r="J158" s="2">
        <v>29</v>
      </c>
      <c r="K158" s="1" t="s">
        <v>15</v>
      </c>
    </row>
    <row r="159" spans="1:11">
      <c r="A159" s="1" t="s">
        <v>199</v>
      </c>
      <c r="B159" s="2" t="s">
        <v>13</v>
      </c>
      <c r="D159" s="16">
        <v>-17</v>
      </c>
      <c r="F159" s="16">
        <v>0.8</v>
      </c>
      <c r="G159" s="17">
        <f t="shared" si="6"/>
        <v>-17.8</v>
      </c>
      <c r="I159" s="1">
        <v>10472</v>
      </c>
      <c r="J159" s="2">
        <v>29</v>
      </c>
      <c r="K159" s="1" t="s">
        <v>15</v>
      </c>
    </row>
    <row r="160" spans="1:11">
      <c r="A160" s="1" t="s">
        <v>199</v>
      </c>
      <c r="B160" s="2" t="s">
        <v>13</v>
      </c>
      <c r="D160" s="16">
        <v>-17</v>
      </c>
      <c r="F160" s="16">
        <v>1</v>
      </c>
      <c r="G160" s="17">
        <f t="shared" si="6"/>
        <v>-18</v>
      </c>
      <c r="I160" s="1">
        <v>10592</v>
      </c>
      <c r="J160" s="2">
        <v>29</v>
      </c>
      <c r="K160" s="1" t="s">
        <v>15</v>
      </c>
    </row>
    <row r="161" spans="1:11">
      <c r="A161" s="1" t="s">
        <v>199</v>
      </c>
      <c r="B161" s="2" t="s">
        <v>13</v>
      </c>
      <c r="D161" s="16">
        <v>-17</v>
      </c>
      <c r="F161" s="16">
        <v>1.2</v>
      </c>
      <c r="G161" s="17">
        <f t="shared" si="6"/>
        <v>-18.2</v>
      </c>
      <c r="I161" s="1">
        <v>10561</v>
      </c>
      <c r="J161" s="2">
        <v>29</v>
      </c>
      <c r="K161" s="1" t="s">
        <v>15</v>
      </c>
    </row>
    <row r="162" spans="1:11">
      <c r="A162" s="1" t="s">
        <v>199</v>
      </c>
      <c r="B162" s="2" t="s">
        <v>13</v>
      </c>
      <c r="D162" s="16">
        <v>-17</v>
      </c>
      <c r="F162" s="16">
        <v>1.4</v>
      </c>
      <c r="G162" s="17">
        <f t="shared" si="6"/>
        <v>-18.399999999999999</v>
      </c>
      <c r="I162" s="1">
        <v>10931</v>
      </c>
      <c r="J162" s="2">
        <v>29</v>
      </c>
      <c r="K162" s="1" t="s">
        <v>15</v>
      </c>
    </row>
    <row r="163" spans="1:11">
      <c r="A163" s="1" t="s">
        <v>199</v>
      </c>
      <c r="B163" s="2" t="s">
        <v>13</v>
      </c>
      <c r="D163" s="16">
        <v>-17</v>
      </c>
      <c r="F163" s="16">
        <v>1.56</v>
      </c>
      <c r="G163" s="17">
        <f t="shared" si="6"/>
        <v>-18.559999999999999</v>
      </c>
      <c r="I163" s="1">
        <v>11592</v>
      </c>
      <c r="J163" s="2">
        <v>29</v>
      </c>
      <c r="K163" s="1" t="s">
        <v>15</v>
      </c>
    </row>
    <row r="164" spans="1:11">
      <c r="A164" s="1" t="s">
        <v>199</v>
      </c>
      <c r="B164" s="2" t="s">
        <v>13</v>
      </c>
      <c r="D164" s="16">
        <v>-17</v>
      </c>
      <c r="F164" s="16">
        <v>1.66</v>
      </c>
      <c r="G164" s="17">
        <f t="shared" si="6"/>
        <v>-18.66</v>
      </c>
      <c r="I164" s="1">
        <v>11894</v>
      </c>
      <c r="J164" s="2">
        <v>29</v>
      </c>
      <c r="K164" s="1" t="s">
        <v>15</v>
      </c>
    </row>
    <row r="165" spans="1:11">
      <c r="A165" s="1" t="s">
        <v>199</v>
      </c>
      <c r="B165" s="2" t="s">
        <v>13</v>
      </c>
      <c r="D165" s="16">
        <v>-17</v>
      </c>
      <c r="F165" s="16">
        <v>1.76</v>
      </c>
      <c r="G165" s="17">
        <f t="shared" si="6"/>
        <v>-18.760000000000002</v>
      </c>
      <c r="I165" s="1">
        <v>12773</v>
      </c>
      <c r="J165" s="2">
        <v>29</v>
      </c>
      <c r="K165" s="1" t="s">
        <v>15</v>
      </c>
    </row>
    <row r="166" spans="1:11">
      <c r="A166" s="1" t="s">
        <v>199</v>
      </c>
      <c r="B166" s="2" t="s">
        <v>13</v>
      </c>
      <c r="D166" s="16">
        <v>-17</v>
      </c>
      <c r="F166" s="16">
        <v>1.87</v>
      </c>
      <c r="G166" s="17">
        <f t="shared" si="6"/>
        <v>-18.87</v>
      </c>
      <c r="I166" s="1">
        <v>12409</v>
      </c>
      <c r="J166" s="2">
        <v>29</v>
      </c>
      <c r="K166" s="1" t="s">
        <v>15</v>
      </c>
    </row>
    <row r="167" spans="1:11">
      <c r="A167" s="1" t="s">
        <v>199</v>
      </c>
      <c r="B167" s="2" t="s">
        <v>13</v>
      </c>
      <c r="D167" s="16">
        <v>-17</v>
      </c>
      <c r="F167" s="16">
        <v>1.9</v>
      </c>
      <c r="G167" s="17">
        <f t="shared" si="6"/>
        <v>-18.899999999999999</v>
      </c>
      <c r="I167" s="1">
        <v>12632</v>
      </c>
      <c r="J167" s="2">
        <v>29</v>
      </c>
      <c r="K167" s="1" t="s">
        <v>15</v>
      </c>
    </row>
    <row r="168" spans="1:11">
      <c r="A168" s="1" t="s">
        <v>199</v>
      </c>
      <c r="B168" s="2" t="s">
        <v>13</v>
      </c>
      <c r="D168" s="16">
        <v>-17</v>
      </c>
      <c r="F168" s="16">
        <v>1.99</v>
      </c>
      <c r="G168" s="17">
        <f t="shared" si="6"/>
        <v>-18.989999999999998</v>
      </c>
      <c r="I168" s="1">
        <v>13211</v>
      </c>
      <c r="J168" s="2">
        <v>33</v>
      </c>
      <c r="K168" s="1" t="s">
        <v>15</v>
      </c>
    </row>
    <row r="169" spans="1:11">
      <c r="A169" s="1" t="s">
        <v>199</v>
      </c>
      <c r="B169" s="2" t="s">
        <v>13</v>
      </c>
      <c r="D169" s="16">
        <v>-17</v>
      </c>
      <c r="F169" s="16">
        <v>2.0499999999999998</v>
      </c>
      <c r="G169" s="17">
        <f t="shared" si="6"/>
        <v>-19.05</v>
      </c>
      <c r="I169" s="1">
        <v>13819</v>
      </c>
      <c r="J169" s="2">
        <v>31</v>
      </c>
      <c r="K169" s="1" t="s">
        <v>15</v>
      </c>
    </row>
    <row r="170" spans="1:11">
      <c r="A170" s="1" t="s">
        <v>200</v>
      </c>
      <c r="B170" s="2" t="s">
        <v>13</v>
      </c>
      <c r="D170" s="16">
        <v>-22.5</v>
      </c>
      <c r="F170" s="16">
        <v>2.9</v>
      </c>
      <c r="G170" s="17">
        <f t="shared" si="6"/>
        <v>-25.4</v>
      </c>
      <c r="I170" s="1">
        <v>8433</v>
      </c>
      <c r="J170" s="2">
        <v>29</v>
      </c>
      <c r="K170" s="1" t="s">
        <v>15</v>
      </c>
    </row>
    <row r="171" spans="1:11">
      <c r="A171" s="1" t="s">
        <v>200</v>
      </c>
      <c r="B171" s="2" t="s">
        <v>13</v>
      </c>
      <c r="D171" s="16">
        <v>-22.5</v>
      </c>
      <c r="F171" s="16">
        <v>3</v>
      </c>
      <c r="G171" s="17">
        <f t="shared" si="6"/>
        <v>-25.5</v>
      </c>
      <c r="I171" s="1">
        <v>8361</v>
      </c>
      <c r="J171" s="2">
        <v>29</v>
      </c>
      <c r="K171" s="1" t="s">
        <v>15</v>
      </c>
    </row>
    <row r="172" spans="1:11">
      <c r="A172" s="1" t="s">
        <v>200</v>
      </c>
      <c r="B172" s="2" t="s">
        <v>13</v>
      </c>
      <c r="D172" s="16">
        <v>-22.5</v>
      </c>
      <c r="F172" s="16">
        <v>3.1</v>
      </c>
      <c r="G172" s="17">
        <f t="shared" si="6"/>
        <v>-25.6</v>
      </c>
      <c r="I172" s="1">
        <v>8494</v>
      </c>
      <c r="J172" s="2">
        <v>29</v>
      </c>
      <c r="K172" s="1" t="s">
        <v>15</v>
      </c>
    </row>
    <row r="173" spans="1:11">
      <c r="A173" s="1" t="s">
        <v>200</v>
      </c>
      <c r="B173" s="2" t="s">
        <v>13</v>
      </c>
      <c r="D173" s="16">
        <v>-22.5</v>
      </c>
      <c r="F173" s="16">
        <v>3.2</v>
      </c>
      <c r="G173" s="17">
        <f t="shared" si="6"/>
        <v>-25.7</v>
      </c>
      <c r="I173" s="1">
        <v>8999</v>
      </c>
      <c r="J173" s="2">
        <v>29</v>
      </c>
      <c r="K173" s="1" t="s">
        <v>15</v>
      </c>
    </row>
    <row r="174" spans="1:11">
      <c r="A174" s="1" t="s">
        <v>200</v>
      </c>
      <c r="B174" s="2" t="s">
        <v>13</v>
      </c>
      <c r="D174" s="16">
        <v>-22.5</v>
      </c>
      <c r="F174" s="16">
        <v>3.35</v>
      </c>
      <c r="G174" s="17">
        <f t="shared" si="6"/>
        <v>-25.85</v>
      </c>
      <c r="I174" s="1">
        <v>11901</v>
      </c>
      <c r="J174" s="2">
        <v>29</v>
      </c>
      <c r="K174" s="1" t="s">
        <v>15</v>
      </c>
    </row>
    <row r="175" spans="1:11">
      <c r="A175" s="1" t="s">
        <v>200</v>
      </c>
      <c r="B175" s="2" t="s">
        <v>13</v>
      </c>
      <c r="D175" s="16">
        <v>-22.5</v>
      </c>
      <c r="F175" s="16">
        <v>3.4</v>
      </c>
      <c r="G175" s="17">
        <f t="shared" si="6"/>
        <v>-25.9</v>
      </c>
      <c r="I175" s="1">
        <v>11293</v>
      </c>
      <c r="J175" s="2">
        <v>29</v>
      </c>
      <c r="K175" s="1" t="s">
        <v>15</v>
      </c>
    </row>
    <row r="176" spans="1:11">
      <c r="A176" s="1" t="s">
        <v>200</v>
      </c>
      <c r="B176" s="2" t="s">
        <v>13</v>
      </c>
      <c r="D176" s="16">
        <v>-22.5</v>
      </c>
      <c r="F176" s="16">
        <v>3.45</v>
      </c>
      <c r="G176" s="17">
        <f t="shared" si="6"/>
        <v>-25.95</v>
      </c>
      <c r="I176" s="1">
        <v>11324</v>
      </c>
      <c r="J176" s="2">
        <v>29</v>
      </c>
      <c r="K176" s="1" t="s">
        <v>15</v>
      </c>
    </row>
    <row r="177" spans="1:21">
      <c r="A177" s="1" t="s">
        <v>200</v>
      </c>
      <c r="B177" s="2" t="s">
        <v>13</v>
      </c>
      <c r="D177" s="16">
        <v>-22.5</v>
      </c>
      <c r="F177" s="16">
        <v>3.5</v>
      </c>
      <c r="G177" s="17">
        <f t="shared" si="6"/>
        <v>-26</v>
      </c>
      <c r="I177" s="1">
        <v>11250</v>
      </c>
      <c r="J177" s="2">
        <v>29</v>
      </c>
      <c r="K177" s="1" t="s">
        <v>15</v>
      </c>
    </row>
    <row r="178" spans="1:21">
      <c r="A178" s="1" t="s">
        <v>196</v>
      </c>
      <c r="B178" s="2" t="s">
        <v>13</v>
      </c>
      <c r="D178" s="16">
        <v>-21.6</v>
      </c>
      <c r="F178" s="16">
        <v>2.0699999999999998</v>
      </c>
      <c r="G178" s="17">
        <f t="shared" si="6"/>
        <v>-23.67</v>
      </c>
      <c r="I178" s="1">
        <v>13837</v>
      </c>
      <c r="J178" s="2">
        <v>31</v>
      </c>
      <c r="K178" s="1" t="s">
        <v>15</v>
      </c>
    </row>
    <row r="179" spans="1:21">
      <c r="A179" s="1" t="s">
        <v>196</v>
      </c>
      <c r="B179" s="2" t="s">
        <v>13</v>
      </c>
      <c r="D179" s="16">
        <v>-21.6</v>
      </c>
      <c r="F179" s="16">
        <v>2.14</v>
      </c>
      <c r="G179" s="17">
        <f t="shared" si="6"/>
        <v>-23.740000000000002</v>
      </c>
      <c r="I179" s="1">
        <v>13418</v>
      </c>
      <c r="J179" s="2">
        <v>31</v>
      </c>
      <c r="K179" s="1" t="s">
        <v>15</v>
      </c>
    </row>
    <row r="180" spans="1:21">
      <c r="B180" s="2"/>
    </row>
    <row r="181" spans="1:21">
      <c r="B181" s="2"/>
      <c r="D181" s="1"/>
      <c r="E181" s="2"/>
      <c r="G181" s="17"/>
      <c r="H181" s="2"/>
      <c r="K181" s="43" t="s">
        <v>576</v>
      </c>
      <c r="L181" s="43"/>
      <c r="M181" s="43" t="s">
        <v>577</v>
      </c>
      <c r="N181" s="43"/>
    </row>
    <row r="182" spans="1:21">
      <c r="A182" s="1" t="s">
        <v>0</v>
      </c>
      <c r="B182" s="1" t="s">
        <v>572</v>
      </c>
      <c r="D182" s="16" t="s">
        <v>192</v>
      </c>
      <c r="E182" s="2" t="s">
        <v>3</v>
      </c>
      <c r="F182" s="16" t="s">
        <v>194</v>
      </c>
      <c r="G182" s="17" t="s">
        <v>193</v>
      </c>
      <c r="H182" s="2" t="s">
        <v>4</v>
      </c>
      <c r="I182" s="1" t="s">
        <v>574</v>
      </c>
      <c r="J182" s="1" t="s">
        <v>575</v>
      </c>
      <c r="K182" s="1" t="s">
        <v>574</v>
      </c>
      <c r="L182" s="1" t="s">
        <v>575</v>
      </c>
      <c r="M182" s="1" t="s">
        <v>574</v>
      </c>
      <c r="N182" s="1" t="s">
        <v>575</v>
      </c>
      <c r="O182"/>
      <c r="P182"/>
      <c r="Q182" s="18"/>
      <c r="R182" s="18"/>
      <c r="S182"/>
      <c r="T182"/>
      <c r="U182"/>
    </row>
    <row r="183" spans="1:21">
      <c r="A183" s="1" t="s">
        <v>16</v>
      </c>
      <c r="B183" s="1">
        <v>4</v>
      </c>
      <c r="D183" s="16">
        <f>D2</f>
        <v>-24.7</v>
      </c>
      <c r="E183" s="1">
        <v>100</v>
      </c>
      <c r="F183" s="16">
        <f t="shared" ref="F183:F214" si="9">H183/100</f>
        <v>1</v>
      </c>
      <c r="G183" s="25">
        <f>D183-F183</f>
        <v>-25.7</v>
      </c>
      <c r="H183" s="1">
        <v>100</v>
      </c>
      <c r="I183" s="24">
        <v>6.0312304065175359</v>
      </c>
      <c r="J183" s="24">
        <v>0.22099205555419507</v>
      </c>
      <c r="K183" s="18"/>
      <c r="L183" s="18"/>
      <c r="M183" s="18"/>
      <c r="N183" s="18"/>
      <c r="O183"/>
      <c r="P183" t="s">
        <v>578</v>
      </c>
      <c r="Q183" s="18"/>
      <c r="R183" s="18"/>
      <c r="S183"/>
      <c r="T183"/>
      <c r="U183"/>
    </row>
    <row r="184" spans="1:21">
      <c r="A184" s="1" t="s">
        <v>16</v>
      </c>
      <c r="B184" s="1" t="s">
        <v>557</v>
      </c>
      <c r="D184" s="16">
        <f>D183</f>
        <v>-24.7</v>
      </c>
      <c r="E184" s="1">
        <v>105</v>
      </c>
      <c r="F184" s="16">
        <f t="shared" si="9"/>
        <v>1.05</v>
      </c>
      <c r="G184" s="25">
        <f t="shared" ref="G184:G247" si="10">D184-F184</f>
        <v>-25.75</v>
      </c>
      <c r="H184" s="1">
        <v>105</v>
      </c>
      <c r="I184" s="24">
        <v>7.1637574412553739</v>
      </c>
      <c r="J184" s="24">
        <v>0.50370322534570222</v>
      </c>
      <c r="K184" s="18"/>
      <c r="L184" s="18"/>
      <c r="M184" s="18"/>
      <c r="N184" s="18"/>
      <c r="O184"/>
      <c r="P184"/>
      <c r="Q184" s="18"/>
      <c r="R184" s="18"/>
      <c r="S184"/>
      <c r="T184"/>
      <c r="U184"/>
    </row>
    <row r="185" spans="1:21">
      <c r="A185" s="1" t="s">
        <v>16</v>
      </c>
      <c r="B185" s="1">
        <v>5</v>
      </c>
      <c r="D185" s="16">
        <f t="shared" ref="D185:D186" si="11">D184</f>
        <v>-24.7</v>
      </c>
      <c r="E185" s="1" t="s">
        <v>522</v>
      </c>
      <c r="F185" s="16">
        <f t="shared" si="9"/>
        <v>1.135</v>
      </c>
      <c r="G185" s="25">
        <f>D185-F185</f>
        <v>-25.835000000000001</v>
      </c>
      <c r="H185" s="1">
        <v>113.5</v>
      </c>
      <c r="I185" s="24">
        <v>8.2194939367446658</v>
      </c>
      <c r="J185" s="24">
        <v>0.42638890003284574</v>
      </c>
      <c r="K185" s="18"/>
      <c r="L185" s="18"/>
      <c r="M185" s="18"/>
      <c r="N185" s="18"/>
      <c r="O185"/>
      <c r="P185"/>
      <c r="Q185" s="18"/>
      <c r="R185" s="18"/>
      <c r="S185"/>
      <c r="T185"/>
      <c r="U185"/>
    </row>
    <row r="186" spans="1:21">
      <c r="A186" s="1" t="s">
        <v>16</v>
      </c>
      <c r="B186" s="1" t="s">
        <v>571</v>
      </c>
      <c r="D186" s="16">
        <f t="shared" si="11"/>
        <v>-24.7</v>
      </c>
      <c r="E186" s="1" t="s">
        <v>523</v>
      </c>
      <c r="F186" s="16">
        <f t="shared" si="9"/>
        <v>1.43</v>
      </c>
      <c r="G186" s="25">
        <f t="shared" si="10"/>
        <v>-26.13</v>
      </c>
      <c r="H186" s="1">
        <v>143</v>
      </c>
      <c r="I186" s="24">
        <v>8.0375529358133058</v>
      </c>
      <c r="J186" s="24">
        <v>0.42891036017286799</v>
      </c>
      <c r="K186" s="18"/>
      <c r="L186" s="18"/>
      <c r="M186" s="18"/>
      <c r="N186" s="18"/>
      <c r="O186"/>
      <c r="P186"/>
      <c r="Q186" s="18"/>
      <c r="R186" s="18"/>
      <c r="S186"/>
      <c r="T186"/>
      <c r="U186"/>
    </row>
    <row r="187" spans="1:21">
      <c r="A187" s="1" t="s">
        <v>20</v>
      </c>
      <c r="B187" s="1" t="s">
        <v>536</v>
      </c>
      <c r="D187" s="16">
        <f>D3</f>
        <v>-23.35</v>
      </c>
      <c r="E187" s="1">
        <v>317</v>
      </c>
      <c r="F187" s="16">
        <f t="shared" si="9"/>
        <v>3.17</v>
      </c>
      <c r="G187" s="25">
        <f t="shared" si="10"/>
        <v>-26.520000000000003</v>
      </c>
      <c r="H187" s="1">
        <v>317</v>
      </c>
      <c r="I187" s="24">
        <v>16.57</v>
      </c>
      <c r="J187" s="24">
        <v>1.92</v>
      </c>
      <c r="K187" s="18"/>
      <c r="L187" s="18"/>
      <c r="M187" s="18"/>
      <c r="N187" s="18"/>
      <c r="O187"/>
      <c r="P187"/>
      <c r="Q187" s="18"/>
      <c r="R187" s="18"/>
      <c r="S187"/>
      <c r="T187"/>
      <c r="U187"/>
    </row>
    <row r="188" spans="1:21">
      <c r="A188" s="1" t="s">
        <v>20</v>
      </c>
      <c r="B188" s="1" t="s">
        <v>537</v>
      </c>
      <c r="D188" s="16">
        <f>D187</f>
        <v>-23.35</v>
      </c>
      <c r="E188" s="1">
        <v>337</v>
      </c>
      <c r="F188" s="16">
        <f t="shared" si="9"/>
        <v>3.37</v>
      </c>
      <c r="G188" s="25">
        <f t="shared" si="10"/>
        <v>-26.720000000000002</v>
      </c>
      <c r="H188" s="1">
        <v>337</v>
      </c>
      <c r="I188" s="24">
        <v>33.78</v>
      </c>
      <c r="J188" s="24">
        <v>3.18</v>
      </c>
      <c r="K188" s="18"/>
      <c r="L188" s="18"/>
      <c r="M188" s="18"/>
      <c r="N188" s="18"/>
      <c r="O188"/>
      <c r="P188"/>
      <c r="Q188" s="18"/>
      <c r="R188" s="18"/>
      <c r="S188"/>
      <c r="T188"/>
      <c r="U188"/>
    </row>
    <row r="189" spans="1:21">
      <c r="A189" s="1" t="s">
        <v>20</v>
      </c>
      <c r="B189" s="1">
        <v>15</v>
      </c>
      <c r="D189" s="16">
        <f t="shared" ref="D189:D190" si="12">D188</f>
        <v>-23.35</v>
      </c>
      <c r="E189" s="1">
        <v>342</v>
      </c>
      <c r="F189" s="16">
        <f t="shared" si="9"/>
        <v>3.42</v>
      </c>
      <c r="G189" s="25">
        <f t="shared" si="10"/>
        <v>-26.770000000000003</v>
      </c>
      <c r="H189" s="1">
        <v>342</v>
      </c>
      <c r="I189" s="24">
        <v>36.049999999999997</v>
      </c>
      <c r="J189" s="24">
        <v>3.83</v>
      </c>
      <c r="K189" s="18"/>
      <c r="L189" s="18"/>
      <c r="M189" s="18"/>
      <c r="N189" s="18"/>
      <c r="O189"/>
      <c r="P189"/>
      <c r="Q189" s="18"/>
      <c r="R189" s="18"/>
      <c r="S189"/>
      <c r="T189"/>
      <c r="U189"/>
    </row>
    <row r="190" spans="1:21">
      <c r="A190" s="1" t="s">
        <v>20</v>
      </c>
      <c r="B190" s="1" t="s">
        <v>538</v>
      </c>
      <c r="D190" s="16">
        <f t="shared" si="12"/>
        <v>-23.35</v>
      </c>
      <c r="E190" s="1">
        <v>358</v>
      </c>
      <c r="F190" s="16">
        <f t="shared" si="9"/>
        <v>3.58</v>
      </c>
      <c r="G190" s="25">
        <f t="shared" si="10"/>
        <v>-26.93</v>
      </c>
      <c r="H190" s="1">
        <v>358</v>
      </c>
      <c r="I190" s="24">
        <v>56.66</v>
      </c>
      <c r="J190" s="24">
        <v>8.15</v>
      </c>
      <c r="K190" s="18"/>
      <c r="L190" s="18"/>
      <c r="M190" s="18"/>
      <c r="N190" s="18"/>
      <c r="O190"/>
      <c r="P190"/>
      <c r="Q190" s="18"/>
      <c r="R190" s="18"/>
      <c r="S190"/>
      <c r="T190"/>
      <c r="U190"/>
    </row>
    <row r="191" spans="1:21">
      <c r="A191" s="1" t="s">
        <v>38</v>
      </c>
      <c r="B191" s="1">
        <v>14</v>
      </c>
      <c r="D191" s="16">
        <f>D14</f>
        <v>-22.93</v>
      </c>
      <c r="E191" s="1">
        <v>299</v>
      </c>
      <c r="F191" s="16">
        <f t="shared" si="9"/>
        <v>2.99</v>
      </c>
      <c r="G191" s="25">
        <f t="shared" si="10"/>
        <v>-25.92</v>
      </c>
      <c r="H191" s="1">
        <v>299</v>
      </c>
      <c r="I191" s="24">
        <v>7.9275728521411253</v>
      </c>
      <c r="J191" s="24">
        <v>1.1122154341279185</v>
      </c>
      <c r="K191" s="18"/>
      <c r="L191" s="18"/>
      <c r="M191" s="18"/>
      <c r="N191" s="18"/>
      <c r="O191"/>
      <c r="P191"/>
      <c r="Q191" s="18"/>
      <c r="R191" s="18"/>
      <c r="S191"/>
      <c r="T191"/>
      <c r="U191"/>
    </row>
    <row r="192" spans="1:21">
      <c r="A192" s="1" t="s">
        <v>38</v>
      </c>
      <c r="B192" s="1">
        <v>14</v>
      </c>
      <c r="D192" s="16">
        <f>D191</f>
        <v>-22.93</v>
      </c>
      <c r="E192" s="1">
        <v>306</v>
      </c>
      <c r="F192" s="16">
        <f t="shared" si="9"/>
        <v>3.06</v>
      </c>
      <c r="G192" s="25">
        <f t="shared" si="10"/>
        <v>-25.99</v>
      </c>
      <c r="H192" s="1">
        <v>306</v>
      </c>
      <c r="I192" s="24">
        <v>7.8601840274640873</v>
      </c>
      <c r="J192" s="24">
        <v>1.2503237130436773</v>
      </c>
      <c r="K192" s="18"/>
      <c r="L192" s="18"/>
      <c r="M192" s="18"/>
      <c r="N192" s="18"/>
      <c r="O192"/>
      <c r="P192" t="s">
        <v>579</v>
      </c>
      <c r="Q192" s="18">
        <v>7.9166803719277166</v>
      </c>
      <c r="R192" s="18">
        <v>0.66701188204224415</v>
      </c>
      <c r="S192" s="18">
        <f>Q192-R192</f>
        <v>7.2496684898854724</v>
      </c>
      <c r="T192" s="18">
        <f>Q192+R192</f>
        <v>8.5836922539699607</v>
      </c>
      <c r="U192" t="str">
        <f t="shared" ref="U192:U193" si="13">ROUND(S192*1000,-1)&amp;"-"&amp;ROUND(T192*1000,-1)</f>
        <v>7250-8580</v>
      </c>
    </row>
    <row r="193" spans="1:21">
      <c r="A193" s="1" t="s">
        <v>38</v>
      </c>
      <c r="B193" s="1" t="s">
        <v>539</v>
      </c>
      <c r="D193" s="16">
        <f t="shared" ref="D193:D194" si="14">D192</f>
        <v>-22.93</v>
      </c>
      <c r="E193" s="1">
        <v>309</v>
      </c>
      <c r="F193" s="16">
        <f t="shared" si="9"/>
        <v>3.09</v>
      </c>
      <c r="G193" s="25">
        <f t="shared" si="10"/>
        <v>-26.02</v>
      </c>
      <c r="H193" s="1">
        <v>309</v>
      </c>
      <c r="I193" s="24">
        <v>7.9508639369508103</v>
      </c>
      <c r="J193" s="24">
        <v>1.1183061448314604</v>
      </c>
      <c r="K193" s="18"/>
      <c r="L193" s="18"/>
      <c r="M193" s="18"/>
      <c r="N193" s="18"/>
      <c r="O193"/>
      <c r="P193" t="s">
        <v>580</v>
      </c>
      <c r="Q193" s="18">
        <v>7.693881127356323</v>
      </c>
      <c r="R193" s="18">
        <v>0.55110069136550732</v>
      </c>
      <c r="S193" s="18">
        <f>Q193-R193</f>
        <v>7.142780435990816</v>
      </c>
      <c r="T193" s="18">
        <f>Q193+R193</f>
        <v>8.2449818187218309</v>
      </c>
      <c r="U193" t="str">
        <f t="shared" si="13"/>
        <v>7140-8240</v>
      </c>
    </row>
    <row r="194" spans="1:21">
      <c r="A194" s="1" t="s">
        <v>38</v>
      </c>
      <c r="B194" s="1" t="s">
        <v>537</v>
      </c>
      <c r="D194" s="16">
        <f t="shared" si="14"/>
        <v>-22.93</v>
      </c>
      <c r="E194" s="1">
        <v>312</v>
      </c>
      <c r="F194" s="16">
        <f t="shared" si="9"/>
        <v>3.12</v>
      </c>
      <c r="G194" s="25">
        <f t="shared" si="10"/>
        <v>-26.05</v>
      </c>
      <c r="H194" s="1">
        <v>312</v>
      </c>
      <c r="I194" s="24">
        <v>7.2146303427031118</v>
      </c>
      <c r="J194" s="24">
        <v>0.97826863554066079</v>
      </c>
      <c r="K194" s="18"/>
      <c r="L194" s="18"/>
      <c r="M194" s="18"/>
      <c r="N194" s="18"/>
      <c r="O194"/>
      <c r="P194"/>
      <c r="Q194" s="18"/>
      <c r="R194" s="18"/>
      <c r="S194"/>
      <c r="T194"/>
      <c r="U194"/>
    </row>
    <row r="195" spans="1:21">
      <c r="A195" s="1" t="s">
        <v>38</v>
      </c>
      <c r="B195" s="1">
        <v>15</v>
      </c>
      <c r="D195" s="16">
        <f>D194</f>
        <v>-22.93</v>
      </c>
      <c r="E195" s="1">
        <v>318</v>
      </c>
      <c r="F195" s="16">
        <f t="shared" si="9"/>
        <v>3.18</v>
      </c>
      <c r="G195" s="25">
        <f t="shared" si="10"/>
        <v>-26.11</v>
      </c>
      <c r="H195" s="1">
        <v>318</v>
      </c>
      <c r="I195" s="24">
        <v>10.204581872809202</v>
      </c>
      <c r="J195" s="24">
        <v>1.3275695575718156</v>
      </c>
      <c r="K195" s="18"/>
      <c r="L195" s="18"/>
      <c r="M195" s="18"/>
      <c r="N195" s="18"/>
      <c r="O195"/>
      <c r="P195"/>
      <c r="Q195" s="18"/>
      <c r="R195" s="18"/>
      <c r="S195"/>
      <c r="T195"/>
      <c r="U195"/>
    </row>
    <row r="196" spans="1:21">
      <c r="A196" s="1" t="s">
        <v>38</v>
      </c>
      <c r="B196" s="1">
        <v>15</v>
      </c>
      <c r="D196" s="16">
        <f>D195</f>
        <v>-22.93</v>
      </c>
      <c r="E196" s="1">
        <v>323</v>
      </c>
      <c r="F196" s="16">
        <f t="shared" si="9"/>
        <v>3.23</v>
      </c>
      <c r="G196" s="25">
        <f t="shared" si="10"/>
        <v>-26.16</v>
      </c>
      <c r="H196" s="1">
        <v>323</v>
      </c>
      <c r="I196" s="24">
        <v>13.824388777555086</v>
      </c>
      <c r="J196" s="24">
        <v>1.6835012103667029</v>
      </c>
      <c r="K196" s="18"/>
      <c r="L196" s="18"/>
      <c r="M196" s="18"/>
      <c r="N196" s="18"/>
      <c r="O196"/>
      <c r="P196"/>
      <c r="Q196" s="18"/>
      <c r="R196" s="18"/>
      <c r="S196"/>
      <c r="T196"/>
      <c r="U196"/>
    </row>
    <row r="197" spans="1:21">
      <c r="A197" s="1" t="s">
        <v>38</v>
      </c>
      <c r="B197" s="1">
        <v>15</v>
      </c>
      <c r="D197" s="16">
        <f t="shared" ref="D197:D198" si="15">D196</f>
        <v>-22.93</v>
      </c>
      <c r="E197" s="1">
        <v>328</v>
      </c>
      <c r="F197" s="16">
        <f t="shared" si="9"/>
        <v>3.28</v>
      </c>
      <c r="G197" s="25">
        <f t="shared" si="10"/>
        <v>-26.21</v>
      </c>
      <c r="H197" s="1">
        <v>328</v>
      </c>
      <c r="I197" s="24">
        <v>10.712783633841875</v>
      </c>
      <c r="J197" s="24">
        <v>1.2766775135292607</v>
      </c>
      <c r="K197" s="18"/>
      <c r="L197" s="18"/>
      <c r="M197" s="18"/>
      <c r="N197" s="18"/>
      <c r="O197"/>
      <c r="P197"/>
      <c r="Q197" s="18"/>
      <c r="R197" s="18"/>
      <c r="S197"/>
      <c r="T197"/>
      <c r="U197"/>
    </row>
    <row r="198" spans="1:21">
      <c r="A198" s="1" t="s">
        <v>38</v>
      </c>
      <c r="B198" s="1">
        <v>16</v>
      </c>
      <c r="D198" s="16">
        <f t="shared" si="15"/>
        <v>-22.93</v>
      </c>
      <c r="E198" s="1">
        <v>339</v>
      </c>
      <c r="F198" s="16">
        <f t="shared" si="9"/>
        <v>3.39</v>
      </c>
      <c r="G198" s="25">
        <f t="shared" si="10"/>
        <v>-26.32</v>
      </c>
      <c r="H198" s="1">
        <v>339</v>
      </c>
      <c r="I198" s="24" t="s">
        <v>573</v>
      </c>
      <c r="J198" s="24"/>
      <c r="K198" s="18"/>
      <c r="L198" s="18"/>
      <c r="M198" s="18"/>
      <c r="N198" s="18"/>
      <c r="O198"/>
      <c r="P198"/>
      <c r="Q198" s="18"/>
      <c r="R198" s="18"/>
      <c r="S198"/>
      <c r="T198"/>
      <c r="U198"/>
    </row>
    <row r="199" spans="1:21">
      <c r="A199" s="1" t="s">
        <v>61</v>
      </c>
      <c r="B199" s="1" t="s">
        <v>540</v>
      </c>
      <c r="D199" s="16">
        <f>D27</f>
        <v>-22.87</v>
      </c>
      <c r="E199" s="1">
        <v>71</v>
      </c>
      <c r="F199" s="16">
        <f t="shared" si="9"/>
        <v>0.71</v>
      </c>
      <c r="G199" s="25">
        <f t="shared" si="10"/>
        <v>-23.580000000000002</v>
      </c>
      <c r="H199" s="1">
        <v>71</v>
      </c>
      <c r="I199" s="24">
        <v>13.838476834452667</v>
      </c>
      <c r="J199" s="24">
        <v>1.1501098550873479</v>
      </c>
      <c r="K199" s="18"/>
      <c r="L199" s="18"/>
      <c r="M199" s="18"/>
      <c r="N199" s="18"/>
      <c r="O199"/>
      <c r="P199"/>
      <c r="Q199" s="18"/>
      <c r="R199" s="18"/>
      <c r="S199"/>
      <c r="T199"/>
      <c r="U199"/>
    </row>
    <row r="200" spans="1:21">
      <c r="A200" s="1" t="s">
        <v>61</v>
      </c>
      <c r="B200" s="1" t="s">
        <v>541</v>
      </c>
      <c r="D200" s="16">
        <f>D199</f>
        <v>-22.87</v>
      </c>
      <c r="E200" s="1">
        <v>79</v>
      </c>
      <c r="F200" s="16">
        <f t="shared" si="9"/>
        <v>0.79</v>
      </c>
      <c r="G200" s="25">
        <f t="shared" si="10"/>
        <v>-23.66</v>
      </c>
      <c r="H200" s="1">
        <v>79</v>
      </c>
      <c r="I200" s="24">
        <v>15.913781700552306</v>
      </c>
      <c r="J200" s="24">
        <v>1.2833872252272167</v>
      </c>
      <c r="K200" s="18"/>
      <c r="L200" s="18"/>
      <c r="M200" s="18"/>
      <c r="N200" s="18"/>
      <c r="O200"/>
      <c r="P200" t="s">
        <v>581</v>
      </c>
      <c r="Q200" s="18">
        <v>16.747010964046787</v>
      </c>
      <c r="R200" s="18">
        <v>1.9463041269491688</v>
      </c>
      <c r="S200"/>
      <c r="T200"/>
      <c r="U200"/>
    </row>
    <row r="201" spans="1:21">
      <c r="A201" s="1" t="s">
        <v>61</v>
      </c>
      <c r="B201" s="1" t="s">
        <v>542</v>
      </c>
      <c r="D201" s="16">
        <f t="shared" ref="D201" si="16">D200</f>
        <v>-22.87</v>
      </c>
      <c r="E201" s="1">
        <v>85</v>
      </c>
      <c r="F201" s="16">
        <f t="shared" si="9"/>
        <v>0.85</v>
      </c>
      <c r="G201" s="25">
        <f t="shared" si="10"/>
        <v>-23.720000000000002</v>
      </c>
      <c r="H201" s="1">
        <v>85</v>
      </c>
      <c r="I201" s="24">
        <v>16.776253627999775</v>
      </c>
      <c r="J201" s="24">
        <v>1.8254770858729954</v>
      </c>
      <c r="K201" s="18"/>
      <c r="L201" s="18"/>
      <c r="M201" s="18"/>
      <c r="N201" s="18"/>
      <c r="O201"/>
      <c r="P201" t="s">
        <v>582</v>
      </c>
      <c r="Q201" s="18">
        <v>17.970359883415568</v>
      </c>
      <c r="R201" s="18">
        <v>2.6071722470751975</v>
      </c>
      <c r="S201"/>
      <c r="T201"/>
      <c r="U201"/>
    </row>
    <row r="202" spans="1:21">
      <c r="A202" s="1" t="s">
        <v>61</v>
      </c>
      <c r="B202" s="1" t="s">
        <v>543</v>
      </c>
      <c r="D202" s="16">
        <f>D201</f>
        <v>-22.87</v>
      </c>
      <c r="E202" s="1">
        <v>91</v>
      </c>
      <c r="F202" s="16">
        <f t="shared" si="9"/>
        <v>0.91</v>
      </c>
      <c r="G202" s="25">
        <f t="shared" si="10"/>
        <v>-23.78</v>
      </c>
      <c r="H202" s="1">
        <v>91</v>
      </c>
      <c r="I202" s="24">
        <v>16.222594619724955</v>
      </c>
      <c r="J202" s="24">
        <v>2.5050152831451284</v>
      </c>
      <c r="K202" s="18"/>
      <c r="L202" s="18"/>
      <c r="M202" s="18"/>
      <c r="N202" s="18"/>
      <c r="O202"/>
      <c r="P202"/>
      <c r="Q202" s="18"/>
      <c r="R202" s="18"/>
      <c r="S202"/>
      <c r="T202"/>
      <c r="U202"/>
    </row>
    <row r="203" spans="1:21">
      <c r="A203" s="1" t="s">
        <v>61</v>
      </c>
      <c r="B203" s="1">
        <v>8</v>
      </c>
      <c r="D203" s="16">
        <f t="shared" ref="D203:D204" si="17">D202</f>
        <v>-22.87</v>
      </c>
      <c r="E203" s="1">
        <v>114</v>
      </c>
      <c r="F203" s="16">
        <f t="shared" si="9"/>
        <v>1.1399999999999999</v>
      </c>
      <c r="G203" s="25">
        <f t="shared" si="10"/>
        <v>-24.01</v>
      </c>
      <c r="H203" s="1">
        <v>114</v>
      </c>
      <c r="I203" s="24">
        <v>17.545780556361265</v>
      </c>
      <c r="J203" s="24">
        <v>3.0915981043731944</v>
      </c>
      <c r="K203" s="18"/>
      <c r="L203" s="18"/>
      <c r="M203" s="18"/>
      <c r="N203" s="18"/>
      <c r="O203"/>
      <c r="P203"/>
      <c r="Q203"/>
      <c r="R203"/>
      <c r="S203"/>
      <c r="T203"/>
      <c r="U203"/>
    </row>
    <row r="204" spans="1:21">
      <c r="A204" s="1" t="s">
        <v>61</v>
      </c>
      <c r="B204" s="1" t="s">
        <v>544</v>
      </c>
      <c r="D204" s="16">
        <f t="shared" si="17"/>
        <v>-22.87</v>
      </c>
      <c r="E204" s="1">
        <v>123</v>
      </c>
      <c r="F204" s="16">
        <f t="shared" si="9"/>
        <v>1.23</v>
      </c>
      <c r="G204" s="25">
        <f t="shared" si="10"/>
        <v>-24.1</v>
      </c>
      <c r="H204" s="1">
        <v>123</v>
      </c>
      <c r="I204" s="24">
        <v>19.01577751548869</v>
      </c>
      <c r="J204" s="24">
        <v>4.8511926373012653</v>
      </c>
      <c r="K204" s="18"/>
      <c r="L204" s="18"/>
      <c r="M204" s="18"/>
      <c r="N204" s="18"/>
      <c r="O204"/>
      <c r="P204"/>
      <c r="Q204"/>
      <c r="R204"/>
      <c r="S204"/>
      <c r="T204"/>
      <c r="U204"/>
    </row>
    <row r="205" spans="1:21">
      <c r="A205" s="1" t="s">
        <v>63</v>
      </c>
      <c r="B205" s="1" t="s">
        <v>545</v>
      </c>
      <c r="D205" s="16">
        <f>D28</f>
        <v>-22.17</v>
      </c>
      <c r="E205" s="1">
        <v>20</v>
      </c>
      <c r="F205" s="16">
        <f t="shared" si="9"/>
        <v>0.2</v>
      </c>
      <c r="G205" s="25">
        <f t="shared" si="10"/>
        <v>-22.37</v>
      </c>
      <c r="H205" s="1">
        <v>20</v>
      </c>
      <c r="I205" s="24">
        <v>7.7283947237032509</v>
      </c>
      <c r="J205" s="24">
        <v>0.76746603890118548</v>
      </c>
      <c r="K205" s="18"/>
      <c r="L205" s="18"/>
      <c r="M205" s="18"/>
      <c r="N205" s="18"/>
      <c r="O205"/>
      <c r="P205"/>
      <c r="Q205" s="18"/>
      <c r="R205" s="18"/>
      <c r="S205"/>
      <c r="T205"/>
      <c r="U205"/>
    </row>
    <row r="206" spans="1:21">
      <c r="A206" s="1" t="s">
        <v>63</v>
      </c>
      <c r="B206" s="1">
        <v>2</v>
      </c>
      <c r="D206" s="16">
        <f>D205</f>
        <v>-22.17</v>
      </c>
      <c r="E206" s="1">
        <v>46</v>
      </c>
      <c r="F206" s="16">
        <f t="shared" si="9"/>
        <v>0.46</v>
      </c>
      <c r="G206" s="25">
        <f t="shared" si="10"/>
        <v>-22.630000000000003</v>
      </c>
      <c r="H206" s="1">
        <v>46</v>
      </c>
      <c r="I206" s="24">
        <v>8.0662024996359563</v>
      </c>
      <c r="J206" s="24">
        <v>0.72042291204514519</v>
      </c>
      <c r="K206" s="18">
        <v>7.578405821794381</v>
      </c>
      <c r="L206" s="18">
        <v>0.95923984100731408</v>
      </c>
      <c r="M206" s="18">
        <v>7.9951848866634094</v>
      </c>
      <c r="N206" s="18">
        <v>1.2793299047500315</v>
      </c>
      <c r="O206"/>
      <c r="P206" t="s">
        <v>583</v>
      </c>
      <c r="Q206" s="18"/>
      <c r="R206" s="18"/>
      <c r="S206"/>
      <c r="T206"/>
      <c r="U206"/>
    </row>
    <row r="207" spans="1:21">
      <c r="A207" s="1" t="s">
        <v>63</v>
      </c>
      <c r="B207" s="1">
        <v>2</v>
      </c>
      <c r="D207" s="16">
        <f>D206</f>
        <v>-22.17</v>
      </c>
      <c r="E207" s="1">
        <v>51</v>
      </c>
      <c r="F207" s="16">
        <f t="shared" si="9"/>
        <v>0.51</v>
      </c>
      <c r="G207" s="25">
        <f t="shared" si="10"/>
        <v>-22.680000000000003</v>
      </c>
      <c r="H207" s="1">
        <v>51</v>
      </c>
      <c r="I207" s="24">
        <v>9.4939789057057169</v>
      </c>
      <c r="J207" s="24">
        <v>1.0521760632605042</v>
      </c>
      <c r="K207" s="18">
        <v>8.283072040234849</v>
      </c>
      <c r="L207" s="18">
        <v>0.9640498085683139</v>
      </c>
      <c r="M207" s="18">
        <v>7.7919286656553197</v>
      </c>
      <c r="N207" s="18">
        <v>1.0841575079125674</v>
      </c>
      <c r="O207"/>
      <c r="P207" t="s">
        <v>584</v>
      </c>
      <c r="Q207" s="18">
        <v>9.5209641031808054</v>
      </c>
      <c r="R207" s="18">
        <v>0.89176556169115029</v>
      </c>
      <c r="S207"/>
      <c r="T207"/>
      <c r="U207"/>
    </row>
    <row r="208" spans="1:21">
      <c r="A208" s="1" t="s">
        <v>63</v>
      </c>
      <c r="B208" s="1">
        <v>2</v>
      </c>
      <c r="D208" s="16">
        <f t="shared" ref="D208" si="18">D207</f>
        <v>-22.17</v>
      </c>
      <c r="E208" s="1">
        <v>56</v>
      </c>
      <c r="F208" s="16">
        <f t="shared" si="9"/>
        <v>0.56000000000000005</v>
      </c>
      <c r="G208" s="25">
        <f t="shared" si="10"/>
        <v>-22.73</v>
      </c>
      <c r="H208" s="1">
        <v>56</v>
      </c>
      <c r="I208" s="24">
        <v>8.9296602719605858</v>
      </c>
      <c r="J208" s="24">
        <v>1.0388116352424963</v>
      </c>
      <c r="K208" s="18">
        <v>9.4939789057057169</v>
      </c>
      <c r="L208" s="18">
        <v>1.0521760632605042</v>
      </c>
      <c r="M208" s="18"/>
      <c r="N208" s="18"/>
      <c r="O208"/>
      <c r="P208"/>
      <c r="Q208" s="18"/>
      <c r="R208" s="18"/>
      <c r="S208"/>
      <c r="T208"/>
      <c r="U208"/>
    </row>
    <row r="209" spans="1:21">
      <c r="A209" s="1" t="s">
        <v>63</v>
      </c>
      <c r="B209" s="1">
        <v>3</v>
      </c>
      <c r="D209" s="16">
        <f>D208</f>
        <v>-22.17</v>
      </c>
      <c r="E209" s="1">
        <v>80</v>
      </c>
      <c r="F209" s="16">
        <f t="shared" si="9"/>
        <v>0.8</v>
      </c>
      <c r="G209" s="25">
        <f t="shared" si="10"/>
        <v>-22.970000000000002</v>
      </c>
      <c r="H209" s="1">
        <v>80</v>
      </c>
      <c r="I209" s="24">
        <v>9.131170525299952</v>
      </c>
      <c r="J209" s="24">
        <v>1.0335107877920866</v>
      </c>
      <c r="K209" s="18">
        <v>8.9296602719605858</v>
      </c>
      <c r="L209" s="18">
        <v>1.0388116352424963</v>
      </c>
      <c r="M209" s="18"/>
      <c r="N209" s="18"/>
      <c r="O209"/>
      <c r="P209"/>
      <c r="Q209" s="18"/>
      <c r="R209" s="18"/>
      <c r="S209"/>
      <c r="T209"/>
      <c r="U209"/>
    </row>
    <row r="210" spans="1:21">
      <c r="A210" s="1" t="s">
        <v>63</v>
      </c>
      <c r="B210" s="1" t="s">
        <v>546</v>
      </c>
      <c r="D210" s="16">
        <f>D209</f>
        <v>-22.17</v>
      </c>
      <c r="E210" s="1">
        <v>86</v>
      </c>
      <c r="F210" s="16">
        <f t="shared" si="9"/>
        <v>0.86</v>
      </c>
      <c r="G210" s="25">
        <f t="shared" si="10"/>
        <v>-23.03</v>
      </c>
      <c r="H210" s="1">
        <v>86</v>
      </c>
      <c r="I210" s="24">
        <v>7.9670111875422744</v>
      </c>
      <c r="J210" s="24">
        <v>0.54874653805450058</v>
      </c>
      <c r="K210" s="18">
        <v>9.131170525299952</v>
      </c>
      <c r="L210" s="18">
        <v>1.0335107877920866</v>
      </c>
      <c r="M210" s="18"/>
      <c r="N210" s="18"/>
      <c r="O210"/>
      <c r="P210"/>
      <c r="Q210" s="18"/>
      <c r="R210" s="18"/>
      <c r="S210"/>
      <c r="T210"/>
      <c r="U210"/>
    </row>
    <row r="211" spans="1:21">
      <c r="A211" s="1" t="s">
        <v>63</v>
      </c>
      <c r="B211" s="1" t="s">
        <v>547</v>
      </c>
      <c r="D211" s="16">
        <f t="shared" ref="D211:D212" si="19">D210</f>
        <v>-22.17</v>
      </c>
      <c r="E211" s="1">
        <v>95</v>
      </c>
      <c r="F211" s="16">
        <f t="shared" si="9"/>
        <v>0.95</v>
      </c>
      <c r="G211" s="25">
        <f t="shared" si="10"/>
        <v>-23.12</v>
      </c>
      <c r="H211" s="1">
        <v>95</v>
      </c>
      <c r="I211" s="24">
        <v>9.5876649575770205</v>
      </c>
      <c r="J211" s="24">
        <v>1.1635337761478537</v>
      </c>
      <c r="K211" s="18">
        <v>8.0628317902857631</v>
      </c>
      <c r="L211" s="18">
        <v>0.83569574314445993</v>
      </c>
      <c r="M211" s="18">
        <v>7.8943800903455612</v>
      </c>
      <c r="N211" s="18">
        <v>0.72757881170027427</v>
      </c>
      <c r="O211"/>
      <c r="P211"/>
      <c r="Q211" s="18">
        <v>7.9958790934814834</v>
      </c>
      <c r="R211" s="18">
        <v>0.45869750888790178</v>
      </c>
      <c r="S211"/>
      <c r="T211"/>
      <c r="U211"/>
    </row>
    <row r="212" spans="1:21">
      <c r="A212" s="1" t="s">
        <v>63</v>
      </c>
      <c r="B212" s="1">
        <v>4</v>
      </c>
      <c r="D212" s="16">
        <f t="shared" si="19"/>
        <v>-22.17</v>
      </c>
      <c r="E212" s="1">
        <v>99</v>
      </c>
      <c r="F212" s="16">
        <f t="shared" si="9"/>
        <v>0.99</v>
      </c>
      <c r="G212" s="25">
        <f t="shared" si="10"/>
        <v>-23.16</v>
      </c>
      <c r="H212" s="1">
        <v>99</v>
      </c>
      <c r="I212" s="24">
        <v>9.4260000927514014</v>
      </c>
      <c r="J212" s="24">
        <v>1.3883303568848959</v>
      </c>
      <c r="K212" s="18"/>
      <c r="L212" s="18"/>
      <c r="M212" s="18">
        <v>9.5876649575770205</v>
      </c>
      <c r="N212" s="18">
        <v>1.1635337761478537</v>
      </c>
      <c r="O212"/>
      <c r="P212"/>
      <c r="Q212"/>
      <c r="R212"/>
      <c r="S212"/>
      <c r="T212"/>
      <c r="U212"/>
    </row>
    <row r="213" spans="1:21">
      <c r="A213" s="1" t="s">
        <v>524</v>
      </c>
      <c r="B213" s="1" t="s">
        <v>548</v>
      </c>
      <c r="E213" s="1">
        <v>395</v>
      </c>
      <c r="F213" s="16">
        <f t="shared" si="9"/>
        <v>3.95</v>
      </c>
      <c r="G213" s="25">
        <f t="shared" si="10"/>
        <v>-3.95</v>
      </c>
      <c r="H213" s="1">
        <v>395</v>
      </c>
      <c r="I213" s="24">
        <v>5.7870842375846978</v>
      </c>
      <c r="J213" s="24">
        <v>0.28852383623852529</v>
      </c>
      <c r="K213" s="18"/>
      <c r="L213" s="18"/>
      <c r="M213" s="18">
        <v>9.4260000927514014</v>
      </c>
      <c r="N213" s="18">
        <v>1.3883303568848959</v>
      </c>
      <c r="O213"/>
      <c r="P213"/>
      <c r="Q213" s="18"/>
      <c r="R213" s="18"/>
      <c r="S213"/>
      <c r="T213"/>
      <c r="U213"/>
    </row>
    <row r="214" spans="1:21">
      <c r="A214" s="1" t="s">
        <v>98</v>
      </c>
      <c r="B214" s="1" t="s">
        <v>549</v>
      </c>
      <c r="D214" s="16">
        <f>D56</f>
        <v>-31.7</v>
      </c>
      <c r="E214" s="1">
        <v>30</v>
      </c>
      <c r="F214" s="16">
        <f t="shared" si="9"/>
        <v>0.3</v>
      </c>
      <c r="G214" s="25">
        <f t="shared" si="10"/>
        <v>-32</v>
      </c>
      <c r="H214" s="1">
        <v>30</v>
      </c>
      <c r="I214" s="24">
        <v>6.3</v>
      </c>
      <c r="J214" s="24">
        <v>0.27</v>
      </c>
      <c r="K214" s="18"/>
      <c r="L214" s="18"/>
      <c r="M214" s="18"/>
      <c r="N214" s="18"/>
      <c r="O214"/>
      <c r="P214"/>
      <c r="Q214" s="18"/>
      <c r="R214" s="18"/>
      <c r="S214"/>
      <c r="T214"/>
      <c r="U214"/>
    </row>
    <row r="215" spans="1:21">
      <c r="A215" s="1" t="s">
        <v>98</v>
      </c>
      <c r="B215" s="1">
        <v>3</v>
      </c>
      <c r="D215" s="16">
        <f>D214</f>
        <v>-31.7</v>
      </c>
      <c r="E215" s="1">
        <v>33</v>
      </c>
      <c r="F215" s="16">
        <f t="shared" ref="F215:F246" si="20">H215/100</f>
        <v>0.33</v>
      </c>
      <c r="G215" s="25">
        <f t="shared" si="10"/>
        <v>-32.03</v>
      </c>
      <c r="H215" s="1">
        <v>33</v>
      </c>
      <c r="I215" s="24">
        <v>6.51</v>
      </c>
      <c r="J215" s="24">
        <v>0.2</v>
      </c>
      <c r="K215" s="18">
        <v>6.6452620016131583</v>
      </c>
      <c r="L215" s="18">
        <v>0.84359444094323766</v>
      </c>
      <c r="M215" s="18">
        <v>6.0026017921915438</v>
      </c>
      <c r="N215" s="18">
        <v>0.73169801986313632</v>
      </c>
      <c r="O215"/>
      <c r="P215" t="s">
        <v>585</v>
      </c>
      <c r="Q215" s="18">
        <v>5.9685420956939401</v>
      </c>
      <c r="R215" s="18">
        <v>0.33940855531242264</v>
      </c>
      <c r="S215" s="18">
        <f>Q215-R215</f>
        <v>5.6291335403815177</v>
      </c>
      <c r="T215" s="18">
        <f>Q215+R215</f>
        <v>6.3079506510063625</v>
      </c>
      <c r="U215" t="str">
        <f t="shared" ref="U215:U219" si="21">ROUND(S215*1000,-1)&amp;"-"&amp;ROUND(T215*1000,-1)</f>
        <v>5630-6310</v>
      </c>
    </row>
    <row r="216" spans="1:21">
      <c r="A216" s="1" t="s">
        <v>98</v>
      </c>
      <c r="B216" s="1" t="s">
        <v>546</v>
      </c>
      <c r="D216" s="16">
        <f t="shared" ref="D216:D217" si="22">D215</f>
        <v>-31.7</v>
      </c>
      <c r="E216" s="1">
        <v>34</v>
      </c>
      <c r="F216" s="16">
        <f t="shared" si="20"/>
        <v>0.34</v>
      </c>
      <c r="G216" s="25">
        <f t="shared" si="10"/>
        <v>-32.04</v>
      </c>
      <c r="H216" s="1">
        <v>34</v>
      </c>
      <c r="I216" s="24">
        <v>5.56</v>
      </c>
      <c r="J216" s="24">
        <v>0.2</v>
      </c>
      <c r="K216" s="18">
        <v>6.511787179235907</v>
      </c>
      <c r="L216" s="18">
        <v>0.78631452480168817</v>
      </c>
      <c r="M216" s="18"/>
      <c r="N216" s="18"/>
      <c r="O216"/>
      <c r="P216" t="s">
        <v>586</v>
      </c>
      <c r="Q216" s="18">
        <v>5.7558407132126979</v>
      </c>
      <c r="R216" s="18">
        <v>0.28790354527791884</v>
      </c>
      <c r="S216" s="18">
        <f>Q216-R216</f>
        <v>5.467937167934779</v>
      </c>
      <c r="T216" s="18">
        <f t="shared" ref="T216:T219" si="23">Q216+R216</f>
        <v>6.0437442584906167</v>
      </c>
      <c r="U216" t="str">
        <f t="shared" si="21"/>
        <v>5470-6040</v>
      </c>
    </row>
    <row r="217" spans="1:21">
      <c r="A217" s="1" t="s">
        <v>98</v>
      </c>
      <c r="B217" s="1">
        <v>15</v>
      </c>
      <c r="D217" s="16">
        <f t="shared" si="22"/>
        <v>-31.7</v>
      </c>
      <c r="E217" s="1">
        <v>121</v>
      </c>
      <c r="F217" s="16">
        <f t="shared" si="20"/>
        <v>1.21</v>
      </c>
      <c r="G217" s="25">
        <f t="shared" si="10"/>
        <v>-32.909999999999997</v>
      </c>
      <c r="H217" s="1">
        <v>121</v>
      </c>
      <c r="I217" s="24">
        <v>6.3363248281785127</v>
      </c>
      <c r="J217" s="24">
        <v>0.34715988556453109</v>
      </c>
      <c r="K217" s="18">
        <v>5.2577680273134879</v>
      </c>
      <c r="L217" s="18">
        <v>0.76066889901479295</v>
      </c>
      <c r="M217" s="18">
        <v>5.6461685918933462</v>
      </c>
      <c r="N217" s="18">
        <v>0.6963840058942129</v>
      </c>
      <c r="O217"/>
      <c r="P217" t="s">
        <v>587</v>
      </c>
      <c r="Q217" s="18">
        <v>5.799316084109492</v>
      </c>
      <c r="R217" s="18">
        <v>0.22353438012405669</v>
      </c>
      <c r="S217" s="18">
        <f t="shared" ref="S217:S219" si="24">Q217-R217</f>
        <v>5.5757817039854354</v>
      </c>
      <c r="T217" s="18">
        <f t="shared" si="23"/>
        <v>6.0228504642335485</v>
      </c>
      <c r="U217" t="str">
        <f t="shared" si="21"/>
        <v>5580-6020</v>
      </c>
    </row>
    <row r="218" spans="1:21">
      <c r="A218" s="1" t="s">
        <v>98</v>
      </c>
      <c r="B218" s="1">
        <v>15</v>
      </c>
      <c r="D218" s="16">
        <f>D217</f>
        <v>-31.7</v>
      </c>
      <c r="E218" s="1">
        <v>124</v>
      </c>
      <c r="F218" s="16">
        <f t="shared" si="20"/>
        <v>1.24</v>
      </c>
      <c r="G218" s="25">
        <f t="shared" si="10"/>
        <v>-32.94</v>
      </c>
      <c r="H218" s="1">
        <v>124</v>
      </c>
      <c r="I218" s="24">
        <v>6.37</v>
      </c>
      <c r="J218" s="24">
        <v>0.27</v>
      </c>
      <c r="K218" s="18">
        <v>6.3363248281785127</v>
      </c>
      <c r="L218" s="18">
        <v>0.34715988556453109</v>
      </c>
      <c r="M218" s="18"/>
      <c r="N218" s="18"/>
      <c r="O218"/>
      <c r="P218" t="s">
        <v>588</v>
      </c>
      <c r="Q218" s="18">
        <v>9.2635369448123477</v>
      </c>
      <c r="R218" s="18">
        <v>0.43104782417407839</v>
      </c>
      <c r="S218" s="18">
        <f t="shared" si="24"/>
        <v>8.8324891206382699</v>
      </c>
      <c r="T218" s="18">
        <f t="shared" si="23"/>
        <v>9.6945847689864255</v>
      </c>
      <c r="U218" t="str">
        <f t="shared" si="21"/>
        <v>8830-9690</v>
      </c>
    </row>
    <row r="219" spans="1:21">
      <c r="A219" s="1" t="s">
        <v>98</v>
      </c>
      <c r="B219" s="1">
        <v>15</v>
      </c>
      <c r="D219" s="16">
        <f t="shared" ref="D219:D220" si="25">D218</f>
        <v>-31.7</v>
      </c>
      <c r="E219" s="1">
        <v>126</v>
      </c>
      <c r="F219" s="16">
        <f t="shared" si="20"/>
        <v>1.26</v>
      </c>
      <c r="G219" s="25">
        <f t="shared" si="10"/>
        <v>-32.96</v>
      </c>
      <c r="H219" s="1">
        <v>126</v>
      </c>
      <c r="I219" s="24">
        <v>5.33</v>
      </c>
      <c r="J219" s="24">
        <v>0.3</v>
      </c>
      <c r="K219" s="18">
        <v>6.2618741776315812</v>
      </c>
      <c r="L219" s="18">
        <v>0.62804791534236604</v>
      </c>
      <c r="M219" s="18">
        <v>6.5159306358381439</v>
      </c>
      <c r="N219" s="18">
        <v>0.60771567417882699</v>
      </c>
      <c r="O219"/>
      <c r="P219" t="s">
        <v>589</v>
      </c>
      <c r="Q219" s="18">
        <v>9.8816832159144017</v>
      </c>
      <c r="R219" s="18">
        <v>0.61719064695193793</v>
      </c>
      <c r="S219" s="18">
        <f t="shared" si="24"/>
        <v>9.2644925689624635</v>
      </c>
      <c r="T219" s="18">
        <f t="shared" si="23"/>
        <v>10.49887386286634</v>
      </c>
      <c r="U219" t="str">
        <f t="shared" si="21"/>
        <v>9260-10500</v>
      </c>
    </row>
    <row r="220" spans="1:21">
      <c r="A220" s="1" t="s">
        <v>98</v>
      </c>
      <c r="B220" s="1">
        <v>15</v>
      </c>
      <c r="D220" s="16">
        <f t="shared" si="25"/>
        <v>-31.7</v>
      </c>
      <c r="E220" s="1">
        <v>128</v>
      </c>
      <c r="F220" s="16">
        <f t="shared" si="20"/>
        <v>1.28</v>
      </c>
      <c r="G220" s="25">
        <f t="shared" si="10"/>
        <v>-32.979999999999997</v>
      </c>
      <c r="H220" s="1">
        <v>128</v>
      </c>
      <c r="I220" s="24">
        <v>6.47</v>
      </c>
      <c r="J220" s="24">
        <v>0.36</v>
      </c>
      <c r="K220" s="18">
        <v>5.5872494497333216</v>
      </c>
      <c r="L220" s="18">
        <v>0.4871587418261657</v>
      </c>
      <c r="M220" s="18">
        <v>5.0191820591295775</v>
      </c>
      <c r="N220" s="18">
        <v>0.52166979325387863</v>
      </c>
      <c r="O220"/>
      <c r="P220"/>
      <c r="Q220"/>
      <c r="R220"/>
      <c r="S220"/>
      <c r="T220"/>
      <c r="U220"/>
    </row>
    <row r="221" spans="1:21">
      <c r="A221" s="1" t="s">
        <v>98</v>
      </c>
      <c r="B221" s="1" t="s">
        <v>538</v>
      </c>
      <c r="D221" s="16">
        <f>D220</f>
        <v>-31.7</v>
      </c>
      <c r="E221" s="1">
        <v>130</v>
      </c>
      <c r="F221" s="16">
        <f t="shared" si="20"/>
        <v>1.3</v>
      </c>
      <c r="G221" s="25">
        <f t="shared" si="10"/>
        <v>-33</v>
      </c>
      <c r="H221" s="1">
        <v>130</v>
      </c>
      <c r="I221" s="24">
        <v>5.61</v>
      </c>
      <c r="J221" s="24">
        <v>0.31</v>
      </c>
      <c r="K221" s="18">
        <v>6.6362507485820972</v>
      </c>
      <c r="L221" s="18">
        <v>0.57679630006180327</v>
      </c>
      <c r="M221" s="18"/>
      <c r="N221" s="18"/>
      <c r="O221"/>
      <c r="P221"/>
      <c r="Q221"/>
      <c r="R221"/>
      <c r="S221"/>
      <c r="T221"/>
      <c r="U221"/>
    </row>
    <row r="222" spans="1:21">
      <c r="A222" s="1" t="s">
        <v>98</v>
      </c>
      <c r="B222" s="1">
        <v>18</v>
      </c>
      <c r="D222" s="16">
        <f t="shared" ref="D222" si="26">D221</f>
        <v>-31.7</v>
      </c>
      <c r="E222" s="1">
        <v>142</v>
      </c>
      <c r="F222" s="16">
        <f t="shared" si="20"/>
        <v>1.42</v>
      </c>
      <c r="G222" s="25">
        <f t="shared" si="10"/>
        <v>-33.119999999999997</v>
      </c>
      <c r="H222" s="1">
        <v>142</v>
      </c>
      <c r="I222" s="24">
        <v>9.09</v>
      </c>
      <c r="J222" s="24">
        <v>0.42</v>
      </c>
      <c r="K222" s="18">
        <v>5.3247045121152494</v>
      </c>
      <c r="L222" s="18">
        <v>0.55554107854999735</v>
      </c>
      <c r="M222" s="18">
        <v>4.7763204679873725</v>
      </c>
      <c r="N222" s="18">
        <v>0.40439898925140078</v>
      </c>
      <c r="O222"/>
      <c r="P222"/>
      <c r="Q222" s="18"/>
      <c r="R222" s="18"/>
      <c r="S222"/>
      <c r="T222"/>
      <c r="U222"/>
    </row>
    <row r="223" spans="1:21">
      <c r="A223" s="1" t="s">
        <v>98</v>
      </c>
      <c r="B223" s="1">
        <v>18</v>
      </c>
      <c r="D223" s="16">
        <f>D222</f>
        <v>-31.7</v>
      </c>
      <c r="E223" s="1">
        <v>145</v>
      </c>
      <c r="F223" s="16">
        <f t="shared" si="20"/>
        <v>1.45</v>
      </c>
      <c r="G223" s="25">
        <f t="shared" si="10"/>
        <v>-33.15</v>
      </c>
      <c r="H223" s="1">
        <v>145</v>
      </c>
      <c r="I223" s="24">
        <v>8.2247708345774022</v>
      </c>
      <c r="J223" s="24">
        <v>1.6916795105915636</v>
      </c>
      <c r="K223" s="18">
        <v>9.5001179306412311</v>
      </c>
      <c r="L223" s="18">
        <v>1.1658871600702103</v>
      </c>
      <c r="M223" s="18">
        <v>8.7373590225563902</v>
      </c>
      <c r="N223" s="18">
        <v>0.88751807651668657</v>
      </c>
      <c r="O223"/>
      <c r="P223"/>
      <c r="Q223" s="18"/>
      <c r="R223" s="18"/>
      <c r="S223"/>
      <c r="T223"/>
      <c r="U223"/>
    </row>
    <row r="224" spans="1:21">
      <c r="A224" s="1" t="s">
        <v>98</v>
      </c>
      <c r="B224" s="1" t="s">
        <v>550</v>
      </c>
      <c r="D224" s="16">
        <f t="shared" ref="D224:D225" si="27">D223</f>
        <v>-31.7</v>
      </c>
      <c r="E224" s="1">
        <v>150</v>
      </c>
      <c r="F224" s="16">
        <f t="shared" si="20"/>
        <v>1.5</v>
      </c>
      <c r="G224" s="25">
        <f t="shared" si="10"/>
        <v>-33.200000000000003</v>
      </c>
      <c r="H224" s="1">
        <v>150</v>
      </c>
      <c r="I224" s="24">
        <v>9.7799999999999994</v>
      </c>
      <c r="J224" s="24">
        <v>0.68</v>
      </c>
      <c r="K224" s="18">
        <v>8.2247708345774022</v>
      </c>
      <c r="L224" s="18">
        <v>1.6916795105915636</v>
      </c>
      <c r="M224" s="18"/>
      <c r="N224" s="18"/>
      <c r="O224"/>
      <c r="P224"/>
      <c r="Q224" s="18"/>
      <c r="R224" s="18"/>
      <c r="S224"/>
      <c r="T224"/>
      <c r="U224"/>
    </row>
    <row r="225" spans="1:21">
      <c r="A225" s="1" t="s">
        <v>98</v>
      </c>
      <c r="B225" s="1" t="s">
        <v>551</v>
      </c>
      <c r="D225" s="16">
        <f t="shared" si="27"/>
        <v>-31.7</v>
      </c>
      <c r="E225" s="1">
        <v>380</v>
      </c>
      <c r="F225" s="16">
        <f t="shared" si="20"/>
        <v>3.8</v>
      </c>
      <c r="G225" s="25">
        <f t="shared" si="10"/>
        <v>-35.5</v>
      </c>
      <c r="H225" s="1">
        <v>380</v>
      </c>
      <c r="I225" s="24">
        <v>9.67</v>
      </c>
      <c r="J225" s="24">
        <v>0.76</v>
      </c>
      <c r="K225" s="18">
        <v>9.221865317575233</v>
      </c>
      <c r="L225" s="18">
        <v>0.67101652470660311</v>
      </c>
      <c r="M225" s="18">
        <v>10.440832095244085</v>
      </c>
      <c r="N225" s="18">
        <v>1.1135220415654932</v>
      </c>
      <c r="O225"/>
      <c r="P225"/>
      <c r="Q225" s="18"/>
      <c r="R225" s="18"/>
      <c r="S225"/>
      <c r="T225"/>
      <c r="U225"/>
    </row>
    <row r="226" spans="1:21">
      <c r="A226" s="1" t="s">
        <v>104</v>
      </c>
      <c r="B226" s="1">
        <v>13</v>
      </c>
      <c r="D226" s="16">
        <f>D62</f>
        <v>-21.6</v>
      </c>
      <c r="E226" s="1">
        <v>210</v>
      </c>
      <c r="F226" s="16">
        <f t="shared" si="20"/>
        <v>2.1</v>
      </c>
      <c r="G226" s="25">
        <f t="shared" si="10"/>
        <v>-23.700000000000003</v>
      </c>
      <c r="H226" s="1">
        <v>210</v>
      </c>
      <c r="I226" s="24">
        <v>9.7899999999999991</v>
      </c>
      <c r="J226" s="24">
        <v>0.76</v>
      </c>
      <c r="K226" s="18">
        <v>9.0169053646738391</v>
      </c>
      <c r="L226" s="18">
        <v>1.3897265347029297</v>
      </c>
      <c r="M226" s="18">
        <v>10.000038010382809</v>
      </c>
      <c r="N226" s="18">
        <v>0.51412651067755566</v>
      </c>
      <c r="O226"/>
      <c r="P226"/>
      <c r="Q226" s="18"/>
      <c r="R226" s="18"/>
      <c r="S226"/>
      <c r="T226"/>
      <c r="U226"/>
    </row>
    <row r="227" spans="1:21">
      <c r="A227" s="1" t="s">
        <v>104</v>
      </c>
      <c r="B227" s="1" t="s">
        <v>536</v>
      </c>
      <c r="D227" s="16">
        <f>D226</f>
        <v>-21.6</v>
      </c>
      <c r="E227" s="1">
        <v>215</v>
      </c>
      <c r="F227" s="16">
        <f t="shared" si="20"/>
        <v>2.15</v>
      </c>
      <c r="G227" s="25">
        <f t="shared" si="10"/>
        <v>-23.75</v>
      </c>
      <c r="H227" s="1">
        <v>215</v>
      </c>
      <c r="I227" s="24">
        <v>10.3662569697611</v>
      </c>
      <c r="J227" s="24">
        <v>1.1123613236174474</v>
      </c>
      <c r="K227" s="18"/>
      <c r="L227" s="18"/>
      <c r="M227" s="18"/>
      <c r="N227" s="18"/>
      <c r="O227"/>
      <c r="P227" t="s">
        <v>590</v>
      </c>
      <c r="Q227" s="19">
        <v>9.7899999999999991</v>
      </c>
      <c r="R227" s="19">
        <v>0.76</v>
      </c>
      <c r="S227"/>
      <c r="T227"/>
      <c r="U227"/>
    </row>
    <row r="228" spans="1:21">
      <c r="A228" s="1" t="s">
        <v>104</v>
      </c>
      <c r="B228" s="1">
        <v>14</v>
      </c>
      <c r="D228" s="16">
        <f t="shared" ref="D228:D229" si="28">D227</f>
        <v>-21.6</v>
      </c>
      <c r="E228" s="1">
        <v>220</v>
      </c>
      <c r="F228" s="16">
        <f t="shared" si="20"/>
        <v>2.2000000000000002</v>
      </c>
      <c r="G228" s="25">
        <f t="shared" si="10"/>
        <v>-23.8</v>
      </c>
      <c r="H228" s="1">
        <v>220</v>
      </c>
      <c r="I228" s="24">
        <v>12.792653345608562</v>
      </c>
      <c r="J228" s="24">
        <v>1.1737134429271205</v>
      </c>
      <c r="K228" s="18"/>
      <c r="L228" s="18"/>
      <c r="M228" s="18"/>
      <c r="N228" s="18"/>
      <c r="O228"/>
      <c r="P228" t="s">
        <v>591</v>
      </c>
      <c r="Q228" s="18">
        <v>13.018188213401363</v>
      </c>
      <c r="R228" s="18">
        <v>1.2580409165050335</v>
      </c>
      <c r="S228" s="18">
        <f t="shared" ref="S228" si="29">Q228-R228</f>
        <v>11.76014729689633</v>
      </c>
      <c r="T228" s="18">
        <f t="shared" ref="T228" si="30">Q228+R228</f>
        <v>14.276229129906396</v>
      </c>
      <c r="U228" t="str">
        <f t="shared" ref="U228" si="31">ROUND(S228*1000,-1)&amp;"-"&amp;ROUND(T228*1000,-1)</f>
        <v>11760-14280</v>
      </c>
    </row>
    <row r="229" spans="1:21">
      <c r="A229" s="1" t="s">
        <v>104</v>
      </c>
      <c r="B229" s="1" t="s">
        <v>552</v>
      </c>
      <c r="D229" s="16">
        <f t="shared" si="28"/>
        <v>-21.6</v>
      </c>
      <c r="E229" s="1">
        <v>225</v>
      </c>
      <c r="F229" s="16">
        <f t="shared" si="20"/>
        <v>2.25</v>
      </c>
      <c r="G229" s="25">
        <f t="shared" si="10"/>
        <v>-23.85</v>
      </c>
      <c r="H229" s="1">
        <v>225</v>
      </c>
      <c r="I229" s="24">
        <v>14.782973729720934</v>
      </c>
      <c r="J229" s="24">
        <v>3.2832291681875483</v>
      </c>
      <c r="K229" s="18"/>
      <c r="L229" s="18"/>
      <c r="M229" s="18"/>
      <c r="N229" s="18"/>
      <c r="O229"/>
      <c r="P229"/>
      <c r="Q229" s="18"/>
      <c r="R229" s="18"/>
      <c r="S229"/>
      <c r="T229"/>
      <c r="U229"/>
    </row>
    <row r="230" spans="1:21">
      <c r="A230" s="1" t="s">
        <v>104</v>
      </c>
      <c r="B230" s="1">
        <v>15</v>
      </c>
      <c r="D230" s="16">
        <f>D229</f>
        <v>-21.6</v>
      </c>
      <c r="E230" s="1">
        <v>256</v>
      </c>
      <c r="F230" s="16">
        <f t="shared" si="20"/>
        <v>2.56</v>
      </c>
      <c r="G230" s="25">
        <f t="shared" si="10"/>
        <v>-24.16</v>
      </c>
      <c r="H230" s="1">
        <v>256</v>
      </c>
      <c r="I230" s="24">
        <v>22.282580495662973</v>
      </c>
      <c r="J230" s="24">
        <v>3.6217649212680882</v>
      </c>
      <c r="K230" s="18"/>
      <c r="L230" s="18"/>
      <c r="M230" s="18"/>
      <c r="N230" s="18"/>
      <c r="O230"/>
      <c r="P230"/>
      <c r="Q230" s="18"/>
      <c r="R230" s="18"/>
      <c r="S230"/>
      <c r="T230"/>
      <c r="U230"/>
    </row>
    <row r="231" spans="1:21">
      <c r="A231" s="1" t="s">
        <v>104</v>
      </c>
      <c r="B231" s="1" t="s">
        <v>538</v>
      </c>
      <c r="D231" s="16">
        <f t="shared" ref="D231:D232" si="32">D230</f>
        <v>-21.6</v>
      </c>
      <c r="E231" s="1">
        <v>260</v>
      </c>
      <c r="F231" s="16">
        <f t="shared" si="20"/>
        <v>2.6</v>
      </c>
      <c r="G231" s="25">
        <f t="shared" si="10"/>
        <v>-24.200000000000003</v>
      </c>
      <c r="H231" s="1">
        <v>260</v>
      </c>
      <c r="I231" s="24">
        <v>13.261079260298485</v>
      </c>
      <c r="J231" s="24">
        <v>1.1008039189111365</v>
      </c>
      <c r="K231" s="18"/>
      <c r="L231" s="18"/>
      <c r="M231" s="18"/>
      <c r="N231" s="18"/>
      <c r="O231"/>
      <c r="P231"/>
      <c r="Q231" s="18"/>
      <c r="R231" s="18"/>
      <c r="S231"/>
      <c r="T231"/>
      <c r="U231"/>
    </row>
    <row r="232" spans="1:21">
      <c r="A232" s="1" t="s">
        <v>104</v>
      </c>
      <c r="B232" s="1">
        <v>16</v>
      </c>
      <c r="D232" s="16">
        <f t="shared" si="32"/>
        <v>-21.6</v>
      </c>
      <c r="E232" s="1">
        <v>270</v>
      </c>
      <c r="F232" s="16">
        <f t="shared" si="20"/>
        <v>2.7</v>
      </c>
      <c r="G232" s="25">
        <f t="shared" si="10"/>
        <v>-24.3</v>
      </c>
      <c r="H232" s="1">
        <v>270</v>
      </c>
      <c r="I232" s="24">
        <v>14.957388290812563</v>
      </c>
      <c r="J232" s="24">
        <v>1.6414169870678965</v>
      </c>
      <c r="K232" s="18"/>
      <c r="L232" s="18"/>
      <c r="M232" s="18"/>
      <c r="N232" s="18"/>
      <c r="O232"/>
      <c r="P232"/>
      <c r="Q232" s="18"/>
      <c r="R232" s="18"/>
      <c r="S232"/>
      <c r="T232"/>
      <c r="U232"/>
    </row>
    <row r="233" spans="1:21">
      <c r="A233" s="1" t="s">
        <v>525</v>
      </c>
      <c r="B233" s="1" t="s">
        <v>553</v>
      </c>
      <c r="E233" s="1">
        <v>91</v>
      </c>
      <c r="F233" s="16">
        <f t="shared" si="20"/>
        <v>0.91</v>
      </c>
      <c r="G233" s="25">
        <f t="shared" si="10"/>
        <v>-0.91</v>
      </c>
      <c r="H233" s="1">
        <v>91</v>
      </c>
      <c r="I233" s="24">
        <v>12.60329252106982</v>
      </c>
      <c r="J233" s="24">
        <v>1.4245987397637325</v>
      </c>
      <c r="K233" s="18"/>
      <c r="L233" s="18"/>
      <c r="M233" s="18"/>
      <c r="N233" s="18"/>
      <c r="O233"/>
      <c r="P233"/>
      <c r="Q233" s="18"/>
      <c r="R233" s="18"/>
      <c r="S233"/>
      <c r="T233"/>
      <c r="U233"/>
    </row>
    <row r="234" spans="1:21">
      <c r="A234" s="1" t="s">
        <v>525</v>
      </c>
      <c r="B234" s="1" t="s">
        <v>553</v>
      </c>
      <c r="D234" s="16">
        <f>D233</f>
        <v>0</v>
      </c>
      <c r="E234" s="1">
        <v>97</v>
      </c>
      <c r="F234" s="16">
        <f t="shared" si="20"/>
        <v>0.97</v>
      </c>
      <c r="G234" s="25">
        <f t="shared" si="10"/>
        <v>-0.97</v>
      </c>
      <c r="H234" s="1">
        <v>97</v>
      </c>
      <c r="I234" s="24">
        <v>13.709081572092753</v>
      </c>
      <c r="J234" s="24">
        <v>1.3544994490911373</v>
      </c>
      <c r="K234" s="18"/>
      <c r="L234" s="18"/>
      <c r="M234" s="18"/>
      <c r="N234" s="18"/>
      <c r="O234"/>
      <c r="P234" t="s">
        <v>592</v>
      </c>
      <c r="Q234" s="18">
        <v>7.8855813961840857</v>
      </c>
      <c r="R234" s="18">
        <v>0.42034980847680098</v>
      </c>
      <c r="S234" s="18">
        <f t="shared" ref="S234" si="33">Q234-R234</f>
        <v>7.4652315877072848</v>
      </c>
      <c r="T234" s="18">
        <f t="shared" ref="T234" si="34">Q234+R234</f>
        <v>8.3059312046608866</v>
      </c>
      <c r="U234" t="str">
        <f t="shared" ref="U234" si="35">ROUND(S234*1000,-1)&amp;"-"&amp;ROUND(T234*1000,-1)</f>
        <v>7470-8310</v>
      </c>
    </row>
    <row r="235" spans="1:21">
      <c r="A235" s="1" t="s">
        <v>525</v>
      </c>
      <c r="B235" s="1" t="s">
        <v>554</v>
      </c>
      <c r="D235" s="16">
        <f t="shared" ref="D235:D236" si="36">D234</f>
        <v>0</v>
      </c>
      <c r="E235" s="1">
        <v>130</v>
      </c>
      <c r="F235" s="16">
        <f t="shared" si="20"/>
        <v>1.3</v>
      </c>
      <c r="G235" s="25">
        <f t="shared" si="10"/>
        <v>-1.3</v>
      </c>
      <c r="H235" s="1">
        <v>130</v>
      </c>
      <c r="I235" s="24">
        <v>13.512073159963888</v>
      </c>
      <c r="J235" s="24">
        <v>1.5784049304522028</v>
      </c>
      <c r="K235" s="18"/>
      <c r="L235" s="18"/>
      <c r="M235" s="18"/>
      <c r="N235" s="18"/>
      <c r="O235"/>
      <c r="P235"/>
      <c r="Q235" s="18"/>
      <c r="R235" s="18"/>
      <c r="S235"/>
      <c r="T235"/>
      <c r="U235"/>
    </row>
    <row r="236" spans="1:21">
      <c r="A236" s="1" t="s">
        <v>525</v>
      </c>
      <c r="B236" s="1" t="s">
        <v>543</v>
      </c>
      <c r="D236" s="16">
        <f t="shared" si="36"/>
        <v>0</v>
      </c>
      <c r="E236" s="1">
        <v>136</v>
      </c>
      <c r="F236" s="16">
        <f t="shared" si="20"/>
        <v>1.36</v>
      </c>
      <c r="G236" s="25">
        <f t="shared" si="10"/>
        <v>-1.36</v>
      </c>
      <c r="H236" s="1">
        <v>136</v>
      </c>
      <c r="I236" s="24">
        <v>13.556720759795718</v>
      </c>
      <c r="J236" s="24">
        <v>1.7132824130149336</v>
      </c>
      <c r="K236" s="18"/>
      <c r="L236" s="18"/>
      <c r="M236" s="18"/>
      <c r="N236" s="18"/>
      <c r="O236"/>
      <c r="P236"/>
      <c r="Q236" s="18"/>
      <c r="R236" s="18"/>
      <c r="S236"/>
      <c r="T236"/>
      <c r="U236"/>
    </row>
    <row r="237" spans="1:21">
      <c r="A237" s="1" t="s">
        <v>525</v>
      </c>
      <c r="B237" s="1">
        <v>8</v>
      </c>
      <c r="D237" s="16">
        <f>D236</f>
        <v>0</v>
      </c>
      <c r="E237" s="1">
        <v>140</v>
      </c>
      <c r="F237" s="16">
        <f t="shared" si="20"/>
        <v>1.4</v>
      </c>
      <c r="G237" s="25">
        <f t="shared" si="10"/>
        <v>-1.4</v>
      </c>
      <c r="H237" s="1">
        <v>140</v>
      </c>
      <c r="I237" s="24">
        <v>7.9506260394800066</v>
      </c>
      <c r="J237" s="24">
        <v>2.1339230483119151</v>
      </c>
      <c r="K237" s="18"/>
      <c r="L237" s="18"/>
      <c r="M237" s="18"/>
      <c r="N237" s="18"/>
      <c r="O237"/>
      <c r="P237"/>
      <c r="Q237" s="18"/>
      <c r="R237" s="18"/>
      <c r="S237"/>
      <c r="T237"/>
      <c r="U237"/>
    </row>
    <row r="238" spans="1:21">
      <c r="A238" s="1" t="s">
        <v>525</v>
      </c>
      <c r="B238" s="1">
        <v>8</v>
      </c>
      <c r="D238" s="16">
        <f t="shared" ref="D238:D239" si="37">D237</f>
        <v>0</v>
      </c>
      <c r="E238" s="1">
        <v>145</v>
      </c>
      <c r="F238" s="16">
        <f t="shared" si="20"/>
        <v>1.45</v>
      </c>
      <c r="G238" s="25">
        <f t="shared" si="10"/>
        <v>-1.45</v>
      </c>
      <c r="H238" s="1">
        <v>145</v>
      </c>
      <c r="I238" s="24">
        <v>8.3289326874231051</v>
      </c>
      <c r="J238" s="24">
        <v>0.91170396618071459</v>
      </c>
      <c r="K238" s="18"/>
      <c r="L238" s="18"/>
      <c r="M238" s="18"/>
      <c r="N238" s="18"/>
      <c r="O238"/>
      <c r="P238"/>
      <c r="Q238" s="18"/>
      <c r="R238" s="18"/>
      <c r="S238"/>
      <c r="T238"/>
      <c r="U238"/>
    </row>
    <row r="239" spans="1:21">
      <c r="A239" s="1" t="s">
        <v>525</v>
      </c>
      <c r="B239" s="1">
        <v>8</v>
      </c>
      <c r="D239" s="16">
        <f t="shared" si="37"/>
        <v>0</v>
      </c>
      <c r="E239" s="1">
        <v>149</v>
      </c>
      <c r="F239" s="16">
        <f t="shared" si="20"/>
        <v>1.49</v>
      </c>
      <c r="G239" s="25">
        <f t="shared" si="10"/>
        <v>-1.49</v>
      </c>
      <c r="H239" s="1">
        <v>149</v>
      </c>
      <c r="I239" s="24">
        <v>7.479761415328694</v>
      </c>
      <c r="J239" s="24">
        <v>0.7105154101979797</v>
      </c>
      <c r="K239" s="18"/>
      <c r="L239" s="18"/>
      <c r="M239" s="18"/>
      <c r="N239" s="18"/>
      <c r="O239"/>
      <c r="P239"/>
      <c r="Q239" s="18"/>
      <c r="R239" s="18"/>
      <c r="S239"/>
      <c r="T239"/>
      <c r="U239"/>
    </row>
    <row r="240" spans="1:21">
      <c r="A240" s="1" t="s">
        <v>525</v>
      </c>
      <c r="B240" s="1">
        <v>8</v>
      </c>
      <c r="D240" s="16">
        <f>D239</f>
        <v>0</v>
      </c>
      <c r="E240" s="1">
        <v>155</v>
      </c>
      <c r="F240" s="16">
        <f t="shared" si="20"/>
        <v>1.55</v>
      </c>
      <c r="G240" s="25">
        <f t="shared" si="10"/>
        <v>-1.55</v>
      </c>
      <c r="H240" s="1">
        <v>155</v>
      </c>
      <c r="I240" s="24">
        <v>12.497408435308866</v>
      </c>
      <c r="J240" s="24">
        <v>1.3682354288661625</v>
      </c>
      <c r="K240" s="18"/>
      <c r="L240" s="18"/>
      <c r="M240" s="18"/>
      <c r="N240" s="18"/>
      <c r="O240"/>
      <c r="P240"/>
      <c r="Q240" s="18"/>
      <c r="R240" s="18"/>
      <c r="S240"/>
      <c r="T240"/>
      <c r="U240"/>
    </row>
    <row r="241" spans="1:21">
      <c r="A241" s="1" t="s">
        <v>525</v>
      </c>
      <c r="B241" s="1" t="s">
        <v>544</v>
      </c>
      <c r="D241" s="16">
        <f>D240</f>
        <v>0</v>
      </c>
      <c r="E241" s="1">
        <v>160</v>
      </c>
      <c r="F241" s="16">
        <f t="shared" si="20"/>
        <v>1.6</v>
      </c>
      <c r="G241" s="25">
        <f t="shared" si="10"/>
        <v>-1.6</v>
      </c>
      <c r="H241" s="1">
        <v>160</v>
      </c>
      <c r="I241" s="24">
        <v>11.168316300174226</v>
      </c>
      <c r="J241" s="24">
        <v>1.0519395438457184</v>
      </c>
      <c r="K241" s="18"/>
      <c r="L241" s="18"/>
      <c r="M241" s="18"/>
      <c r="N241" s="18"/>
      <c r="O241"/>
      <c r="P241"/>
      <c r="Q241" s="18"/>
      <c r="R241" s="18"/>
      <c r="S241"/>
      <c r="T241"/>
      <c r="U241"/>
    </row>
    <row r="242" spans="1:21">
      <c r="A242" s="1" t="s">
        <v>525</v>
      </c>
      <c r="B242" s="1" t="s">
        <v>555</v>
      </c>
      <c r="D242" s="16">
        <f t="shared" ref="D242:D243" si="38">D241</f>
        <v>0</v>
      </c>
      <c r="E242" s="1">
        <v>190</v>
      </c>
      <c r="F242" s="16">
        <f t="shared" si="20"/>
        <v>1.9</v>
      </c>
      <c r="G242" s="25">
        <f t="shared" si="10"/>
        <v>-1.9</v>
      </c>
      <c r="H242" s="1">
        <v>190</v>
      </c>
      <c r="I242" s="24">
        <v>12.900293797802787</v>
      </c>
      <c r="J242" s="24">
        <v>1.2726950903185918</v>
      </c>
      <c r="K242" s="18"/>
      <c r="L242" s="18"/>
      <c r="M242" s="18"/>
      <c r="N242" s="18"/>
      <c r="O242"/>
      <c r="P242"/>
      <c r="Q242" s="18"/>
      <c r="R242" s="18"/>
      <c r="S242"/>
      <c r="T242"/>
      <c r="U242"/>
    </row>
    <row r="243" spans="1:21">
      <c r="A243" s="1" t="s">
        <v>525</v>
      </c>
      <c r="B243" s="1">
        <v>10</v>
      </c>
      <c r="D243" s="16">
        <f t="shared" si="38"/>
        <v>0</v>
      </c>
      <c r="E243" s="1">
        <v>210</v>
      </c>
      <c r="F243" s="16">
        <f t="shared" si="20"/>
        <v>2.1</v>
      </c>
      <c r="G243" s="25">
        <f t="shared" si="10"/>
        <v>-2.1</v>
      </c>
      <c r="H243" s="1">
        <v>210</v>
      </c>
      <c r="I243" s="24">
        <v>12.841290143429516</v>
      </c>
      <c r="J243" s="24">
        <v>1.2792192348488798</v>
      </c>
      <c r="K243" s="18"/>
      <c r="L243" s="18"/>
      <c r="M243" s="18"/>
      <c r="N243" s="18"/>
      <c r="O243"/>
      <c r="P243"/>
      <c r="Q243" s="18"/>
      <c r="R243" s="18"/>
      <c r="S243"/>
      <c r="T243"/>
      <c r="U243"/>
    </row>
    <row r="244" spans="1:21">
      <c r="A244" s="1" t="s">
        <v>526</v>
      </c>
      <c r="B244" s="1" t="s">
        <v>549</v>
      </c>
      <c r="E244" s="1">
        <v>95</v>
      </c>
      <c r="F244" s="16">
        <f t="shared" si="20"/>
        <v>0.95</v>
      </c>
      <c r="G244" s="25">
        <f t="shared" si="10"/>
        <v>-0.95</v>
      </c>
      <c r="H244" s="1">
        <v>95</v>
      </c>
      <c r="I244" s="24">
        <v>15.134392265193371</v>
      </c>
      <c r="J244" s="24">
        <v>3.2273259334753006</v>
      </c>
      <c r="K244" s="18"/>
      <c r="L244" s="18"/>
      <c r="M244" s="18"/>
      <c r="N244" s="18"/>
      <c r="O244"/>
      <c r="P244"/>
      <c r="Q244" s="18"/>
      <c r="R244" s="18"/>
      <c r="S244"/>
      <c r="T244"/>
      <c r="U244"/>
    </row>
    <row r="245" spans="1:21">
      <c r="A245" s="1" t="s">
        <v>526</v>
      </c>
      <c r="B245" s="1" t="s">
        <v>556</v>
      </c>
      <c r="D245" s="16">
        <f>D244</f>
        <v>0</v>
      </c>
      <c r="E245" s="1">
        <v>101</v>
      </c>
      <c r="F245" s="16">
        <f t="shared" si="20"/>
        <v>1.01</v>
      </c>
      <c r="G245" s="25">
        <f t="shared" si="10"/>
        <v>-1.01</v>
      </c>
      <c r="H245" s="1">
        <v>101</v>
      </c>
      <c r="I245" s="24">
        <v>16.047527097185537</v>
      </c>
      <c r="J245" s="24">
        <v>3.2898928152370788</v>
      </c>
      <c r="K245" s="18"/>
      <c r="L245" s="18"/>
      <c r="M245" s="18"/>
      <c r="N245" s="18"/>
      <c r="O245"/>
      <c r="P245" s="22" t="s">
        <v>593</v>
      </c>
      <c r="Q245" s="18">
        <v>10.533787110327035</v>
      </c>
      <c r="R245" s="18">
        <v>0.79843114579830077</v>
      </c>
      <c r="S245"/>
      <c r="T245"/>
      <c r="U245"/>
    </row>
    <row r="246" spans="1:21">
      <c r="A246" s="1" t="s">
        <v>526</v>
      </c>
      <c r="B246" s="1" t="s">
        <v>546</v>
      </c>
      <c r="D246" s="16">
        <f t="shared" ref="D246" si="39">D245</f>
        <v>0</v>
      </c>
      <c r="E246" s="1">
        <v>115</v>
      </c>
      <c r="F246" s="16">
        <f t="shared" si="20"/>
        <v>1.1499999999999999</v>
      </c>
      <c r="G246" s="25">
        <f t="shared" si="10"/>
        <v>-1.1499999999999999</v>
      </c>
      <c r="H246" s="1">
        <v>115</v>
      </c>
      <c r="I246" s="24">
        <v>11.214496104118505</v>
      </c>
      <c r="J246" s="24">
        <v>2.0017051752614901</v>
      </c>
      <c r="K246" s="18"/>
      <c r="L246" s="18"/>
      <c r="M246" s="18"/>
      <c r="N246" s="18"/>
      <c r="O246"/>
      <c r="P246" t="s">
        <v>594</v>
      </c>
      <c r="Q246" s="18">
        <v>10.627223204562203</v>
      </c>
      <c r="R246" s="18">
        <v>0.74161192684722632</v>
      </c>
      <c r="S246"/>
      <c r="T246"/>
      <c r="U246"/>
    </row>
    <row r="247" spans="1:21">
      <c r="A247" s="1" t="s">
        <v>526</v>
      </c>
      <c r="B247" s="1" t="s">
        <v>557</v>
      </c>
      <c r="D247" s="16">
        <f>D246</f>
        <v>0</v>
      </c>
      <c r="E247" s="1">
        <v>130</v>
      </c>
      <c r="F247" s="16">
        <f t="shared" ref="F247:F278" si="40">H247/100</f>
        <v>1.3</v>
      </c>
      <c r="G247" s="25">
        <f t="shared" si="10"/>
        <v>-1.3</v>
      </c>
      <c r="H247" s="1">
        <v>130</v>
      </c>
      <c r="I247" s="24">
        <v>9.4844689036118854</v>
      </c>
      <c r="J247" s="24">
        <v>1.4229182358108914</v>
      </c>
      <c r="K247" s="18"/>
      <c r="L247" s="18"/>
      <c r="M247" s="18"/>
      <c r="N247" s="18"/>
      <c r="O247"/>
      <c r="P247"/>
      <c r="Q247" s="18">
        <v>11.292062706398372</v>
      </c>
      <c r="R247" s="18">
        <v>1.31531246360413</v>
      </c>
      <c r="S247" s="18">
        <f t="shared" ref="S247" si="41">Q247-R247</f>
        <v>9.9767502427942425</v>
      </c>
      <c r="T247" s="18">
        <f t="shared" ref="T247" si="42">Q247+R247</f>
        <v>12.607375170002502</v>
      </c>
      <c r="U247" t="str">
        <f t="shared" ref="U247" si="43">ROUND(S247*1000,-1)&amp;"-"&amp;ROUND(T247*1000,-1)</f>
        <v>9980-12610</v>
      </c>
    </row>
    <row r="248" spans="1:21">
      <c r="A248" s="1" t="s">
        <v>526</v>
      </c>
      <c r="B248" s="1" t="s">
        <v>540</v>
      </c>
      <c r="D248" s="16">
        <f t="shared" ref="D248" si="44">D247</f>
        <v>0</v>
      </c>
      <c r="E248" s="1">
        <v>172</v>
      </c>
      <c r="F248" s="16">
        <f t="shared" si="40"/>
        <v>1.72</v>
      </c>
      <c r="G248" s="25">
        <f t="shared" ref="G248:G311" si="45">D248-F248</f>
        <v>-1.72</v>
      </c>
      <c r="H248" s="1">
        <v>172</v>
      </c>
      <c r="I248" s="24">
        <v>11.533186945799883</v>
      </c>
      <c r="J248" s="24">
        <v>1.9089471217054657</v>
      </c>
      <c r="K248" s="18"/>
      <c r="L248" s="18"/>
      <c r="M248" s="18"/>
      <c r="N248" s="18"/>
      <c r="O248"/>
      <c r="P248"/>
      <c r="Q248" s="18"/>
      <c r="R248" s="18"/>
      <c r="S248"/>
      <c r="T248"/>
      <c r="U248"/>
    </row>
    <row r="249" spans="1:21">
      <c r="A249" s="1" t="s">
        <v>526</v>
      </c>
      <c r="B249" s="1">
        <v>6</v>
      </c>
      <c r="D249" s="16">
        <f>D248</f>
        <v>0</v>
      </c>
      <c r="E249" s="1">
        <v>176</v>
      </c>
      <c r="F249" s="16">
        <f t="shared" si="40"/>
        <v>1.76</v>
      </c>
      <c r="G249" s="25">
        <f t="shared" si="45"/>
        <v>-1.76</v>
      </c>
      <c r="H249" s="1">
        <v>176</v>
      </c>
      <c r="I249" s="24">
        <v>11.074116409905884</v>
      </c>
      <c r="J249" s="24">
        <v>1.8148812335249951</v>
      </c>
      <c r="K249" s="18"/>
      <c r="L249" s="18"/>
      <c r="M249" s="18"/>
      <c r="N249" s="18"/>
      <c r="O249"/>
      <c r="P249"/>
      <c r="Q249" s="18"/>
      <c r="R249" s="18"/>
      <c r="S249"/>
      <c r="T249"/>
      <c r="U249"/>
    </row>
    <row r="250" spans="1:21">
      <c r="A250" s="1" t="s">
        <v>526</v>
      </c>
      <c r="B250" s="1" t="s">
        <v>558</v>
      </c>
      <c r="D250" s="16">
        <f t="shared" ref="D250:D251" si="46">D249</f>
        <v>0</v>
      </c>
      <c r="E250" s="1">
        <v>419</v>
      </c>
      <c r="F250" s="16">
        <f t="shared" si="40"/>
        <v>4.1900000000000004</v>
      </c>
      <c r="G250" s="25">
        <f t="shared" si="45"/>
        <v>-4.1900000000000004</v>
      </c>
      <c r="H250" s="1">
        <v>419</v>
      </c>
      <c r="I250" s="24">
        <v>10.905173627890921</v>
      </c>
      <c r="J250" s="24">
        <v>1.9444765709504364</v>
      </c>
      <c r="K250" s="18"/>
      <c r="L250" s="18"/>
      <c r="M250" s="18"/>
      <c r="N250" s="18"/>
      <c r="O250"/>
      <c r="P250"/>
      <c r="Q250" s="18"/>
      <c r="R250" s="18"/>
      <c r="S250"/>
      <c r="T250"/>
      <c r="U250"/>
    </row>
    <row r="251" spans="1:21">
      <c r="A251" s="1" t="s">
        <v>526</v>
      </c>
      <c r="B251" s="1" t="s">
        <v>558</v>
      </c>
      <c r="D251" s="16">
        <f t="shared" si="46"/>
        <v>0</v>
      </c>
      <c r="E251" s="1">
        <v>440</v>
      </c>
      <c r="F251" s="16">
        <f t="shared" si="40"/>
        <v>4.4000000000000004</v>
      </c>
      <c r="G251" s="25">
        <f t="shared" si="45"/>
        <v>-4.4000000000000004</v>
      </c>
      <c r="H251" s="1">
        <v>440</v>
      </c>
      <c r="I251" s="24">
        <v>10.455150963222415</v>
      </c>
      <c r="J251" s="24">
        <v>2.0750411675215741</v>
      </c>
      <c r="K251" s="18"/>
      <c r="L251" s="18"/>
      <c r="M251" s="18"/>
      <c r="N251" s="18"/>
      <c r="O251"/>
      <c r="P251"/>
      <c r="Q251" s="18"/>
      <c r="R251" s="18"/>
      <c r="S251"/>
      <c r="T251"/>
      <c r="U251"/>
    </row>
    <row r="252" spans="1:21">
      <c r="A252" s="1" t="s">
        <v>117</v>
      </c>
      <c r="B252" s="1" t="s">
        <v>541</v>
      </c>
      <c r="D252" s="16">
        <f>D78</f>
        <v>-28</v>
      </c>
      <c r="E252" s="1">
        <v>100</v>
      </c>
      <c r="F252" s="16">
        <f t="shared" si="40"/>
        <v>1</v>
      </c>
      <c r="G252" s="25">
        <f t="shared" si="45"/>
        <v>-29</v>
      </c>
      <c r="H252" s="1">
        <v>100</v>
      </c>
      <c r="I252" s="24">
        <v>9.279318870569389</v>
      </c>
      <c r="J252" s="24">
        <v>1.1236839488054662</v>
      </c>
      <c r="K252" s="18"/>
      <c r="L252" s="18"/>
      <c r="M252" s="18"/>
      <c r="N252" s="18"/>
      <c r="O252"/>
      <c r="P252"/>
      <c r="Q252" s="18"/>
      <c r="R252" s="18"/>
      <c r="S252"/>
      <c r="T252"/>
      <c r="U252"/>
    </row>
    <row r="253" spans="1:21">
      <c r="A253" s="1" t="s">
        <v>117</v>
      </c>
      <c r="B253" s="1" t="s">
        <v>542</v>
      </c>
      <c r="D253" s="16">
        <f>D252</f>
        <v>-28</v>
      </c>
      <c r="E253" s="1">
        <v>105</v>
      </c>
      <c r="F253" s="16">
        <f t="shared" si="40"/>
        <v>1.05</v>
      </c>
      <c r="G253" s="25">
        <f t="shared" si="45"/>
        <v>-29.05</v>
      </c>
      <c r="H253" s="1">
        <v>105</v>
      </c>
      <c r="I253" s="24">
        <v>8.0994462527627089</v>
      </c>
      <c r="J253" s="24">
        <v>0.87496903340180454</v>
      </c>
      <c r="K253" s="18"/>
      <c r="L253" s="18"/>
      <c r="M253" s="18"/>
      <c r="N253" s="18"/>
      <c r="O253"/>
      <c r="P253"/>
      <c r="Q253" s="18"/>
      <c r="R253" s="18"/>
      <c r="S253"/>
      <c r="T253"/>
      <c r="U253"/>
    </row>
    <row r="254" spans="1:21">
      <c r="A254" s="1" t="s">
        <v>117</v>
      </c>
      <c r="B254" s="1" t="s">
        <v>554</v>
      </c>
      <c r="D254" s="16">
        <f t="shared" ref="D254" si="47">D253</f>
        <v>-28</v>
      </c>
      <c r="E254" s="1">
        <v>110</v>
      </c>
      <c r="F254" s="16">
        <f t="shared" si="40"/>
        <v>1.1000000000000001</v>
      </c>
      <c r="G254" s="25">
        <f t="shared" si="45"/>
        <v>-29.1</v>
      </c>
      <c r="H254" s="1">
        <v>110</v>
      </c>
      <c r="I254" s="24">
        <v>9.333354856563048</v>
      </c>
      <c r="J254" s="24">
        <v>1.058102843832881</v>
      </c>
      <c r="K254" s="18"/>
      <c r="L254" s="18"/>
      <c r="M254" s="18"/>
      <c r="N254" s="18"/>
      <c r="O254"/>
      <c r="P254"/>
      <c r="Q254" s="18"/>
      <c r="R254" s="18"/>
      <c r="S254"/>
      <c r="T254"/>
      <c r="U254"/>
    </row>
    <row r="255" spans="1:21">
      <c r="A255" s="1" t="s">
        <v>117</v>
      </c>
      <c r="B255" s="1" t="s">
        <v>543</v>
      </c>
      <c r="D255" s="16">
        <f>D254</f>
        <v>-28</v>
      </c>
      <c r="E255" s="1">
        <v>119</v>
      </c>
      <c r="F255" s="16">
        <f t="shared" si="40"/>
        <v>1.19</v>
      </c>
      <c r="G255" s="25">
        <f t="shared" si="45"/>
        <v>-29.19</v>
      </c>
      <c r="H255" s="1">
        <v>119</v>
      </c>
      <c r="I255" s="24">
        <v>10.23426717634041</v>
      </c>
      <c r="J255" s="24">
        <v>1.0729323924215373</v>
      </c>
      <c r="K255" s="18"/>
      <c r="L255" s="18"/>
      <c r="M255" s="18"/>
      <c r="N255" s="18"/>
      <c r="O255"/>
      <c r="P255"/>
      <c r="Q255" s="18"/>
      <c r="R255" s="18"/>
      <c r="S255"/>
      <c r="T255"/>
      <c r="U255"/>
    </row>
    <row r="256" spans="1:21">
      <c r="A256" s="1" t="s">
        <v>117</v>
      </c>
      <c r="B256" s="1">
        <v>11</v>
      </c>
      <c r="D256" s="16">
        <f>D255</f>
        <v>-28</v>
      </c>
      <c r="E256" s="1">
        <v>290</v>
      </c>
      <c r="F256" s="16">
        <f t="shared" si="40"/>
        <v>2.9</v>
      </c>
      <c r="G256" s="25">
        <f t="shared" si="45"/>
        <v>-30.9</v>
      </c>
      <c r="H256" s="1">
        <v>290</v>
      </c>
      <c r="I256" s="24">
        <v>14.779431172041802</v>
      </c>
      <c r="J256" s="24">
        <v>2.5836234932674924</v>
      </c>
      <c r="K256" s="18"/>
      <c r="L256" s="18"/>
      <c r="M256" s="18"/>
      <c r="N256" s="18"/>
      <c r="O256"/>
      <c r="P256"/>
      <c r="Q256" s="18"/>
      <c r="R256" s="18"/>
      <c r="S256"/>
      <c r="T256"/>
      <c r="U256"/>
    </row>
    <row r="257" spans="1:21">
      <c r="A257" s="1" t="s">
        <v>117</v>
      </c>
      <c r="B257" s="1" t="s">
        <v>559</v>
      </c>
      <c r="D257" s="16">
        <f t="shared" ref="D257:D258" si="48">D256</f>
        <v>-28</v>
      </c>
      <c r="E257" s="1">
        <v>305</v>
      </c>
      <c r="F257" s="16">
        <f t="shared" si="40"/>
        <v>3.05</v>
      </c>
      <c r="G257" s="25">
        <f t="shared" si="45"/>
        <v>-31.05</v>
      </c>
      <c r="H257" s="1">
        <v>305</v>
      </c>
      <c r="I257" s="24">
        <v>11.571777812402628</v>
      </c>
      <c r="J257" s="24">
        <v>1.4871873676254392</v>
      </c>
      <c r="K257" s="18"/>
      <c r="L257" s="18"/>
      <c r="M257" s="18"/>
      <c r="N257" s="18"/>
      <c r="O257"/>
      <c r="P257"/>
      <c r="Q257" s="18"/>
      <c r="R257" s="18"/>
      <c r="S257"/>
      <c r="T257"/>
      <c r="U257"/>
    </row>
    <row r="258" spans="1:21">
      <c r="A258" s="1" t="s">
        <v>117</v>
      </c>
      <c r="B258" s="1">
        <v>12</v>
      </c>
      <c r="D258" s="16">
        <f t="shared" si="48"/>
        <v>-28</v>
      </c>
      <c r="E258" s="1">
        <v>310</v>
      </c>
      <c r="F258" s="16">
        <f t="shared" si="40"/>
        <v>3.1</v>
      </c>
      <c r="G258" s="25">
        <f t="shared" si="45"/>
        <v>-31.1</v>
      </c>
      <c r="H258" s="1">
        <v>310</v>
      </c>
      <c r="I258" s="24">
        <v>13.182791795244146</v>
      </c>
      <c r="J258" s="24">
        <v>1.6853799159346985</v>
      </c>
      <c r="K258" s="18"/>
      <c r="L258" s="18"/>
      <c r="M258" s="18"/>
      <c r="N258" s="18"/>
      <c r="O258"/>
      <c r="P258"/>
      <c r="Q258" s="18"/>
      <c r="R258" s="18"/>
      <c r="S258"/>
      <c r="T258"/>
      <c r="U258"/>
    </row>
    <row r="259" spans="1:21">
      <c r="A259" s="1" t="s">
        <v>120</v>
      </c>
      <c r="B259" s="1" t="s">
        <v>548</v>
      </c>
      <c r="D259" s="16">
        <f>D157</f>
        <v>-17</v>
      </c>
      <c r="E259" s="1">
        <v>15</v>
      </c>
      <c r="F259" s="16">
        <f t="shared" si="40"/>
        <v>0.15</v>
      </c>
      <c r="G259" s="25">
        <f t="shared" si="45"/>
        <v>-17.149999999999999</v>
      </c>
      <c r="H259" s="1">
        <v>15</v>
      </c>
      <c r="I259" s="24">
        <v>2.25</v>
      </c>
      <c r="J259" s="24">
        <v>0.24</v>
      </c>
      <c r="K259" s="18"/>
      <c r="L259" s="18"/>
      <c r="M259" s="18"/>
      <c r="N259" s="18"/>
      <c r="O259"/>
      <c r="P259"/>
      <c r="Q259" s="18"/>
      <c r="R259" s="18"/>
      <c r="S259"/>
      <c r="T259"/>
      <c r="U259"/>
    </row>
    <row r="260" spans="1:21">
      <c r="A260" s="1" t="s">
        <v>120</v>
      </c>
      <c r="B260" s="1" t="s">
        <v>556</v>
      </c>
      <c r="D260" s="16">
        <f>D259</f>
        <v>-17</v>
      </c>
      <c r="E260" s="1">
        <v>38</v>
      </c>
      <c r="F260" s="16">
        <f t="shared" si="40"/>
        <v>0.38</v>
      </c>
      <c r="G260" s="25">
        <f t="shared" si="45"/>
        <v>-17.38</v>
      </c>
      <c r="H260" s="1">
        <v>38</v>
      </c>
      <c r="I260" s="24">
        <v>13.99</v>
      </c>
      <c r="J260" s="24">
        <v>1.26</v>
      </c>
      <c r="K260" s="18">
        <v>2.2556194437751258</v>
      </c>
      <c r="L260" s="18">
        <v>0.31617262388197342</v>
      </c>
      <c r="M260" s="18"/>
      <c r="N260" s="18"/>
      <c r="O260"/>
      <c r="P260"/>
      <c r="Q260" s="18"/>
      <c r="R260" s="18"/>
      <c r="S260"/>
      <c r="T260"/>
      <c r="U260"/>
    </row>
    <row r="261" spans="1:21">
      <c r="A261" s="1" t="s">
        <v>120</v>
      </c>
      <c r="B261" s="1" t="s">
        <v>560</v>
      </c>
      <c r="D261" s="16">
        <f t="shared" ref="D261:D262" si="49">D260</f>
        <v>-17</v>
      </c>
      <c r="E261" s="1">
        <v>186</v>
      </c>
      <c r="F261" s="16">
        <f t="shared" si="40"/>
        <v>1.86</v>
      </c>
      <c r="G261" s="25">
        <f t="shared" si="45"/>
        <v>-18.86</v>
      </c>
      <c r="H261" s="1">
        <v>186</v>
      </c>
      <c r="I261" s="24">
        <v>8.1999999999999993</v>
      </c>
      <c r="J261" s="24">
        <v>0.91</v>
      </c>
      <c r="K261" s="18">
        <v>13.086487386532506</v>
      </c>
      <c r="L261" s="18">
        <v>1.5099053286202588</v>
      </c>
      <c r="M261" s="18"/>
      <c r="N261" s="18"/>
      <c r="O261"/>
      <c r="P261"/>
      <c r="Q261" s="18"/>
      <c r="R261" s="18"/>
      <c r="S261"/>
      <c r="T261"/>
      <c r="U261"/>
    </row>
    <row r="262" spans="1:21">
      <c r="A262" s="1" t="s">
        <v>120</v>
      </c>
      <c r="B262" s="1" t="s">
        <v>550</v>
      </c>
      <c r="D262" s="16">
        <f t="shared" si="49"/>
        <v>-17</v>
      </c>
      <c r="E262" s="1">
        <v>195</v>
      </c>
      <c r="F262" s="16">
        <f t="shared" si="40"/>
        <v>1.95</v>
      </c>
      <c r="G262" s="25">
        <f t="shared" si="45"/>
        <v>-18.95</v>
      </c>
      <c r="H262" s="1">
        <v>195</v>
      </c>
      <c r="I262" s="24">
        <v>8.84</v>
      </c>
      <c r="J262" s="24">
        <v>0.48</v>
      </c>
      <c r="K262" s="18"/>
      <c r="L262" s="18"/>
      <c r="M262" s="18">
        <v>8.1672967008092368</v>
      </c>
      <c r="N262" s="18">
        <v>2.0456395769080093</v>
      </c>
      <c r="O262"/>
      <c r="P262"/>
      <c r="Q262" s="18"/>
      <c r="R262" s="18"/>
      <c r="S262"/>
      <c r="T262"/>
      <c r="U262"/>
    </row>
    <row r="263" spans="1:21">
      <c r="A263" s="1" t="s">
        <v>120</v>
      </c>
      <c r="B263" s="1" t="s">
        <v>561</v>
      </c>
      <c r="D263" s="16">
        <f>D262</f>
        <v>-17</v>
      </c>
      <c r="E263" s="1">
        <v>215</v>
      </c>
      <c r="F263" s="16">
        <f t="shared" si="40"/>
        <v>2.15</v>
      </c>
      <c r="G263" s="25">
        <f t="shared" si="45"/>
        <v>-19.149999999999999</v>
      </c>
      <c r="H263" s="1">
        <v>215</v>
      </c>
      <c r="I263" s="24">
        <v>12.36</v>
      </c>
      <c r="J263" s="24">
        <v>0.66</v>
      </c>
      <c r="K263" s="18">
        <v>9.3137995156805893</v>
      </c>
      <c r="L263" s="18">
        <v>2.1793439332180085</v>
      </c>
      <c r="M263" s="18">
        <v>8.1267234392016157</v>
      </c>
      <c r="N263" s="18">
        <v>2.0241481664952712</v>
      </c>
      <c r="O263"/>
      <c r="P263"/>
      <c r="Q263" s="18"/>
      <c r="R263" s="18"/>
      <c r="S263"/>
      <c r="T263"/>
      <c r="U263"/>
    </row>
    <row r="264" spans="1:21">
      <c r="A264" s="1" t="s">
        <v>120</v>
      </c>
      <c r="B264" s="1" t="s">
        <v>562</v>
      </c>
      <c r="D264" s="16">
        <f t="shared" ref="D264:D265" si="50">D263</f>
        <v>-17</v>
      </c>
      <c r="E264" s="1">
        <v>226</v>
      </c>
      <c r="F264" s="16">
        <f t="shared" si="40"/>
        <v>2.2599999999999998</v>
      </c>
      <c r="G264" s="25">
        <f t="shared" si="45"/>
        <v>-19.259999999999998</v>
      </c>
      <c r="H264" s="1">
        <v>226</v>
      </c>
      <c r="I264" s="24">
        <v>14.13</v>
      </c>
      <c r="J264" s="24">
        <v>1.49</v>
      </c>
      <c r="K264" s="18">
        <v>12.298108981037716</v>
      </c>
      <c r="L264" s="18">
        <v>2.581866810995181</v>
      </c>
      <c r="M264" s="18">
        <v>12.453287959163246</v>
      </c>
      <c r="N264" s="18">
        <v>2.5782866580270758</v>
      </c>
      <c r="O264"/>
      <c r="P264"/>
      <c r="Q264" s="18"/>
      <c r="R264" s="18"/>
      <c r="S264"/>
      <c r="T264"/>
      <c r="U264"/>
    </row>
    <row r="265" spans="1:21">
      <c r="A265" s="1" t="s">
        <v>120</v>
      </c>
      <c r="B265" s="1" t="s">
        <v>563</v>
      </c>
      <c r="D265" s="16">
        <f t="shared" si="50"/>
        <v>-17</v>
      </c>
      <c r="E265" s="1">
        <v>235</v>
      </c>
      <c r="F265" s="16">
        <f t="shared" si="40"/>
        <v>2.35</v>
      </c>
      <c r="G265" s="25">
        <f t="shared" si="45"/>
        <v>-19.350000000000001</v>
      </c>
      <c r="H265" s="1">
        <v>235</v>
      </c>
      <c r="I265" s="24">
        <v>14.92</v>
      </c>
      <c r="J265" s="24">
        <v>1.86</v>
      </c>
      <c r="K265" s="18">
        <v>14.154618433619868</v>
      </c>
      <c r="L265" s="18">
        <v>3.2118141083430887</v>
      </c>
      <c r="M265" s="18">
        <v>14.256731455399054</v>
      </c>
      <c r="N265" s="18">
        <v>4.006863174279812</v>
      </c>
      <c r="O265"/>
      <c r="P265"/>
      <c r="Q265" s="18"/>
      <c r="R265" s="18"/>
      <c r="S265"/>
      <c r="T265"/>
      <c r="U265"/>
    </row>
    <row r="266" spans="1:21">
      <c r="A266" s="1" t="s">
        <v>527</v>
      </c>
      <c r="B266" s="1" t="s">
        <v>564</v>
      </c>
      <c r="E266" s="1">
        <v>255</v>
      </c>
      <c r="F266" s="16">
        <f t="shared" si="40"/>
        <v>0</v>
      </c>
      <c r="G266" s="25">
        <f t="shared" si="45"/>
        <v>0</v>
      </c>
      <c r="I266" s="24">
        <v>7.7096659574692135</v>
      </c>
      <c r="J266" s="24">
        <v>0.9636554897172217</v>
      </c>
      <c r="K266" s="18">
        <v>14.915921014701647</v>
      </c>
      <c r="L266" s="18">
        <v>3.6245478809643958</v>
      </c>
      <c r="M266" s="18"/>
      <c r="N266" s="18"/>
      <c r="O266"/>
      <c r="P266"/>
      <c r="Q266" s="18"/>
      <c r="R266" s="18"/>
      <c r="S266"/>
      <c r="T266"/>
      <c r="U266"/>
    </row>
    <row r="267" spans="1:21">
      <c r="A267" s="1" t="s">
        <v>527</v>
      </c>
      <c r="B267" s="1" t="s">
        <v>565</v>
      </c>
      <c r="D267" s="16">
        <f>D266</f>
        <v>0</v>
      </c>
      <c r="E267" s="1">
        <v>265</v>
      </c>
      <c r="F267" s="16">
        <f t="shared" si="40"/>
        <v>0</v>
      </c>
      <c r="G267" s="25">
        <f t="shared" si="45"/>
        <v>0</v>
      </c>
      <c r="I267" s="24">
        <v>8.7732924294837336</v>
      </c>
      <c r="J267" s="24">
        <v>1.2863063563552115</v>
      </c>
      <c r="K267" s="18"/>
      <c r="L267" s="18"/>
      <c r="M267" s="18"/>
      <c r="N267" s="18"/>
      <c r="O267"/>
      <c r="P267"/>
      <c r="Q267" s="18"/>
      <c r="R267" s="18"/>
      <c r="S267"/>
      <c r="T267"/>
      <c r="U267"/>
    </row>
    <row r="268" spans="1:21">
      <c r="A268" s="1" t="s">
        <v>527</v>
      </c>
      <c r="B268" s="1">
        <v>7</v>
      </c>
      <c r="D268" s="16">
        <f>D267</f>
        <v>0</v>
      </c>
      <c r="E268" s="1">
        <v>329</v>
      </c>
      <c r="F268" s="16">
        <f t="shared" si="40"/>
        <v>0</v>
      </c>
      <c r="G268" s="25">
        <f t="shared" si="45"/>
        <v>0</v>
      </c>
      <c r="I268" s="24">
        <v>8.7831264319933346</v>
      </c>
      <c r="J268" s="24">
        <v>1.076732953058156</v>
      </c>
      <c r="K268" s="18"/>
      <c r="L268" s="18"/>
      <c r="M268" s="18"/>
      <c r="N268" s="18"/>
      <c r="O268"/>
      <c r="P268"/>
      <c r="Q268" s="18"/>
      <c r="R268" s="18"/>
      <c r="S268"/>
      <c r="T268"/>
      <c r="U268"/>
    </row>
    <row r="269" spans="1:21">
      <c r="A269" s="1" t="s">
        <v>527</v>
      </c>
      <c r="B269" s="1">
        <v>7</v>
      </c>
      <c r="D269" s="16">
        <f t="shared" ref="D269:D270" si="51">D268</f>
        <v>0</v>
      </c>
      <c r="E269" s="1">
        <v>335</v>
      </c>
      <c r="F269" s="16">
        <f t="shared" si="40"/>
        <v>0</v>
      </c>
      <c r="G269" s="25">
        <f t="shared" si="45"/>
        <v>0</v>
      </c>
      <c r="I269" s="24">
        <v>9.1394838709677373</v>
      </c>
      <c r="J269" s="24">
        <v>1.043835853753325</v>
      </c>
      <c r="K269" s="18"/>
      <c r="L269" s="18"/>
      <c r="M269" s="18"/>
      <c r="N269" s="18"/>
      <c r="O269"/>
      <c r="P269"/>
      <c r="Q269" s="18">
        <v>8.9668321145146965</v>
      </c>
      <c r="R269" s="18">
        <v>0.74946367895201937</v>
      </c>
      <c r="S269" s="18">
        <f t="shared" ref="S269" si="52">Q269-R269</f>
        <v>8.2173684355626779</v>
      </c>
      <c r="T269" s="18">
        <f t="shared" ref="T269" si="53">Q269+R269</f>
        <v>9.7162957934667151</v>
      </c>
      <c r="U269" t="str">
        <f t="shared" ref="U269" si="54">ROUND(S269*1000,-1)&amp;"-"&amp;ROUND(T269*1000,-1)</f>
        <v>8220-9720</v>
      </c>
    </row>
    <row r="270" spans="1:21">
      <c r="A270" s="1" t="s">
        <v>527</v>
      </c>
      <c r="B270" s="1">
        <v>7</v>
      </c>
      <c r="D270" s="16">
        <f t="shared" si="51"/>
        <v>0</v>
      </c>
      <c r="E270" s="1">
        <v>340</v>
      </c>
      <c r="F270" s="16">
        <f t="shared" si="40"/>
        <v>0</v>
      </c>
      <c r="G270" s="25">
        <f t="shared" si="45"/>
        <v>0</v>
      </c>
      <c r="I270" s="24">
        <v>13.035566563467487</v>
      </c>
      <c r="J270" s="24">
        <v>2.5705056649752183</v>
      </c>
      <c r="K270" s="18"/>
      <c r="L270" s="18"/>
      <c r="M270" s="18"/>
      <c r="N270" s="18"/>
      <c r="O270"/>
      <c r="P270"/>
      <c r="Q270" s="18"/>
      <c r="R270" s="18"/>
      <c r="S270"/>
      <c r="T270"/>
      <c r="U270"/>
    </row>
    <row r="271" spans="1:21">
      <c r="A271" s="1" t="s">
        <v>528</v>
      </c>
      <c r="B271" s="1">
        <v>4</v>
      </c>
      <c r="E271" s="1" t="s">
        <v>529</v>
      </c>
      <c r="F271" s="16">
        <f t="shared" si="40"/>
        <v>0.77500000000000002</v>
      </c>
      <c r="G271" s="25">
        <f t="shared" si="45"/>
        <v>-0.77500000000000002</v>
      </c>
      <c r="H271" s="1">
        <v>77.5</v>
      </c>
      <c r="I271" s="24">
        <v>4.8725416036308626</v>
      </c>
      <c r="J271" s="24">
        <v>0.45222979657540791</v>
      </c>
      <c r="K271" s="18"/>
      <c r="L271" s="18"/>
      <c r="M271" s="18"/>
      <c r="N271" s="18"/>
      <c r="O271"/>
      <c r="P271"/>
      <c r="Q271" s="18"/>
      <c r="R271" s="18"/>
      <c r="S271"/>
      <c r="T271"/>
      <c r="U271"/>
    </row>
    <row r="272" spans="1:21">
      <c r="A272" s="1" t="s">
        <v>528</v>
      </c>
      <c r="B272" s="1">
        <v>4</v>
      </c>
      <c r="D272" s="16">
        <f>D271</f>
        <v>0</v>
      </c>
      <c r="E272" s="1">
        <v>80</v>
      </c>
      <c r="F272" s="16">
        <f t="shared" si="40"/>
        <v>0.8</v>
      </c>
      <c r="G272" s="25">
        <f t="shared" si="45"/>
        <v>-0.8</v>
      </c>
      <c r="H272" s="1">
        <v>80</v>
      </c>
      <c r="I272" s="24">
        <v>5.6309750065087227</v>
      </c>
      <c r="J272" s="24">
        <v>0.49741287248936689</v>
      </c>
      <c r="K272" s="18"/>
      <c r="L272" s="18"/>
      <c r="M272"/>
      <c r="N272" s="18"/>
      <c r="O272" t="s">
        <v>596</v>
      </c>
      <c r="P272" t="s">
        <v>595</v>
      </c>
      <c r="Q272" s="20">
        <v>5.19</v>
      </c>
      <c r="R272" s="20">
        <v>0.17</v>
      </c>
      <c r="S272" s="18">
        <f t="shared" ref="S272:S275" si="55">Q272-R272</f>
        <v>5.0200000000000005</v>
      </c>
      <c r="T272" s="18">
        <f t="shared" ref="T272:T275" si="56">Q272+R272</f>
        <v>5.36</v>
      </c>
      <c r="U272" t="str">
        <f t="shared" ref="U272:U275" si="57">ROUND(S272*1000,-1)&amp;"-"&amp;ROUND(T272*1000,-1)</f>
        <v>5020-5360</v>
      </c>
    </row>
    <row r="273" spans="1:21">
      <c r="A273" s="1" t="s">
        <v>528</v>
      </c>
      <c r="B273" s="1">
        <v>4</v>
      </c>
      <c r="D273" s="16">
        <f t="shared" ref="D273" si="58">D272</f>
        <v>0</v>
      </c>
      <c r="E273" s="1">
        <v>90</v>
      </c>
      <c r="F273" s="16">
        <f t="shared" si="40"/>
        <v>0.9</v>
      </c>
      <c r="G273" s="25">
        <f t="shared" si="45"/>
        <v>-0.9</v>
      </c>
      <c r="H273" s="1">
        <v>90</v>
      </c>
      <c r="I273" s="24">
        <v>5.5156245565792634</v>
      </c>
      <c r="J273" s="24">
        <v>0.47936742636317953</v>
      </c>
      <c r="K273" s="18"/>
      <c r="L273" s="18"/>
      <c r="M273"/>
      <c r="N273" s="18"/>
      <c r="O273" t="s">
        <v>597</v>
      </c>
      <c r="P273"/>
      <c r="Q273" s="20">
        <v>5.0199999999999996</v>
      </c>
      <c r="R273" s="20">
        <v>0.16</v>
      </c>
      <c r="S273" s="18">
        <f t="shared" si="55"/>
        <v>4.8599999999999994</v>
      </c>
      <c r="T273" s="18">
        <f t="shared" si="56"/>
        <v>5.18</v>
      </c>
      <c r="U273" t="str">
        <f t="shared" si="57"/>
        <v>4860-5180</v>
      </c>
    </row>
    <row r="274" spans="1:21">
      <c r="A274" s="1" t="s">
        <v>528</v>
      </c>
      <c r="B274" s="1">
        <v>4</v>
      </c>
      <c r="D274" s="16">
        <f>D273</f>
        <v>0</v>
      </c>
      <c r="E274" s="1">
        <v>98</v>
      </c>
      <c r="F274" s="16">
        <f t="shared" si="40"/>
        <v>0.98</v>
      </c>
      <c r="G274" s="25">
        <f t="shared" si="45"/>
        <v>-0.98</v>
      </c>
      <c r="H274" s="1">
        <v>98</v>
      </c>
      <c r="I274" s="24">
        <v>4.5109962251032867</v>
      </c>
      <c r="J274" s="24">
        <v>0.42395236076319054</v>
      </c>
      <c r="K274" s="18"/>
      <c r="L274" s="18"/>
      <c r="M274"/>
      <c r="N274" s="18"/>
      <c r="O274" t="s">
        <v>599</v>
      </c>
      <c r="P274" t="s">
        <v>598</v>
      </c>
      <c r="Q274" s="20">
        <v>5.57</v>
      </c>
      <c r="R274" s="20">
        <v>0.15</v>
      </c>
      <c r="S274" s="18">
        <f t="shared" si="55"/>
        <v>5.42</v>
      </c>
      <c r="T274" s="18">
        <f t="shared" si="56"/>
        <v>5.7200000000000006</v>
      </c>
      <c r="U274" t="str">
        <f t="shared" si="57"/>
        <v>5420-5720</v>
      </c>
    </row>
    <row r="275" spans="1:21">
      <c r="A275" s="1" t="s">
        <v>528</v>
      </c>
      <c r="B275" s="1">
        <v>10</v>
      </c>
      <c r="D275" s="16">
        <f>D274</f>
        <v>0</v>
      </c>
      <c r="E275" s="1">
        <v>370</v>
      </c>
      <c r="F275" s="16">
        <f t="shared" si="40"/>
        <v>3.7</v>
      </c>
      <c r="G275" s="25">
        <f t="shared" si="45"/>
        <v>-3.7</v>
      </c>
      <c r="H275" s="1">
        <v>370</v>
      </c>
      <c r="I275" s="24">
        <v>5.7504217025257258</v>
      </c>
      <c r="J275" s="24">
        <v>0.51819836300752853</v>
      </c>
      <c r="K275" s="18"/>
      <c r="L275" s="18"/>
      <c r="M275"/>
      <c r="N275" s="18"/>
      <c r="O275" t="s">
        <v>600</v>
      </c>
      <c r="P275"/>
      <c r="Q275" s="20">
        <v>5.49</v>
      </c>
      <c r="R275" s="20">
        <v>0.16</v>
      </c>
      <c r="S275" s="18">
        <f t="shared" si="55"/>
        <v>5.33</v>
      </c>
      <c r="T275" s="18">
        <f t="shared" si="56"/>
        <v>5.65</v>
      </c>
      <c r="U275" t="str">
        <f t="shared" si="57"/>
        <v>5330-5650</v>
      </c>
    </row>
    <row r="276" spans="1:21">
      <c r="A276" s="1" t="s">
        <v>528</v>
      </c>
      <c r="B276" s="1">
        <v>10</v>
      </c>
      <c r="D276" s="16">
        <f t="shared" ref="D276:D277" si="59">D275</f>
        <v>0</v>
      </c>
      <c r="E276" s="1" t="s">
        <v>530</v>
      </c>
      <c r="F276" s="16">
        <f t="shared" si="40"/>
        <v>3.7749999999999999</v>
      </c>
      <c r="G276" s="25">
        <f t="shared" si="45"/>
        <v>-3.7749999999999999</v>
      </c>
      <c r="H276" s="1">
        <v>377.5</v>
      </c>
      <c r="I276" s="24">
        <v>5.4600724387719906</v>
      </c>
      <c r="J276" s="24">
        <v>0.47828114388882415</v>
      </c>
      <c r="K276" s="18"/>
      <c r="L276" s="18"/>
      <c r="M276" s="18"/>
      <c r="N276" s="18"/>
      <c r="O276"/>
      <c r="P276"/>
      <c r="Q276" s="18"/>
      <c r="R276" s="18"/>
      <c r="S276"/>
      <c r="T276"/>
      <c r="U276"/>
    </row>
    <row r="277" spans="1:21">
      <c r="A277" s="1" t="s">
        <v>528</v>
      </c>
      <c r="B277" s="1">
        <v>10</v>
      </c>
      <c r="D277" s="16">
        <f t="shared" si="59"/>
        <v>0</v>
      </c>
      <c r="E277" s="1">
        <v>390</v>
      </c>
      <c r="F277" s="16">
        <f t="shared" si="40"/>
        <v>3.9</v>
      </c>
      <c r="G277" s="25">
        <f t="shared" si="45"/>
        <v>-3.9</v>
      </c>
      <c r="H277" s="1">
        <v>390</v>
      </c>
      <c r="I277" s="24">
        <v>5.2786049026676292</v>
      </c>
      <c r="J277" s="24">
        <v>0.49533986028147003</v>
      </c>
      <c r="K277" s="18"/>
      <c r="L277" s="18"/>
      <c r="M277" s="18"/>
      <c r="N277" s="18"/>
      <c r="O277"/>
      <c r="P277"/>
      <c r="Q277" s="18"/>
      <c r="R277" s="18"/>
      <c r="S277"/>
      <c r="T277"/>
      <c r="U277"/>
    </row>
    <row r="278" spans="1:21">
      <c r="A278" s="1" t="s">
        <v>531</v>
      </c>
      <c r="B278" s="1" t="s">
        <v>566</v>
      </c>
      <c r="E278" s="1">
        <v>160</v>
      </c>
      <c r="F278" s="16">
        <f t="shared" si="40"/>
        <v>1.6</v>
      </c>
      <c r="G278" s="25">
        <f t="shared" si="45"/>
        <v>-1.6</v>
      </c>
      <c r="H278" s="1">
        <v>160</v>
      </c>
      <c r="I278" s="24">
        <v>7.44</v>
      </c>
      <c r="J278" s="24">
        <v>0.67</v>
      </c>
      <c r="K278" s="18"/>
      <c r="L278" s="18"/>
      <c r="M278" s="18"/>
      <c r="N278" s="18"/>
      <c r="O278"/>
      <c r="P278"/>
      <c r="Q278" s="18"/>
      <c r="R278" s="18"/>
      <c r="S278"/>
      <c r="T278"/>
      <c r="U278"/>
    </row>
    <row r="279" spans="1:21">
      <c r="A279" s="1" t="s">
        <v>531</v>
      </c>
      <c r="B279" s="1">
        <v>5</v>
      </c>
      <c r="D279" s="16">
        <f>D278</f>
        <v>0</v>
      </c>
      <c r="E279" s="1">
        <v>170</v>
      </c>
      <c r="F279" s="16">
        <f t="shared" ref="F279:F310" si="60">H279/100</f>
        <v>1.7</v>
      </c>
      <c r="G279" s="25">
        <f t="shared" si="45"/>
        <v>-1.7</v>
      </c>
      <c r="H279" s="1">
        <v>170</v>
      </c>
      <c r="I279" s="24">
        <v>9.1199999999999992</v>
      </c>
      <c r="J279" s="24">
        <v>1.91</v>
      </c>
      <c r="K279" s="18"/>
      <c r="L279" s="18"/>
      <c r="M279" s="19">
        <v>7.4298107369197499</v>
      </c>
      <c r="N279" s="19">
        <v>0.75536033520747958</v>
      </c>
      <c r="O279" t="s">
        <v>602</v>
      </c>
      <c r="P279" t="s">
        <v>601</v>
      </c>
      <c r="Q279" s="18">
        <v>8.19</v>
      </c>
      <c r="R279" s="18">
        <v>0.96</v>
      </c>
      <c r="S279" s="18">
        <f t="shared" ref="S279:S281" si="61">Q279-R279</f>
        <v>7.2299999999999995</v>
      </c>
      <c r="T279" s="18">
        <f t="shared" ref="T279:T281" si="62">Q279+R279</f>
        <v>9.1499999999999986</v>
      </c>
      <c r="U279" t="str">
        <f t="shared" ref="U279:U281" si="63">ROUND(S279*1000,-1)&amp;"-"&amp;ROUND(T279*1000,-1)</f>
        <v>7230-9150</v>
      </c>
    </row>
    <row r="280" spans="1:21">
      <c r="A280" s="1" t="s">
        <v>531</v>
      </c>
      <c r="B280" s="1" t="s">
        <v>567</v>
      </c>
      <c r="D280" s="16">
        <f>D279</f>
        <v>0</v>
      </c>
      <c r="E280" s="1">
        <v>540</v>
      </c>
      <c r="F280" s="16">
        <f t="shared" si="60"/>
        <v>5.4</v>
      </c>
      <c r="G280" s="25">
        <f t="shared" si="45"/>
        <v>-5.4</v>
      </c>
      <c r="H280" s="1">
        <v>540</v>
      </c>
      <c r="I280" s="24">
        <v>11.01</v>
      </c>
      <c r="J280" s="24">
        <v>0.89</v>
      </c>
      <c r="K280" s="18"/>
      <c r="L280" s="18"/>
      <c r="M280" s="19"/>
      <c r="N280" s="19"/>
      <c r="O280" t="s">
        <v>604</v>
      </c>
      <c r="P280" t="s">
        <v>603</v>
      </c>
      <c r="Q280" s="18">
        <v>10.97</v>
      </c>
      <c r="R280" s="18">
        <v>0.53</v>
      </c>
      <c r="S280" s="18">
        <f t="shared" si="61"/>
        <v>10.440000000000001</v>
      </c>
      <c r="T280" s="18">
        <f t="shared" si="62"/>
        <v>11.5</v>
      </c>
      <c r="U280" t="str">
        <f t="shared" si="63"/>
        <v>10440-11500</v>
      </c>
    </row>
    <row r="281" spans="1:21">
      <c r="A281" s="1" t="s">
        <v>531</v>
      </c>
      <c r="B281" s="1" t="s">
        <v>567</v>
      </c>
      <c r="D281" s="16">
        <f>D280</f>
        <v>0</v>
      </c>
      <c r="E281" s="1">
        <v>545</v>
      </c>
      <c r="F281" s="16">
        <f t="shared" si="60"/>
        <v>5.45</v>
      </c>
      <c r="G281" s="25">
        <f t="shared" si="45"/>
        <v>-5.45</v>
      </c>
      <c r="H281" s="1">
        <v>545</v>
      </c>
      <c r="I281" s="24">
        <v>11.02</v>
      </c>
      <c r="J281" s="24">
        <v>0.67</v>
      </c>
      <c r="K281" s="18">
        <v>10.708459071729937</v>
      </c>
      <c r="L281" s="18">
        <v>1.2099095694553321</v>
      </c>
      <c r="M281" s="19">
        <v>10.445628997867784</v>
      </c>
      <c r="N281" s="19">
        <v>1.1088418001882676</v>
      </c>
      <c r="O281" t="s">
        <v>605</v>
      </c>
      <c r="Q281" s="18">
        <v>13.39</v>
      </c>
      <c r="R281" s="18">
        <v>0.85</v>
      </c>
      <c r="S281" s="18">
        <f t="shared" si="61"/>
        <v>12.540000000000001</v>
      </c>
      <c r="T281" s="18">
        <f t="shared" si="62"/>
        <v>14.24</v>
      </c>
      <c r="U281" t="str">
        <f t="shared" si="63"/>
        <v>12540-14240</v>
      </c>
    </row>
    <row r="282" spans="1:21">
      <c r="A282" s="1" t="s">
        <v>531</v>
      </c>
      <c r="B282" s="1" t="s">
        <v>567</v>
      </c>
      <c r="D282" s="16">
        <f t="shared" ref="D282:D283" si="64">D281</f>
        <v>0</v>
      </c>
      <c r="E282" s="1">
        <v>550</v>
      </c>
      <c r="F282" s="16">
        <f t="shared" si="60"/>
        <v>5.5</v>
      </c>
      <c r="G282" s="25">
        <f t="shared" si="45"/>
        <v>-5.5</v>
      </c>
      <c r="H282" s="1">
        <v>550</v>
      </c>
      <c r="I282" s="24">
        <v>13.38</v>
      </c>
      <c r="J282" s="24">
        <v>1.08</v>
      </c>
      <c r="K282" s="18">
        <v>10.0498345991561</v>
      </c>
      <c r="L282" s="18">
        <v>1.1023888904888228</v>
      </c>
      <c r="M282" s="19">
        <v>12.042750533049018</v>
      </c>
      <c r="N282" s="19">
        <v>1.4845537160730784</v>
      </c>
      <c r="O282"/>
      <c r="Q282" s="18"/>
      <c r="R282" s="18"/>
      <c r="S282"/>
      <c r="T282"/>
      <c r="U282"/>
    </row>
    <row r="283" spans="1:21">
      <c r="A283" s="1" t="s">
        <v>531</v>
      </c>
      <c r="B283" s="1" t="s">
        <v>567</v>
      </c>
      <c r="D283" s="16">
        <f t="shared" si="64"/>
        <v>0</v>
      </c>
      <c r="E283" s="1">
        <v>555</v>
      </c>
      <c r="F283" s="16">
        <f t="shared" si="60"/>
        <v>5.55</v>
      </c>
      <c r="G283" s="25">
        <f t="shared" si="45"/>
        <v>-5.55</v>
      </c>
      <c r="H283" s="1">
        <v>555</v>
      </c>
      <c r="I283" s="24">
        <v>13.42</v>
      </c>
      <c r="J283" s="24">
        <v>1.37</v>
      </c>
      <c r="K283" s="18">
        <v>12.491448128342215</v>
      </c>
      <c r="L283" s="18">
        <v>1.6184190967681598</v>
      </c>
      <c r="M283" s="19">
        <v>15.085094850948471</v>
      </c>
      <c r="N283" s="19">
        <v>2.4412780723150624</v>
      </c>
      <c r="O283"/>
      <c r="Q283" s="18"/>
      <c r="R283" s="18"/>
      <c r="S283"/>
      <c r="T283"/>
      <c r="U283"/>
    </row>
    <row r="284" spans="1:21">
      <c r="A284" s="1" t="s">
        <v>532</v>
      </c>
      <c r="B284" s="1" t="s">
        <v>568</v>
      </c>
      <c r="E284" s="1">
        <v>398</v>
      </c>
      <c r="F284" s="16">
        <f t="shared" si="60"/>
        <v>3.98</v>
      </c>
      <c r="G284" s="25">
        <f t="shared" si="45"/>
        <v>-3.98</v>
      </c>
      <c r="H284" s="1">
        <v>398</v>
      </c>
      <c r="I284" s="24">
        <v>8.6199999999999992</v>
      </c>
      <c r="J284" s="24">
        <v>0.33</v>
      </c>
      <c r="K284" s="18">
        <v>12.491448128342215</v>
      </c>
      <c r="L284" s="18">
        <v>1.9985994647320411</v>
      </c>
      <c r="M284" s="19">
        <v>22.194715447154415</v>
      </c>
      <c r="N284" s="19">
        <v>6.5169425326695283</v>
      </c>
      <c r="O284"/>
      <c r="P284"/>
      <c r="Q284" s="18"/>
      <c r="R284" s="18"/>
      <c r="S284"/>
      <c r="T284"/>
      <c r="U284"/>
    </row>
    <row r="285" spans="1:21">
      <c r="A285" s="1" t="s">
        <v>532</v>
      </c>
      <c r="B285" s="1" t="s">
        <v>565</v>
      </c>
      <c r="D285" s="16">
        <f>D284</f>
        <v>0</v>
      </c>
      <c r="E285" s="1">
        <v>426</v>
      </c>
      <c r="F285" s="16">
        <f t="shared" si="60"/>
        <v>4.26</v>
      </c>
      <c r="G285" s="25">
        <f t="shared" si="45"/>
        <v>-4.26</v>
      </c>
      <c r="H285" s="1">
        <v>426</v>
      </c>
      <c r="I285" s="24">
        <v>11.22</v>
      </c>
      <c r="J285" s="24">
        <v>0.54</v>
      </c>
      <c r="K285" s="18"/>
      <c r="L285" s="18"/>
      <c r="N285" s="18"/>
      <c r="O285" t="s">
        <v>607</v>
      </c>
      <c r="P285" t="s">
        <v>606</v>
      </c>
      <c r="Q285" s="18">
        <v>9.065661036691905</v>
      </c>
      <c r="R285" s="18">
        <v>0.26353450781327808</v>
      </c>
      <c r="S285" s="18">
        <f t="shared" ref="S285:S286" si="65">Q285-R285</f>
        <v>8.8021265288786275</v>
      </c>
      <c r="T285" s="18">
        <f t="shared" ref="T285:T286" si="66">Q285+R285</f>
        <v>9.3291955445051826</v>
      </c>
      <c r="U285" t="str">
        <f t="shared" ref="U285:U286" si="67">ROUND(S285*1000,-1)&amp;"-"&amp;ROUND(T285*1000,-1)</f>
        <v>8800-9330</v>
      </c>
    </row>
    <row r="286" spans="1:21">
      <c r="A286" s="1" t="s">
        <v>532</v>
      </c>
      <c r="B286" s="1" t="s">
        <v>541</v>
      </c>
      <c r="D286" s="16">
        <f t="shared" ref="D286" si="68">D285</f>
        <v>0</v>
      </c>
      <c r="E286" s="1">
        <v>431</v>
      </c>
      <c r="F286" s="16">
        <f t="shared" si="60"/>
        <v>4.3099999999999996</v>
      </c>
      <c r="G286" s="25">
        <f t="shared" si="45"/>
        <v>-4.3099999999999996</v>
      </c>
      <c r="H286" s="1">
        <v>431</v>
      </c>
      <c r="I286" s="24">
        <v>9.25</v>
      </c>
      <c r="J286" s="24">
        <v>0.5</v>
      </c>
      <c r="K286" s="18"/>
      <c r="L286" s="18"/>
      <c r="N286" s="18"/>
      <c r="O286" t="s">
        <v>608</v>
      </c>
      <c r="Q286" s="18">
        <v>9.1057374305464887</v>
      </c>
      <c r="R286" s="18">
        <v>0.233134073441503</v>
      </c>
      <c r="S286" s="18">
        <f t="shared" si="65"/>
        <v>8.8726033571049854</v>
      </c>
      <c r="T286" s="18">
        <f t="shared" si="66"/>
        <v>9.3388715039879919</v>
      </c>
      <c r="U286" t="str">
        <f t="shared" si="67"/>
        <v>8870-9340</v>
      </c>
    </row>
    <row r="287" spans="1:21">
      <c r="A287" s="1" t="s">
        <v>532</v>
      </c>
      <c r="B287" s="1" t="s">
        <v>542</v>
      </c>
      <c r="D287" s="16">
        <f>D286</f>
        <v>0</v>
      </c>
      <c r="E287" s="1">
        <v>437</v>
      </c>
      <c r="F287" s="16">
        <f t="shared" si="60"/>
        <v>4.37</v>
      </c>
      <c r="G287" s="25">
        <f t="shared" si="45"/>
        <v>-4.37</v>
      </c>
      <c r="H287" s="1">
        <v>437</v>
      </c>
      <c r="I287" s="24">
        <v>9.42</v>
      </c>
      <c r="J287" s="24">
        <v>0.78</v>
      </c>
      <c r="K287" s="18"/>
      <c r="L287" s="18"/>
      <c r="M287" s="18"/>
      <c r="N287" s="18"/>
      <c r="O287"/>
      <c r="P287"/>
      <c r="Q287" s="18"/>
      <c r="R287" s="18"/>
      <c r="S287"/>
      <c r="T287"/>
      <c r="U287"/>
    </row>
    <row r="288" spans="1:21">
      <c r="A288" s="1" t="s">
        <v>532</v>
      </c>
      <c r="B288" s="1" t="s">
        <v>569</v>
      </c>
      <c r="D288" s="16">
        <f t="shared" ref="D288:D289" si="69">D287</f>
        <v>0</v>
      </c>
      <c r="E288" s="1">
        <v>444</v>
      </c>
      <c r="F288" s="16">
        <f t="shared" si="60"/>
        <v>4.4400000000000004</v>
      </c>
      <c r="G288" s="25">
        <f t="shared" si="45"/>
        <v>-4.4400000000000004</v>
      </c>
      <c r="H288" s="1">
        <v>444</v>
      </c>
      <c r="I288" s="24">
        <v>9.02</v>
      </c>
      <c r="J288" s="24">
        <v>0.28000000000000003</v>
      </c>
      <c r="K288" s="18"/>
      <c r="L288" s="18"/>
      <c r="M288" s="18"/>
      <c r="N288" s="18"/>
      <c r="O288"/>
      <c r="P288"/>
      <c r="Q288" s="18"/>
      <c r="R288" s="18"/>
      <c r="S288"/>
      <c r="T288"/>
      <c r="U288"/>
    </row>
    <row r="289" spans="1:21">
      <c r="A289" s="1" t="s">
        <v>532</v>
      </c>
      <c r="B289" s="1">
        <v>7</v>
      </c>
      <c r="D289" s="16">
        <f t="shared" si="69"/>
        <v>0</v>
      </c>
      <c r="E289" s="1">
        <v>451</v>
      </c>
      <c r="F289" s="16">
        <f t="shared" si="60"/>
        <v>4.51</v>
      </c>
      <c r="G289" s="25">
        <f t="shared" si="45"/>
        <v>-4.51</v>
      </c>
      <c r="H289" s="1">
        <v>451</v>
      </c>
      <c r="I289" s="24">
        <v>12.82</v>
      </c>
      <c r="J289" s="24">
        <v>1.28</v>
      </c>
      <c r="K289" s="18"/>
      <c r="L289" s="18"/>
      <c r="M289" s="18"/>
      <c r="N289" s="18"/>
      <c r="O289"/>
      <c r="P289"/>
      <c r="Q289" s="18"/>
      <c r="R289" s="18"/>
      <c r="S289"/>
      <c r="T289"/>
      <c r="U289"/>
    </row>
    <row r="290" spans="1:21">
      <c r="A290" s="1" t="s">
        <v>533</v>
      </c>
      <c r="B290" s="1" t="s">
        <v>546</v>
      </c>
      <c r="E290" s="1">
        <v>155</v>
      </c>
      <c r="F290" s="16">
        <f t="shared" si="60"/>
        <v>1.55</v>
      </c>
      <c r="G290" s="25">
        <f t="shared" si="45"/>
        <v>-1.55</v>
      </c>
      <c r="H290" s="1">
        <v>155</v>
      </c>
      <c r="I290" s="24">
        <v>10.285148154658424</v>
      </c>
      <c r="J290" s="24">
        <v>1.2350868607421481</v>
      </c>
      <c r="K290" s="18"/>
      <c r="L290" s="18"/>
      <c r="M290" s="18"/>
      <c r="N290" s="18"/>
      <c r="O290"/>
      <c r="P290"/>
      <c r="Q290" s="18"/>
      <c r="R290" s="18"/>
      <c r="S290"/>
      <c r="T290"/>
      <c r="U290"/>
    </row>
    <row r="291" spans="1:21">
      <c r="A291" s="1" t="s">
        <v>533</v>
      </c>
      <c r="B291" s="1" t="s">
        <v>546</v>
      </c>
      <c r="D291" s="16">
        <f>D290</f>
        <v>0</v>
      </c>
      <c r="E291" s="1">
        <v>159</v>
      </c>
      <c r="F291" s="16">
        <f t="shared" si="60"/>
        <v>1.59</v>
      </c>
      <c r="G291" s="25">
        <f t="shared" si="45"/>
        <v>-1.59</v>
      </c>
      <c r="H291" s="1">
        <v>159</v>
      </c>
      <c r="I291" s="24">
        <v>8.0906426496223069</v>
      </c>
      <c r="J291" s="24">
        <v>1.1997301654014572</v>
      </c>
      <c r="K291" s="18">
        <v>10.285148154658424</v>
      </c>
      <c r="L291" s="18">
        <v>1.2350868607421481</v>
      </c>
      <c r="M291" s="18"/>
      <c r="N291" s="18"/>
      <c r="O291" t="s">
        <v>610</v>
      </c>
      <c r="P291" t="s">
        <v>609</v>
      </c>
      <c r="Q291" s="18">
        <v>9.1560350595207698</v>
      </c>
      <c r="R291" s="18">
        <v>1.0977152109451223</v>
      </c>
      <c r="S291" s="18">
        <f t="shared" ref="S291:S293" si="70">Q291-R291</f>
        <v>8.058319848575648</v>
      </c>
      <c r="T291" s="18">
        <f t="shared" ref="T291:T293" si="71">Q291+R291</f>
        <v>10.253750270465892</v>
      </c>
      <c r="U291" t="str">
        <f t="shared" ref="U291:U293" si="72">ROUND(S291*1000,-1)&amp;"-"&amp;ROUND(T291*1000,-1)</f>
        <v>8060-10250</v>
      </c>
    </row>
    <row r="292" spans="1:21">
      <c r="A292" s="1" t="s">
        <v>533</v>
      </c>
      <c r="B292" s="1" t="s">
        <v>547</v>
      </c>
      <c r="D292" s="16">
        <f t="shared" ref="D292:D293" si="73">D291</f>
        <v>0</v>
      </c>
      <c r="E292" s="1">
        <v>175</v>
      </c>
      <c r="F292" s="16">
        <f t="shared" si="60"/>
        <v>1.75</v>
      </c>
      <c r="G292" s="25">
        <f t="shared" si="45"/>
        <v>-1.75</v>
      </c>
      <c r="H292" s="1">
        <v>175</v>
      </c>
      <c r="I292" s="24">
        <v>35.581669376693753</v>
      </c>
      <c r="J292" s="24">
        <v>6.3585404325500017</v>
      </c>
      <c r="K292" s="18">
        <v>8.0906426496223069</v>
      </c>
      <c r="L292" s="18">
        <v>1.1997301654014572</v>
      </c>
      <c r="M292" s="18"/>
      <c r="N292" s="18"/>
      <c r="O292" t="s">
        <v>612</v>
      </c>
      <c r="P292" t="s">
        <v>611</v>
      </c>
      <c r="Q292" s="18">
        <v>29.701274335707943</v>
      </c>
      <c r="R292" s="18">
        <v>3.1096643618296897</v>
      </c>
      <c r="S292" s="18">
        <f t="shared" si="70"/>
        <v>26.591609973878253</v>
      </c>
      <c r="T292" s="18">
        <f t="shared" si="71"/>
        <v>32.81093869753763</v>
      </c>
      <c r="U292" t="str">
        <f t="shared" si="72"/>
        <v>26590-32810</v>
      </c>
    </row>
    <row r="293" spans="1:21">
      <c r="A293" s="1" t="s">
        <v>533</v>
      </c>
      <c r="B293" s="1">
        <v>4</v>
      </c>
      <c r="D293" s="16">
        <f t="shared" si="73"/>
        <v>0</v>
      </c>
      <c r="E293" s="1">
        <v>180</v>
      </c>
      <c r="F293" s="16">
        <f t="shared" si="60"/>
        <v>1.8</v>
      </c>
      <c r="G293" s="25">
        <f t="shared" si="45"/>
        <v>-1.8</v>
      </c>
      <c r="H293" s="1">
        <v>180</v>
      </c>
      <c r="I293" s="24">
        <v>38.969179164041158</v>
      </c>
      <c r="J293" s="24">
        <v>4.8874315565889024</v>
      </c>
      <c r="K293" s="18">
        <v>35.581669376693753</v>
      </c>
      <c r="L293" s="18">
        <v>6.3585404325500017</v>
      </c>
      <c r="M293" s="18"/>
      <c r="N293" s="18"/>
      <c r="O293" t="s">
        <v>614</v>
      </c>
      <c r="P293" t="s">
        <v>613</v>
      </c>
      <c r="Q293" s="18">
        <v>37.381823064954105</v>
      </c>
      <c r="R293" s="18">
        <v>2.9395604609093167</v>
      </c>
      <c r="S293" s="18">
        <f t="shared" si="70"/>
        <v>34.442262604044785</v>
      </c>
      <c r="T293" s="18">
        <f t="shared" si="71"/>
        <v>40.321383525863425</v>
      </c>
      <c r="U293" t="str">
        <f t="shared" si="72"/>
        <v>34440-40320</v>
      </c>
    </row>
    <row r="294" spans="1:21">
      <c r="A294" s="1" t="s">
        <v>533</v>
      </c>
      <c r="B294" s="1">
        <v>4</v>
      </c>
      <c r="D294" s="16">
        <f>D293</f>
        <v>0</v>
      </c>
      <c r="E294" s="1">
        <v>185</v>
      </c>
      <c r="F294" s="16">
        <f t="shared" si="60"/>
        <v>1.85</v>
      </c>
      <c r="G294" s="25">
        <f t="shared" si="45"/>
        <v>-1.85</v>
      </c>
      <c r="H294" s="1">
        <v>185</v>
      </c>
      <c r="I294" s="24">
        <v>43.64361357156433</v>
      </c>
      <c r="J294" s="24">
        <v>5.3400205500457663</v>
      </c>
      <c r="K294" s="18">
        <v>38.969179164041158</v>
      </c>
      <c r="L294" s="18">
        <v>4.8874315565889024</v>
      </c>
      <c r="M294" s="18"/>
      <c r="N294" s="18"/>
      <c r="O294"/>
      <c r="P294"/>
      <c r="Q294" s="18"/>
      <c r="R294" s="18"/>
      <c r="S294"/>
      <c r="T294"/>
      <c r="U294"/>
    </row>
    <row r="295" spans="1:21">
      <c r="A295" s="1" t="s">
        <v>533</v>
      </c>
      <c r="B295" s="1">
        <v>4</v>
      </c>
      <c r="D295" s="16">
        <f t="shared" ref="D295:D296" si="74">D294</f>
        <v>0</v>
      </c>
      <c r="E295" s="1">
        <v>195</v>
      </c>
      <c r="F295" s="16">
        <f t="shared" si="60"/>
        <v>1.95</v>
      </c>
      <c r="G295" s="25">
        <f t="shared" si="45"/>
        <v>-1.95</v>
      </c>
      <c r="H295" s="1">
        <v>195</v>
      </c>
      <c r="I295" s="24">
        <v>29.77932422935633</v>
      </c>
      <c r="J295" s="24">
        <v>3.6342891325252475</v>
      </c>
      <c r="K295" s="18"/>
      <c r="L295" s="18"/>
      <c r="M295" s="18">
        <v>43.64361357156433</v>
      </c>
      <c r="N295" s="18">
        <v>5.3400205500457663</v>
      </c>
      <c r="O295"/>
      <c r="Q295" s="18"/>
      <c r="R295" s="18"/>
      <c r="S295"/>
      <c r="T295"/>
      <c r="U295"/>
    </row>
    <row r="296" spans="1:21">
      <c r="A296" s="1" t="s">
        <v>533</v>
      </c>
      <c r="B296" s="1">
        <v>6</v>
      </c>
      <c r="D296" s="16">
        <f t="shared" si="74"/>
        <v>0</v>
      </c>
      <c r="E296" s="1">
        <v>370</v>
      </c>
      <c r="F296" s="16">
        <f t="shared" si="60"/>
        <v>3.7</v>
      </c>
      <c r="G296" s="25">
        <f t="shared" si="45"/>
        <v>-3.7</v>
      </c>
      <c r="H296" s="1">
        <v>370</v>
      </c>
      <c r="I296" s="24">
        <v>49.614631480324782</v>
      </c>
      <c r="J296" s="24">
        <v>6.5268886910173993</v>
      </c>
      <c r="K296" s="18"/>
      <c r="L296" s="18"/>
      <c r="M296" s="18">
        <v>29.77932422935633</v>
      </c>
      <c r="N296" s="18">
        <v>3.6342891325252475</v>
      </c>
      <c r="O296"/>
      <c r="Q296" s="18"/>
      <c r="R296" s="18"/>
      <c r="S296"/>
      <c r="T296"/>
      <c r="U296"/>
    </row>
    <row r="297" spans="1:21">
      <c r="A297" s="1" t="s">
        <v>533</v>
      </c>
      <c r="B297" s="1">
        <v>6</v>
      </c>
      <c r="D297" s="16">
        <f>D296</f>
        <v>0</v>
      </c>
      <c r="E297" s="1">
        <v>380</v>
      </c>
      <c r="F297" s="16">
        <f t="shared" si="60"/>
        <v>3.8</v>
      </c>
      <c r="G297" s="25">
        <f t="shared" si="45"/>
        <v>-3.8</v>
      </c>
      <c r="H297" s="1">
        <v>380</v>
      </c>
      <c r="I297" s="24">
        <v>48.358995246326735</v>
      </c>
      <c r="J297" s="24">
        <v>11.490363037084705</v>
      </c>
      <c r="K297" s="18">
        <v>49.614631480324782</v>
      </c>
      <c r="L297" s="18">
        <v>6.5268886910173993</v>
      </c>
      <c r="M297" s="18"/>
      <c r="N297" s="18"/>
      <c r="O297"/>
      <c r="Q297" s="18"/>
      <c r="R297" s="18"/>
      <c r="S297"/>
      <c r="T297"/>
      <c r="U297"/>
    </row>
    <row r="298" spans="1:21">
      <c r="A298" s="1" t="s">
        <v>533</v>
      </c>
      <c r="B298" s="1">
        <v>6</v>
      </c>
      <c r="D298" s="16">
        <f t="shared" ref="D298" si="75">D297</f>
        <v>0</v>
      </c>
      <c r="E298" s="1">
        <v>400</v>
      </c>
      <c r="F298" s="16">
        <f t="shared" si="60"/>
        <v>4</v>
      </c>
      <c r="G298" s="25">
        <f t="shared" si="45"/>
        <v>-4</v>
      </c>
      <c r="H298" s="1">
        <v>400</v>
      </c>
      <c r="I298" s="24">
        <v>41.263639861194946</v>
      </c>
      <c r="J298" s="24">
        <v>8.9787935160195165</v>
      </c>
      <c r="K298" s="18">
        <v>48.358995246326735</v>
      </c>
      <c r="L298" s="18">
        <v>11.490363037084705</v>
      </c>
      <c r="M298" s="18"/>
      <c r="N298" s="18"/>
      <c r="O298"/>
      <c r="P298"/>
      <c r="Q298" s="18"/>
      <c r="R298" s="18"/>
      <c r="S298"/>
      <c r="T298"/>
      <c r="U298"/>
    </row>
    <row r="299" spans="1:21">
      <c r="A299" s="1" t="s">
        <v>533</v>
      </c>
      <c r="B299" s="1" t="s">
        <v>541</v>
      </c>
      <c r="D299" s="16">
        <f>D298</f>
        <v>0</v>
      </c>
      <c r="E299" s="1">
        <v>410</v>
      </c>
      <c r="F299" s="16">
        <f t="shared" si="60"/>
        <v>4.0999999999999996</v>
      </c>
      <c r="G299" s="25">
        <f t="shared" si="45"/>
        <v>-4.0999999999999996</v>
      </c>
      <c r="H299" s="1">
        <v>410</v>
      </c>
      <c r="I299" s="24">
        <v>42.829839407446265</v>
      </c>
      <c r="J299" s="24">
        <v>6.3691505307726288</v>
      </c>
      <c r="K299" s="18">
        <v>41.263639861194946</v>
      </c>
      <c r="L299" s="18">
        <v>8.9787935160195165</v>
      </c>
      <c r="M299" s="18"/>
      <c r="N299" s="18"/>
      <c r="O299"/>
      <c r="P299"/>
      <c r="Q299" s="18"/>
      <c r="R299" s="18"/>
      <c r="S299"/>
      <c r="T299"/>
      <c r="U299"/>
    </row>
    <row r="300" spans="1:21">
      <c r="A300" s="1" t="s">
        <v>533</v>
      </c>
      <c r="B300" s="1" t="s">
        <v>543</v>
      </c>
      <c r="D300" s="16">
        <f t="shared" ref="D300:D301" si="76">D299</f>
        <v>0</v>
      </c>
      <c r="E300" s="1">
        <v>414</v>
      </c>
      <c r="F300" s="16">
        <f t="shared" si="60"/>
        <v>4.1399999999999997</v>
      </c>
      <c r="G300" s="25">
        <f t="shared" si="45"/>
        <v>-4.1399999999999997</v>
      </c>
      <c r="H300" s="1">
        <v>414</v>
      </c>
      <c r="I300" s="24">
        <v>29.487952167414061</v>
      </c>
      <c r="J300" s="24">
        <v>6.0082958918449503</v>
      </c>
      <c r="K300" s="18">
        <v>42.829839407446265</v>
      </c>
      <c r="L300" s="18">
        <v>6.3691505307726288</v>
      </c>
      <c r="M300" s="18"/>
      <c r="N300" s="18"/>
      <c r="O300"/>
      <c r="P300"/>
      <c r="Q300" s="18"/>
      <c r="R300" s="18"/>
      <c r="S300"/>
      <c r="T300"/>
      <c r="U300"/>
    </row>
    <row r="301" spans="1:21">
      <c r="A301" s="1" t="s">
        <v>533</v>
      </c>
      <c r="B301" s="1" t="s">
        <v>567</v>
      </c>
      <c r="D301" s="16">
        <f t="shared" si="76"/>
        <v>0</v>
      </c>
      <c r="E301" s="1">
        <v>422</v>
      </c>
      <c r="F301" s="16">
        <f t="shared" si="60"/>
        <v>4.22</v>
      </c>
      <c r="G301" s="25">
        <f t="shared" si="45"/>
        <v>-4.22</v>
      </c>
      <c r="H301" s="1">
        <v>422</v>
      </c>
      <c r="I301" s="24">
        <v>83.142628928864212</v>
      </c>
      <c r="J301" s="24">
        <v>7.3432634211599463</v>
      </c>
      <c r="K301" s="18">
        <v>29.487952167414061</v>
      </c>
      <c r="L301" s="18">
        <v>6.0082958918449503</v>
      </c>
      <c r="M301" s="18"/>
      <c r="N301" s="18"/>
      <c r="O301"/>
      <c r="P301"/>
      <c r="Q301" s="18"/>
      <c r="R301" s="18"/>
      <c r="S301"/>
      <c r="T301"/>
      <c r="U301"/>
    </row>
    <row r="302" spans="1:21">
      <c r="A302" s="1" t="s">
        <v>161</v>
      </c>
      <c r="B302" s="1">
        <v>3</v>
      </c>
      <c r="D302" s="16">
        <f>D113</f>
        <v>-27.5</v>
      </c>
      <c r="E302" s="1">
        <v>80</v>
      </c>
      <c r="F302" s="16">
        <f t="shared" si="60"/>
        <v>0.8</v>
      </c>
      <c r="G302" s="25">
        <f t="shared" si="45"/>
        <v>-28.3</v>
      </c>
      <c r="H302" s="1">
        <v>80</v>
      </c>
      <c r="I302" s="24">
        <v>10.19</v>
      </c>
      <c r="J302" s="24">
        <v>0.5</v>
      </c>
      <c r="K302" s="18">
        <v>83.142628928864212</v>
      </c>
      <c r="L302" s="18">
        <v>7.3432634211599463</v>
      </c>
      <c r="M302" s="18"/>
      <c r="N302" s="18"/>
      <c r="O302"/>
      <c r="P302"/>
      <c r="Q302" s="18"/>
      <c r="R302" s="18"/>
      <c r="S302"/>
      <c r="T302"/>
      <c r="U302"/>
    </row>
    <row r="303" spans="1:21">
      <c r="A303" s="1" t="s">
        <v>161</v>
      </c>
      <c r="B303" s="1" t="s">
        <v>546</v>
      </c>
      <c r="D303" s="16">
        <f>D302</f>
        <v>-27.5</v>
      </c>
      <c r="E303" s="1">
        <v>83</v>
      </c>
      <c r="F303" s="16">
        <f t="shared" si="60"/>
        <v>0.83</v>
      </c>
      <c r="G303" s="25">
        <f t="shared" si="45"/>
        <v>-28.33</v>
      </c>
      <c r="H303" s="1">
        <v>83</v>
      </c>
      <c r="I303" s="24">
        <v>11.2</v>
      </c>
      <c r="J303" s="24">
        <v>0.8</v>
      </c>
      <c r="K303" s="18">
        <v>10.135530028364469</v>
      </c>
      <c r="L303" s="18">
        <v>1.2664905909259472</v>
      </c>
      <c r="M303" s="18">
        <v>10.512475908358018</v>
      </c>
      <c r="N303" s="18">
        <v>1.1523397237009463</v>
      </c>
      <c r="O303"/>
      <c r="P303"/>
      <c r="Q303" s="18">
        <v>10.182655067671728</v>
      </c>
      <c r="R303" s="18">
        <v>0.46506889366360482</v>
      </c>
      <c r="S303" s="18">
        <f t="shared" ref="S303:S306" si="77">Q303-R303</f>
        <v>9.7175861740081242</v>
      </c>
      <c r="T303" s="18">
        <f t="shared" ref="T303:T306" si="78">Q303+R303</f>
        <v>10.647723961335332</v>
      </c>
      <c r="U303" t="str">
        <f t="shared" ref="U303:U306" si="79">ROUND(S303*1000,-1)&amp;"-"&amp;ROUND(T303*1000,-1)</f>
        <v>9720-10650</v>
      </c>
    </row>
    <row r="304" spans="1:21">
      <c r="A304" s="1" t="s">
        <v>161</v>
      </c>
      <c r="B304" s="1" t="s">
        <v>546</v>
      </c>
      <c r="D304" s="16">
        <f t="shared" ref="D304:D305" si="80">D303</f>
        <v>-27.5</v>
      </c>
      <c r="E304" s="1">
        <v>85</v>
      </c>
      <c r="F304" s="16">
        <f t="shared" si="60"/>
        <v>0.85</v>
      </c>
      <c r="G304" s="25">
        <f t="shared" si="45"/>
        <v>-28.35</v>
      </c>
      <c r="H304" s="1">
        <v>85</v>
      </c>
      <c r="I304" s="24">
        <v>10.99</v>
      </c>
      <c r="J304" s="24">
        <v>0.78</v>
      </c>
      <c r="K304" s="18">
        <v>11.022586242870199</v>
      </c>
      <c r="L304" s="18">
        <v>1.0504097737496947</v>
      </c>
      <c r="M304" s="18"/>
      <c r="N304" s="18"/>
      <c r="O304"/>
      <c r="P304"/>
      <c r="Q304" s="18">
        <v>11.134870159094024</v>
      </c>
      <c r="R304" s="18">
        <v>0.63643655486848394</v>
      </c>
      <c r="S304" s="18">
        <f t="shared" si="77"/>
        <v>10.498433604225541</v>
      </c>
      <c r="T304" s="18">
        <f t="shared" si="78"/>
        <v>11.771306713962508</v>
      </c>
      <c r="U304" t="str">
        <f t="shared" si="79"/>
        <v>10500-11770</v>
      </c>
    </row>
    <row r="305" spans="1:21">
      <c r="A305" s="1" t="s">
        <v>161</v>
      </c>
      <c r="B305" s="1" t="s">
        <v>547</v>
      </c>
      <c r="D305" s="16">
        <f t="shared" si="80"/>
        <v>-27.5</v>
      </c>
      <c r="E305" s="1">
        <v>90</v>
      </c>
      <c r="F305" s="16">
        <f t="shared" si="60"/>
        <v>0.9</v>
      </c>
      <c r="G305" s="25">
        <f t="shared" si="45"/>
        <v>-28.4</v>
      </c>
      <c r="H305" s="1">
        <v>90</v>
      </c>
      <c r="I305" s="24">
        <v>11.48</v>
      </c>
      <c r="J305" s="24">
        <v>1.36</v>
      </c>
      <c r="K305" s="18">
        <v>11.261071036368723</v>
      </c>
      <c r="L305" s="18">
        <v>1.5146223480480083</v>
      </c>
      <c r="M305" s="18">
        <v>9.6853272615562549</v>
      </c>
      <c r="N305" s="18">
        <v>1.409196932356392</v>
      </c>
      <c r="O305"/>
      <c r="P305"/>
      <c r="Q305" s="18">
        <v>11.046820226089434</v>
      </c>
      <c r="R305" s="18">
        <v>0.69344860866839941</v>
      </c>
      <c r="S305" s="18">
        <f t="shared" si="77"/>
        <v>10.353371617421034</v>
      </c>
      <c r="T305" s="18">
        <f t="shared" si="78"/>
        <v>11.740268834757833</v>
      </c>
      <c r="U305" t="str">
        <f t="shared" si="79"/>
        <v>10350-11740</v>
      </c>
    </row>
    <row r="306" spans="1:21">
      <c r="A306" s="1" t="s">
        <v>161</v>
      </c>
      <c r="B306" s="1">
        <v>4</v>
      </c>
      <c r="D306" s="16">
        <f>D305</f>
        <v>-27.5</v>
      </c>
      <c r="E306" s="1">
        <v>93</v>
      </c>
      <c r="F306" s="16">
        <f t="shared" si="60"/>
        <v>0.93</v>
      </c>
      <c r="G306" s="25">
        <f t="shared" si="45"/>
        <v>-28.43</v>
      </c>
      <c r="H306" s="1">
        <v>93</v>
      </c>
      <c r="I306" s="24">
        <v>11.63</v>
      </c>
      <c r="J306" s="24">
        <v>0.97</v>
      </c>
      <c r="K306" s="18">
        <v>11.097940037277494</v>
      </c>
      <c r="L306" s="18">
        <v>1.4195012397925761</v>
      </c>
      <c r="M306" s="18">
        <v>14.896798632669435</v>
      </c>
      <c r="N306" s="18">
        <v>4.751898299654699</v>
      </c>
      <c r="O306"/>
      <c r="P306"/>
      <c r="Q306" s="18">
        <v>11.297145092680159</v>
      </c>
      <c r="R306" s="18">
        <v>0.98202675855919175</v>
      </c>
      <c r="S306" s="18">
        <f t="shared" si="77"/>
        <v>10.315118334120967</v>
      </c>
      <c r="T306" s="18">
        <f t="shared" si="78"/>
        <v>12.279171851239351</v>
      </c>
      <c r="U306" t="str">
        <f t="shared" si="79"/>
        <v>10320-12280</v>
      </c>
    </row>
    <row r="307" spans="1:21">
      <c r="A307" s="1" t="s">
        <v>161</v>
      </c>
      <c r="B307" s="1">
        <v>7</v>
      </c>
      <c r="D307" s="16">
        <f t="shared" ref="D307:D308" si="81">D306</f>
        <v>-27.5</v>
      </c>
      <c r="E307" s="1">
        <v>138</v>
      </c>
      <c r="F307" s="16">
        <f t="shared" si="60"/>
        <v>1.38</v>
      </c>
      <c r="G307" s="25">
        <f t="shared" si="45"/>
        <v>-28.88</v>
      </c>
      <c r="H307" s="1">
        <v>138</v>
      </c>
      <c r="I307" s="24">
        <v>12.12</v>
      </c>
      <c r="J307" s="24">
        <v>0.9</v>
      </c>
      <c r="K307" s="18"/>
      <c r="L307" s="18"/>
      <c r="M307" s="18">
        <v>11.478020501217047</v>
      </c>
      <c r="N307" s="18">
        <v>1.7945626752557289</v>
      </c>
      <c r="O307"/>
      <c r="P307"/>
      <c r="Q307" s="18"/>
      <c r="R307" s="18"/>
      <c r="S307"/>
      <c r="T307"/>
      <c r="U307"/>
    </row>
    <row r="308" spans="1:21">
      <c r="A308" s="1" t="s">
        <v>161</v>
      </c>
      <c r="B308" s="1">
        <v>8</v>
      </c>
      <c r="D308" s="16">
        <f t="shared" si="81"/>
        <v>-27.5</v>
      </c>
      <c r="E308" s="1">
        <v>141</v>
      </c>
      <c r="F308" s="16">
        <f t="shared" si="60"/>
        <v>1.41</v>
      </c>
      <c r="G308" s="25">
        <f t="shared" si="45"/>
        <v>-28.91</v>
      </c>
      <c r="H308" s="1">
        <v>141</v>
      </c>
      <c r="I308" s="24">
        <v>13.11</v>
      </c>
      <c r="J308" s="24">
        <v>0.82</v>
      </c>
      <c r="K308" s="18"/>
      <c r="L308" s="18"/>
      <c r="M308" s="18">
        <v>12.118167543200599</v>
      </c>
      <c r="N308" s="18">
        <v>1.4714871365840241</v>
      </c>
      <c r="O308"/>
      <c r="P308"/>
      <c r="Q308" s="18">
        <v>11.094612960552245</v>
      </c>
      <c r="R308" s="18">
        <v>0.46889061571629992</v>
      </c>
      <c r="S308" s="18">
        <f t="shared" ref="S308" si="82">Q308-R308</f>
        <v>10.625722344835946</v>
      </c>
      <c r="T308" s="18">
        <f t="shared" ref="T308" si="83">Q308+R308</f>
        <v>11.563503576268545</v>
      </c>
      <c r="U308" t="str">
        <f t="shared" ref="U308" si="84">ROUND(S308*1000,-1)&amp;"-"&amp;ROUND(T308*1000,-1)</f>
        <v>10630-11560</v>
      </c>
    </row>
    <row r="309" spans="1:21">
      <c r="A309" s="1" t="s">
        <v>534</v>
      </c>
      <c r="B309" s="1" t="s">
        <v>545</v>
      </c>
      <c r="E309" s="1">
        <v>55</v>
      </c>
      <c r="F309" s="16">
        <f t="shared" si="60"/>
        <v>0.55000000000000004</v>
      </c>
      <c r="G309" s="25">
        <f t="shared" si="45"/>
        <v>-0.55000000000000004</v>
      </c>
      <c r="H309" s="1">
        <v>55</v>
      </c>
      <c r="I309" s="24">
        <v>14.810554687008734</v>
      </c>
      <c r="J309" s="24">
        <v>3.5295498887576229</v>
      </c>
      <c r="K309" s="18"/>
      <c r="L309" s="18"/>
      <c r="M309" s="18">
        <v>13.106729795969008</v>
      </c>
      <c r="N309" s="18">
        <v>1.2773092040871379</v>
      </c>
      <c r="O309"/>
      <c r="P309"/>
      <c r="Q309" s="18"/>
      <c r="R309" s="18"/>
      <c r="S309"/>
      <c r="T309"/>
      <c r="U309"/>
    </row>
    <row r="310" spans="1:21">
      <c r="A310" s="1" t="s">
        <v>534</v>
      </c>
      <c r="B310" s="1">
        <v>2</v>
      </c>
      <c r="D310" s="16">
        <f>D309</f>
        <v>0</v>
      </c>
      <c r="E310" s="1">
        <v>65</v>
      </c>
      <c r="F310" s="16">
        <f t="shared" si="60"/>
        <v>0.65</v>
      </c>
      <c r="G310" s="25">
        <f t="shared" si="45"/>
        <v>-0.65</v>
      </c>
      <c r="H310" s="1">
        <v>65</v>
      </c>
      <c r="I310" s="24">
        <v>25.214306308682257</v>
      </c>
      <c r="J310" s="24">
        <v>4.5327151731166868</v>
      </c>
      <c r="K310" s="18"/>
      <c r="L310" s="18"/>
      <c r="M310" s="18"/>
      <c r="N310" s="18"/>
      <c r="O310"/>
      <c r="P310"/>
      <c r="Q310" s="18"/>
      <c r="R310" s="18"/>
      <c r="S310"/>
      <c r="T310"/>
      <c r="U310"/>
    </row>
    <row r="311" spans="1:21">
      <c r="A311" s="1" t="s">
        <v>534</v>
      </c>
      <c r="B311" s="1">
        <v>2</v>
      </c>
      <c r="D311" s="16">
        <f t="shared" ref="D311" si="85">D310</f>
        <v>0</v>
      </c>
      <c r="E311" s="1">
        <v>75</v>
      </c>
      <c r="F311" s="16">
        <f t="shared" ref="F311:F330" si="86">H311/100</f>
        <v>0.75</v>
      </c>
      <c r="G311" s="25">
        <f t="shared" si="45"/>
        <v>-0.75</v>
      </c>
      <c r="H311" s="1">
        <v>75</v>
      </c>
      <c r="I311" s="24">
        <v>27.545865794285664</v>
      </c>
      <c r="J311" s="24">
        <v>4.2267785284815895</v>
      </c>
      <c r="K311" s="18"/>
      <c r="L311" s="18"/>
      <c r="M311" s="18"/>
      <c r="N311" s="18"/>
      <c r="O311"/>
      <c r="P311"/>
      <c r="Q311" s="18"/>
      <c r="R311" s="18"/>
      <c r="S311"/>
      <c r="T311"/>
      <c r="U311"/>
    </row>
    <row r="312" spans="1:21">
      <c r="A312" s="1" t="s">
        <v>534</v>
      </c>
      <c r="B312" s="1">
        <v>4</v>
      </c>
      <c r="D312" s="16">
        <f>D311</f>
        <v>0</v>
      </c>
      <c r="E312" s="1">
        <v>231</v>
      </c>
      <c r="F312" s="16">
        <f t="shared" si="86"/>
        <v>2.31</v>
      </c>
      <c r="G312" s="25">
        <f t="shared" ref="G312:G330" si="87">D312-F312</f>
        <v>-2.31</v>
      </c>
      <c r="H312" s="1">
        <v>231</v>
      </c>
      <c r="I312" s="24">
        <v>22.393556629256683</v>
      </c>
      <c r="J312" s="24">
        <v>2.2906235052713564</v>
      </c>
      <c r="K312" s="18"/>
      <c r="L312" s="18"/>
      <c r="M312" s="18"/>
      <c r="N312" s="18"/>
      <c r="O312"/>
      <c r="P312"/>
      <c r="Q312" s="18"/>
      <c r="R312" s="18"/>
      <c r="S312"/>
      <c r="T312"/>
      <c r="U312"/>
    </row>
    <row r="313" spans="1:21">
      <c r="A313" s="1" t="s">
        <v>534</v>
      </c>
      <c r="B313" s="1" t="s">
        <v>566</v>
      </c>
      <c r="D313" s="16">
        <f t="shared" ref="D313:D314" si="88">D312</f>
        <v>0</v>
      </c>
      <c r="E313" s="1">
        <v>241</v>
      </c>
      <c r="F313" s="16">
        <f t="shared" si="86"/>
        <v>2.41</v>
      </c>
      <c r="G313" s="25">
        <f t="shared" si="87"/>
        <v>-2.41</v>
      </c>
      <c r="H313" s="1">
        <v>241</v>
      </c>
      <c r="I313" s="24">
        <v>45.989741322000967</v>
      </c>
      <c r="J313" s="24">
        <v>5.2829055827777527</v>
      </c>
      <c r="K313" s="18"/>
      <c r="L313" s="18"/>
      <c r="M313" s="18"/>
      <c r="N313" s="18"/>
      <c r="O313"/>
      <c r="P313"/>
      <c r="Q313" s="18"/>
      <c r="R313" s="18"/>
      <c r="S313"/>
      <c r="T313"/>
      <c r="U313"/>
    </row>
    <row r="314" spans="1:21">
      <c r="A314" s="1" t="s">
        <v>534</v>
      </c>
      <c r="B314" s="1">
        <v>5</v>
      </c>
      <c r="D314" s="16">
        <f t="shared" si="88"/>
        <v>0</v>
      </c>
      <c r="E314" s="1">
        <v>251</v>
      </c>
      <c r="F314" s="16">
        <f t="shared" si="86"/>
        <v>2.5099999999999998</v>
      </c>
      <c r="G314" s="25">
        <f t="shared" si="87"/>
        <v>-2.5099999999999998</v>
      </c>
      <c r="H314" s="1">
        <v>251</v>
      </c>
      <c r="I314" s="24">
        <v>58.845096265367651</v>
      </c>
      <c r="J314" s="24">
        <v>8.1143371725105116</v>
      </c>
      <c r="K314" s="18"/>
      <c r="L314" s="18"/>
      <c r="M314" s="18"/>
      <c r="N314" s="18"/>
      <c r="O314"/>
      <c r="P314"/>
      <c r="Q314" s="18"/>
      <c r="R314" s="18"/>
      <c r="S314"/>
      <c r="T314"/>
      <c r="U314"/>
    </row>
    <row r="315" spans="1:21">
      <c r="A315" s="1" t="s">
        <v>175</v>
      </c>
      <c r="B315" s="1" t="s">
        <v>545</v>
      </c>
      <c r="D315" s="16">
        <f>D123</f>
        <v>-22.5</v>
      </c>
      <c r="E315" s="1">
        <v>31</v>
      </c>
      <c r="F315" s="16">
        <f t="shared" si="86"/>
        <v>0.31</v>
      </c>
      <c r="G315" s="25">
        <f t="shared" si="87"/>
        <v>-22.81</v>
      </c>
      <c r="H315" s="1">
        <v>31</v>
      </c>
      <c r="I315" s="24">
        <v>5.73</v>
      </c>
      <c r="J315" s="24">
        <v>0.26</v>
      </c>
      <c r="K315" s="18"/>
      <c r="L315" s="18"/>
      <c r="M315" s="18"/>
      <c r="N315" s="18"/>
      <c r="O315"/>
      <c r="P315"/>
      <c r="Q315" s="18"/>
      <c r="R315" s="18"/>
      <c r="S315"/>
      <c r="T315"/>
      <c r="U315"/>
    </row>
    <row r="316" spans="1:21">
      <c r="A316" s="1" t="s">
        <v>175</v>
      </c>
      <c r="B316" s="1">
        <v>2</v>
      </c>
      <c r="D316" s="16">
        <f>D315</f>
        <v>-22.5</v>
      </c>
      <c r="E316" s="1">
        <v>52</v>
      </c>
      <c r="F316" s="16">
        <f t="shared" si="86"/>
        <v>0.52</v>
      </c>
      <c r="G316" s="25">
        <f t="shared" si="87"/>
        <v>-23.02</v>
      </c>
      <c r="H316" s="1">
        <v>52</v>
      </c>
      <c r="I316" s="24">
        <v>5.7053091023331532</v>
      </c>
      <c r="J316" s="24">
        <v>0.7958053841685595</v>
      </c>
      <c r="K316" s="18"/>
      <c r="L316" s="18"/>
      <c r="M316" s="18">
        <v>5.9395295352550361</v>
      </c>
      <c r="N316" s="18">
        <v>0.79958144978562007</v>
      </c>
      <c r="O316"/>
      <c r="P316" t="s">
        <v>615</v>
      </c>
      <c r="Q316" s="18">
        <v>5.4940098437781621</v>
      </c>
      <c r="R316" s="18">
        <v>0.46160640544312737</v>
      </c>
      <c r="S316" s="18">
        <f t="shared" ref="S316:S319" si="89">Q316-R316</f>
        <v>5.0324034383350345</v>
      </c>
      <c r="T316" s="18">
        <f t="shared" ref="T316:T319" si="90">Q316+R316</f>
        <v>5.9556162492212898</v>
      </c>
      <c r="U316" t="str">
        <f t="shared" ref="U316:U319" si="91">ROUND(S316*1000,-1)&amp;"-"&amp;ROUND(T316*1000,-1)</f>
        <v>5030-5960</v>
      </c>
    </row>
    <row r="317" spans="1:21">
      <c r="A317" s="1" t="s">
        <v>175</v>
      </c>
      <c r="B317" s="1">
        <v>2</v>
      </c>
      <c r="D317" s="16">
        <f t="shared" ref="D317:D318" si="92">D316</f>
        <v>-22.5</v>
      </c>
      <c r="E317" s="1">
        <v>82</v>
      </c>
      <c r="F317" s="16">
        <f t="shared" si="86"/>
        <v>0.82</v>
      </c>
      <c r="G317" s="25">
        <f t="shared" si="87"/>
        <v>-23.32</v>
      </c>
      <c r="H317" s="1">
        <v>82</v>
      </c>
      <c r="I317" s="24">
        <v>6.42</v>
      </c>
      <c r="J317" s="24">
        <v>0.88</v>
      </c>
      <c r="K317" s="18"/>
      <c r="L317" s="18"/>
      <c r="M317" s="18">
        <v>5.7053091023331532</v>
      </c>
      <c r="N317" s="18">
        <v>0.7958053841685595</v>
      </c>
      <c r="O317"/>
      <c r="P317" t="s">
        <v>616</v>
      </c>
      <c r="Q317" s="18">
        <v>5.7760732596282729</v>
      </c>
      <c r="R317" s="18">
        <v>0.49930406382781684</v>
      </c>
      <c r="S317" s="18">
        <f t="shared" si="89"/>
        <v>5.2767691958004557</v>
      </c>
      <c r="T317" s="18">
        <f t="shared" si="90"/>
        <v>6.2753773234560901</v>
      </c>
      <c r="U317" t="str">
        <f t="shared" si="91"/>
        <v>5280-6280</v>
      </c>
    </row>
    <row r="318" spans="1:21">
      <c r="A318" s="1" t="s">
        <v>175</v>
      </c>
      <c r="B318" s="1">
        <v>2</v>
      </c>
      <c r="D318" s="16">
        <f t="shared" si="92"/>
        <v>-22.5</v>
      </c>
      <c r="E318" s="1">
        <v>85</v>
      </c>
      <c r="F318" s="16">
        <f t="shared" si="86"/>
        <v>0.85</v>
      </c>
      <c r="G318" s="25">
        <f t="shared" si="87"/>
        <v>-23.35</v>
      </c>
      <c r="H318" s="1">
        <v>85</v>
      </c>
      <c r="I318" s="24">
        <v>6.0286093865947761</v>
      </c>
      <c r="J318" s="24">
        <v>1.086232871942266</v>
      </c>
      <c r="K318" s="18"/>
      <c r="L318" s="18"/>
      <c r="M318" s="18">
        <v>6.5565787036059371</v>
      </c>
      <c r="N318" s="18">
        <v>1.1881002847941311</v>
      </c>
      <c r="O318"/>
      <c r="P318" t="s">
        <v>617</v>
      </c>
      <c r="Q318" s="18">
        <v>5.2433878544423385</v>
      </c>
      <c r="R318" s="18">
        <v>0.45232656107397118</v>
      </c>
      <c r="S318" s="18">
        <f t="shared" si="89"/>
        <v>4.7910612933683669</v>
      </c>
      <c r="T318" s="18">
        <f t="shared" si="90"/>
        <v>5.69571441551631</v>
      </c>
      <c r="U318" t="str">
        <f t="shared" si="91"/>
        <v>4790-5700</v>
      </c>
    </row>
    <row r="319" spans="1:21">
      <c r="A319" s="1" t="s">
        <v>175</v>
      </c>
      <c r="B319" s="1">
        <v>2</v>
      </c>
      <c r="D319" s="16">
        <f>D318</f>
        <v>-22.5</v>
      </c>
      <c r="E319" s="1">
        <v>99</v>
      </c>
      <c r="F319" s="16">
        <f t="shared" si="86"/>
        <v>0.99</v>
      </c>
      <c r="G319" s="25">
        <f t="shared" si="87"/>
        <v>-23.49</v>
      </c>
      <c r="H319" s="1">
        <v>99</v>
      </c>
      <c r="I319" s="24">
        <v>6.5500876780410486</v>
      </c>
      <c r="J319" s="24">
        <v>1.0510060060411754</v>
      </c>
      <c r="K319" s="18"/>
      <c r="L319" s="18"/>
      <c r="M319" s="18">
        <v>6.0286093865947761</v>
      </c>
      <c r="N319" s="18">
        <v>1.086232871942266</v>
      </c>
      <c r="O319"/>
      <c r="P319" t="s">
        <v>618</v>
      </c>
      <c r="Q319" s="18">
        <v>5.45143119322986</v>
      </c>
      <c r="R319" s="18">
        <v>0.32624520401068885</v>
      </c>
      <c r="S319" s="18">
        <f t="shared" si="89"/>
        <v>5.1251859892191716</v>
      </c>
      <c r="T319" s="18">
        <f t="shared" si="90"/>
        <v>5.7776763972405485</v>
      </c>
      <c r="U319" t="str">
        <f t="shared" si="91"/>
        <v>5130-5780</v>
      </c>
    </row>
    <row r="320" spans="1:21">
      <c r="A320" s="1" t="s">
        <v>175</v>
      </c>
      <c r="B320" s="1">
        <v>2</v>
      </c>
      <c r="D320" s="16">
        <f t="shared" ref="D320" si="93">D319</f>
        <v>-22.5</v>
      </c>
      <c r="E320" s="1">
        <v>135</v>
      </c>
      <c r="F320" s="16">
        <f t="shared" si="86"/>
        <v>1.35</v>
      </c>
      <c r="G320" s="25">
        <f t="shared" si="87"/>
        <v>-23.85</v>
      </c>
      <c r="H320" s="1">
        <v>135</v>
      </c>
      <c r="I320" s="24">
        <v>6.0475553364456198</v>
      </c>
      <c r="J320" s="24">
        <v>0.81875456055564744</v>
      </c>
      <c r="K320" s="18"/>
      <c r="L320" s="18"/>
      <c r="M320" s="18">
        <v>6.5500876780410486</v>
      </c>
      <c r="N320" s="18">
        <v>1.0510060060411754</v>
      </c>
      <c r="O320"/>
      <c r="P320"/>
      <c r="Q320" s="18"/>
      <c r="R320" s="18"/>
      <c r="S320"/>
      <c r="T320"/>
      <c r="U320"/>
    </row>
    <row r="321" spans="1:21">
      <c r="A321" s="1" t="s">
        <v>175</v>
      </c>
      <c r="B321" s="1">
        <v>2</v>
      </c>
      <c r="D321" s="16">
        <f>D320</f>
        <v>-22.5</v>
      </c>
      <c r="E321" s="1">
        <v>155</v>
      </c>
      <c r="F321" s="16">
        <f t="shared" si="86"/>
        <v>1.55</v>
      </c>
      <c r="G321" s="25">
        <f t="shared" si="87"/>
        <v>-24.05</v>
      </c>
      <c r="H321" s="1">
        <v>155</v>
      </c>
      <c r="I321" s="24">
        <v>4.9413482261896888</v>
      </c>
      <c r="J321" s="24">
        <v>0.73602020312675931</v>
      </c>
      <c r="K321" s="18"/>
      <c r="L321" s="18"/>
      <c r="M321" s="18">
        <v>6.0475553364456198</v>
      </c>
      <c r="N321" s="18">
        <v>0.81875456055564744</v>
      </c>
      <c r="O321"/>
      <c r="P321"/>
      <c r="Q321" s="18"/>
      <c r="R321" s="18"/>
      <c r="S321"/>
      <c r="T321"/>
      <c r="U321"/>
    </row>
    <row r="322" spans="1:21">
      <c r="A322" s="1" t="s">
        <v>175</v>
      </c>
      <c r="B322" s="1">
        <v>2</v>
      </c>
      <c r="D322" s="16">
        <f>D321</f>
        <v>-22.5</v>
      </c>
      <c r="E322" s="1">
        <v>215</v>
      </c>
      <c r="F322" s="16">
        <f t="shared" si="86"/>
        <v>2.15</v>
      </c>
      <c r="G322" s="25">
        <f t="shared" si="87"/>
        <v>-24.65</v>
      </c>
      <c r="H322" s="1">
        <v>215</v>
      </c>
      <c r="I322" s="24">
        <v>5.2330400483116684</v>
      </c>
      <c r="J322" s="24">
        <v>0.63778824321313432</v>
      </c>
      <c r="K322" s="18"/>
      <c r="L322" s="18"/>
      <c r="M322" s="18">
        <v>4.9413482261896888</v>
      </c>
      <c r="N322" s="18">
        <v>0.73602020312675931</v>
      </c>
      <c r="O322"/>
      <c r="P322"/>
      <c r="Q322" s="18"/>
      <c r="R322" s="18"/>
      <c r="S322"/>
      <c r="T322"/>
      <c r="U322"/>
    </row>
    <row r="323" spans="1:21">
      <c r="A323" s="1" t="s">
        <v>175</v>
      </c>
      <c r="B323" s="1">
        <v>2</v>
      </c>
      <c r="D323" s="16">
        <f t="shared" ref="D323:D324" si="94">D322</f>
        <v>-22.5</v>
      </c>
      <c r="E323" s="1">
        <v>225</v>
      </c>
      <c r="F323" s="16">
        <f t="shared" si="86"/>
        <v>2.25</v>
      </c>
      <c r="G323" s="25">
        <f t="shared" si="87"/>
        <v>-24.75</v>
      </c>
      <c r="H323" s="1">
        <v>225</v>
      </c>
      <c r="I323" s="24">
        <v>5.5805194206287112</v>
      </c>
      <c r="J323" s="24">
        <v>0.55639695275973411</v>
      </c>
      <c r="K323" s="18"/>
      <c r="L323" s="18"/>
      <c r="M323" s="18">
        <v>5.2330400483116684</v>
      </c>
      <c r="N323" s="18">
        <v>0.63778824321313432</v>
      </c>
      <c r="O323"/>
      <c r="P323"/>
      <c r="Q323" s="18"/>
      <c r="R323" s="18"/>
      <c r="S323"/>
      <c r="T323"/>
      <c r="U323"/>
    </row>
    <row r="324" spans="1:21">
      <c r="A324" s="1" t="s">
        <v>175</v>
      </c>
      <c r="B324" s="1" t="s">
        <v>549</v>
      </c>
      <c r="D324" s="16">
        <f t="shared" si="94"/>
        <v>-22.5</v>
      </c>
      <c r="E324" s="1">
        <v>235</v>
      </c>
      <c r="F324" s="16">
        <f t="shared" si="86"/>
        <v>2.35</v>
      </c>
      <c r="G324" s="25">
        <f t="shared" si="87"/>
        <v>-24.85</v>
      </c>
      <c r="H324" s="1">
        <v>235</v>
      </c>
      <c r="I324" s="24">
        <v>5.9542091079378361</v>
      </c>
      <c r="J324" s="24">
        <v>0.68091282671460529</v>
      </c>
      <c r="K324" s="18"/>
      <c r="L324" s="18"/>
      <c r="M324" s="18">
        <v>5.5805194206287112</v>
      </c>
      <c r="N324" s="18">
        <v>0.55639695275973411</v>
      </c>
      <c r="O324"/>
      <c r="P324"/>
      <c r="Q324" s="18"/>
      <c r="R324" s="18"/>
      <c r="S324"/>
      <c r="T324"/>
      <c r="U324"/>
    </row>
    <row r="325" spans="1:21">
      <c r="A325" s="1" t="s">
        <v>535</v>
      </c>
      <c r="B325" s="1">
        <v>2</v>
      </c>
      <c r="E325" s="1">
        <v>40</v>
      </c>
      <c r="F325" s="16">
        <f t="shared" si="86"/>
        <v>0.4</v>
      </c>
      <c r="G325" s="25">
        <f t="shared" si="87"/>
        <v>-0.4</v>
      </c>
      <c r="H325" s="1">
        <v>40</v>
      </c>
      <c r="I325" s="24">
        <v>6.3750248621281989</v>
      </c>
      <c r="J325" s="24">
        <v>0.75467823283955249</v>
      </c>
      <c r="K325" s="18"/>
      <c r="L325" s="18"/>
      <c r="M325" s="18">
        <v>5.9542091079378361</v>
      </c>
      <c r="N325" s="18">
        <v>0.68091282671460529</v>
      </c>
      <c r="O325"/>
      <c r="P325"/>
      <c r="Q325" s="18"/>
      <c r="R325" s="18"/>
      <c r="S325"/>
      <c r="T325"/>
      <c r="U325"/>
    </row>
    <row r="326" spans="1:21">
      <c r="A326" s="1" t="s">
        <v>535</v>
      </c>
      <c r="B326" s="1">
        <v>2</v>
      </c>
      <c r="D326" s="16">
        <f>D325</f>
        <v>0</v>
      </c>
      <c r="E326" s="1">
        <v>52</v>
      </c>
      <c r="F326" s="16">
        <f t="shared" si="86"/>
        <v>0.52</v>
      </c>
      <c r="G326" s="25">
        <f t="shared" si="87"/>
        <v>-0.52</v>
      </c>
      <c r="H326" s="1">
        <v>52</v>
      </c>
      <c r="I326" s="24">
        <v>6.7628832237335965</v>
      </c>
      <c r="J326" s="24">
        <v>0.75132752121249935</v>
      </c>
      <c r="K326" s="18"/>
      <c r="L326" s="18"/>
      <c r="M326" s="18"/>
      <c r="N326" s="18"/>
      <c r="O326"/>
      <c r="P326" t="s">
        <v>619</v>
      </c>
      <c r="Q326" s="18">
        <v>6.5698169845797967</v>
      </c>
      <c r="R326" s="18">
        <v>0.5324494870002896</v>
      </c>
      <c r="S326" s="22" t="s">
        <v>620</v>
      </c>
      <c r="T326"/>
      <c r="U326"/>
    </row>
    <row r="327" spans="1:21">
      <c r="A327" s="1" t="s">
        <v>535</v>
      </c>
      <c r="B327" s="1">
        <v>5</v>
      </c>
      <c r="D327" s="16">
        <f t="shared" ref="D327" si="95">D326</f>
        <v>0</v>
      </c>
      <c r="E327" s="1">
        <v>320</v>
      </c>
      <c r="F327" s="16">
        <f t="shared" si="86"/>
        <v>3.2</v>
      </c>
      <c r="G327" s="25">
        <f t="shared" si="87"/>
        <v>-3.2</v>
      </c>
      <c r="H327" s="1">
        <v>320</v>
      </c>
      <c r="I327" s="24">
        <v>5.027011752550691</v>
      </c>
      <c r="J327" s="24">
        <v>0.47557699346217325</v>
      </c>
      <c r="K327" s="18"/>
      <c r="L327" s="18"/>
      <c r="M327" s="18"/>
      <c r="N327" s="18"/>
      <c r="O327"/>
      <c r="P327" s="22" t="s">
        <v>621</v>
      </c>
      <c r="Q327" s="18">
        <v>6.8465089714588636</v>
      </c>
      <c r="R327" s="18">
        <v>0.55692028622035927</v>
      </c>
      <c r="S327" s="22" t="s">
        <v>622</v>
      </c>
      <c r="T327"/>
      <c r="U327"/>
    </row>
    <row r="328" spans="1:21">
      <c r="A328" s="1" t="s">
        <v>535</v>
      </c>
      <c r="B328" s="1" t="s">
        <v>570</v>
      </c>
      <c r="D328" s="16">
        <f>D327</f>
        <v>0</v>
      </c>
      <c r="E328" s="1">
        <v>330</v>
      </c>
      <c r="F328" s="16">
        <f t="shared" si="86"/>
        <v>3.3</v>
      </c>
      <c r="G328" s="25">
        <f t="shared" si="87"/>
        <v>-3.3</v>
      </c>
      <c r="H328" s="1">
        <v>330</v>
      </c>
      <c r="I328" s="24">
        <v>7.1875549490602042</v>
      </c>
      <c r="J328" s="24">
        <v>0.8003600992877512</v>
      </c>
      <c r="K328" s="18"/>
      <c r="L328" s="18"/>
      <c r="M328" s="18"/>
      <c r="N328" s="18"/>
      <c r="O328"/>
      <c r="P328"/>
      <c r="Q328" s="18"/>
      <c r="R328" s="18"/>
      <c r="S328"/>
      <c r="T328"/>
      <c r="U328"/>
    </row>
    <row r="329" spans="1:21">
      <c r="A329" s="1" t="s">
        <v>535</v>
      </c>
      <c r="B329" s="1">
        <v>7</v>
      </c>
      <c r="D329" s="16">
        <f t="shared" ref="D329:D330" si="96">D328</f>
        <v>0</v>
      </c>
      <c r="E329" s="1">
        <v>340</v>
      </c>
      <c r="F329" s="16">
        <f t="shared" si="86"/>
        <v>3.4</v>
      </c>
      <c r="G329" s="25">
        <f t="shared" si="87"/>
        <v>-3.4</v>
      </c>
      <c r="H329" s="1">
        <v>340</v>
      </c>
      <c r="I329" s="24">
        <v>6.9045295550143901</v>
      </c>
      <c r="J329" s="24">
        <v>0.97457751403732684</v>
      </c>
      <c r="K329" s="18"/>
      <c r="L329" s="18"/>
      <c r="M329" s="18"/>
      <c r="N329" s="18"/>
      <c r="O329"/>
      <c r="P329"/>
      <c r="Q329" s="18"/>
      <c r="R329" s="18"/>
      <c r="S329"/>
      <c r="T329"/>
      <c r="U329"/>
    </row>
    <row r="330" spans="1:21">
      <c r="A330" s="1" t="s">
        <v>535</v>
      </c>
      <c r="B330" s="1">
        <v>7</v>
      </c>
      <c r="D330" s="16">
        <f t="shared" si="96"/>
        <v>0</v>
      </c>
      <c r="E330" s="1">
        <v>350</v>
      </c>
      <c r="F330" s="16">
        <f t="shared" si="86"/>
        <v>3.5</v>
      </c>
      <c r="G330" s="25">
        <f t="shared" si="87"/>
        <v>-3.5</v>
      </c>
      <c r="H330" s="1">
        <v>350</v>
      </c>
      <c r="I330" s="24">
        <v>6.5851386181503146</v>
      </c>
      <c r="J330" s="24">
        <v>0.90684726450157593</v>
      </c>
      <c r="K330" s="18"/>
      <c r="L330" s="18"/>
      <c r="M330" s="18"/>
      <c r="N330" s="18"/>
      <c r="O330"/>
      <c r="P330"/>
      <c r="Q330" s="18"/>
      <c r="R330" s="18"/>
      <c r="S330"/>
      <c r="T330"/>
      <c r="U330"/>
    </row>
    <row r="331" spans="1:21">
      <c r="K331" s="18"/>
      <c r="L331" s="18"/>
      <c r="M331" s="18"/>
      <c r="N331" s="18"/>
      <c r="O331"/>
      <c r="P331"/>
      <c r="Q331" s="18"/>
      <c r="R331" s="18"/>
      <c r="S331"/>
      <c r="T331"/>
      <c r="U331"/>
    </row>
  </sheetData>
  <mergeCells count="2">
    <mergeCell ref="K181:L181"/>
    <mergeCell ref="M181:N18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7"/>
  <sheetViews>
    <sheetView tabSelected="1" topLeftCell="E1" zoomScale="130" zoomScaleNormal="130" workbookViewId="0">
      <selection activeCell="F2" sqref="F2"/>
    </sheetView>
  </sheetViews>
  <sheetFormatPr baseColWidth="10" defaultColWidth="11" defaultRowHeight="16"/>
  <cols>
    <col min="1" max="1" width="14.33203125" customWidth="1"/>
    <col min="2" max="2" width="20.6640625" customWidth="1"/>
    <col min="3" max="3" width="17.6640625" customWidth="1"/>
    <col min="4" max="4" width="26.5" customWidth="1"/>
    <col min="5" max="5" width="52.6640625" customWidth="1"/>
  </cols>
  <sheetData>
    <row r="1" spans="1:5" s="10" customFormat="1" ht="34">
      <c r="A1" s="10" t="s">
        <v>212</v>
      </c>
      <c r="B1" s="10" t="s">
        <v>213</v>
      </c>
      <c r="C1" s="11" t="s">
        <v>214</v>
      </c>
      <c r="D1" s="10" t="s">
        <v>215</v>
      </c>
      <c r="E1" s="10" t="s">
        <v>216</v>
      </c>
    </row>
    <row r="2" spans="1:5">
      <c r="A2">
        <v>80</v>
      </c>
      <c r="B2" t="s">
        <v>452</v>
      </c>
      <c r="C2" t="s">
        <v>250</v>
      </c>
      <c r="D2" s="13" t="s">
        <v>327</v>
      </c>
    </row>
    <row r="3" spans="1:5">
      <c r="A3">
        <v>83</v>
      </c>
      <c r="B3" t="s">
        <v>453</v>
      </c>
      <c r="C3" t="s">
        <v>250</v>
      </c>
      <c r="D3" s="13" t="s">
        <v>327</v>
      </c>
    </row>
    <row r="4" spans="1:5">
      <c r="A4">
        <v>85</v>
      </c>
      <c r="B4" t="s">
        <v>454</v>
      </c>
      <c r="C4" t="s">
        <v>250</v>
      </c>
      <c r="D4" s="13" t="s">
        <v>327</v>
      </c>
    </row>
    <row r="5" spans="1:5">
      <c r="A5">
        <v>88</v>
      </c>
      <c r="B5" t="s">
        <v>455</v>
      </c>
      <c r="C5" t="s">
        <v>228</v>
      </c>
      <c r="D5" s="45" t="s">
        <v>882</v>
      </c>
    </row>
    <row r="6" spans="1:5">
      <c r="A6">
        <v>90</v>
      </c>
      <c r="B6" t="s">
        <v>456</v>
      </c>
      <c r="C6" t="s">
        <v>250</v>
      </c>
      <c r="D6" s="13" t="s">
        <v>327</v>
      </c>
    </row>
    <row r="7" spans="1:5">
      <c r="A7">
        <v>93</v>
      </c>
      <c r="B7" t="s">
        <v>457</v>
      </c>
      <c r="C7" t="s">
        <v>250</v>
      </c>
      <c r="D7" s="13" t="s">
        <v>327</v>
      </c>
    </row>
    <row r="8" spans="1:5">
      <c r="A8">
        <v>94</v>
      </c>
      <c r="B8" t="s">
        <v>458</v>
      </c>
      <c r="C8" t="s">
        <v>231</v>
      </c>
      <c r="D8" s="45" t="s">
        <v>883</v>
      </c>
    </row>
    <row r="9" spans="1:5">
      <c r="A9">
        <v>96</v>
      </c>
      <c r="B9">
        <v>96</v>
      </c>
      <c r="C9" s="44" t="s">
        <v>881</v>
      </c>
      <c r="D9" s="45" t="s">
        <v>884</v>
      </c>
    </row>
    <row r="10" spans="1:5">
      <c r="A10">
        <v>103</v>
      </c>
      <c r="B10" t="s">
        <v>459</v>
      </c>
      <c r="C10" t="s">
        <v>231</v>
      </c>
      <c r="D10" s="45" t="s">
        <v>885</v>
      </c>
    </row>
    <row r="11" spans="1:5">
      <c r="A11">
        <v>116</v>
      </c>
      <c r="B11" t="s">
        <v>460</v>
      </c>
      <c r="C11" t="s">
        <v>231</v>
      </c>
      <c r="D11" s="13" t="s">
        <v>461</v>
      </c>
    </row>
    <row r="12" spans="1:5">
      <c r="A12">
        <v>120</v>
      </c>
      <c r="B12">
        <v>120</v>
      </c>
      <c r="C12" s="44" t="s">
        <v>881</v>
      </c>
      <c r="D12" s="45" t="s">
        <v>886</v>
      </c>
    </row>
    <row r="13" spans="1:5">
      <c r="A13">
        <v>132</v>
      </c>
      <c r="B13" t="s">
        <v>455</v>
      </c>
      <c r="C13" t="s">
        <v>228</v>
      </c>
      <c r="D13" s="45" t="s">
        <v>887</v>
      </c>
    </row>
    <row r="14" spans="1:5">
      <c r="A14">
        <v>133</v>
      </c>
      <c r="B14" t="s">
        <v>462</v>
      </c>
      <c r="C14" t="s">
        <v>231</v>
      </c>
      <c r="D14" s="13" t="s">
        <v>463</v>
      </c>
    </row>
    <row r="15" spans="1:5">
      <c r="A15">
        <v>138</v>
      </c>
      <c r="B15" t="s">
        <v>464</v>
      </c>
      <c r="C15" t="s">
        <v>250</v>
      </c>
      <c r="D15" s="45" t="s">
        <v>888</v>
      </c>
    </row>
    <row r="16" spans="1:5">
      <c r="A16">
        <v>141</v>
      </c>
      <c r="B16" t="s">
        <v>465</v>
      </c>
      <c r="C16" t="s">
        <v>250</v>
      </c>
      <c r="D16" s="13" t="s">
        <v>327</v>
      </c>
    </row>
    <row r="17" spans="1:4">
      <c r="A17">
        <v>141</v>
      </c>
      <c r="B17" t="s">
        <v>466</v>
      </c>
      <c r="C17" t="s">
        <v>231</v>
      </c>
      <c r="D17" s="45" t="s">
        <v>889</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29"/>
  <sheetViews>
    <sheetView zoomScale="130" zoomScaleNormal="130" workbookViewId="0">
      <selection activeCell="C13" sqref="C13"/>
    </sheetView>
  </sheetViews>
  <sheetFormatPr baseColWidth="10" defaultColWidth="11" defaultRowHeight="16"/>
  <cols>
    <col min="1" max="1" width="14.33203125" customWidth="1"/>
    <col min="2" max="2" width="20.6640625" customWidth="1"/>
    <col min="3" max="3" width="17.6640625" customWidth="1"/>
    <col min="4" max="4" width="35.5" style="14" customWidth="1"/>
    <col min="5" max="5" width="52.6640625" customWidth="1"/>
  </cols>
  <sheetData>
    <row r="1" spans="1:5" s="10" customFormat="1" ht="34">
      <c r="A1" s="10" t="s">
        <v>212</v>
      </c>
      <c r="B1" s="10" t="s">
        <v>213</v>
      </c>
      <c r="C1" s="11" t="s">
        <v>214</v>
      </c>
      <c r="D1" s="10" t="s">
        <v>215</v>
      </c>
      <c r="E1" s="10" t="s">
        <v>216</v>
      </c>
    </row>
    <row r="2" spans="1:5" ht="17">
      <c r="A2">
        <v>31</v>
      </c>
      <c r="B2" t="s">
        <v>467</v>
      </c>
      <c r="C2" t="s">
        <v>250</v>
      </c>
      <c r="D2" s="14" t="s">
        <v>468</v>
      </c>
    </row>
    <row r="3" spans="1:5" ht="17">
      <c r="A3">
        <v>52</v>
      </c>
      <c r="B3" t="s">
        <v>469</v>
      </c>
      <c r="C3" t="s">
        <v>250</v>
      </c>
      <c r="D3" s="14" t="s">
        <v>470</v>
      </c>
    </row>
    <row r="4" spans="1:5" ht="17">
      <c r="A4">
        <v>58</v>
      </c>
      <c r="B4" t="s">
        <v>471</v>
      </c>
      <c r="D4" s="14" t="s">
        <v>472</v>
      </c>
    </row>
    <row r="5" spans="1:5" ht="17">
      <c r="A5">
        <v>82</v>
      </c>
      <c r="B5" t="s">
        <v>473</v>
      </c>
      <c r="C5" t="s">
        <v>250</v>
      </c>
      <c r="D5" s="14" t="s">
        <v>474</v>
      </c>
    </row>
    <row r="6" spans="1:5" ht="17">
      <c r="A6">
        <v>85</v>
      </c>
      <c r="B6" t="s">
        <v>475</v>
      </c>
      <c r="C6" t="s">
        <v>250</v>
      </c>
      <c r="D6" s="14" t="s">
        <v>476</v>
      </c>
    </row>
    <row r="7" spans="1:5" ht="17">
      <c r="A7">
        <v>99</v>
      </c>
      <c r="B7" t="s">
        <v>477</v>
      </c>
      <c r="C7" t="s">
        <v>250</v>
      </c>
      <c r="D7" s="14" t="s">
        <v>478</v>
      </c>
    </row>
    <row r="8" spans="1:5" ht="17">
      <c r="A8">
        <v>135</v>
      </c>
      <c r="B8" t="s">
        <v>479</v>
      </c>
      <c r="C8" t="s">
        <v>250</v>
      </c>
      <c r="D8" s="14" t="s">
        <v>480</v>
      </c>
    </row>
    <row r="9" spans="1:5" ht="17">
      <c r="A9">
        <v>140</v>
      </c>
      <c r="B9" t="s">
        <v>481</v>
      </c>
      <c r="D9" s="14" t="s">
        <v>482</v>
      </c>
    </row>
    <row r="10" spans="1:5" ht="17">
      <c r="A10">
        <v>155</v>
      </c>
      <c r="B10" t="s">
        <v>483</v>
      </c>
      <c r="C10" t="s">
        <v>250</v>
      </c>
      <c r="D10" s="14" t="s">
        <v>484</v>
      </c>
    </row>
    <row r="11" spans="1:5" ht="17">
      <c r="A11">
        <v>182</v>
      </c>
      <c r="B11" t="s">
        <v>485</v>
      </c>
      <c r="D11" s="14" t="s">
        <v>486</v>
      </c>
    </row>
    <row r="12" spans="1:5" ht="17">
      <c r="A12">
        <v>215</v>
      </c>
      <c r="B12" t="s">
        <v>487</v>
      </c>
      <c r="C12" t="s">
        <v>250</v>
      </c>
      <c r="D12" s="14" t="s">
        <v>488</v>
      </c>
    </row>
    <row r="13" spans="1:5" ht="17">
      <c r="A13">
        <v>225</v>
      </c>
      <c r="B13" t="s">
        <v>489</v>
      </c>
      <c r="C13" t="s">
        <v>250</v>
      </c>
      <c r="D13" s="14" t="s">
        <v>490</v>
      </c>
    </row>
    <row r="14" spans="1:5" ht="17">
      <c r="A14">
        <v>235</v>
      </c>
      <c r="B14" t="s">
        <v>491</v>
      </c>
      <c r="C14" t="s">
        <v>250</v>
      </c>
      <c r="D14" s="14" t="s">
        <v>492</v>
      </c>
    </row>
    <row r="15" spans="1:5" ht="17">
      <c r="A15">
        <v>268</v>
      </c>
      <c r="B15" t="s">
        <v>493</v>
      </c>
      <c r="D15" s="14" t="s">
        <v>494</v>
      </c>
    </row>
    <row r="16" spans="1:5" ht="17">
      <c r="A16">
        <v>284</v>
      </c>
      <c r="B16" t="s">
        <v>495</v>
      </c>
      <c r="C16" t="s">
        <v>228</v>
      </c>
      <c r="D16" s="14" t="s">
        <v>496</v>
      </c>
    </row>
    <row r="17" spans="1:4" ht="17">
      <c r="A17">
        <v>285</v>
      </c>
      <c r="B17" t="s">
        <v>233</v>
      </c>
      <c r="C17" t="s">
        <v>231</v>
      </c>
      <c r="D17" s="15" t="s">
        <v>497</v>
      </c>
    </row>
    <row r="18" spans="1:4" ht="17">
      <c r="A18">
        <v>291</v>
      </c>
      <c r="B18" t="s">
        <v>498</v>
      </c>
      <c r="D18" s="14" t="s">
        <v>499</v>
      </c>
    </row>
    <row r="19" spans="1:4" ht="17">
      <c r="A19">
        <v>294</v>
      </c>
      <c r="B19" t="s">
        <v>500</v>
      </c>
      <c r="C19" t="s">
        <v>231</v>
      </c>
      <c r="D19" s="14" t="s">
        <v>501</v>
      </c>
    </row>
    <row r="20" spans="1:4" ht="17">
      <c r="A20">
        <v>305</v>
      </c>
      <c r="B20" t="s">
        <v>502</v>
      </c>
      <c r="C20" t="s">
        <v>231</v>
      </c>
      <c r="D20" s="14" t="s">
        <v>503</v>
      </c>
    </row>
    <row r="21" spans="1:4" ht="17">
      <c r="A21">
        <v>315</v>
      </c>
      <c r="B21" t="s">
        <v>504</v>
      </c>
      <c r="C21" t="s">
        <v>231</v>
      </c>
      <c r="D21" s="14" t="s">
        <v>505</v>
      </c>
    </row>
    <row r="22" spans="1:4" ht="17">
      <c r="A22">
        <v>325</v>
      </c>
      <c r="B22" t="s">
        <v>506</v>
      </c>
      <c r="C22" t="s">
        <v>231</v>
      </c>
      <c r="D22" s="15" t="s">
        <v>507</v>
      </c>
    </row>
    <row r="23" spans="1:4" ht="17">
      <c r="A23">
        <v>325</v>
      </c>
      <c r="B23" t="s">
        <v>508</v>
      </c>
      <c r="C23" t="s">
        <v>228</v>
      </c>
      <c r="D23" s="14" t="s">
        <v>509</v>
      </c>
    </row>
    <row r="24" spans="1:4" ht="17">
      <c r="A24">
        <v>330</v>
      </c>
      <c r="B24" t="s">
        <v>510</v>
      </c>
      <c r="D24" s="14" t="s">
        <v>511</v>
      </c>
    </row>
    <row r="25" spans="1:4" ht="17">
      <c r="A25">
        <v>331</v>
      </c>
      <c r="B25" t="s">
        <v>512</v>
      </c>
      <c r="C25" t="s">
        <v>231</v>
      </c>
      <c r="D25" s="15" t="s">
        <v>513</v>
      </c>
    </row>
    <row r="26" spans="1:4" ht="17">
      <c r="A26">
        <v>343</v>
      </c>
      <c r="B26" t="s">
        <v>514</v>
      </c>
      <c r="C26" t="s">
        <v>231</v>
      </c>
      <c r="D26" s="15" t="s">
        <v>515</v>
      </c>
    </row>
    <row r="27" spans="1:4" ht="17">
      <c r="A27">
        <v>355</v>
      </c>
      <c r="B27" t="s">
        <v>516</v>
      </c>
      <c r="C27" t="s">
        <v>231</v>
      </c>
      <c r="D27" s="15" t="s">
        <v>517</v>
      </c>
    </row>
    <row r="28" spans="1:4" ht="17">
      <c r="A28">
        <v>366</v>
      </c>
      <c r="B28" t="s">
        <v>518</v>
      </c>
      <c r="C28" t="s">
        <v>231</v>
      </c>
      <c r="D28" s="15" t="s">
        <v>519</v>
      </c>
    </row>
    <row r="29" spans="1:4" ht="17">
      <c r="A29">
        <v>379</v>
      </c>
      <c r="B29" t="s">
        <v>520</v>
      </c>
      <c r="C29" t="s">
        <v>231</v>
      </c>
      <c r="D29" s="15" t="s">
        <v>521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65"/>
  <sheetViews>
    <sheetView topLeftCell="F1" zoomScaleNormal="100" workbookViewId="0">
      <selection activeCell="L11" sqref="L11"/>
    </sheetView>
  </sheetViews>
  <sheetFormatPr baseColWidth="10" defaultColWidth="10.83203125" defaultRowHeight="16"/>
  <cols>
    <col min="1" max="1" width="10.83203125" style="1"/>
    <col min="2" max="2" width="25" style="30" customWidth="1"/>
    <col min="3" max="3" width="10.83203125" style="1" customWidth="1"/>
    <col min="4" max="4" width="13.6640625" style="16" customWidth="1"/>
    <col min="5" max="5" width="10.83203125" style="1" customWidth="1"/>
    <col min="6" max="6" width="18.5" style="16" customWidth="1"/>
    <col min="7" max="7" width="10.83203125" style="24"/>
    <col min="8" max="8" width="10.83203125" style="1"/>
    <col min="9" max="10" width="6.6640625" style="26" customWidth="1"/>
    <col min="11" max="11" width="11.5" style="26" bestFit="1" customWidth="1"/>
    <col min="12" max="12" width="40.1640625" style="26" customWidth="1"/>
    <col min="13" max="13" width="6.6640625" style="1" customWidth="1"/>
    <col min="14" max="14" width="6.6640625" style="30" customWidth="1"/>
    <col min="15" max="15" width="6.6640625" style="1" customWidth="1"/>
    <col min="16" max="16" width="6.6640625" style="30" customWidth="1"/>
    <col min="17" max="20" width="6.6640625" style="1" customWidth="1"/>
    <col min="21" max="21" width="10.83203125" style="30" customWidth="1"/>
    <col min="22" max="16384" width="10.83203125" style="1"/>
  </cols>
  <sheetData>
    <row r="1" spans="1:21">
      <c r="A1" s="26"/>
      <c r="B1" s="39"/>
      <c r="C1" s="26"/>
      <c r="D1" s="26"/>
      <c r="E1" s="27"/>
      <c r="F1" s="28"/>
      <c r="G1" s="29"/>
      <c r="H1" s="27"/>
      <c r="M1" s="43" t="s">
        <v>576</v>
      </c>
      <c r="N1" s="43"/>
      <c r="O1" s="43" t="s">
        <v>577</v>
      </c>
      <c r="P1" s="43"/>
      <c r="Q1" s="26"/>
      <c r="R1" s="26"/>
    </row>
    <row r="2" spans="1:21" s="8" customFormat="1">
      <c r="A2" s="33" t="s">
        <v>0</v>
      </c>
      <c r="B2" s="37" t="s">
        <v>572</v>
      </c>
      <c r="C2" s="33"/>
      <c r="D2" s="34" t="s">
        <v>192</v>
      </c>
      <c r="E2" s="35" t="s">
        <v>3</v>
      </c>
      <c r="F2" s="34" t="s">
        <v>194</v>
      </c>
      <c r="G2" s="36" t="s">
        <v>193</v>
      </c>
      <c r="H2" s="35" t="s">
        <v>4</v>
      </c>
      <c r="I2" s="33" t="s">
        <v>574</v>
      </c>
      <c r="J2" s="33" t="s">
        <v>575</v>
      </c>
      <c r="K2" s="33" t="s">
        <v>811</v>
      </c>
      <c r="L2" s="33" t="s">
        <v>880</v>
      </c>
      <c r="M2" s="8" t="s">
        <v>574</v>
      </c>
      <c r="N2" s="40" t="s">
        <v>575</v>
      </c>
      <c r="O2" s="8" t="s">
        <v>574</v>
      </c>
      <c r="P2" s="40" t="s">
        <v>575</v>
      </c>
      <c r="Q2" s="38" t="s">
        <v>624</v>
      </c>
      <c r="R2" s="33" t="s">
        <v>623</v>
      </c>
      <c r="S2" s="33" t="s">
        <v>574</v>
      </c>
      <c r="T2" s="33" t="s">
        <v>575</v>
      </c>
      <c r="U2" s="42"/>
    </row>
    <row r="3" spans="1:21">
      <c r="A3" s="1" t="s">
        <v>16</v>
      </c>
      <c r="B3" s="30">
        <v>4</v>
      </c>
      <c r="D3" s="16">
        <v>-24.7</v>
      </c>
      <c r="E3" s="1">
        <v>100</v>
      </c>
      <c r="F3" s="16">
        <f t="shared" ref="F3:F34" si="0">H3/100</f>
        <v>1</v>
      </c>
      <c r="G3" s="25">
        <f>D3-F3</f>
        <v>-25.7</v>
      </c>
      <c r="H3" s="1">
        <v>100</v>
      </c>
      <c r="I3" s="24">
        <v>6.0312304065175359</v>
      </c>
      <c r="J3" s="24">
        <v>0.22099205555419507</v>
      </c>
      <c r="K3" s="24" t="s">
        <v>666</v>
      </c>
      <c r="L3" s="41" t="s">
        <v>812</v>
      </c>
      <c r="M3" s="18"/>
      <c r="N3" s="21"/>
      <c r="O3" s="18"/>
      <c r="P3" s="21"/>
      <c r="R3"/>
      <c r="S3" s="18"/>
      <c r="T3" s="18"/>
      <c r="U3" s="32"/>
    </row>
    <row r="4" spans="1:21">
      <c r="A4" s="1" t="s">
        <v>16</v>
      </c>
      <c r="B4" s="30" t="s">
        <v>557</v>
      </c>
      <c r="D4" s="16">
        <v>-24.7</v>
      </c>
      <c r="E4" s="1">
        <v>105</v>
      </c>
      <c r="F4" s="16">
        <f t="shared" si="0"/>
        <v>1.05</v>
      </c>
      <c r="G4" s="25">
        <f t="shared" ref="G4:G67" si="1">D4-F4</f>
        <v>-25.75</v>
      </c>
      <c r="H4" s="1">
        <v>105</v>
      </c>
      <c r="I4" s="24">
        <v>7.1637574412553739</v>
      </c>
      <c r="J4" s="24">
        <v>0.50370322534570222</v>
      </c>
      <c r="K4" s="24" t="s">
        <v>667</v>
      </c>
      <c r="L4" s="41" t="s">
        <v>813</v>
      </c>
      <c r="M4" s="18"/>
      <c r="N4" s="21"/>
      <c r="O4" s="18"/>
      <c r="P4" s="21"/>
      <c r="Q4"/>
      <c r="R4"/>
      <c r="S4" s="18"/>
      <c r="T4" s="18"/>
      <c r="U4" s="32"/>
    </row>
    <row r="5" spans="1:21">
      <c r="A5" s="1" t="s">
        <v>16</v>
      </c>
      <c r="B5" s="30">
        <v>5</v>
      </c>
      <c r="D5" s="16">
        <v>-24.7</v>
      </c>
      <c r="E5" s="1" t="s">
        <v>522</v>
      </c>
      <c r="F5" s="16">
        <f t="shared" si="0"/>
        <v>1.135</v>
      </c>
      <c r="G5" s="25">
        <f>D5-F5</f>
        <v>-25.835000000000001</v>
      </c>
      <c r="H5" s="1">
        <v>113.5</v>
      </c>
      <c r="I5" s="24">
        <v>8.2194939367446658</v>
      </c>
      <c r="J5" s="24">
        <v>0.42638890003284574</v>
      </c>
      <c r="K5" s="24" t="s">
        <v>668</v>
      </c>
      <c r="L5" s="41" t="s">
        <v>814</v>
      </c>
      <c r="M5" s="18"/>
      <c r="N5" s="21"/>
      <c r="O5" s="18"/>
      <c r="P5" s="21"/>
      <c r="Q5"/>
      <c r="R5"/>
      <c r="S5" s="18"/>
      <c r="T5" s="18"/>
      <c r="U5" s="32"/>
    </row>
    <row r="6" spans="1:21">
      <c r="A6" s="1" t="s">
        <v>16</v>
      </c>
      <c r="B6" s="30" t="s">
        <v>571</v>
      </c>
      <c r="D6" s="16">
        <v>-24.7</v>
      </c>
      <c r="E6" s="1" t="s">
        <v>523</v>
      </c>
      <c r="F6" s="16">
        <f t="shared" si="0"/>
        <v>1.43</v>
      </c>
      <c r="G6" s="25">
        <f t="shared" si="1"/>
        <v>-26.13</v>
      </c>
      <c r="H6" s="1">
        <v>143</v>
      </c>
      <c r="I6" s="24">
        <v>8.0375529358133058</v>
      </c>
      <c r="J6" s="24">
        <v>0.42891036017286799</v>
      </c>
      <c r="K6" s="24" t="s">
        <v>669</v>
      </c>
      <c r="L6" s="41" t="s">
        <v>815</v>
      </c>
      <c r="M6" s="18"/>
      <c r="N6" s="21"/>
      <c r="O6" s="18"/>
      <c r="P6" s="21"/>
      <c r="Q6"/>
      <c r="R6"/>
      <c r="S6" s="18"/>
      <c r="T6" s="18"/>
      <c r="U6" s="32"/>
    </row>
    <row r="7" spans="1:21">
      <c r="A7" s="1" t="s">
        <v>20</v>
      </c>
      <c r="B7" s="30" t="s">
        <v>536</v>
      </c>
      <c r="D7" s="16">
        <v>-23.35</v>
      </c>
      <c r="E7" s="1">
        <v>317</v>
      </c>
      <c r="F7" s="16">
        <f t="shared" si="0"/>
        <v>3.17</v>
      </c>
      <c r="G7" s="25">
        <f t="shared" si="1"/>
        <v>-26.520000000000003</v>
      </c>
      <c r="H7" s="1">
        <v>317</v>
      </c>
      <c r="I7" s="24">
        <v>16.57</v>
      </c>
      <c r="J7" s="24">
        <v>1.92</v>
      </c>
      <c r="K7" s="24" t="s">
        <v>670</v>
      </c>
      <c r="L7" s="41" t="s">
        <v>816</v>
      </c>
      <c r="M7" s="18"/>
      <c r="N7" s="21"/>
      <c r="O7" s="18"/>
      <c r="P7" s="21"/>
      <c r="Q7"/>
      <c r="R7"/>
      <c r="S7" s="18"/>
      <c r="T7" s="18"/>
      <c r="U7" s="32"/>
    </row>
    <row r="8" spans="1:21">
      <c r="A8" s="1" t="s">
        <v>20</v>
      </c>
      <c r="B8" s="30" t="s">
        <v>537</v>
      </c>
      <c r="D8" s="16">
        <v>-23.35</v>
      </c>
      <c r="E8" s="1">
        <v>337</v>
      </c>
      <c r="F8" s="16">
        <f t="shared" si="0"/>
        <v>3.37</v>
      </c>
      <c r="G8" s="25">
        <f t="shared" si="1"/>
        <v>-26.720000000000002</v>
      </c>
      <c r="H8" s="1">
        <v>337</v>
      </c>
      <c r="I8" s="24">
        <v>33.78</v>
      </c>
      <c r="J8" s="24">
        <v>3.18</v>
      </c>
      <c r="K8" s="24" t="s">
        <v>671</v>
      </c>
      <c r="L8" s="41" t="s">
        <v>817</v>
      </c>
      <c r="M8" s="18"/>
      <c r="N8" s="21"/>
      <c r="O8" s="18"/>
      <c r="P8" s="21"/>
      <c r="Q8"/>
      <c r="R8"/>
      <c r="S8" s="18"/>
      <c r="T8" s="18"/>
      <c r="U8" s="32"/>
    </row>
    <row r="9" spans="1:21">
      <c r="A9" s="1" t="s">
        <v>20</v>
      </c>
      <c r="B9" s="30">
        <v>15</v>
      </c>
      <c r="D9" s="16">
        <v>-23.35</v>
      </c>
      <c r="E9" s="1">
        <v>342</v>
      </c>
      <c r="F9" s="16">
        <f t="shared" si="0"/>
        <v>3.42</v>
      </c>
      <c r="G9" s="25">
        <f t="shared" si="1"/>
        <v>-26.770000000000003</v>
      </c>
      <c r="H9" s="1">
        <v>342</v>
      </c>
      <c r="I9" s="24">
        <v>36.049999999999997</v>
      </c>
      <c r="J9" s="24">
        <v>3.83</v>
      </c>
      <c r="K9" s="24" t="s">
        <v>672</v>
      </c>
      <c r="L9" s="41"/>
      <c r="M9" s="18"/>
      <c r="N9" s="21"/>
      <c r="O9" s="18"/>
      <c r="P9" s="21"/>
      <c r="Q9"/>
      <c r="R9"/>
      <c r="S9" s="18"/>
      <c r="T9" s="18"/>
      <c r="U9" s="32"/>
    </row>
    <row r="10" spans="1:21">
      <c r="A10" s="1" t="s">
        <v>20</v>
      </c>
      <c r="B10" s="30" t="s">
        <v>538</v>
      </c>
      <c r="D10" s="16">
        <v>-23.35</v>
      </c>
      <c r="E10" s="1">
        <v>358</v>
      </c>
      <c r="F10" s="16">
        <f t="shared" si="0"/>
        <v>3.58</v>
      </c>
      <c r="G10" s="25">
        <f t="shared" si="1"/>
        <v>-26.93</v>
      </c>
      <c r="H10" s="1">
        <v>358</v>
      </c>
      <c r="I10" s="24">
        <v>56.66</v>
      </c>
      <c r="J10" s="24">
        <v>8.15</v>
      </c>
      <c r="K10" s="24" t="s">
        <v>673</v>
      </c>
      <c r="L10" s="41"/>
      <c r="M10" s="18"/>
      <c r="N10" s="21"/>
      <c r="O10" s="18"/>
      <c r="P10" s="21"/>
      <c r="Q10"/>
      <c r="R10"/>
      <c r="S10" s="18"/>
      <c r="T10" s="18"/>
      <c r="U10" s="32"/>
    </row>
    <row r="11" spans="1:21">
      <c r="A11" s="1" t="s">
        <v>38</v>
      </c>
      <c r="B11" s="30">
        <v>14</v>
      </c>
      <c r="D11" s="16">
        <v>-22.93</v>
      </c>
      <c r="E11" s="1">
        <v>299</v>
      </c>
      <c r="F11" s="16">
        <f t="shared" si="0"/>
        <v>2.99</v>
      </c>
      <c r="G11" s="25">
        <f t="shared" si="1"/>
        <v>-25.92</v>
      </c>
      <c r="H11" s="1">
        <v>299</v>
      </c>
      <c r="I11" s="24">
        <v>7.9275728521411253</v>
      </c>
      <c r="J11" s="24">
        <v>1.1122154341279185</v>
      </c>
      <c r="K11" s="24" t="s">
        <v>674</v>
      </c>
      <c r="L11" s="41"/>
      <c r="M11" s="18"/>
      <c r="N11" s="21"/>
      <c r="O11" s="18"/>
      <c r="P11" s="21"/>
      <c r="Q11"/>
      <c r="R11"/>
      <c r="S11" s="18"/>
      <c r="T11" s="18"/>
      <c r="U11" s="32"/>
    </row>
    <row r="12" spans="1:21">
      <c r="A12" s="1" t="s">
        <v>38</v>
      </c>
      <c r="B12" s="30">
        <v>14</v>
      </c>
      <c r="D12" s="16">
        <v>-22.93</v>
      </c>
      <c r="E12" s="1">
        <v>306</v>
      </c>
      <c r="F12" s="16">
        <f t="shared" si="0"/>
        <v>3.06</v>
      </c>
      <c r="G12" s="25">
        <f t="shared" si="1"/>
        <v>-25.99</v>
      </c>
      <c r="H12" s="1">
        <v>306</v>
      </c>
      <c r="I12" s="24">
        <v>7.8601840274640873</v>
      </c>
      <c r="J12" s="24">
        <v>1.2503237130436773</v>
      </c>
      <c r="K12" s="24" t="s">
        <v>675</v>
      </c>
      <c r="L12" s="41" t="s">
        <v>818</v>
      </c>
      <c r="M12" s="18"/>
      <c r="N12" s="21"/>
      <c r="O12" s="18"/>
      <c r="P12" s="21"/>
      <c r="Q12" t="s">
        <v>579</v>
      </c>
      <c r="R12"/>
      <c r="S12" s="18">
        <v>7.9166803719277166</v>
      </c>
      <c r="T12" s="18">
        <v>0.66701188204224415</v>
      </c>
      <c r="U12" s="32" t="s">
        <v>625</v>
      </c>
    </row>
    <row r="13" spans="1:21">
      <c r="A13" s="1" t="s">
        <v>38</v>
      </c>
      <c r="B13" s="30" t="s">
        <v>539</v>
      </c>
      <c r="D13" s="16">
        <v>-22.93</v>
      </c>
      <c r="E13" s="1">
        <v>309</v>
      </c>
      <c r="F13" s="16">
        <f t="shared" si="0"/>
        <v>3.09</v>
      </c>
      <c r="G13" s="25">
        <f t="shared" si="1"/>
        <v>-26.02</v>
      </c>
      <c r="H13" s="1">
        <v>309</v>
      </c>
      <c r="I13" s="24">
        <v>7.9508639369508103</v>
      </c>
      <c r="J13" s="24">
        <v>1.1183061448314604</v>
      </c>
      <c r="K13" s="24" t="s">
        <v>676</v>
      </c>
      <c r="L13" s="41"/>
      <c r="M13" s="18"/>
      <c r="N13" s="21"/>
      <c r="O13" s="18"/>
      <c r="P13" s="21"/>
      <c r="Q13" t="s">
        <v>580</v>
      </c>
      <c r="R13"/>
      <c r="S13" s="18">
        <v>7.693881127356323</v>
      </c>
      <c r="T13" s="18">
        <v>0.55110069136550732</v>
      </c>
      <c r="U13" s="32" t="s">
        <v>626</v>
      </c>
    </row>
    <row r="14" spans="1:21">
      <c r="A14" s="1" t="s">
        <v>38</v>
      </c>
      <c r="B14" s="30" t="s">
        <v>537</v>
      </c>
      <c r="D14" s="16">
        <v>-22.93</v>
      </c>
      <c r="E14" s="1">
        <v>312</v>
      </c>
      <c r="F14" s="16">
        <f t="shared" si="0"/>
        <v>3.12</v>
      </c>
      <c r="G14" s="25">
        <f t="shared" si="1"/>
        <v>-26.05</v>
      </c>
      <c r="H14" s="1">
        <v>312</v>
      </c>
      <c r="I14" s="24">
        <v>7.2146303427031118</v>
      </c>
      <c r="J14" s="24">
        <v>0.97826863554066079</v>
      </c>
      <c r="K14" s="24" t="s">
        <v>677</v>
      </c>
      <c r="L14" s="41" t="s">
        <v>819</v>
      </c>
      <c r="M14" s="18"/>
      <c r="N14" s="21"/>
      <c r="O14" s="18"/>
      <c r="P14" s="21"/>
      <c r="Q14"/>
      <c r="R14"/>
      <c r="S14" s="18"/>
      <c r="T14" s="18"/>
      <c r="U14" s="32"/>
    </row>
    <row r="15" spans="1:21">
      <c r="A15" s="1" t="s">
        <v>38</v>
      </c>
      <c r="B15" s="30">
        <v>15</v>
      </c>
      <c r="D15" s="16">
        <v>-22.93</v>
      </c>
      <c r="E15" s="1">
        <v>318</v>
      </c>
      <c r="F15" s="16">
        <f t="shared" si="0"/>
        <v>3.18</v>
      </c>
      <c r="G15" s="25">
        <f t="shared" si="1"/>
        <v>-26.11</v>
      </c>
      <c r="H15" s="1">
        <v>318</v>
      </c>
      <c r="I15" s="24">
        <v>10.204581872809202</v>
      </c>
      <c r="J15" s="24">
        <v>1.3275695575718156</v>
      </c>
      <c r="K15" s="24" t="s">
        <v>678</v>
      </c>
      <c r="L15" s="41" t="s">
        <v>820</v>
      </c>
      <c r="M15" s="18"/>
      <c r="N15" s="21"/>
      <c r="O15" s="18"/>
      <c r="P15" s="21"/>
      <c r="Q15"/>
      <c r="R15"/>
      <c r="S15" s="18"/>
      <c r="T15" s="18"/>
      <c r="U15" s="32"/>
    </row>
    <row r="16" spans="1:21">
      <c r="A16" s="1" t="s">
        <v>38</v>
      </c>
      <c r="B16" s="30">
        <v>15</v>
      </c>
      <c r="D16" s="16">
        <v>-22.93</v>
      </c>
      <c r="E16" s="1">
        <v>323</v>
      </c>
      <c r="F16" s="16">
        <f t="shared" si="0"/>
        <v>3.23</v>
      </c>
      <c r="G16" s="25">
        <f t="shared" si="1"/>
        <v>-26.16</v>
      </c>
      <c r="H16" s="1">
        <v>323</v>
      </c>
      <c r="I16" s="24">
        <v>13.824388777555086</v>
      </c>
      <c r="J16" s="24">
        <v>1.6835012103667029</v>
      </c>
      <c r="K16" s="24" t="s">
        <v>679</v>
      </c>
      <c r="L16" s="41"/>
      <c r="M16" s="18"/>
      <c r="N16" s="21"/>
      <c r="O16" s="18"/>
      <c r="P16" s="21"/>
      <c r="Q16"/>
      <c r="R16"/>
      <c r="S16" s="18"/>
      <c r="T16" s="18"/>
      <c r="U16" s="32"/>
    </row>
    <row r="17" spans="1:21">
      <c r="A17" s="1" t="s">
        <v>38</v>
      </c>
      <c r="B17" s="30">
        <v>15</v>
      </c>
      <c r="D17" s="16">
        <v>-22.93</v>
      </c>
      <c r="E17" s="1">
        <v>328</v>
      </c>
      <c r="F17" s="16">
        <f t="shared" si="0"/>
        <v>3.28</v>
      </c>
      <c r="G17" s="25">
        <f t="shared" si="1"/>
        <v>-26.21</v>
      </c>
      <c r="H17" s="1">
        <v>328</v>
      </c>
      <c r="I17" s="24">
        <v>10.712783633841875</v>
      </c>
      <c r="J17" s="24">
        <v>1.2766775135292607</v>
      </c>
      <c r="K17" s="24" t="s">
        <v>680</v>
      </c>
      <c r="L17" s="41" t="s">
        <v>821</v>
      </c>
      <c r="M17" s="18"/>
      <c r="N17" s="21"/>
      <c r="O17" s="18"/>
      <c r="P17" s="21"/>
      <c r="Q17"/>
      <c r="R17"/>
      <c r="S17" s="18"/>
      <c r="T17" s="18"/>
      <c r="U17" s="32"/>
    </row>
    <row r="18" spans="1:21">
      <c r="A18" s="1" t="s">
        <v>38</v>
      </c>
      <c r="B18" s="30">
        <v>16</v>
      </c>
      <c r="D18" s="16">
        <v>-22.93</v>
      </c>
      <c r="E18" s="1">
        <v>339</v>
      </c>
      <c r="F18" s="16">
        <f t="shared" si="0"/>
        <v>3.39</v>
      </c>
      <c r="G18" s="25">
        <f t="shared" si="1"/>
        <v>-26.32</v>
      </c>
      <c r="H18" s="1">
        <v>339</v>
      </c>
      <c r="I18" s="24" t="s">
        <v>573</v>
      </c>
      <c r="J18" s="24"/>
      <c r="K18" s="24"/>
      <c r="L18" s="41"/>
      <c r="M18" s="18"/>
      <c r="N18" s="21"/>
      <c r="O18" s="18"/>
      <c r="P18" s="21"/>
      <c r="Q18"/>
      <c r="R18"/>
      <c r="S18" s="18"/>
      <c r="T18" s="18"/>
      <c r="U18" s="32"/>
    </row>
    <row r="19" spans="1:21">
      <c r="A19" s="1" t="s">
        <v>61</v>
      </c>
      <c r="B19" s="30" t="s">
        <v>540</v>
      </c>
      <c r="D19" s="16">
        <v>-22.87</v>
      </c>
      <c r="E19" s="1">
        <v>71</v>
      </c>
      <c r="F19" s="16">
        <f t="shared" si="0"/>
        <v>0.71</v>
      </c>
      <c r="G19" s="25">
        <f t="shared" si="1"/>
        <v>-23.580000000000002</v>
      </c>
      <c r="H19" s="1">
        <v>71</v>
      </c>
      <c r="I19" s="24">
        <v>13.838476834452667</v>
      </c>
      <c r="J19" s="24">
        <v>1.1501098550873479</v>
      </c>
      <c r="K19" s="24" t="s">
        <v>681</v>
      </c>
      <c r="L19" s="41"/>
      <c r="M19" s="18"/>
      <c r="N19" s="21"/>
      <c r="O19" s="18"/>
      <c r="P19" s="21"/>
      <c r="Q19"/>
      <c r="R19"/>
      <c r="S19" s="18"/>
      <c r="T19" s="18"/>
      <c r="U19" s="32"/>
    </row>
    <row r="20" spans="1:21">
      <c r="A20" s="1" t="s">
        <v>61</v>
      </c>
      <c r="B20" s="30" t="s">
        <v>541</v>
      </c>
      <c r="D20" s="16">
        <v>-22.87</v>
      </c>
      <c r="E20" s="1">
        <v>79</v>
      </c>
      <c r="F20" s="16">
        <f t="shared" si="0"/>
        <v>0.79</v>
      </c>
      <c r="G20" s="25">
        <f t="shared" si="1"/>
        <v>-23.66</v>
      </c>
      <c r="H20" s="1">
        <v>79</v>
      </c>
      <c r="I20" s="24">
        <v>15.913781700552306</v>
      </c>
      <c r="J20" s="24">
        <v>1.2833872252272167</v>
      </c>
      <c r="K20" s="24" t="s">
        <v>682</v>
      </c>
      <c r="L20" s="41"/>
      <c r="M20" s="18"/>
      <c r="N20" s="21"/>
      <c r="O20" s="18"/>
      <c r="P20" s="21"/>
      <c r="Q20" t="s">
        <v>581</v>
      </c>
      <c r="R20"/>
      <c r="S20" s="18">
        <v>16.747010964046787</v>
      </c>
      <c r="T20" s="18">
        <v>1.9463041269491701</v>
      </c>
      <c r="U20" s="32" t="s">
        <v>657</v>
      </c>
    </row>
    <row r="21" spans="1:21">
      <c r="A21" s="1" t="s">
        <v>61</v>
      </c>
      <c r="B21" s="30" t="s">
        <v>542</v>
      </c>
      <c r="D21" s="16">
        <v>-22.87</v>
      </c>
      <c r="E21" s="1">
        <v>85</v>
      </c>
      <c r="F21" s="16">
        <f t="shared" si="0"/>
        <v>0.85</v>
      </c>
      <c r="G21" s="25">
        <f t="shared" si="1"/>
        <v>-23.720000000000002</v>
      </c>
      <c r="H21" s="1">
        <v>85</v>
      </c>
      <c r="I21" s="24">
        <v>16.776253627999775</v>
      </c>
      <c r="J21" s="24">
        <v>1.8254770858729954</v>
      </c>
      <c r="K21" s="24" t="s">
        <v>683</v>
      </c>
      <c r="L21" s="41"/>
      <c r="M21" s="18"/>
      <c r="N21" s="21"/>
      <c r="O21" s="18"/>
      <c r="P21" s="21"/>
      <c r="Q21" t="s">
        <v>582</v>
      </c>
      <c r="R21"/>
      <c r="S21" s="18">
        <v>17.970359883415568</v>
      </c>
      <c r="T21" s="18">
        <v>2.6071722470751975</v>
      </c>
      <c r="U21" s="32" t="s">
        <v>658</v>
      </c>
    </row>
    <row r="22" spans="1:21">
      <c r="A22" s="1" t="s">
        <v>61</v>
      </c>
      <c r="B22" s="30" t="s">
        <v>543</v>
      </c>
      <c r="D22" s="16">
        <v>-22.87</v>
      </c>
      <c r="E22" s="1">
        <v>91</v>
      </c>
      <c r="F22" s="16">
        <f t="shared" si="0"/>
        <v>0.91</v>
      </c>
      <c r="G22" s="25">
        <f t="shared" si="1"/>
        <v>-23.78</v>
      </c>
      <c r="H22" s="1">
        <v>91</v>
      </c>
      <c r="I22" s="24">
        <v>16.222594619724955</v>
      </c>
      <c r="J22" s="24">
        <v>2.5050152831451284</v>
      </c>
      <c r="K22" s="24" t="s">
        <v>684</v>
      </c>
      <c r="L22" s="41"/>
      <c r="M22" s="18"/>
      <c r="N22" s="21"/>
      <c r="O22" s="18"/>
      <c r="P22" s="21"/>
      <c r="Q22"/>
      <c r="R22"/>
      <c r="S22" s="18"/>
      <c r="T22" s="18"/>
      <c r="U22" s="32"/>
    </row>
    <row r="23" spans="1:21">
      <c r="A23" s="1" t="s">
        <v>61</v>
      </c>
      <c r="B23" s="30">
        <v>8</v>
      </c>
      <c r="D23" s="16">
        <v>-22.87</v>
      </c>
      <c r="E23" s="1">
        <v>114</v>
      </c>
      <c r="F23" s="16">
        <f t="shared" si="0"/>
        <v>1.1399999999999999</v>
      </c>
      <c r="G23" s="25">
        <f t="shared" si="1"/>
        <v>-24.01</v>
      </c>
      <c r="H23" s="1">
        <v>114</v>
      </c>
      <c r="I23" s="24">
        <v>17.545780556361265</v>
      </c>
      <c r="J23" s="24">
        <v>3.0915981043731944</v>
      </c>
      <c r="K23" s="24" t="s">
        <v>685</v>
      </c>
      <c r="L23" s="41"/>
      <c r="M23" s="18"/>
      <c r="N23" s="21"/>
      <c r="O23" s="18"/>
      <c r="P23" s="21"/>
      <c r="Q23"/>
      <c r="R23"/>
      <c r="S23"/>
      <c r="T23"/>
      <c r="U23" s="32"/>
    </row>
    <row r="24" spans="1:21">
      <c r="A24" s="1" t="s">
        <v>61</v>
      </c>
      <c r="B24" s="30" t="s">
        <v>544</v>
      </c>
      <c r="D24" s="16">
        <v>-22.87</v>
      </c>
      <c r="E24" s="1">
        <v>123</v>
      </c>
      <c r="F24" s="16">
        <f t="shared" si="0"/>
        <v>1.23</v>
      </c>
      <c r="G24" s="25">
        <f t="shared" si="1"/>
        <v>-24.1</v>
      </c>
      <c r="H24" s="1">
        <v>123</v>
      </c>
      <c r="I24" s="24">
        <v>19.01577751548869</v>
      </c>
      <c r="J24" s="24">
        <v>4.8511926373012653</v>
      </c>
      <c r="K24" s="24" t="s">
        <v>686</v>
      </c>
      <c r="L24" s="41"/>
      <c r="M24" s="18"/>
      <c r="N24" s="21"/>
      <c r="O24" s="18"/>
      <c r="P24" s="21"/>
      <c r="Q24"/>
      <c r="R24"/>
      <c r="S24"/>
      <c r="T24"/>
      <c r="U24" s="32"/>
    </row>
    <row r="25" spans="1:21">
      <c r="A25" s="1" t="s">
        <v>63</v>
      </c>
      <c r="B25" s="30" t="s">
        <v>545</v>
      </c>
      <c r="D25" s="16">
        <v>-22.17</v>
      </c>
      <c r="E25" s="1">
        <v>20</v>
      </c>
      <c r="F25" s="16">
        <f t="shared" si="0"/>
        <v>0.2</v>
      </c>
      <c r="G25" s="25">
        <f t="shared" si="1"/>
        <v>-22.37</v>
      </c>
      <c r="H25" s="1">
        <v>20</v>
      </c>
      <c r="I25" s="24">
        <v>7.7283947237032509</v>
      </c>
      <c r="J25" s="24">
        <v>0.76746603890118548</v>
      </c>
      <c r="K25" s="24" t="s">
        <v>687</v>
      </c>
      <c r="L25" s="41"/>
      <c r="M25" s="18"/>
      <c r="N25" s="21"/>
      <c r="O25" s="18"/>
      <c r="P25" s="21"/>
      <c r="Q25"/>
      <c r="R25"/>
      <c r="S25" s="18"/>
      <c r="T25" s="18"/>
      <c r="U25" s="32"/>
    </row>
    <row r="26" spans="1:21">
      <c r="A26" s="1" t="s">
        <v>63</v>
      </c>
      <c r="B26" s="30">
        <v>2</v>
      </c>
      <c r="D26" s="16">
        <v>-22.17</v>
      </c>
      <c r="E26" s="1">
        <v>46</v>
      </c>
      <c r="F26" s="16">
        <f t="shared" si="0"/>
        <v>0.46</v>
      </c>
      <c r="G26" s="25">
        <f t="shared" si="1"/>
        <v>-22.630000000000003</v>
      </c>
      <c r="H26" s="1">
        <v>46</v>
      </c>
      <c r="I26" s="24">
        <v>8.0662024996359563</v>
      </c>
      <c r="J26" s="24">
        <v>0.72042291204514519</v>
      </c>
      <c r="K26" s="24" t="s">
        <v>688</v>
      </c>
      <c r="L26" s="41"/>
      <c r="M26" s="18">
        <v>7.578405821794381</v>
      </c>
      <c r="N26" s="21">
        <v>0.95923984100731408</v>
      </c>
      <c r="O26" s="18">
        <v>7.9951848866634094</v>
      </c>
      <c r="P26" s="21">
        <v>1.2793299047500315</v>
      </c>
      <c r="Q26" t="s">
        <v>583</v>
      </c>
      <c r="R26"/>
      <c r="S26" s="18"/>
      <c r="T26" s="18"/>
      <c r="U26" s="32"/>
    </row>
    <row r="27" spans="1:21">
      <c r="A27" s="1" t="s">
        <v>63</v>
      </c>
      <c r="B27" s="30">
        <v>2</v>
      </c>
      <c r="D27" s="16">
        <v>-22.17</v>
      </c>
      <c r="E27" s="1">
        <v>51</v>
      </c>
      <c r="F27" s="16">
        <f t="shared" si="0"/>
        <v>0.51</v>
      </c>
      <c r="G27" s="25">
        <f t="shared" si="1"/>
        <v>-22.680000000000003</v>
      </c>
      <c r="H27" s="1">
        <v>51</v>
      </c>
      <c r="I27" s="24">
        <v>9.4939789057057169</v>
      </c>
      <c r="J27" s="24">
        <v>1.0521760632605042</v>
      </c>
      <c r="K27" s="24" t="s">
        <v>689</v>
      </c>
      <c r="L27" s="41"/>
      <c r="M27" s="18">
        <v>8.283072040234849</v>
      </c>
      <c r="N27" s="21">
        <v>0.9640498085683139</v>
      </c>
      <c r="O27" s="18">
        <v>7.7919286656553197</v>
      </c>
      <c r="P27" s="21">
        <v>1.0841575079125674</v>
      </c>
      <c r="Q27" t="s">
        <v>584</v>
      </c>
      <c r="R27"/>
      <c r="S27" s="18">
        <v>9.5209641031808054</v>
      </c>
      <c r="T27" s="18">
        <v>0.89176556169115029</v>
      </c>
      <c r="U27" s="32" t="s">
        <v>659</v>
      </c>
    </row>
    <row r="28" spans="1:21">
      <c r="A28" s="1" t="s">
        <v>63</v>
      </c>
      <c r="B28" s="30">
        <v>2</v>
      </c>
      <c r="D28" s="16">
        <v>-22.17</v>
      </c>
      <c r="E28" s="1">
        <v>56</v>
      </c>
      <c r="F28" s="16">
        <f t="shared" si="0"/>
        <v>0.56000000000000005</v>
      </c>
      <c r="G28" s="25">
        <f t="shared" si="1"/>
        <v>-22.73</v>
      </c>
      <c r="H28" s="1">
        <v>56</v>
      </c>
      <c r="I28" s="24">
        <v>8.9296602719605858</v>
      </c>
      <c r="J28" s="24">
        <v>1.0388116352424963</v>
      </c>
      <c r="K28" s="24" t="s">
        <v>690</v>
      </c>
      <c r="L28" s="41"/>
      <c r="M28" s="18">
        <v>9.4939789057057169</v>
      </c>
      <c r="N28" s="21">
        <v>1.0521760632605042</v>
      </c>
      <c r="O28" s="18"/>
      <c r="P28" s="21"/>
      <c r="Q28"/>
      <c r="R28"/>
      <c r="S28" s="18"/>
      <c r="T28" s="18"/>
      <c r="U28" s="32"/>
    </row>
    <row r="29" spans="1:21">
      <c r="A29" s="1" t="s">
        <v>63</v>
      </c>
      <c r="B29" s="30">
        <v>3</v>
      </c>
      <c r="D29" s="16">
        <v>-22.17</v>
      </c>
      <c r="E29" s="1">
        <v>80</v>
      </c>
      <c r="F29" s="16">
        <f t="shared" si="0"/>
        <v>0.8</v>
      </c>
      <c r="G29" s="25">
        <f t="shared" si="1"/>
        <v>-22.970000000000002</v>
      </c>
      <c r="H29" s="1">
        <v>80</v>
      </c>
      <c r="I29" s="24">
        <v>9.131170525299952</v>
      </c>
      <c r="J29" s="24">
        <v>1.0335107877920866</v>
      </c>
      <c r="K29" s="24" t="s">
        <v>691</v>
      </c>
      <c r="L29" s="41"/>
      <c r="M29" s="18">
        <v>8.9296602719605858</v>
      </c>
      <c r="N29" s="21">
        <v>1.0388116352424963</v>
      </c>
      <c r="O29" s="18"/>
      <c r="P29" s="21"/>
      <c r="Q29"/>
      <c r="R29"/>
      <c r="S29" s="18"/>
      <c r="T29" s="18"/>
      <c r="U29" s="32"/>
    </row>
    <row r="30" spans="1:21">
      <c r="A30" s="1" t="s">
        <v>63</v>
      </c>
      <c r="B30" s="30" t="s">
        <v>546</v>
      </c>
      <c r="D30" s="16">
        <v>-22.17</v>
      </c>
      <c r="E30" s="1">
        <v>86</v>
      </c>
      <c r="F30" s="16">
        <f t="shared" si="0"/>
        <v>0.86</v>
      </c>
      <c r="G30" s="25">
        <f t="shared" si="1"/>
        <v>-23.03</v>
      </c>
      <c r="H30" s="1">
        <v>86</v>
      </c>
      <c r="I30" s="24">
        <v>7.9670111875422744</v>
      </c>
      <c r="J30" s="24">
        <v>0.54874653805450058</v>
      </c>
      <c r="K30" s="24" t="s">
        <v>660</v>
      </c>
      <c r="L30" s="41" t="s">
        <v>822</v>
      </c>
      <c r="M30" s="18">
        <v>9.131170525299952</v>
      </c>
      <c r="N30" s="21">
        <v>1.0335107877920866</v>
      </c>
      <c r="O30" s="18"/>
      <c r="P30" s="21"/>
      <c r="Q30"/>
      <c r="R30"/>
      <c r="S30" s="18"/>
      <c r="T30" s="18"/>
      <c r="U30" s="32"/>
    </row>
    <row r="31" spans="1:21">
      <c r="A31" s="1" t="s">
        <v>63</v>
      </c>
      <c r="B31" s="30" t="s">
        <v>547</v>
      </c>
      <c r="D31" s="16">
        <v>-22.17</v>
      </c>
      <c r="E31" s="1">
        <v>95</v>
      </c>
      <c r="F31" s="16">
        <f t="shared" si="0"/>
        <v>0.95</v>
      </c>
      <c r="G31" s="25">
        <f t="shared" si="1"/>
        <v>-23.12</v>
      </c>
      <c r="H31" s="1">
        <v>95</v>
      </c>
      <c r="I31" s="24">
        <v>9.5876649575770205</v>
      </c>
      <c r="J31" s="24">
        <v>1.1635337761478537</v>
      </c>
      <c r="K31" s="24" t="s">
        <v>692</v>
      </c>
      <c r="L31" s="41" t="s">
        <v>823</v>
      </c>
      <c r="M31" s="18">
        <v>8.0628317902857631</v>
      </c>
      <c r="N31" s="21">
        <v>0.83569574314445993</v>
      </c>
      <c r="O31" s="18">
        <v>7.8943800903455612</v>
      </c>
      <c r="P31" s="21">
        <v>0.72757881170027427</v>
      </c>
      <c r="Q31"/>
      <c r="R31"/>
      <c r="S31" s="18">
        <v>7.9958790934814834</v>
      </c>
      <c r="T31" s="18">
        <v>0.45869750888790178</v>
      </c>
      <c r="U31" s="32" t="s">
        <v>660</v>
      </c>
    </row>
    <row r="32" spans="1:21">
      <c r="A32" s="1" t="s">
        <v>63</v>
      </c>
      <c r="B32" s="30">
        <v>4</v>
      </c>
      <c r="D32" s="16">
        <v>-22.17</v>
      </c>
      <c r="E32" s="1">
        <v>99</v>
      </c>
      <c r="F32" s="16">
        <f t="shared" si="0"/>
        <v>0.99</v>
      </c>
      <c r="G32" s="25">
        <f t="shared" si="1"/>
        <v>-23.16</v>
      </c>
      <c r="H32" s="1">
        <v>99</v>
      </c>
      <c r="I32" s="24">
        <v>9.4260000927514014</v>
      </c>
      <c r="J32" s="24">
        <v>1.3883303568848959</v>
      </c>
      <c r="K32" s="24" t="s">
        <v>693</v>
      </c>
      <c r="L32" s="41"/>
      <c r="M32" s="18"/>
      <c r="N32" s="21"/>
      <c r="O32" s="18">
        <v>9.5876649575770205</v>
      </c>
      <c r="P32" s="21">
        <v>1.1635337761478537</v>
      </c>
      <c r="Q32"/>
      <c r="R32"/>
      <c r="S32"/>
      <c r="T32"/>
      <c r="U32" s="32"/>
    </row>
    <row r="33" spans="1:21">
      <c r="A33" s="1" t="s">
        <v>524</v>
      </c>
      <c r="B33" s="30" t="s">
        <v>548</v>
      </c>
      <c r="E33" s="1">
        <v>395</v>
      </c>
      <c r="F33" s="16">
        <f t="shared" si="0"/>
        <v>3.95</v>
      </c>
      <c r="G33" s="25">
        <f t="shared" si="1"/>
        <v>-3.95</v>
      </c>
      <c r="H33" s="1">
        <v>395</v>
      </c>
      <c r="I33" s="24">
        <v>5.7870842375846978</v>
      </c>
      <c r="J33" s="24">
        <v>0.28852383623852529</v>
      </c>
      <c r="K33" s="24" t="s">
        <v>694</v>
      </c>
      <c r="L33" s="41"/>
      <c r="M33" s="18"/>
      <c r="N33" s="21"/>
      <c r="O33" s="18">
        <v>9.4260000927514014</v>
      </c>
      <c r="P33" s="21">
        <v>1.3883303568848959</v>
      </c>
      <c r="Q33"/>
      <c r="R33"/>
      <c r="S33" s="18"/>
      <c r="T33" s="18"/>
      <c r="U33" s="32"/>
    </row>
    <row r="34" spans="1:21">
      <c r="A34" s="1" t="s">
        <v>98</v>
      </c>
      <c r="B34" s="30" t="s">
        <v>549</v>
      </c>
      <c r="D34" s="16">
        <v>-31.7</v>
      </c>
      <c r="E34" s="1">
        <v>30</v>
      </c>
      <c r="F34" s="16">
        <f t="shared" si="0"/>
        <v>0.3</v>
      </c>
      <c r="G34" s="25">
        <f t="shared" si="1"/>
        <v>-32</v>
      </c>
      <c r="H34" s="1">
        <v>30</v>
      </c>
      <c r="I34" s="24">
        <v>6.3</v>
      </c>
      <c r="J34" s="24">
        <v>0.27</v>
      </c>
      <c r="K34" s="24" t="s">
        <v>695</v>
      </c>
      <c r="L34" s="41" t="s">
        <v>824</v>
      </c>
      <c r="M34" s="18"/>
      <c r="N34" s="21"/>
      <c r="O34" s="18"/>
      <c r="P34" s="21"/>
      <c r="Q34"/>
      <c r="R34"/>
      <c r="S34" s="18"/>
      <c r="T34" s="18"/>
      <c r="U34" s="32"/>
    </row>
    <row r="35" spans="1:21">
      <c r="A35" s="1" t="s">
        <v>98</v>
      </c>
      <c r="B35" s="30">
        <v>3</v>
      </c>
      <c r="D35" s="16">
        <v>-31.7</v>
      </c>
      <c r="E35" s="1">
        <v>33</v>
      </c>
      <c r="F35" s="16">
        <f t="shared" ref="F35:F66" si="2">H35/100</f>
        <v>0.33</v>
      </c>
      <c r="G35" s="25">
        <f t="shared" si="1"/>
        <v>-32.03</v>
      </c>
      <c r="H35" s="1">
        <v>33</v>
      </c>
      <c r="I35" s="24">
        <v>6.51</v>
      </c>
      <c r="J35" s="24">
        <v>0.2</v>
      </c>
      <c r="K35" s="24" t="s">
        <v>696</v>
      </c>
      <c r="L35" s="41" t="s">
        <v>825</v>
      </c>
      <c r="M35" s="18">
        <v>6.6452620016131583</v>
      </c>
      <c r="N35" s="21">
        <v>0.84359444094323766</v>
      </c>
      <c r="O35" s="18">
        <v>6.0026017921915438</v>
      </c>
      <c r="P35" s="21">
        <v>0.73169801986313632</v>
      </c>
      <c r="Q35" t="s">
        <v>585</v>
      </c>
      <c r="R35"/>
      <c r="S35" s="18">
        <v>5.9685420956939401</v>
      </c>
      <c r="T35" s="18">
        <v>0.33940855531242264</v>
      </c>
      <c r="U35" s="32" t="s">
        <v>627</v>
      </c>
    </row>
    <row r="36" spans="1:21">
      <c r="A36" s="1" t="s">
        <v>98</v>
      </c>
      <c r="B36" s="30" t="s">
        <v>546</v>
      </c>
      <c r="D36" s="16">
        <v>-31.7</v>
      </c>
      <c r="E36" s="1">
        <v>34</v>
      </c>
      <c r="F36" s="16">
        <f t="shared" si="2"/>
        <v>0.34</v>
      </c>
      <c r="G36" s="25">
        <f t="shared" si="1"/>
        <v>-32.04</v>
      </c>
      <c r="H36" s="1">
        <v>34</v>
      </c>
      <c r="I36" s="24">
        <v>5.56</v>
      </c>
      <c r="J36" s="24">
        <v>0.2</v>
      </c>
      <c r="K36" s="24" t="s">
        <v>697</v>
      </c>
      <c r="L36" s="41"/>
      <c r="M36" s="18">
        <v>6.511787179235907</v>
      </c>
      <c r="N36" s="21">
        <v>0.78631452480168817</v>
      </c>
      <c r="O36" s="18"/>
      <c r="P36" s="21"/>
      <c r="Q36" t="s">
        <v>586</v>
      </c>
      <c r="R36"/>
      <c r="S36" s="18">
        <v>5.7558407132126979</v>
      </c>
      <c r="T36" s="18">
        <v>0.28790354527791884</v>
      </c>
      <c r="U36" s="32" t="s">
        <v>628</v>
      </c>
    </row>
    <row r="37" spans="1:21">
      <c r="A37" s="1" t="s">
        <v>98</v>
      </c>
      <c r="B37" s="30">
        <v>15</v>
      </c>
      <c r="D37" s="16">
        <v>-31.7</v>
      </c>
      <c r="E37" s="1">
        <v>121</v>
      </c>
      <c r="F37" s="16">
        <f t="shared" si="2"/>
        <v>1.21</v>
      </c>
      <c r="G37" s="25">
        <f t="shared" si="1"/>
        <v>-32.909999999999997</v>
      </c>
      <c r="H37" s="1">
        <v>121</v>
      </c>
      <c r="I37" s="24">
        <v>6.3363248281785127</v>
      </c>
      <c r="J37" s="24">
        <v>0.34715988556453109</v>
      </c>
      <c r="K37" s="24" t="s">
        <v>698</v>
      </c>
      <c r="L37" s="41" t="s">
        <v>826</v>
      </c>
      <c r="M37" s="18">
        <v>5.2577680273134879</v>
      </c>
      <c r="N37" s="21">
        <v>0.76066889901479295</v>
      </c>
      <c r="O37" s="18">
        <v>5.6461685918933462</v>
      </c>
      <c r="P37" s="21">
        <v>0.6963840058942129</v>
      </c>
      <c r="Q37" t="s">
        <v>587</v>
      </c>
      <c r="R37"/>
      <c r="S37" s="18">
        <v>5.799316084109492</v>
      </c>
      <c r="T37" s="18">
        <v>0.22353438012405669</v>
      </c>
      <c r="U37" s="32" t="s">
        <v>629</v>
      </c>
    </row>
    <row r="38" spans="1:21">
      <c r="A38" s="1" t="s">
        <v>98</v>
      </c>
      <c r="B38" s="30">
        <v>15</v>
      </c>
      <c r="D38" s="16">
        <v>-31.7</v>
      </c>
      <c r="E38" s="1">
        <v>124</v>
      </c>
      <c r="F38" s="16">
        <f t="shared" si="2"/>
        <v>1.24</v>
      </c>
      <c r="G38" s="25">
        <f t="shared" si="1"/>
        <v>-32.94</v>
      </c>
      <c r="H38" s="1">
        <v>124</v>
      </c>
      <c r="I38" s="24">
        <v>6.37</v>
      </c>
      <c r="J38" s="24">
        <v>0.27</v>
      </c>
      <c r="K38" s="24" t="s">
        <v>699</v>
      </c>
      <c r="L38" s="41" t="s">
        <v>827</v>
      </c>
      <c r="M38" s="18">
        <v>6.3363248281785127</v>
      </c>
      <c r="N38" s="21">
        <v>0.34715988556453109</v>
      </c>
      <c r="O38" s="18"/>
      <c r="P38" s="21"/>
      <c r="Q38" t="s">
        <v>588</v>
      </c>
      <c r="R38"/>
      <c r="S38" s="18">
        <v>9.2635369448123477</v>
      </c>
      <c r="T38" s="18">
        <v>0.43104782417407839</v>
      </c>
      <c r="U38" s="32" t="s">
        <v>630</v>
      </c>
    </row>
    <row r="39" spans="1:21">
      <c r="A39" s="1" t="s">
        <v>98</v>
      </c>
      <c r="B39" s="30">
        <v>15</v>
      </c>
      <c r="D39" s="16">
        <v>-31.7</v>
      </c>
      <c r="E39" s="1">
        <v>126</v>
      </c>
      <c r="F39" s="16">
        <f t="shared" si="2"/>
        <v>1.26</v>
      </c>
      <c r="G39" s="25">
        <f t="shared" si="1"/>
        <v>-32.96</v>
      </c>
      <c r="H39" s="1">
        <v>126</v>
      </c>
      <c r="I39" s="24">
        <v>5.33</v>
      </c>
      <c r="J39" s="24">
        <v>0.3</v>
      </c>
      <c r="K39" s="24" t="s">
        <v>700</v>
      </c>
      <c r="L39" s="41"/>
      <c r="M39" s="18">
        <v>6.2618741776315812</v>
      </c>
      <c r="N39" s="21">
        <v>0.62804791534236604</v>
      </c>
      <c r="O39" s="18">
        <v>6.5159306358381439</v>
      </c>
      <c r="P39" s="21">
        <v>0.60771567417882699</v>
      </c>
      <c r="Q39" t="s">
        <v>589</v>
      </c>
      <c r="R39"/>
      <c r="S39" s="18">
        <v>9.8816832159144017</v>
      </c>
      <c r="T39" s="18">
        <v>0.61719064695193793</v>
      </c>
      <c r="U39" s="32" t="s">
        <v>631</v>
      </c>
    </row>
    <row r="40" spans="1:21">
      <c r="A40" s="1" t="s">
        <v>98</v>
      </c>
      <c r="B40" s="30">
        <v>15</v>
      </c>
      <c r="D40" s="16">
        <v>-31.7</v>
      </c>
      <c r="E40" s="1">
        <v>128</v>
      </c>
      <c r="F40" s="16">
        <f t="shared" si="2"/>
        <v>1.28</v>
      </c>
      <c r="G40" s="25">
        <f t="shared" si="1"/>
        <v>-32.979999999999997</v>
      </c>
      <c r="H40" s="1">
        <v>128</v>
      </c>
      <c r="I40" s="24">
        <v>6.47</v>
      </c>
      <c r="J40" s="24">
        <v>0.36</v>
      </c>
      <c r="K40" s="24" t="s">
        <v>701</v>
      </c>
      <c r="L40" s="41"/>
      <c r="M40" s="18">
        <v>5.5872494497333216</v>
      </c>
      <c r="N40" s="21">
        <v>0.4871587418261657</v>
      </c>
      <c r="O40" s="18">
        <v>5.0191820591295775</v>
      </c>
      <c r="P40" s="21">
        <v>0.52166979325387863</v>
      </c>
      <c r="Q40"/>
      <c r="R40"/>
      <c r="S40"/>
      <c r="T40"/>
      <c r="U40" s="32"/>
    </row>
    <row r="41" spans="1:21">
      <c r="A41" s="1" t="s">
        <v>98</v>
      </c>
      <c r="B41" s="30" t="s">
        <v>538</v>
      </c>
      <c r="D41" s="16">
        <v>-31.7</v>
      </c>
      <c r="E41" s="1">
        <v>130</v>
      </c>
      <c r="F41" s="16">
        <f t="shared" si="2"/>
        <v>1.3</v>
      </c>
      <c r="G41" s="25">
        <f t="shared" si="1"/>
        <v>-33</v>
      </c>
      <c r="H41" s="1">
        <v>130</v>
      </c>
      <c r="I41" s="24">
        <v>5.61</v>
      </c>
      <c r="J41" s="24">
        <v>0.31</v>
      </c>
      <c r="K41" s="24" t="s">
        <v>702</v>
      </c>
      <c r="L41" s="41"/>
      <c r="M41" s="18">
        <v>6.6362507485820972</v>
      </c>
      <c r="N41" s="21">
        <v>0.57679630006180327</v>
      </c>
      <c r="O41" s="18"/>
      <c r="P41" s="21"/>
      <c r="Q41"/>
      <c r="R41"/>
      <c r="S41"/>
      <c r="T41"/>
      <c r="U41" s="32"/>
    </row>
    <row r="42" spans="1:21">
      <c r="A42" s="1" t="s">
        <v>98</v>
      </c>
      <c r="B42" s="30">
        <v>18</v>
      </c>
      <c r="D42" s="16">
        <v>-31.7</v>
      </c>
      <c r="E42" s="1">
        <v>142</v>
      </c>
      <c r="F42" s="16">
        <f t="shared" si="2"/>
        <v>1.42</v>
      </c>
      <c r="G42" s="25">
        <f t="shared" si="1"/>
        <v>-33.119999999999997</v>
      </c>
      <c r="H42" s="1">
        <v>142</v>
      </c>
      <c r="I42" s="24">
        <v>9.09</v>
      </c>
      <c r="J42" s="24">
        <v>0.42</v>
      </c>
      <c r="K42" s="24" t="s">
        <v>703</v>
      </c>
      <c r="L42" s="41"/>
      <c r="M42" s="18">
        <v>5.3247045121152494</v>
      </c>
      <c r="N42" s="21">
        <v>0.55554107854999735</v>
      </c>
      <c r="O42" s="18">
        <v>4.7763204679873725</v>
      </c>
      <c r="P42" s="21">
        <v>0.40439898925140078</v>
      </c>
      <c r="Q42"/>
      <c r="R42"/>
      <c r="S42" s="18"/>
      <c r="T42" s="18"/>
      <c r="U42" s="32"/>
    </row>
    <row r="43" spans="1:21">
      <c r="A43" s="1" t="s">
        <v>98</v>
      </c>
      <c r="B43" s="30">
        <v>18</v>
      </c>
      <c r="D43" s="16">
        <v>-31.7</v>
      </c>
      <c r="E43" s="1">
        <v>145</v>
      </c>
      <c r="F43" s="16">
        <f t="shared" si="2"/>
        <v>1.45</v>
      </c>
      <c r="G43" s="25">
        <f t="shared" si="1"/>
        <v>-33.15</v>
      </c>
      <c r="H43" s="1">
        <v>145</v>
      </c>
      <c r="I43" s="24">
        <v>8.2247708345774022</v>
      </c>
      <c r="J43" s="24">
        <v>1.6916795105915636</v>
      </c>
      <c r="K43" s="24" t="s">
        <v>704</v>
      </c>
      <c r="L43" s="41"/>
      <c r="M43" s="18">
        <v>9.5001179306412311</v>
      </c>
      <c r="N43" s="21">
        <v>1.1658871600702103</v>
      </c>
      <c r="O43" s="18">
        <v>8.7373590225563902</v>
      </c>
      <c r="P43" s="21">
        <v>0.88751807651668657</v>
      </c>
      <c r="Q43"/>
      <c r="R43"/>
      <c r="S43" s="18"/>
      <c r="T43" s="18"/>
      <c r="U43" s="32"/>
    </row>
    <row r="44" spans="1:21">
      <c r="A44" s="1" t="s">
        <v>98</v>
      </c>
      <c r="B44" s="30" t="s">
        <v>550</v>
      </c>
      <c r="D44" s="16">
        <v>-31.7</v>
      </c>
      <c r="E44" s="1">
        <v>150</v>
      </c>
      <c r="F44" s="16">
        <f t="shared" si="2"/>
        <v>1.5</v>
      </c>
      <c r="G44" s="25">
        <f t="shared" si="1"/>
        <v>-33.200000000000003</v>
      </c>
      <c r="H44" s="1">
        <v>150</v>
      </c>
      <c r="I44" s="24">
        <v>9.7799999999999994</v>
      </c>
      <c r="J44" s="24">
        <v>0.68</v>
      </c>
      <c r="K44" s="24" t="s">
        <v>705</v>
      </c>
      <c r="L44" s="41"/>
      <c r="M44" s="18">
        <v>8.2247708345774022</v>
      </c>
      <c r="N44" s="21">
        <v>1.6916795105915636</v>
      </c>
      <c r="O44" s="18"/>
      <c r="P44" s="21"/>
      <c r="Q44"/>
      <c r="R44"/>
      <c r="S44" s="18"/>
      <c r="T44" s="18"/>
      <c r="U44" s="32"/>
    </row>
    <row r="45" spans="1:21">
      <c r="A45" s="1" t="s">
        <v>98</v>
      </c>
      <c r="B45" s="30" t="s">
        <v>551</v>
      </c>
      <c r="D45" s="16">
        <v>-31.7</v>
      </c>
      <c r="E45" s="1">
        <v>380</v>
      </c>
      <c r="F45" s="16">
        <f t="shared" si="2"/>
        <v>3.8</v>
      </c>
      <c r="G45" s="25">
        <f t="shared" si="1"/>
        <v>-35.5</v>
      </c>
      <c r="H45" s="1">
        <v>380</v>
      </c>
      <c r="I45" s="24">
        <v>9.67</v>
      </c>
      <c r="J45" s="24">
        <v>0.76</v>
      </c>
      <c r="K45" s="24" t="s">
        <v>706</v>
      </c>
      <c r="L45" s="41"/>
      <c r="M45" s="18">
        <v>9.221865317575233</v>
      </c>
      <c r="N45" s="21">
        <v>0.67101652470660311</v>
      </c>
      <c r="O45" s="18">
        <v>10.440832095244085</v>
      </c>
      <c r="P45" s="21">
        <v>1.1135220415654932</v>
      </c>
      <c r="Q45"/>
      <c r="R45"/>
      <c r="S45" s="18"/>
      <c r="T45" s="18"/>
      <c r="U45" s="32"/>
    </row>
    <row r="46" spans="1:21">
      <c r="A46" s="1" t="s">
        <v>104</v>
      </c>
      <c r="B46" s="30">
        <v>13</v>
      </c>
      <c r="D46" s="16">
        <v>-21.6</v>
      </c>
      <c r="E46" s="1">
        <v>210</v>
      </c>
      <c r="F46" s="16">
        <f t="shared" si="2"/>
        <v>2.1</v>
      </c>
      <c r="G46" s="25">
        <f t="shared" si="1"/>
        <v>-23.700000000000003</v>
      </c>
      <c r="H46" s="1">
        <v>210</v>
      </c>
      <c r="I46" s="24">
        <v>9.7899999999999991</v>
      </c>
      <c r="J46" s="24">
        <v>0.76</v>
      </c>
      <c r="K46" s="24" t="s">
        <v>661</v>
      </c>
      <c r="L46" s="41" t="s">
        <v>828</v>
      </c>
      <c r="M46" s="18">
        <v>9.0169053646738391</v>
      </c>
      <c r="N46" s="21">
        <v>1.3897265347029297</v>
      </c>
      <c r="O46" s="18">
        <v>10.000038010382809</v>
      </c>
      <c r="P46" s="21">
        <v>0.51412651067755566</v>
      </c>
      <c r="Q46"/>
      <c r="R46"/>
      <c r="S46" s="18"/>
      <c r="T46" s="18"/>
      <c r="U46" s="32"/>
    </row>
    <row r="47" spans="1:21">
      <c r="A47" s="1" t="s">
        <v>104</v>
      </c>
      <c r="B47" s="30" t="s">
        <v>536</v>
      </c>
      <c r="D47" s="16">
        <v>-21.6</v>
      </c>
      <c r="E47" s="1">
        <v>215</v>
      </c>
      <c r="F47" s="16">
        <f t="shared" si="2"/>
        <v>2.15</v>
      </c>
      <c r="G47" s="25">
        <f t="shared" si="1"/>
        <v>-23.75</v>
      </c>
      <c r="H47" s="1">
        <v>215</v>
      </c>
      <c r="I47" s="24">
        <v>10.3662569697611</v>
      </c>
      <c r="J47" s="24">
        <v>1.1123613236174474</v>
      </c>
      <c r="K47" s="24" t="s">
        <v>707</v>
      </c>
      <c r="L47" s="41"/>
      <c r="M47" s="18"/>
      <c r="N47" s="21"/>
      <c r="O47" s="18"/>
      <c r="P47" s="21"/>
      <c r="Q47" t="s">
        <v>590</v>
      </c>
      <c r="R47"/>
      <c r="S47" s="19">
        <v>9.7899999999999991</v>
      </c>
      <c r="T47" s="19">
        <v>0.76</v>
      </c>
      <c r="U47" s="32" t="s">
        <v>661</v>
      </c>
    </row>
    <row r="48" spans="1:21">
      <c r="A48" s="1" t="s">
        <v>104</v>
      </c>
      <c r="B48" s="30">
        <v>14</v>
      </c>
      <c r="D48" s="16">
        <v>-21.6</v>
      </c>
      <c r="E48" s="1">
        <v>220</v>
      </c>
      <c r="F48" s="16">
        <f t="shared" si="2"/>
        <v>2.2000000000000002</v>
      </c>
      <c r="G48" s="25">
        <f t="shared" si="1"/>
        <v>-23.8</v>
      </c>
      <c r="H48" s="1">
        <v>220</v>
      </c>
      <c r="I48" s="24">
        <v>12.792653345608562</v>
      </c>
      <c r="J48" s="24">
        <v>1.1737134429271205</v>
      </c>
      <c r="K48" s="24" t="s">
        <v>708</v>
      </c>
      <c r="L48" s="41"/>
      <c r="M48" s="18"/>
      <c r="N48" s="21"/>
      <c r="O48" s="18"/>
      <c r="P48" s="21"/>
      <c r="Q48" t="s">
        <v>591</v>
      </c>
      <c r="R48"/>
      <c r="S48" s="18">
        <v>13.018188213401363</v>
      </c>
      <c r="T48" s="18">
        <v>1.2580409165050335</v>
      </c>
      <c r="U48" s="32" t="s">
        <v>632</v>
      </c>
    </row>
    <row r="49" spans="1:21">
      <c r="A49" s="1" t="s">
        <v>104</v>
      </c>
      <c r="B49" s="30" t="s">
        <v>552</v>
      </c>
      <c r="D49" s="16">
        <v>-21.6</v>
      </c>
      <c r="E49" s="1">
        <v>225</v>
      </c>
      <c r="F49" s="16">
        <f t="shared" si="2"/>
        <v>2.25</v>
      </c>
      <c r="G49" s="25">
        <f t="shared" si="1"/>
        <v>-23.85</v>
      </c>
      <c r="H49" s="1">
        <v>225</v>
      </c>
      <c r="I49" s="24">
        <v>14.782973729720934</v>
      </c>
      <c r="J49" s="24">
        <v>3.2832291681875483</v>
      </c>
      <c r="K49" s="24" t="s">
        <v>709</v>
      </c>
      <c r="L49" s="41"/>
      <c r="M49" s="18"/>
      <c r="N49" s="21"/>
      <c r="O49" s="18"/>
      <c r="P49" s="21"/>
      <c r="Q49"/>
      <c r="R49"/>
      <c r="S49" s="18"/>
      <c r="T49" s="18"/>
      <c r="U49" s="32"/>
    </row>
    <row r="50" spans="1:21">
      <c r="A50" s="1" t="s">
        <v>104</v>
      </c>
      <c r="B50" s="30">
        <v>15</v>
      </c>
      <c r="D50" s="16">
        <v>-21.6</v>
      </c>
      <c r="E50" s="1">
        <v>256</v>
      </c>
      <c r="F50" s="16">
        <f t="shared" si="2"/>
        <v>2.56</v>
      </c>
      <c r="G50" s="25">
        <f t="shared" si="1"/>
        <v>-24.16</v>
      </c>
      <c r="H50" s="1">
        <v>256</v>
      </c>
      <c r="I50" s="24">
        <v>22.282580495662973</v>
      </c>
      <c r="J50" s="24">
        <v>3.6217649212680882</v>
      </c>
      <c r="K50" s="24" t="s">
        <v>710</v>
      </c>
      <c r="L50" s="41"/>
      <c r="M50" s="18"/>
      <c r="N50" s="21"/>
      <c r="O50" s="18"/>
      <c r="P50" s="21"/>
      <c r="Q50"/>
      <c r="R50"/>
      <c r="S50" s="18"/>
      <c r="T50" s="18"/>
      <c r="U50" s="32"/>
    </row>
    <row r="51" spans="1:21">
      <c r="A51" s="1" t="s">
        <v>104</v>
      </c>
      <c r="B51" s="30" t="s">
        <v>538</v>
      </c>
      <c r="D51" s="16">
        <v>-21.6</v>
      </c>
      <c r="E51" s="1">
        <v>260</v>
      </c>
      <c r="F51" s="16">
        <f t="shared" si="2"/>
        <v>2.6</v>
      </c>
      <c r="G51" s="25">
        <f t="shared" si="1"/>
        <v>-24.200000000000003</v>
      </c>
      <c r="H51" s="1">
        <v>260</v>
      </c>
      <c r="I51" s="24">
        <v>13.261079260298485</v>
      </c>
      <c r="J51" s="24">
        <v>1.1008039189111365</v>
      </c>
      <c r="K51" s="24" t="s">
        <v>711</v>
      </c>
      <c r="L51" s="41"/>
      <c r="M51" s="18"/>
      <c r="N51" s="21"/>
      <c r="O51" s="18"/>
      <c r="P51" s="21"/>
      <c r="Q51"/>
      <c r="R51"/>
      <c r="S51" s="18"/>
      <c r="T51" s="18"/>
      <c r="U51" s="32"/>
    </row>
    <row r="52" spans="1:21">
      <c r="A52" s="1" t="s">
        <v>104</v>
      </c>
      <c r="B52" s="30">
        <v>16</v>
      </c>
      <c r="D52" s="16">
        <v>-21.6</v>
      </c>
      <c r="E52" s="1">
        <v>270</v>
      </c>
      <c r="F52" s="16">
        <f t="shared" si="2"/>
        <v>2.7</v>
      </c>
      <c r="G52" s="25">
        <f t="shared" si="1"/>
        <v>-24.3</v>
      </c>
      <c r="H52" s="1">
        <v>270</v>
      </c>
      <c r="I52" s="24">
        <v>14.957388290812563</v>
      </c>
      <c r="J52" s="24">
        <v>1.6414169870678965</v>
      </c>
      <c r="K52" s="24" t="s">
        <v>712</v>
      </c>
      <c r="L52" s="41" t="s">
        <v>829</v>
      </c>
      <c r="M52" s="18"/>
      <c r="N52" s="21"/>
      <c r="O52" s="18"/>
      <c r="P52" s="21"/>
      <c r="Q52"/>
      <c r="R52"/>
      <c r="S52" s="18"/>
      <c r="T52" s="18"/>
      <c r="U52" s="32"/>
    </row>
    <row r="53" spans="1:21">
      <c r="A53" s="1" t="s">
        <v>525</v>
      </c>
      <c r="B53" s="30" t="s">
        <v>553</v>
      </c>
      <c r="E53" s="1">
        <v>91</v>
      </c>
      <c r="F53" s="16">
        <f t="shared" si="2"/>
        <v>0.91</v>
      </c>
      <c r="G53" s="25">
        <f t="shared" si="1"/>
        <v>-0.91</v>
      </c>
      <c r="H53" s="1">
        <v>91</v>
      </c>
      <c r="I53" s="24">
        <v>12.60329252106982</v>
      </c>
      <c r="J53" s="24">
        <v>1.4245987397637325</v>
      </c>
      <c r="K53" s="24" t="s">
        <v>713</v>
      </c>
      <c r="L53" s="41" t="s">
        <v>830</v>
      </c>
      <c r="M53" s="18"/>
      <c r="N53" s="21"/>
      <c r="O53" s="18"/>
      <c r="P53" s="21"/>
      <c r="Q53"/>
      <c r="R53"/>
      <c r="S53" s="18"/>
      <c r="T53" s="18"/>
      <c r="U53" s="32"/>
    </row>
    <row r="54" spans="1:21">
      <c r="A54" s="1" t="s">
        <v>525</v>
      </c>
      <c r="B54" s="30" t="s">
        <v>553</v>
      </c>
      <c r="D54" s="16">
        <v>0</v>
      </c>
      <c r="E54" s="1">
        <v>97</v>
      </c>
      <c r="F54" s="16">
        <f t="shared" si="2"/>
        <v>0.97</v>
      </c>
      <c r="G54" s="25">
        <f t="shared" si="1"/>
        <v>-0.97</v>
      </c>
      <c r="H54" s="1">
        <v>97</v>
      </c>
      <c r="I54" s="24">
        <v>13.709081572092753</v>
      </c>
      <c r="J54" s="24">
        <v>1.3544994490911373</v>
      </c>
      <c r="K54" s="24" t="s">
        <v>714</v>
      </c>
      <c r="L54" s="41"/>
      <c r="M54" s="18"/>
      <c r="N54" s="21"/>
      <c r="O54" s="18"/>
      <c r="P54" s="21"/>
      <c r="Q54" t="s">
        <v>592</v>
      </c>
      <c r="R54"/>
      <c r="S54" s="18">
        <v>7.8855813961840857</v>
      </c>
      <c r="T54" s="18">
        <v>0.42034980847680098</v>
      </c>
      <c r="U54" s="32" t="s">
        <v>633</v>
      </c>
    </row>
    <row r="55" spans="1:21">
      <c r="A55" s="1" t="s">
        <v>525</v>
      </c>
      <c r="B55" s="30" t="s">
        <v>554</v>
      </c>
      <c r="D55" s="16">
        <v>0</v>
      </c>
      <c r="E55" s="1">
        <v>130</v>
      </c>
      <c r="F55" s="16">
        <f t="shared" si="2"/>
        <v>1.3</v>
      </c>
      <c r="G55" s="25">
        <f t="shared" si="1"/>
        <v>-1.3</v>
      </c>
      <c r="H55" s="1">
        <v>130</v>
      </c>
      <c r="I55" s="24">
        <v>13.512073159963888</v>
      </c>
      <c r="J55" s="24">
        <v>1.5784049304522028</v>
      </c>
      <c r="K55" s="24" t="s">
        <v>715</v>
      </c>
      <c r="L55" s="41"/>
      <c r="M55" s="18"/>
      <c r="N55" s="21"/>
      <c r="O55" s="18"/>
      <c r="P55" s="21"/>
      <c r="Q55"/>
      <c r="R55"/>
      <c r="S55" s="18"/>
      <c r="T55" s="18"/>
      <c r="U55" s="32"/>
    </row>
    <row r="56" spans="1:21">
      <c r="A56" s="1" t="s">
        <v>525</v>
      </c>
      <c r="B56" s="30" t="s">
        <v>543</v>
      </c>
      <c r="D56" s="16">
        <v>0</v>
      </c>
      <c r="E56" s="1">
        <v>136</v>
      </c>
      <c r="F56" s="16">
        <f t="shared" si="2"/>
        <v>1.36</v>
      </c>
      <c r="G56" s="25">
        <f t="shared" si="1"/>
        <v>-1.36</v>
      </c>
      <c r="H56" s="1">
        <v>136</v>
      </c>
      <c r="I56" s="24">
        <v>13.556720759795718</v>
      </c>
      <c r="J56" s="24">
        <v>1.7132824130149336</v>
      </c>
      <c r="K56" s="24" t="s">
        <v>716</v>
      </c>
      <c r="L56" s="41"/>
      <c r="M56" s="18"/>
      <c r="N56" s="21"/>
      <c r="O56" s="18"/>
      <c r="P56" s="21"/>
      <c r="Q56"/>
      <c r="R56"/>
      <c r="S56" s="18"/>
      <c r="T56" s="18"/>
      <c r="U56" s="32"/>
    </row>
    <row r="57" spans="1:21">
      <c r="A57" s="1" t="s">
        <v>525</v>
      </c>
      <c r="B57" s="30">
        <v>8</v>
      </c>
      <c r="D57" s="16">
        <v>0</v>
      </c>
      <c r="E57" s="1">
        <v>140</v>
      </c>
      <c r="F57" s="16">
        <f t="shared" si="2"/>
        <v>1.4</v>
      </c>
      <c r="G57" s="25">
        <f t="shared" si="1"/>
        <v>-1.4</v>
      </c>
      <c r="H57" s="1">
        <v>140</v>
      </c>
      <c r="I57" s="24">
        <v>7.9506260394800066</v>
      </c>
      <c r="J57" s="24">
        <v>2.1339230483119151</v>
      </c>
      <c r="K57" s="24" t="s">
        <v>717</v>
      </c>
      <c r="L57" s="41"/>
      <c r="M57" s="18"/>
      <c r="N57" s="21"/>
      <c r="O57" s="18"/>
      <c r="P57" s="21"/>
      <c r="Q57"/>
      <c r="R57"/>
      <c r="S57" s="18"/>
      <c r="T57" s="18"/>
      <c r="U57" s="32"/>
    </row>
    <row r="58" spans="1:21">
      <c r="A58" s="1" t="s">
        <v>525</v>
      </c>
      <c r="B58" s="30">
        <v>8</v>
      </c>
      <c r="D58" s="16">
        <v>0</v>
      </c>
      <c r="E58" s="1">
        <v>145</v>
      </c>
      <c r="F58" s="16">
        <f t="shared" si="2"/>
        <v>1.45</v>
      </c>
      <c r="G58" s="25">
        <f t="shared" si="1"/>
        <v>-1.45</v>
      </c>
      <c r="H58" s="1">
        <v>145</v>
      </c>
      <c r="I58" s="24">
        <v>8.3289326874231051</v>
      </c>
      <c r="J58" s="24">
        <v>0.91170396618071459</v>
      </c>
      <c r="K58" s="24" t="s">
        <v>718</v>
      </c>
      <c r="L58" s="41"/>
      <c r="M58" s="18"/>
      <c r="N58" s="21"/>
      <c r="O58" s="18"/>
      <c r="P58" s="21"/>
      <c r="Q58"/>
      <c r="R58"/>
      <c r="S58" s="18"/>
      <c r="T58" s="18"/>
      <c r="U58" s="32"/>
    </row>
    <row r="59" spans="1:21">
      <c r="A59" s="1" t="s">
        <v>525</v>
      </c>
      <c r="B59" s="30">
        <v>8</v>
      </c>
      <c r="D59" s="16">
        <v>0</v>
      </c>
      <c r="E59" s="1">
        <v>149</v>
      </c>
      <c r="F59" s="16">
        <f t="shared" si="2"/>
        <v>1.49</v>
      </c>
      <c r="G59" s="25">
        <f t="shared" si="1"/>
        <v>-1.49</v>
      </c>
      <c r="H59" s="1">
        <v>149</v>
      </c>
      <c r="I59" s="24">
        <v>7.479761415328694</v>
      </c>
      <c r="J59" s="24">
        <v>0.7105154101979797</v>
      </c>
      <c r="K59" s="24" t="s">
        <v>719</v>
      </c>
      <c r="L59" s="41"/>
      <c r="M59" s="18"/>
      <c r="N59" s="21"/>
      <c r="O59" s="18"/>
      <c r="P59" s="21"/>
      <c r="Q59"/>
      <c r="R59"/>
      <c r="S59" s="18"/>
      <c r="T59" s="18"/>
      <c r="U59" s="32"/>
    </row>
    <row r="60" spans="1:21">
      <c r="A60" s="1" t="s">
        <v>525</v>
      </c>
      <c r="B60" s="30">
        <v>8</v>
      </c>
      <c r="D60" s="16">
        <v>0</v>
      </c>
      <c r="E60" s="1">
        <v>155</v>
      </c>
      <c r="F60" s="16">
        <f t="shared" si="2"/>
        <v>1.55</v>
      </c>
      <c r="G60" s="25">
        <f t="shared" si="1"/>
        <v>-1.55</v>
      </c>
      <c r="H60" s="1">
        <v>155</v>
      </c>
      <c r="I60" s="24">
        <v>12.497408435308866</v>
      </c>
      <c r="J60" s="24">
        <v>1.3682354288661625</v>
      </c>
      <c r="K60" s="24" t="s">
        <v>720</v>
      </c>
      <c r="L60" s="41"/>
      <c r="M60" s="18"/>
      <c r="N60" s="21"/>
      <c r="O60" s="18"/>
      <c r="P60" s="21"/>
      <c r="Q60"/>
      <c r="R60"/>
      <c r="S60" s="18"/>
      <c r="T60" s="18"/>
      <c r="U60" s="32"/>
    </row>
    <row r="61" spans="1:21">
      <c r="A61" s="1" t="s">
        <v>525</v>
      </c>
      <c r="B61" s="30" t="s">
        <v>544</v>
      </c>
      <c r="D61" s="16">
        <v>0</v>
      </c>
      <c r="E61" s="1">
        <v>160</v>
      </c>
      <c r="F61" s="16">
        <f t="shared" si="2"/>
        <v>1.6</v>
      </c>
      <c r="G61" s="25">
        <f t="shared" si="1"/>
        <v>-1.6</v>
      </c>
      <c r="H61" s="1">
        <v>160</v>
      </c>
      <c r="I61" s="24">
        <v>11.168316300174226</v>
      </c>
      <c r="J61" s="24">
        <v>1.0519395438457184</v>
      </c>
      <c r="K61" s="24" t="s">
        <v>721</v>
      </c>
      <c r="L61" s="41"/>
      <c r="M61" s="18"/>
      <c r="N61" s="21"/>
      <c r="O61" s="18"/>
      <c r="P61" s="21"/>
      <c r="Q61"/>
      <c r="R61"/>
      <c r="S61" s="18"/>
      <c r="T61" s="18"/>
      <c r="U61" s="32"/>
    </row>
    <row r="62" spans="1:21">
      <c r="A62" s="1" t="s">
        <v>525</v>
      </c>
      <c r="B62" s="30" t="s">
        <v>555</v>
      </c>
      <c r="D62" s="16">
        <v>0</v>
      </c>
      <c r="E62" s="1">
        <v>190</v>
      </c>
      <c r="F62" s="16">
        <f t="shared" si="2"/>
        <v>1.9</v>
      </c>
      <c r="G62" s="25">
        <f t="shared" si="1"/>
        <v>-1.9</v>
      </c>
      <c r="H62" s="1">
        <v>190</v>
      </c>
      <c r="I62" s="24">
        <v>12.900293797802787</v>
      </c>
      <c r="J62" s="24">
        <v>1.2726950903185918</v>
      </c>
      <c r="K62" s="24" t="s">
        <v>722</v>
      </c>
      <c r="L62" s="41"/>
      <c r="M62" s="18"/>
      <c r="N62" s="21"/>
      <c r="O62" s="18"/>
      <c r="P62" s="21"/>
      <c r="Q62"/>
      <c r="R62"/>
      <c r="S62" s="18"/>
      <c r="T62" s="18"/>
      <c r="U62" s="32"/>
    </row>
    <row r="63" spans="1:21">
      <c r="A63" s="1" t="s">
        <v>525</v>
      </c>
      <c r="B63" s="30">
        <v>10</v>
      </c>
      <c r="D63" s="16">
        <v>0</v>
      </c>
      <c r="E63" s="1">
        <v>210</v>
      </c>
      <c r="F63" s="16">
        <f t="shared" si="2"/>
        <v>2.1</v>
      </c>
      <c r="G63" s="25">
        <f t="shared" si="1"/>
        <v>-2.1</v>
      </c>
      <c r="H63" s="1">
        <v>210</v>
      </c>
      <c r="I63" s="24">
        <v>12.841290143429516</v>
      </c>
      <c r="J63" s="24">
        <v>1.2792192348488798</v>
      </c>
      <c r="K63" s="24" t="s">
        <v>723</v>
      </c>
      <c r="L63" s="41"/>
      <c r="M63" s="18"/>
      <c r="N63" s="21"/>
      <c r="O63" s="18"/>
      <c r="P63" s="21"/>
      <c r="Q63"/>
      <c r="R63"/>
      <c r="S63" s="18"/>
      <c r="T63" s="18"/>
      <c r="U63" s="32"/>
    </row>
    <row r="64" spans="1:21">
      <c r="A64" s="1" t="s">
        <v>526</v>
      </c>
      <c r="B64" s="30" t="s">
        <v>549</v>
      </c>
      <c r="E64" s="1">
        <v>95</v>
      </c>
      <c r="F64" s="16">
        <f t="shared" si="2"/>
        <v>0.95</v>
      </c>
      <c r="G64" s="25">
        <f t="shared" si="1"/>
        <v>-0.95</v>
      </c>
      <c r="H64" s="1">
        <v>95</v>
      </c>
      <c r="I64" s="24">
        <v>15.134392265193371</v>
      </c>
      <c r="J64" s="24">
        <v>3.2273259334753006</v>
      </c>
      <c r="K64" s="24" t="s">
        <v>724</v>
      </c>
      <c r="L64" s="41"/>
      <c r="M64" s="18"/>
      <c r="N64" s="21"/>
      <c r="O64" s="18"/>
      <c r="P64" s="21"/>
      <c r="Q64"/>
      <c r="R64"/>
      <c r="S64" s="18"/>
      <c r="T64" s="18"/>
      <c r="U64" s="32"/>
    </row>
    <row r="65" spans="1:21">
      <c r="A65" s="1" t="s">
        <v>526</v>
      </c>
      <c r="B65" s="30" t="s">
        <v>556</v>
      </c>
      <c r="D65" s="16">
        <v>0</v>
      </c>
      <c r="E65" s="1">
        <v>101</v>
      </c>
      <c r="F65" s="16">
        <f t="shared" si="2"/>
        <v>1.01</v>
      </c>
      <c r="G65" s="25">
        <f t="shared" si="1"/>
        <v>-1.01</v>
      </c>
      <c r="H65" s="1">
        <v>101</v>
      </c>
      <c r="I65" s="24">
        <v>16.047527097185537</v>
      </c>
      <c r="J65" s="24">
        <v>3.2898928152370788</v>
      </c>
      <c r="K65" s="24" t="s">
        <v>725</v>
      </c>
      <c r="L65" s="41"/>
      <c r="M65" s="18"/>
      <c r="N65" s="21"/>
      <c r="O65" s="18"/>
      <c r="P65" s="21"/>
      <c r="Q65" s="22" t="s">
        <v>593</v>
      </c>
      <c r="R65"/>
      <c r="S65" s="18">
        <v>10.533787110327035</v>
      </c>
      <c r="T65" s="18">
        <v>0.79843114579830077</v>
      </c>
      <c r="U65" s="32" t="s">
        <v>662</v>
      </c>
    </row>
    <row r="66" spans="1:21">
      <c r="A66" s="1" t="s">
        <v>526</v>
      </c>
      <c r="B66" s="30" t="s">
        <v>546</v>
      </c>
      <c r="D66" s="16">
        <v>0</v>
      </c>
      <c r="E66" s="1">
        <v>115</v>
      </c>
      <c r="F66" s="16">
        <f t="shared" si="2"/>
        <v>1.1499999999999999</v>
      </c>
      <c r="G66" s="25">
        <f t="shared" si="1"/>
        <v>-1.1499999999999999</v>
      </c>
      <c r="H66" s="1">
        <v>115</v>
      </c>
      <c r="I66" s="24">
        <v>11.214496104118505</v>
      </c>
      <c r="J66" s="24">
        <v>2.0017051752614901</v>
      </c>
      <c r="K66" s="24" t="s">
        <v>726</v>
      </c>
      <c r="L66" s="41"/>
      <c r="M66" s="18"/>
      <c r="N66" s="21"/>
      <c r="O66" s="18"/>
      <c r="P66" s="21"/>
      <c r="Q66" t="s">
        <v>594</v>
      </c>
      <c r="R66"/>
      <c r="S66" s="18">
        <v>10.627223204562203</v>
      </c>
      <c r="T66" s="18">
        <v>0.74161192684722632</v>
      </c>
      <c r="U66" s="32" t="s">
        <v>663</v>
      </c>
    </row>
    <row r="67" spans="1:21">
      <c r="A67" s="1" t="s">
        <v>526</v>
      </c>
      <c r="B67" s="30" t="s">
        <v>557</v>
      </c>
      <c r="D67" s="16">
        <v>0</v>
      </c>
      <c r="E67" s="1">
        <v>130</v>
      </c>
      <c r="F67" s="16">
        <f t="shared" ref="F67:F98" si="3">H67/100</f>
        <v>1.3</v>
      </c>
      <c r="G67" s="25">
        <f t="shared" si="1"/>
        <v>-1.3</v>
      </c>
      <c r="H67" s="1">
        <v>130</v>
      </c>
      <c r="I67" s="24">
        <v>9.4844689036118854</v>
      </c>
      <c r="J67" s="24">
        <v>1.4229182358108914</v>
      </c>
      <c r="K67" s="24" t="s">
        <v>727</v>
      </c>
      <c r="L67" s="41"/>
      <c r="M67" s="18"/>
      <c r="N67" s="21"/>
      <c r="O67" s="18"/>
      <c r="P67" s="21"/>
      <c r="Q67"/>
      <c r="R67"/>
      <c r="S67" s="18">
        <v>11.292062706398372</v>
      </c>
      <c r="T67" s="18">
        <v>1.31531246360413</v>
      </c>
      <c r="U67" s="32" t="s">
        <v>634</v>
      </c>
    </row>
    <row r="68" spans="1:21">
      <c r="A68" s="1" t="s">
        <v>526</v>
      </c>
      <c r="B68" s="30" t="s">
        <v>540</v>
      </c>
      <c r="D68" s="16">
        <v>0</v>
      </c>
      <c r="E68" s="1">
        <v>172</v>
      </c>
      <c r="F68" s="16">
        <f t="shared" si="3"/>
        <v>1.72</v>
      </c>
      <c r="G68" s="25">
        <f t="shared" ref="G68:G131" si="4">D68-F68</f>
        <v>-1.72</v>
      </c>
      <c r="H68" s="1">
        <v>172</v>
      </c>
      <c r="I68" s="24">
        <v>11.533186945799883</v>
      </c>
      <c r="J68" s="24">
        <v>1.9089471217054657</v>
      </c>
      <c r="K68" s="24" t="s">
        <v>728</v>
      </c>
      <c r="L68" s="41" t="s">
        <v>831</v>
      </c>
      <c r="M68" s="18"/>
      <c r="N68" s="21"/>
      <c r="O68" s="18"/>
      <c r="P68" s="21"/>
      <c r="Q68"/>
      <c r="R68"/>
      <c r="S68" s="18"/>
      <c r="T68" s="18"/>
      <c r="U68" s="32"/>
    </row>
    <row r="69" spans="1:21">
      <c r="A69" s="1" t="s">
        <v>526</v>
      </c>
      <c r="B69" s="30">
        <v>6</v>
      </c>
      <c r="D69" s="16">
        <v>0</v>
      </c>
      <c r="E69" s="1">
        <v>176</v>
      </c>
      <c r="F69" s="16">
        <f t="shared" si="3"/>
        <v>1.76</v>
      </c>
      <c r="G69" s="25">
        <f t="shared" si="4"/>
        <v>-1.76</v>
      </c>
      <c r="H69" s="1">
        <v>176</v>
      </c>
      <c r="I69" s="24">
        <v>11.074116409905884</v>
      </c>
      <c r="J69" s="24">
        <v>1.8148812335249951</v>
      </c>
      <c r="K69" s="24" t="s">
        <v>729</v>
      </c>
      <c r="L69" s="41" t="s">
        <v>832</v>
      </c>
      <c r="M69" s="18"/>
      <c r="N69" s="21"/>
      <c r="O69" s="18"/>
      <c r="P69" s="21"/>
      <c r="Q69"/>
      <c r="R69"/>
      <c r="S69" s="18"/>
      <c r="T69" s="18"/>
      <c r="U69" s="32"/>
    </row>
    <row r="70" spans="1:21">
      <c r="A70" s="1" t="s">
        <v>526</v>
      </c>
      <c r="B70" s="30" t="s">
        <v>558</v>
      </c>
      <c r="D70" s="16">
        <v>0</v>
      </c>
      <c r="E70" s="1">
        <v>419</v>
      </c>
      <c r="F70" s="16">
        <f t="shared" si="3"/>
        <v>4.1900000000000004</v>
      </c>
      <c r="G70" s="25">
        <f t="shared" si="4"/>
        <v>-4.1900000000000004</v>
      </c>
      <c r="H70" s="1">
        <v>419</v>
      </c>
      <c r="I70" s="24">
        <v>10.905173627890921</v>
      </c>
      <c r="J70" s="24">
        <v>1.9444765709504364</v>
      </c>
      <c r="K70" s="24" t="s">
        <v>730</v>
      </c>
      <c r="L70" s="41"/>
      <c r="M70" s="18"/>
      <c r="N70" s="21"/>
      <c r="O70" s="18"/>
      <c r="P70" s="21"/>
      <c r="Q70"/>
      <c r="R70"/>
      <c r="S70" s="18"/>
      <c r="T70" s="18"/>
      <c r="U70" s="32"/>
    </row>
    <row r="71" spans="1:21">
      <c r="A71" s="1" t="s">
        <v>526</v>
      </c>
      <c r="B71" s="30" t="s">
        <v>558</v>
      </c>
      <c r="D71" s="16">
        <v>0</v>
      </c>
      <c r="E71" s="1">
        <v>440</v>
      </c>
      <c r="F71" s="16">
        <f t="shared" si="3"/>
        <v>4.4000000000000004</v>
      </c>
      <c r="G71" s="25">
        <f t="shared" si="4"/>
        <v>-4.4000000000000004</v>
      </c>
      <c r="H71" s="1">
        <v>440</v>
      </c>
      <c r="I71" s="24">
        <v>10.455150963222415</v>
      </c>
      <c r="J71" s="24">
        <v>2.0750411675215741</v>
      </c>
      <c r="K71" s="24" t="s">
        <v>731</v>
      </c>
      <c r="L71" s="41"/>
      <c r="M71" s="18"/>
      <c r="N71" s="21"/>
      <c r="O71" s="18"/>
      <c r="P71" s="21"/>
      <c r="Q71"/>
      <c r="R71"/>
      <c r="S71" s="18"/>
      <c r="T71" s="18"/>
      <c r="U71" s="32"/>
    </row>
    <row r="72" spans="1:21">
      <c r="A72" s="1" t="s">
        <v>117</v>
      </c>
      <c r="B72" s="30" t="s">
        <v>541</v>
      </c>
      <c r="D72" s="16">
        <v>-28</v>
      </c>
      <c r="E72" s="1">
        <v>100</v>
      </c>
      <c r="F72" s="16">
        <f t="shared" si="3"/>
        <v>1</v>
      </c>
      <c r="G72" s="25">
        <f t="shared" si="4"/>
        <v>-29</v>
      </c>
      <c r="H72" s="1">
        <v>100</v>
      </c>
      <c r="I72" s="24">
        <v>9.279318870569389</v>
      </c>
      <c r="J72" s="24">
        <v>1.1236839488054662</v>
      </c>
      <c r="K72" s="24" t="s">
        <v>732</v>
      </c>
      <c r="L72" s="41" t="s">
        <v>833</v>
      </c>
      <c r="M72" s="18"/>
      <c r="N72" s="21"/>
      <c r="O72" s="18"/>
      <c r="P72" s="21"/>
      <c r="Q72"/>
      <c r="R72"/>
      <c r="S72" s="18"/>
      <c r="T72" s="18"/>
      <c r="U72" s="32"/>
    </row>
    <row r="73" spans="1:21">
      <c r="A73" s="1" t="s">
        <v>117</v>
      </c>
      <c r="B73" s="30" t="s">
        <v>542</v>
      </c>
      <c r="D73" s="16">
        <v>-28</v>
      </c>
      <c r="E73" s="1">
        <v>105</v>
      </c>
      <c r="F73" s="16">
        <f t="shared" si="3"/>
        <v>1.05</v>
      </c>
      <c r="G73" s="25">
        <f t="shared" si="4"/>
        <v>-29.05</v>
      </c>
      <c r="H73" s="1">
        <v>105</v>
      </c>
      <c r="I73" s="24">
        <v>8.0994462527627089</v>
      </c>
      <c r="J73" s="24">
        <v>0.87496903340180454</v>
      </c>
      <c r="K73" s="24" t="s">
        <v>733</v>
      </c>
      <c r="L73" s="41" t="s">
        <v>834</v>
      </c>
      <c r="M73" s="18"/>
      <c r="N73" s="21"/>
      <c r="O73" s="18"/>
      <c r="P73" s="21"/>
      <c r="Q73"/>
      <c r="R73"/>
      <c r="S73" s="18"/>
      <c r="T73" s="18"/>
      <c r="U73" s="32"/>
    </row>
    <row r="74" spans="1:21">
      <c r="A74" s="1" t="s">
        <v>117</v>
      </c>
      <c r="B74" s="30" t="s">
        <v>554</v>
      </c>
      <c r="D74" s="16">
        <v>-28</v>
      </c>
      <c r="E74" s="1">
        <v>110</v>
      </c>
      <c r="F74" s="16">
        <f t="shared" si="3"/>
        <v>1.1000000000000001</v>
      </c>
      <c r="G74" s="25">
        <f t="shared" si="4"/>
        <v>-29.1</v>
      </c>
      <c r="H74" s="1">
        <v>110</v>
      </c>
      <c r="I74" s="24">
        <v>9.333354856563048</v>
      </c>
      <c r="J74" s="24">
        <v>1.058102843832881</v>
      </c>
      <c r="K74" s="24" t="s">
        <v>734</v>
      </c>
      <c r="L74" s="41" t="s">
        <v>835</v>
      </c>
      <c r="M74" s="18"/>
      <c r="N74" s="21"/>
      <c r="O74" s="18"/>
      <c r="P74" s="21"/>
      <c r="Q74"/>
      <c r="R74"/>
      <c r="S74" s="18"/>
      <c r="T74" s="18"/>
      <c r="U74" s="32"/>
    </row>
    <row r="75" spans="1:21">
      <c r="A75" s="1" t="s">
        <v>117</v>
      </c>
      <c r="B75" s="30" t="s">
        <v>543</v>
      </c>
      <c r="D75" s="16">
        <v>-28</v>
      </c>
      <c r="E75" s="1">
        <v>119</v>
      </c>
      <c r="F75" s="16">
        <f t="shared" si="3"/>
        <v>1.19</v>
      </c>
      <c r="G75" s="25">
        <f t="shared" si="4"/>
        <v>-29.19</v>
      </c>
      <c r="H75" s="1">
        <v>119</v>
      </c>
      <c r="I75" s="24">
        <v>10.23426717634041</v>
      </c>
      <c r="J75" s="24">
        <v>1.0729323924215373</v>
      </c>
      <c r="K75" s="24" t="s">
        <v>735</v>
      </c>
      <c r="L75" s="41" t="s">
        <v>836</v>
      </c>
      <c r="M75" s="18"/>
      <c r="N75" s="21"/>
      <c r="O75" s="18"/>
      <c r="P75" s="21"/>
      <c r="Q75"/>
      <c r="R75"/>
      <c r="S75" s="18"/>
      <c r="T75" s="18"/>
      <c r="U75" s="32"/>
    </row>
    <row r="76" spans="1:21">
      <c r="A76" s="1" t="s">
        <v>117</v>
      </c>
      <c r="B76" s="30">
        <v>11</v>
      </c>
      <c r="D76" s="16">
        <v>-28</v>
      </c>
      <c r="E76" s="1">
        <v>290</v>
      </c>
      <c r="F76" s="16">
        <f t="shared" si="3"/>
        <v>2.9</v>
      </c>
      <c r="G76" s="25">
        <f t="shared" si="4"/>
        <v>-30.9</v>
      </c>
      <c r="H76" s="1">
        <v>290</v>
      </c>
      <c r="I76" s="24">
        <v>14.779431172041802</v>
      </c>
      <c r="J76" s="24">
        <v>2.5836234932674924</v>
      </c>
      <c r="K76" s="24" t="s">
        <v>736</v>
      </c>
      <c r="L76" s="41" t="s">
        <v>837</v>
      </c>
      <c r="M76" s="18"/>
      <c r="N76" s="21"/>
      <c r="O76" s="18"/>
      <c r="P76" s="21"/>
      <c r="Q76"/>
      <c r="R76"/>
      <c r="S76" s="18"/>
      <c r="T76" s="18"/>
      <c r="U76" s="32"/>
    </row>
    <row r="77" spans="1:21">
      <c r="A77" s="1" t="s">
        <v>117</v>
      </c>
      <c r="B77" s="30" t="s">
        <v>559</v>
      </c>
      <c r="D77" s="16">
        <v>-28</v>
      </c>
      <c r="E77" s="1">
        <v>305</v>
      </c>
      <c r="F77" s="16">
        <f t="shared" si="3"/>
        <v>3.05</v>
      </c>
      <c r="G77" s="25">
        <f t="shared" si="4"/>
        <v>-31.05</v>
      </c>
      <c r="H77" s="1">
        <v>305</v>
      </c>
      <c r="I77" s="24">
        <v>11.571777812402628</v>
      </c>
      <c r="J77" s="24">
        <v>1.4871873676254392</v>
      </c>
      <c r="K77" s="24" t="s">
        <v>737</v>
      </c>
      <c r="L77" s="41" t="s">
        <v>838</v>
      </c>
      <c r="M77" s="18"/>
      <c r="N77" s="21"/>
      <c r="O77" s="18"/>
      <c r="P77" s="21"/>
      <c r="Q77"/>
      <c r="R77"/>
      <c r="S77" s="18"/>
      <c r="T77" s="18"/>
      <c r="U77" s="32"/>
    </row>
    <row r="78" spans="1:21">
      <c r="A78" s="1" t="s">
        <v>117</v>
      </c>
      <c r="B78" s="30">
        <v>12</v>
      </c>
      <c r="D78" s="16">
        <v>-28</v>
      </c>
      <c r="E78" s="1">
        <v>310</v>
      </c>
      <c r="F78" s="16">
        <f t="shared" si="3"/>
        <v>3.1</v>
      </c>
      <c r="G78" s="25">
        <f t="shared" si="4"/>
        <v>-31.1</v>
      </c>
      <c r="H78" s="1">
        <v>310</v>
      </c>
      <c r="I78" s="24">
        <v>13.182791795244146</v>
      </c>
      <c r="J78" s="24">
        <v>1.6853799159346985</v>
      </c>
      <c r="K78" s="24" t="s">
        <v>738</v>
      </c>
      <c r="L78" s="41" t="s">
        <v>839</v>
      </c>
      <c r="M78" s="18"/>
      <c r="N78" s="21"/>
      <c r="O78" s="18"/>
      <c r="P78" s="21"/>
      <c r="Q78"/>
      <c r="R78"/>
      <c r="S78" s="18"/>
      <c r="T78" s="18"/>
      <c r="U78" s="32"/>
    </row>
    <row r="79" spans="1:21">
      <c r="A79" s="1" t="s">
        <v>120</v>
      </c>
      <c r="B79" s="30" t="s">
        <v>548</v>
      </c>
      <c r="D79" s="16">
        <v>-17</v>
      </c>
      <c r="E79" s="1">
        <v>15</v>
      </c>
      <c r="F79" s="16">
        <f t="shared" si="3"/>
        <v>0.15</v>
      </c>
      <c r="G79" s="25">
        <f t="shared" si="4"/>
        <v>-17.149999999999999</v>
      </c>
      <c r="H79" s="1">
        <v>15</v>
      </c>
      <c r="I79" s="24">
        <v>2.25</v>
      </c>
      <c r="J79" s="24">
        <v>0.24</v>
      </c>
      <c r="K79" s="24" t="s">
        <v>739</v>
      </c>
      <c r="L79" s="41"/>
      <c r="M79" s="18"/>
      <c r="N79" s="21"/>
      <c r="O79" s="18"/>
      <c r="P79" s="21"/>
      <c r="Q79"/>
      <c r="R79"/>
      <c r="S79" s="18"/>
      <c r="T79" s="18"/>
      <c r="U79" s="32"/>
    </row>
    <row r="80" spans="1:21">
      <c r="A80" s="1" t="s">
        <v>120</v>
      </c>
      <c r="B80" s="30" t="s">
        <v>556</v>
      </c>
      <c r="D80" s="16">
        <v>-17</v>
      </c>
      <c r="E80" s="1">
        <v>38</v>
      </c>
      <c r="F80" s="16">
        <f t="shared" si="3"/>
        <v>0.38</v>
      </c>
      <c r="G80" s="25">
        <f t="shared" si="4"/>
        <v>-17.38</v>
      </c>
      <c r="H80" s="1">
        <v>38</v>
      </c>
      <c r="I80" s="24">
        <v>13.99</v>
      </c>
      <c r="J80" s="24">
        <v>1.26</v>
      </c>
      <c r="K80" s="24" t="s">
        <v>740</v>
      </c>
      <c r="L80" s="41"/>
      <c r="M80" s="18">
        <v>2.2556194437751258</v>
      </c>
      <c r="N80" s="21">
        <v>0.31617262388197342</v>
      </c>
      <c r="O80" s="18"/>
      <c r="P80" s="21"/>
      <c r="Q80"/>
      <c r="R80"/>
      <c r="S80" s="18"/>
      <c r="T80" s="18"/>
      <c r="U80" s="32"/>
    </row>
    <row r="81" spans="1:21">
      <c r="A81" s="1" t="s">
        <v>120</v>
      </c>
      <c r="B81" s="30" t="s">
        <v>560</v>
      </c>
      <c r="D81" s="16">
        <v>-17</v>
      </c>
      <c r="E81" s="1">
        <v>186</v>
      </c>
      <c r="F81" s="16">
        <f t="shared" si="3"/>
        <v>1.86</v>
      </c>
      <c r="G81" s="25">
        <f t="shared" si="4"/>
        <v>-18.86</v>
      </c>
      <c r="H81" s="1">
        <v>186</v>
      </c>
      <c r="I81" s="24">
        <v>8.1999999999999993</v>
      </c>
      <c r="J81" s="24">
        <v>0.91</v>
      </c>
      <c r="K81" s="24" t="s">
        <v>741</v>
      </c>
      <c r="L81" s="41"/>
      <c r="M81" s="18">
        <v>13.086487386532506</v>
      </c>
      <c r="N81" s="21">
        <v>1.5099053286202588</v>
      </c>
      <c r="O81" s="18"/>
      <c r="P81" s="21"/>
      <c r="Q81"/>
      <c r="R81"/>
      <c r="S81" s="18"/>
      <c r="T81" s="18"/>
      <c r="U81" s="32"/>
    </row>
    <row r="82" spans="1:21">
      <c r="A82" s="1" t="s">
        <v>120</v>
      </c>
      <c r="B82" s="30" t="s">
        <v>550</v>
      </c>
      <c r="D82" s="16">
        <v>-17</v>
      </c>
      <c r="E82" s="1">
        <v>195</v>
      </c>
      <c r="F82" s="16">
        <f t="shared" si="3"/>
        <v>1.95</v>
      </c>
      <c r="G82" s="25">
        <f t="shared" si="4"/>
        <v>-18.95</v>
      </c>
      <c r="H82" s="1">
        <v>195</v>
      </c>
      <c r="I82" s="24">
        <v>8.84</v>
      </c>
      <c r="J82" s="24">
        <v>0.48</v>
      </c>
      <c r="K82" s="24" t="s">
        <v>742</v>
      </c>
      <c r="L82" s="41"/>
      <c r="M82" s="18"/>
      <c r="N82" s="21"/>
      <c r="O82" s="18">
        <v>8.1672967008092368</v>
      </c>
      <c r="P82" s="21">
        <v>2.0456395769080093</v>
      </c>
      <c r="Q82"/>
      <c r="R82"/>
      <c r="S82" s="18"/>
      <c r="T82" s="18"/>
      <c r="U82" s="32"/>
    </row>
    <row r="83" spans="1:21">
      <c r="A83" s="1" t="s">
        <v>120</v>
      </c>
      <c r="B83" s="30" t="s">
        <v>561</v>
      </c>
      <c r="D83" s="16">
        <v>-17</v>
      </c>
      <c r="E83" s="1">
        <v>215</v>
      </c>
      <c r="F83" s="16">
        <f t="shared" si="3"/>
        <v>2.15</v>
      </c>
      <c r="G83" s="25">
        <f t="shared" si="4"/>
        <v>-19.149999999999999</v>
      </c>
      <c r="H83" s="1">
        <v>215</v>
      </c>
      <c r="I83" s="24">
        <v>12.36</v>
      </c>
      <c r="J83" s="24">
        <v>0.66</v>
      </c>
      <c r="K83" s="24" t="s">
        <v>743</v>
      </c>
      <c r="L83" s="41" t="s">
        <v>840</v>
      </c>
      <c r="M83" s="18">
        <v>9.3137995156805893</v>
      </c>
      <c r="N83" s="21">
        <v>2.1793439332180085</v>
      </c>
      <c r="O83" s="18">
        <v>8.1267234392016157</v>
      </c>
      <c r="P83" s="21">
        <v>2.0241481664952712</v>
      </c>
      <c r="Q83"/>
      <c r="R83"/>
      <c r="S83" s="18"/>
      <c r="T83" s="18"/>
      <c r="U83" s="32"/>
    </row>
    <row r="84" spans="1:21">
      <c r="A84" s="1" t="s">
        <v>120</v>
      </c>
      <c r="B84" s="30" t="s">
        <v>562</v>
      </c>
      <c r="D84" s="16">
        <v>-17</v>
      </c>
      <c r="E84" s="1">
        <v>226</v>
      </c>
      <c r="F84" s="16">
        <f t="shared" si="3"/>
        <v>2.2599999999999998</v>
      </c>
      <c r="G84" s="25">
        <f t="shared" si="4"/>
        <v>-19.259999999999998</v>
      </c>
      <c r="H84" s="1">
        <v>226</v>
      </c>
      <c r="I84" s="24">
        <v>14.13</v>
      </c>
      <c r="J84" s="24">
        <v>1.49</v>
      </c>
      <c r="K84" s="24" t="s">
        <v>744</v>
      </c>
      <c r="L84" s="41" t="s">
        <v>841</v>
      </c>
      <c r="M84" s="18">
        <v>12.298108981037716</v>
      </c>
      <c r="N84" s="21">
        <v>2.581866810995181</v>
      </c>
      <c r="O84" s="18">
        <v>12.453287959163246</v>
      </c>
      <c r="P84" s="21">
        <v>2.5782866580270758</v>
      </c>
      <c r="Q84"/>
      <c r="R84"/>
      <c r="S84" s="18"/>
      <c r="T84" s="18"/>
      <c r="U84" s="32"/>
    </row>
    <row r="85" spans="1:21">
      <c r="A85" s="1" t="s">
        <v>120</v>
      </c>
      <c r="B85" s="30" t="s">
        <v>563</v>
      </c>
      <c r="D85" s="16">
        <v>-17</v>
      </c>
      <c r="E85" s="1">
        <v>235</v>
      </c>
      <c r="F85" s="16">
        <f t="shared" si="3"/>
        <v>2.35</v>
      </c>
      <c r="G85" s="25">
        <f t="shared" si="4"/>
        <v>-19.350000000000001</v>
      </c>
      <c r="H85" s="1">
        <v>235</v>
      </c>
      <c r="I85" s="24">
        <v>14.92</v>
      </c>
      <c r="J85" s="24">
        <v>1.86</v>
      </c>
      <c r="K85" s="24" t="s">
        <v>745</v>
      </c>
      <c r="L85" s="41"/>
      <c r="M85" s="18">
        <v>14.154618433619868</v>
      </c>
      <c r="N85" s="21">
        <v>3.2118141083430887</v>
      </c>
      <c r="O85" s="18">
        <v>14.256731455399054</v>
      </c>
      <c r="P85" s="21">
        <v>4.006863174279812</v>
      </c>
      <c r="Q85"/>
      <c r="R85"/>
      <c r="S85" s="18"/>
      <c r="T85" s="18"/>
      <c r="U85" s="32"/>
    </row>
    <row r="86" spans="1:21">
      <c r="A86" s="1" t="s">
        <v>527</v>
      </c>
      <c r="B86" s="30" t="s">
        <v>564</v>
      </c>
      <c r="E86" s="1">
        <v>255</v>
      </c>
      <c r="F86" s="16">
        <f t="shared" si="3"/>
        <v>0</v>
      </c>
      <c r="G86" s="25">
        <f t="shared" si="4"/>
        <v>0</v>
      </c>
      <c r="I86" s="24">
        <v>7.7096659574692135</v>
      </c>
      <c r="J86" s="24">
        <v>0.9636554897172217</v>
      </c>
      <c r="K86" s="24" t="s">
        <v>746</v>
      </c>
      <c r="L86" s="41" t="s">
        <v>842</v>
      </c>
      <c r="M86" s="18">
        <v>14.915921014701647</v>
      </c>
      <c r="N86" s="21">
        <v>3.6245478809643958</v>
      </c>
      <c r="O86" s="18"/>
      <c r="P86" s="21"/>
      <c r="Q86"/>
      <c r="R86"/>
      <c r="S86" s="18"/>
      <c r="T86" s="18"/>
      <c r="U86" s="32"/>
    </row>
    <row r="87" spans="1:21">
      <c r="A87" s="1" t="s">
        <v>527</v>
      </c>
      <c r="B87" s="30" t="s">
        <v>565</v>
      </c>
      <c r="D87" s="16">
        <v>0</v>
      </c>
      <c r="E87" s="1">
        <v>265</v>
      </c>
      <c r="F87" s="16">
        <f t="shared" si="3"/>
        <v>0</v>
      </c>
      <c r="G87" s="25">
        <f t="shared" si="4"/>
        <v>0</v>
      </c>
      <c r="I87" s="24">
        <v>8.7732924294837336</v>
      </c>
      <c r="J87" s="24">
        <v>1.2863063563552115</v>
      </c>
      <c r="K87" s="24" t="s">
        <v>747</v>
      </c>
      <c r="L87" s="41" t="s">
        <v>843</v>
      </c>
      <c r="M87" s="18"/>
      <c r="N87" s="21"/>
      <c r="O87" s="18"/>
      <c r="P87" s="21"/>
      <c r="Q87"/>
      <c r="R87"/>
      <c r="S87" s="18"/>
      <c r="T87" s="18"/>
      <c r="U87" s="32"/>
    </row>
    <row r="88" spans="1:21">
      <c r="A88" s="1" t="s">
        <v>527</v>
      </c>
      <c r="B88" s="30">
        <v>7</v>
      </c>
      <c r="D88" s="16">
        <v>0</v>
      </c>
      <c r="E88" s="1">
        <v>329</v>
      </c>
      <c r="F88" s="16">
        <f t="shared" si="3"/>
        <v>0</v>
      </c>
      <c r="G88" s="25">
        <f t="shared" si="4"/>
        <v>0</v>
      </c>
      <c r="I88" s="24">
        <v>8.7831264319933346</v>
      </c>
      <c r="J88" s="24">
        <v>1.076732953058156</v>
      </c>
      <c r="K88" s="24" t="s">
        <v>748</v>
      </c>
      <c r="L88" s="41" t="s">
        <v>844</v>
      </c>
      <c r="M88" s="18"/>
      <c r="N88" s="21"/>
      <c r="O88" s="18"/>
      <c r="P88" s="21"/>
      <c r="Q88"/>
      <c r="R88"/>
      <c r="S88" s="18"/>
      <c r="T88" s="18"/>
      <c r="U88" s="32"/>
    </row>
    <row r="89" spans="1:21">
      <c r="A89" s="1" t="s">
        <v>527</v>
      </c>
      <c r="B89" s="30">
        <v>7</v>
      </c>
      <c r="D89" s="16">
        <v>0</v>
      </c>
      <c r="E89" s="1">
        <v>335</v>
      </c>
      <c r="F89" s="16">
        <f t="shared" si="3"/>
        <v>0</v>
      </c>
      <c r="G89" s="25">
        <f t="shared" si="4"/>
        <v>0</v>
      </c>
      <c r="I89" s="24">
        <v>9.1394838709677373</v>
      </c>
      <c r="J89" s="24">
        <v>1.043835853753325</v>
      </c>
      <c r="K89" s="24" t="s">
        <v>749</v>
      </c>
      <c r="L89" s="41"/>
      <c r="M89" s="18"/>
      <c r="N89" s="21"/>
      <c r="O89" s="18"/>
      <c r="P89" s="21"/>
      <c r="Q89"/>
      <c r="R89"/>
      <c r="S89" s="18">
        <v>8.9668321145146965</v>
      </c>
      <c r="T89" s="18">
        <v>0.74946367895201937</v>
      </c>
      <c r="U89" s="32" t="s">
        <v>635</v>
      </c>
    </row>
    <row r="90" spans="1:21">
      <c r="A90" s="1" t="s">
        <v>527</v>
      </c>
      <c r="B90" s="30">
        <v>7</v>
      </c>
      <c r="D90" s="16">
        <v>0</v>
      </c>
      <c r="E90" s="1">
        <v>340</v>
      </c>
      <c r="F90" s="16">
        <f t="shared" si="3"/>
        <v>0</v>
      </c>
      <c r="G90" s="25">
        <f t="shared" si="4"/>
        <v>0</v>
      </c>
      <c r="I90" s="24">
        <v>13.035566563467487</v>
      </c>
      <c r="J90" s="24">
        <v>2.5705056649752183</v>
      </c>
      <c r="K90" s="24" t="s">
        <v>750</v>
      </c>
      <c r="L90" s="41" t="s">
        <v>845</v>
      </c>
      <c r="M90" s="18"/>
      <c r="N90" s="21"/>
      <c r="O90" s="18"/>
      <c r="P90" s="21"/>
      <c r="Q90"/>
      <c r="R90"/>
      <c r="S90" s="18"/>
      <c r="T90" s="18"/>
      <c r="U90" s="32"/>
    </row>
    <row r="91" spans="1:21">
      <c r="A91" s="1" t="s">
        <v>528</v>
      </c>
      <c r="B91" s="30">
        <v>4</v>
      </c>
      <c r="E91" s="1" t="s">
        <v>529</v>
      </c>
      <c r="F91" s="16">
        <f t="shared" si="3"/>
        <v>0.77500000000000002</v>
      </c>
      <c r="G91" s="25">
        <f t="shared" si="4"/>
        <v>-0.77500000000000002</v>
      </c>
      <c r="H91" s="1">
        <v>77.5</v>
      </c>
      <c r="I91" s="24">
        <v>4.8725416036308626</v>
      </c>
      <c r="J91" s="24">
        <v>0.45222979657540791</v>
      </c>
      <c r="K91" s="24" t="s">
        <v>751</v>
      </c>
      <c r="L91" s="41" t="s">
        <v>846</v>
      </c>
      <c r="M91" s="18"/>
      <c r="N91" s="21"/>
      <c r="O91" s="18"/>
      <c r="P91" s="21"/>
      <c r="Q91"/>
      <c r="R91"/>
      <c r="S91" s="18"/>
      <c r="T91" s="18"/>
      <c r="U91" s="32"/>
    </row>
    <row r="92" spans="1:21">
      <c r="A92" s="1" t="s">
        <v>528</v>
      </c>
      <c r="B92" s="30">
        <v>4</v>
      </c>
      <c r="D92" s="16">
        <v>0</v>
      </c>
      <c r="E92" s="1">
        <v>80</v>
      </c>
      <c r="F92" s="16">
        <f t="shared" si="3"/>
        <v>0.8</v>
      </c>
      <c r="G92" s="25">
        <f t="shared" si="4"/>
        <v>-0.8</v>
      </c>
      <c r="H92" s="1">
        <v>80</v>
      </c>
      <c r="I92" s="24">
        <v>5.6309750065087227</v>
      </c>
      <c r="J92" s="24">
        <v>0.49741287248936689</v>
      </c>
      <c r="K92" s="24" t="s">
        <v>752</v>
      </c>
      <c r="L92" s="41" t="s">
        <v>847</v>
      </c>
      <c r="M92" s="18"/>
      <c r="N92" s="21"/>
      <c r="O92"/>
      <c r="P92" s="21"/>
      <c r="Q92" t="s">
        <v>595</v>
      </c>
      <c r="R92" t="s">
        <v>596</v>
      </c>
      <c r="S92" s="20">
        <v>5.19</v>
      </c>
      <c r="T92" s="20">
        <v>0.17</v>
      </c>
      <c r="U92" s="32" t="s">
        <v>636</v>
      </c>
    </row>
    <row r="93" spans="1:21">
      <c r="A93" s="1" t="s">
        <v>528</v>
      </c>
      <c r="B93" s="30">
        <v>4</v>
      </c>
      <c r="D93" s="16">
        <v>0</v>
      </c>
      <c r="E93" s="1">
        <v>90</v>
      </c>
      <c r="F93" s="16">
        <f t="shared" si="3"/>
        <v>0.9</v>
      </c>
      <c r="G93" s="25">
        <f t="shared" si="4"/>
        <v>-0.9</v>
      </c>
      <c r="H93" s="1">
        <v>90</v>
      </c>
      <c r="I93" s="24">
        <v>5.5156245565792634</v>
      </c>
      <c r="J93" s="24">
        <v>0.47936742636317953</v>
      </c>
      <c r="K93" s="24" t="s">
        <v>753</v>
      </c>
      <c r="L93" s="41" t="s">
        <v>848</v>
      </c>
      <c r="M93" s="18"/>
      <c r="N93" s="21"/>
      <c r="O93"/>
      <c r="P93" s="21"/>
      <c r="Q93"/>
      <c r="R93" t="s">
        <v>597</v>
      </c>
      <c r="S93" s="20">
        <v>5.0199999999999996</v>
      </c>
      <c r="T93" s="20">
        <v>0.16</v>
      </c>
      <c r="U93" s="32" t="s">
        <v>637</v>
      </c>
    </row>
    <row r="94" spans="1:21">
      <c r="A94" s="1" t="s">
        <v>528</v>
      </c>
      <c r="B94" s="30">
        <v>4</v>
      </c>
      <c r="D94" s="16">
        <v>0</v>
      </c>
      <c r="E94" s="1">
        <v>98</v>
      </c>
      <c r="F94" s="16">
        <f t="shared" si="3"/>
        <v>0.98</v>
      </c>
      <c r="G94" s="25">
        <f t="shared" si="4"/>
        <v>-0.98</v>
      </c>
      <c r="H94" s="1">
        <v>98</v>
      </c>
      <c r="I94" s="24">
        <v>4.5109962251032867</v>
      </c>
      <c r="J94" s="24">
        <v>0.42395236076319054</v>
      </c>
      <c r="K94" s="24" t="s">
        <v>754</v>
      </c>
      <c r="L94" s="41" t="s">
        <v>849</v>
      </c>
      <c r="M94" s="18"/>
      <c r="N94" s="21"/>
      <c r="O94"/>
      <c r="P94" s="21"/>
      <c r="Q94" t="s">
        <v>598</v>
      </c>
      <c r="R94" t="s">
        <v>599</v>
      </c>
      <c r="S94" s="20">
        <v>5.57</v>
      </c>
      <c r="T94" s="20">
        <v>0.15</v>
      </c>
      <c r="U94" s="32" t="s">
        <v>638</v>
      </c>
    </row>
    <row r="95" spans="1:21">
      <c r="A95" s="1" t="s">
        <v>528</v>
      </c>
      <c r="B95" s="30">
        <v>10</v>
      </c>
      <c r="D95" s="16">
        <v>0</v>
      </c>
      <c r="E95" s="1">
        <v>370</v>
      </c>
      <c r="F95" s="16">
        <f t="shared" si="3"/>
        <v>3.7</v>
      </c>
      <c r="G95" s="25">
        <f t="shared" si="4"/>
        <v>-3.7</v>
      </c>
      <c r="H95" s="1">
        <v>370</v>
      </c>
      <c r="I95" s="24">
        <v>5.7504217025257258</v>
      </c>
      <c r="J95" s="24">
        <v>0.51819836300752853</v>
      </c>
      <c r="K95" s="24" t="s">
        <v>755</v>
      </c>
      <c r="L95" s="41"/>
      <c r="M95" s="18"/>
      <c r="N95" s="21"/>
      <c r="O95"/>
      <c r="P95" s="21"/>
      <c r="Q95"/>
      <c r="R95" t="s">
        <v>600</v>
      </c>
      <c r="S95" s="20">
        <v>5.49</v>
      </c>
      <c r="T95" s="20">
        <v>0.16</v>
      </c>
      <c r="U95" s="32" t="s">
        <v>639</v>
      </c>
    </row>
    <row r="96" spans="1:21">
      <c r="A96" s="1" t="s">
        <v>528</v>
      </c>
      <c r="B96" s="30">
        <v>10</v>
      </c>
      <c r="D96" s="16">
        <v>0</v>
      </c>
      <c r="E96" s="1" t="s">
        <v>530</v>
      </c>
      <c r="F96" s="16">
        <f t="shared" si="3"/>
        <v>3.7749999999999999</v>
      </c>
      <c r="G96" s="25">
        <f t="shared" si="4"/>
        <v>-3.7749999999999999</v>
      </c>
      <c r="H96" s="1">
        <v>377.5</v>
      </c>
      <c r="I96" s="24">
        <v>5.4600724387719906</v>
      </c>
      <c r="J96" s="24">
        <v>0.47828114388882415</v>
      </c>
      <c r="K96" s="24" t="s">
        <v>756</v>
      </c>
      <c r="L96" s="41"/>
      <c r="M96" s="18"/>
      <c r="N96" s="21"/>
      <c r="O96" s="18"/>
      <c r="P96" s="21"/>
      <c r="Q96"/>
      <c r="R96"/>
      <c r="S96" s="18"/>
      <c r="T96" s="18"/>
      <c r="U96" s="32"/>
    </row>
    <row r="97" spans="1:21">
      <c r="A97" s="1" t="s">
        <v>528</v>
      </c>
      <c r="B97" s="30">
        <v>10</v>
      </c>
      <c r="D97" s="16">
        <v>0</v>
      </c>
      <c r="E97" s="1">
        <v>390</v>
      </c>
      <c r="F97" s="16">
        <f t="shared" si="3"/>
        <v>3.9</v>
      </c>
      <c r="G97" s="25">
        <f t="shared" si="4"/>
        <v>-3.9</v>
      </c>
      <c r="H97" s="1">
        <v>390</v>
      </c>
      <c r="I97" s="24">
        <v>5.2786049026676292</v>
      </c>
      <c r="J97" s="24">
        <v>0.49533986028147003</v>
      </c>
      <c r="K97" s="24" t="s">
        <v>757</v>
      </c>
      <c r="L97" s="41"/>
      <c r="M97" s="18"/>
      <c r="N97" s="21"/>
      <c r="O97" s="18"/>
      <c r="P97" s="21"/>
      <c r="Q97"/>
      <c r="R97"/>
      <c r="S97" s="18"/>
      <c r="T97" s="18"/>
      <c r="U97" s="32"/>
    </row>
    <row r="98" spans="1:21">
      <c r="A98" s="1" t="s">
        <v>531</v>
      </c>
      <c r="B98" s="30" t="s">
        <v>566</v>
      </c>
      <c r="E98" s="1">
        <v>160</v>
      </c>
      <c r="F98" s="16">
        <f t="shared" si="3"/>
        <v>1.6</v>
      </c>
      <c r="G98" s="25">
        <f t="shared" si="4"/>
        <v>-1.6</v>
      </c>
      <c r="H98" s="1">
        <v>160</v>
      </c>
      <c r="I98" s="24">
        <v>7.44</v>
      </c>
      <c r="J98" s="24">
        <v>0.67</v>
      </c>
      <c r="K98" s="24" t="s">
        <v>758</v>
      </c>
      <c r="L98" s="41" t="s">
        <v>850</v>
      </c>
      <c r="M98" s="18"/>
      <c r="N98" s="21"/>
      <c r="O98" s="18"/>
      <c r="P98" s="21"/>
      <c r="Q98"/>
      <c r="R98"/>
      <c r="S98" s="18"/>
      <c r="T98" s="18"/>
      <c r="U98" s="32"/>
    </row>
    <row r="99" spans="1:21">
      <c r="A99" s="1" t="s">
        <v>531</v>
      </c>
      <c r="B99" s="30">
        <v>5</v>
      </c>
      <c r="D99" s="16">
        <v>0</v>
      </c>
      <c r="E99" s="1">
        <v>170</v>
      </c>
      <c r="F99" s="16">
        <f t="shared" ref="F99:F130" si="5">H99/100</f>
        <v>1.7</v>
      </c>
      <c r="G99" s="25">
        <f t="shared" si="4"/>
        <v>-1.7</v>
      </c>
      <c r="H99" s="1">
        <v>170</v>
      </c>
      <c r="I99" s="24">
        <v>9.1199999999999992</v>
      </c>
      <c r="J99" s="24">
        <v>1.91</v>
      </c>
      <c r="K99" s="24" t="s">
        <v>759</v>
      </c>
      <c r="L99" s="41" t="s">
        <v>851</v>
      </c>
      <c r="M99" s="18"/>
      <c r="N99" s="21"/>
      <c r="O99" s="19">
        <v>7.4298107369197499</v>
      </c>
      <c r="P99" s="31">
        <v>0.75536033520747958</v>
      </c>
      <c r="Q99" t="s">
        <v>601</v>
      </c>
      <c r="R99" t="s">
        <v>602</v>
      </c>
      <c r="S99" s="18">
        <v>8.19</v>
      </c>
      <c r="T99" s="18">
        <v>0.96</v>
      </c>
      <c r="U99" s="32" t="s">
        <v>640</v>
      </c>
    </row>
    <row r="100" spans="1:21">
      <c r="A100" s="1" t="s">
        <v>531</v>
      </c>
      <c r="B100" s="30" t="s">
        <v>567</v>
      </c>
      <c r="D100" s="16">
        <v>0</v>
      </c>
      <c r="E100" s="1">
        <v>540</v>
      </c>
      <c r="F100" s="16">
        <f t="shared" si="5"/>
        <v>5.4</v>
      </c>
      <c r="G100" s="25">
        <f t="shared" si="4"/>
        <v>-5.4</v>
      </c>
      <c r="H100" s="1">
        <v>540</v>
      </c>
      <c r="I100" s="24">
        <v>11.01</v>
      </c>
      <c r="J100" s="24">
        <v>0.89</v>
      </c>
      <c r="K100" s="24" t="s">
        <v>760</v>
      </c>
      <c r="L100" s="41" t="s">
        <v>852</v>
      </c>
      <c r="M100" s="18"/>
      <c r="N100" s="21"/>
      <c r="O100" s="19"/>
      <c r="P100" s="31"/>
      <c r="Q100" t="s">
        <v>603</v>
      </c>
      <c r="R100" t="s">
        <v>604</v>
      </c>
      <c r="S100" s="18">
        <v>10.97</v>
      </c>
      <c r="T100" s="18">
        <v>0.53</v>
      </c>
      <c r="U100" s="32" t="s">
        <v>641</v>
      </c>
    </row>
    <row r="101" spans="1:21">
      <c r="A101" s="1" t="s">
        <v>531</v>
      </c>
      <c r="B101" s="30" t="s">
        <v>567</v>
      </c>
      <c r="D101" s="16">
        <v>0</v>
      </c>
      <c r="E101" s="1">
        <v>545</v>
      </c>
      <c r="F101" s="16">
        <f t="shared" si="5"/>
        <v>5.45</v>
      </c>
      <c r="G101" s="25">
        <f t="shared" si="4"/>
        <v>-5.45</v>
      </c>
      <c r="H101" s="1">
        <v>545</v>
      </c>
      <c r="I101" s="24">
        <v>11.02</v>
      </c>
      <c r="J101" s="24">
        <v>0.67</v>
      </c>
      <c r="K101" s="24" t="s">
        <v>761</v>
      </c>
      <c r="L101" s="41"/>
      <c r="M101" s="18">
        <v>10.708459071729937</v>
      </c>
      <c r="N101" s="21">
        <v>1.2099095694553321</v>
      </c>
      <c r="O101" s="19">
        <v>10.445628997867784</v>
      </c>
      <c r="P101" s="31">
        <v>1.1088418001882676</v>
      </c>
      <c r="R101" t="s">
        <v>605</v>
      </c>
      <c r="S101" s="18">
        <v>13.39</v>
      </c>
      <c r="T101" s="18">
        <v>0.85</v>
      </c>
      <c r="U101" s="32" t="s">
        <v>642</v>
      </c>
    </row>
    <row r="102" spans="1:21">
      <c r="A102" s="1" t="s">
        <v>531</v>
      </c>
      <c r="B102" s="30" t="s">
        <v>567</v>
      </c>
      <c r="D102" s="16">
        <v>0</v>
      </c>
      <c r="E102" s="1">
        <v>550</v>
      </c>
      <c r="F102" s="16">
        <f t="shared" si="5"/>
        <v>5.5</v>
      </c>
      <c r="G102" s="25">
        <f t="shared" si="4"/>
        <v>-5.5</v>
      </c>
      <c r="H102" s="1">
        <v>550</v>
      </c>
      <c r="I102" s="24">
        <v>13.38</v>
      </c>
      <c r="J102" s="24">
        <v>1.08</v>
      </c>
      <c r="K102" s="24" t="s">
        <v>762</v>
      </c>
      <c r="L102" s="41"/>
      <c r="M102" s="18">
        <v>10.0498345991561</v>
      </c>
      <c r="N102" s="21">
        <v>1.1023888904888228</v>
      </c>
      <c r="O102" s="19">
        <v>12.042750533049018</v>
      </c>
      <c r="P102" s="31">
        <v>1.4845537160730784</v>
      </c>
      <c r="R102"/>
      <c r="S102" s="18"/>
      <c r="T102" s="18"/>
      <c r="U102" s="32"/>
    </row>
    <row r="103" spans="1:21">
      <c r="A103" s="1" t="s">
        <v>531</v>
      </c>
      <c r="B103" s="30" t="s">
        <v>567</v>
      </c>
      <c r="D103" s="16">
        <v>0</v>
      </c>
      <c r="E103" s="1">
        <v>555</v>
      </c>
      <c r="F103" s="16">
        <f t="shared" si="5"/>
        <v>5.55</v>
      </c>
      <c r="G103" s="25">
        <f t="shared" si="4"/>
        <v>-5.55</v>
      </c>
      <c r="H103" s="1">
        <v>555</v>
      </c>
      <c r="I103" s="24">
        <v>13.42</v>
      </c>
      <c r="J103" s="24">
        <v>1.37</v>
      </c>
      <c r="K103" s="24" t="s">
        <v>763</v>
      </c>
      <c r="L103" s="41"/>
      <c r="M103" s="18">
        <v>12.491448128342215</v>
      </c>
      <c r="N103" s="21">
        <v>1.6184190967681598</v>
      </c>
      <c r="O103" s="19">
        <v>15.085094850948471</v>
      </c>
      <c r="P103" s="31">
        <v>2.4412780723150624</v>
      </c>
      <c r="R103"/>
      <c r="S103" s="18"/>
      <c r="T103" s="18"/>
      <c r="U103" s="32"/>
    </row>
    <row r="104" spans="1:21">
      <c r="A104" s="1" t="s">
        <v>532</v>
      </c>
      <c r="B104" s="30" t="s">
        <v>568</v>
      </c>
      <c r="E104" s="1">
        <v>398</v>
      </c>
      <c r="F104" s="16">
        <f t="shared" si="5"/>
        <v>3.98</v>
      </c>
      <c r="G104" s="25">
        <f t="shared" si="4"/>
        <v>-3.98</v>
      </c>
      <c r="H104" s="1">
        <v>398</v>
      </c>
      <c r="I104" s="24">
        <v>8.6199999999999992</v>
      </c>
      <c r="J104" s="24">
        <v>0.33</v>
      </c>
      <c r="K104" s="24" t="s">
        <v>764</v>
      </c>
      <c r="L104" s="41" t="s">
        <v>853</v>
      </c>
      <c r="M104" s="18">
        <v>12.491448128342215</v>
      </c>
      <c r="N104" s="21">
        <v>1.9985994647320411</v>
      </c>
      <c r="O104" s="19">
        <v>22.194715447154415</v>
      </c>
      <c r="P104" s="31">
        <v>6.5169425326695283</v>
      </c>
      <c r="Q104"/>
      <c r="R104"/>
      <c r="S104" s="18"/>
      <c r="T104" s="18"/>
      <c r="U104" s="32"/>
    </row>
    <row r="105" spans="1:21">
      <c r="A105" s="1" t="s">
        <v>532</v>
      </c>
      <c r="B105" s="30" t="s">
        <v>565</v>
      </c>
      <c r="D105" s="16">
        <v>0</v>
      </c>
      <c r="E105" s="1">
        <v>426</v>
      </c>
      <c r="F105" s="16">
        <f t="shared" si="5"/>
        <v>4.26</v>
      </c>
      <c r="G105" s="25">
        <f t="shared" si="4"/>
        <v>-4.26</v>
      </c>
      <c r="H105" s="1">
        <v>426</v>
      </c>
      <c r="I105" s="24">
        <v>11.22</v>
      </c>
      <c r="J105" s="24">
        <v>0.54</v>
      </c>
      <c r="K105" s="24" t="s">
        <v>765</v>
      </c>
      <c r="L105" s="41" t="s">
        <v>854</v>
      </c>
      <c r="M105" s="18"/>
      <c r="N105" s="21"/>
      <c r="P105" s="21"/>
      <c r="Q105" t="s">
        <v>606</v>
      </c>
      <c r="R105" t="s">
        <v>607</v>
      </c>
      <c r="S105" s="18">
        <v>9.065661036691905</v>
      </c>
      <c r="T105" s="18">
        <v>0.26353450781327808</v>
      </c>
      <c r="U105" s="32" t="s">
        <v>643</v>
      </c>
    </row>
    <row r="106" spans="1:21">
      <c r="A106" s="1" t="s">
        <v>532</v>
      </c>
      <c r="B106" s="30" t="s">
        <v>541</v>
      </c>
      <c r="D106" s="16">
        <v>0</v>
      </c>
      <c r="E106" s="1">
        <v>431</v>
      </c>
      <c r="F106" s="16">
        <f t="shared" si="5"/>
        <v>4.3099999999999996</v>
      </c>
      <c r="G106" s="25">
        <f t="shared" si="4"/>
        <v>-4.3099999999999996</v>
      </c>
      <c r="H106" s="1">
        <v>431</v>
      </c>
      <c r="I106" s="24">
        <v>9.25</v>
      </c>
      <c r="J106" s="24">
        <v>0.5</v>
      </c>
      <c r="K106" s="24" t="s">
        <v>766</v>
      </c>
      <c r="L106" s="41"/>
      <c r="M106" s="18"/>
      <c r="N106" s="21"/>
      <c r="P106" s="21"/>
      <c r="R106" t="s">
        <v>608</v>
      </c>
      <c r="S106" s="18">
        <v>9.1057374305464887</v>
      </c>
      <c r="T106" s="18">
        <v>0.233134073441503</v>
      </c>
      <c r="U106" s="32" t="s">
        <v>644</v>
      </c>
    </row>
    <row r="107" spans="1:21">
      <c r="A107" s="1" t="s">
        <v>532</v>
      </c>
      <c r="B107" s="30" t="s">
        <v>542</v>
      </c>
      <c r="D107" s="16">
        <v>0</v>
      </c>
      <c r="E107" s="1">
        <v>437</v>
      </c>
      <c r="F107" s="16">
        <f t="shared" si="5"/>
        <v>4.37</v>
      </c>
      <c r="G107" s="25">
        <f t="shared" si="4"/>
        <v>-4.37</v>
      </c>
      <c r="H107" s="1">
        <v>437</v>
      </c>
      <c r="I107" s="24">
        <v>9.42</v>
      </c>
      <c r="J107" s="24">
        <v>0.78</v>
      </c>
      <c r="K107" s="24" t="s">
        <v>767</v>
      </c>
      <c r="L107" s="41"/>
      <c r="M107" s="18"/>
      <c r="N107" s="21"/>
      <c r="O107" s="18"/>
      <c r="P107" s="21"/>
      <c r="Q107"/>
      <c r="R107"/>
      <c r="S107" s="18"/>
      <c r="T107" s="18"/>
      <c r="U107" s="32"/>
    </row>
    <row r="108" spans="1:21">
      <c r="A108" s="1" t="s">
        <v>532</v>
      </c>
      <c r="B108" s="30" t="s">
        <v>569</v>
      </c>
      <c r="D108" s="16">
        <v>0</v>
      </c>
      <c r="E108" s="1">
        <v>444</v>
      </c>
      <c r="F108" s="16">
        <f t="shared" si="5"/>
        <v>4.4400000000000004</v>
      </c>
      <c r="G108" s="25">
        <f t="shared" si="4"/>
        <v>-4.4400000000000004</v>
      </c>
      <c r="H108" s="1">
        <v>444</v>
      </c>
      <c r="I108" s="24">
        <v>9.02</v>
      </c>
      <c r="J108" s="24">
        <v>0.28000000000000003</v>
      </c>
      <c r="K108" s="24" t="s">
        <v>768</v>
      </c>
      <c r="L108" s="41"/>
      <c r="M108" s="18"/>
      <c r="N108" s="21"/>
      <c r="O108" s="18"/>
      <c r="P108" s="21"/>
      <c r="Q108"/>
      <c r="R108"/>
      <c r="S108" s="18"/>
      <c r="T108" s="18"/>
      <c r="U108" s="32"/>
    </row>
    <row r="109" spans="1:21">
      <c r="A109" s="1" t="s">
        <v>532</v>
      </c>
      <c r="B109" s="30">
        <v>7</v>
      </c>
      <c r="D109" s="16">
        <v>0</v>
      </c>
      <c r="E109" s="1">
        <v>451</v>
      </c>
      <c r="F109" s="16">
        <f t="shared" si="5"/>
        <v>4.51</v>
      </c>
      <c r="G109" s="25">
        <f t="shared" si="4"/>
        <v>-4.51</v>
      </c>
      <c r="H109" s="1">
        <v>451</v>
      </c>
      <c r="I109" s="24">
        <v>12.82</v>
      </c>
      <c r="J109" s="24">
        <v>1.28</v>
      </c>
      <c r="K109" s="24" t="s">
        <v>769</v>
      </c>
      <c r="L109" s="41"/>
      <c r="M109" s="18"/>
      <c r="N109" s="21"/>
      <c r="O109" s="18"/>
      <c r="P109" s="21"/>
      <c r="Q109"/>
      <c r="R109"/>
      <c r="S109" s="18"/>
      <c r="T109" s="18"/>
      <c r="U109" s="32"/>
    </row>
    <row r="110" spans="1:21">
      <c r="A110" s="1" t="s">
        <v>533</v>
      </c>
      <c r="B110" s="30" t="s">
        <v>546</v>
      </c>
      <c r="E110" s="1">
        <v>155</v>
      </c>
      <c r="F110" s="16">
        <f t="shared" si="5"/>
        <v>1.55</v>
      </c>
      <c r="G110" s="25">
        <f t="shared" si="4"/>
        <v>-1.55</v>
      </c>
      <c r="H110" s="1">
        <v>155</v>
      </c>
      <c r="I110" s="24">
        <v>10.285148154658424</v>
      </c>
      <c r="J110" s="24">
        <v>1.2350868607421481</v>
      </c>
      <c r="K110" s="24" t="s">
        <v>770</v>
      </c>
      <c r="L110" s="41" t="s">
        <v>855</v>
      </c>
      <c r="M110" s="18"/>
      <c r="N110" s="21"/>
      <c r="O110" s="18"/>
      <c r="P110" s="21"/>
      <c r="Q110"/>
      <c r="R110"/>
      <c r="S110" s="18"/>
      <c r="T110" s="18"/>
      <c r="U110" s="32"/>
    </row>
    <row r="111" spans="1:21">
      <c r="A111" s="1" t="s">
        <v>533</v>
      </c>
      <c r="B111" s="30" t="s">
        <v>546</v>
      </c>
      <c r="D111" s="16">
        <v>0</v>
      </c>
      <c r="E111" s="1">
        <v>159</v>
      </c>
      <c r="F111" s="16">
        <f t="shared" si="5"/>
        <v>1.59</v>
      </c>
      <c r="G111" s="25">
        <f t="shared" si="4"/>
        <v>-1.59</v>
      </c>
      <c r="H111" s="1">
        <v>159</v>
      </c>
      <c r="I111" s="24">
        <v>8.0906426496223069</v>
      </c>
      <c r="J111" s="24">
        <v>1.1997301654014572</v>
      </c>
      <c r="K111" s="24" t="s">
        <v>771</v>
      </c>
      <c r="L111" s="41" t="s">
        <v>856</v>
      </c>
      <c r="M111" s="18">
        <v>10.285148154658424</v>
      </c>
      <c r="N111" s="21">
        <v>1.2350868607421481</v>
      </c>
      <c r="O111" s="18"/>
      <c r="P111" s="21"/>
      <c r="Q111" t="s">
        <v>609</v>
      </c>
      <c r="R111" t="s">
        <v>610</v>
      </c>
      <c r="S111" s="18">
        <v>9.1560350595207698</v>
      </c>
      <c r="T111" s="18">
        <v>1.0977152109451223</v>
      </c>
      <c r="U111" s="32" t="s">
        <v>645</v>
      </c>
    </row>
    <row r="112" spans="1:21">
      <c r="A112" s="1" t="s">
        <v>533</v>
      </c>
      <c r="B112" s="30" t="s">
        <v>547</v>
      </c>
      <c r="D112" s="16">
        <v>0</v>
      </c>
      <c r="E112" s="1">
        <v>175</v>
      </c>
      <c r="F112" s="16">
        <f t="shared" si="5"/>
        <v>1.75</v>
      </c>
      <c r="G112" s="25">
        <f t="shared" si="4"/>
        <v>-1.75</v>
      </c>
      <c r="H112" s="1">
        <v>175</v>
      </c>
      <c r="I112" s="24">
        <v>35.581669376693753</v>
      </c>
      <c r="J112" s="24">
        <v>6.3585404325500017</v>
      </c>
      <c r="K112" s="24" t="s">
        <v>772</v>
      </c>
      <c r="L112" s="41"/>
      <c r="M112" s="18">
        <v>8.0906426496223069</v>
      </c>
      <c r="N112" s="21">
        <v>1.1997301654014572</v>
      </c>
      <c r="O112" s="18"/>
      <c r="P112" s="21"/>
      <c r="Q112" t="s">
        <v>611</v>
      </c>
      <c r="R112" t="s">
        <v>612</v>
      </c>
      <c r="S112" s="18">
        <v>29.701274335707943</v>
      </c>
      <c r="T112" s="18">
        <v>3.1096643618296897</v>
      </c>
      <c r="U112" s="32" t="s">
        <v>646</v>
      </c>
    </row>
    <row r="113" spans="1:21">
      <c r="A113" s="1" t="s">
        <v>533</v>
      </c>
      <c r="B113" s="30">
        <v>4</v>
      </c>
      <c r="D113" s="16">
        <v>0</v>
      </c>
      <c r="E113" s="1">
        <v>180</v>
      </c>
      <c r="F113" s="16">
        <f t="shared" si="5"/>
        <v>1.8</v>
      </c>
      <c r="G113" s="25">
        <f t="shared" si="4"/>
        <v>-1.8</v>
      </c>
      <c r="H113" s="1">
        <v>180</v>
      </c>
      <c r="I113" s="24">
        <v>38.969179164041158</v>
      </c>
      <c r="J113" s="24">
        <v>4.8874315565889024</v>
      </c>
      <c r="K113" s="24" t="s">
        <v>773</v>
      </c>
      <c r="L113" s="41"/>
      <c r="M113" s="18">
        <v>35.581669376693753</v>
      </c>
      <c r="N113" s="21">
        <v>6.3585404325500017</v>
      </c>
      <c r="O113" s="18"/>
      <c r="P113" s="21"/>
      <c r="Q113" t="s">
        <v>613</v>
      </c>
      <c r="R113" t="s">
        <v>614</v>
      </c>
      <c r="S113" s="18">
        <v>37.381823064954105</v>
      </c>
      <c r="T113" s="18">
        <v>2.9395604609093167</v>
      </c>
      <c r="U113" s="32" t="s">
        <v>647</v>
      </c>
    </row>
    <row r="114" spans="1:21">
      <c r="A114" s="1" t="s">
        <v>533</v>
      </c>
      <c r="B114" s="30">
        <v>4</v>
      </c>
      <c r="D114" s="16">
        <v>0</v>
      </c>
      <c r="E114" s="1">
        <v>185</v>
      </c>
      <c r="F114" s="16">
        <f t="shared" si="5"/>
        <v>1.85</v>
      </c>
      <c r="G114" s="25">
        <f t="shared" si="4"/>
        <v>-1.85</v>
      </c>
      <c r="H114" s="1">
        <v>185</v>
      </c>
      <c r="I114" s="24">
        <v>43.64361357156433</v>
      </c>
      <c r="J114" s="24">
        <v>5.3400205500457663</v>
      </c>
      <c r="K114" s="24" t="s">
        <v>774</v>
      </c>
      <c r="L114" s="41"/>
      <c r="M114" s="18">
        <v>38.969179164041158</v>
      </c>
      <c r="N114" s="21">
        <v>4.8874315565889024</v>
      </c>
      <c r="O114" s="18"/>
      <c r="P114" s="21"/>
      <c r="Q114"/>
      <c r="R114"/>
      <c r="S114" s="18"/>
      <c r="T114" s="18"/>
      <c r="U114" s="32"/>
    </row>
    <row r="115" spans="1:21">
      <c r="A115" s="1" t="s">
        <v>533</v>
      </c>
      <c r="B115" s="30">
        <v>4</v>
      </c>
      <c r="D115" s="16">
        <v>0</v>
      </c>
      <c r="E115" s="1">
        <v>195</v>
      </c>
      <c r="F115" s="16">
        <f t="shared" si="5"/>
        <v>1.95</v>
      </c>
      <c r="G115" s="25">
        <f t="shared" si="4"/>
        <v>-1.95</v>
      </c>
      <c r="H115" s="1">
        <v>195</v>
      </c>
      <c r="I115" s="24">
        <v>29.77932422935633</v>
      </c>
      <c r="J115" s="24">
        <v>3.6342891325252475</v>
      </c>
      <c r="K115" s="24" t="s">
        <v>775</v>
      </c>
      <c r="L115" s="41"/>
      <c r="M115" s="18"/>
      <c r="N115" s="21"/>
      <c r="O115" s="18">
        <v>43.64361357156433</v>
      </c>
      <c r="P115" s="21">
        <v>5.3400205500457663</v>
      </c>
      <c r="R115"/>
      <c r="S115" s="18"/>
      <c r="T115" s="18"/>
      <c r="U115" s="32"/>
    </row>
    <row r="116" spans="1:21">
      <c r="A116" s="1" t="s">
        <v>533</v>
      </c>
      <c r="B116" s="30">
        <v>6</v>
      </c>
      <c r="D116" s="16">
        <v>0</v>
      </c>
      <c r="E116" s="1">
        <v>370</v>
      </c>
      <c r="F116" s="16">
        <f t="shared" si="5"/>
        <v>3.7</v>
      </c>
      <c r="G116" s="25">
        <f t="shared" si="4"/>
        <v>-3.7</v>
      </c>
      <c r="H116" s="1">
        <v>370</v>
      </c>
      <c r="I116" s="24">
        <v>49.614631480324782</v>
      </c>
      <c r="J116" s="24">
        <v>6.5268886910173993</v>
      </c>
      <c r="K116" s="24" t="s">
        <v>776</v>
      </c>
      <c r="L116" s="41"/>
      <c r="M116" s="18"/>
      <c r="N116" s="21"/>
      <c r="O116" s="18">
        <v>29.77932422935633</v>
      </c>
      <c r="P116" s="21">
        <v>3.6342891325252475</v>
      </c>
      <c r="R116"/>
      <c r="S116" s="18"/>
      <c r="T116" s="18"/>
      <c r="U116" s="32"/>
    </row>
    <row r="117" spans="1:21">
      <c r="A117" s="1" t="s">
        <v>533</v>
      </c>
      <c r="B117" s="30">
        <v>6</v>
      </c>
      <c r="D117" s="16">
        <v>0</v>
      </c>
      <c r="E117" s="1">
        <v>380</v>
      </c>
      <c r="F117" s="16">
        <f t="shared" si="5"/>
        <v>3.8</v>
      </c>
      <c r="G117" s="25">
        <f t="shared" si="4"/>
        <v>-3.8</v>
      </c>
      <c r="H117" s="1">
        <v>380</v>
      </c>
      <c r="I117" s="24">
        <v>48.358995246326735</v>
      </c>
      <c r="J117" s="24">
        <v>11.490363037084705</v>
      </c>
      <c r="K117" s="24" t="s">
        <v>777</v>
      </c>
      <c r="L117" s="41"/>
      <c r="M117" s="18">
        <v>49.614631480324782</v>
      </c>
      <c r="N117" s="21">
        <v>6.5268886910173993</v>
      </c>
      <c r="O117" s="18"/>
      <c r="P117" s="21"/>
      <c r="R117"/>
      <c r="S117" s="18"/>
      <c r="T117" s="18"/>
      <c r="U117" s="32"/>
    </row>
    <row r="118" spans="1:21">
      <c r="A118" s="1" t="s">
        <v>533</v>
      </c>
      <c r="B118" s="30">
        <v>6</v>
      </c>
      <c r="D118" s="16">
        <v>0</v>
      </c>
      <c r="E118" s="1">
        <v>400</v>
      </c>
      <c r="F118" s="16">
        <f t="shared" si="5"/>
        <v>4</v>
      </c>
      <c r="G118" s="25">
        <f t="shared" si="4"/>
        <v>-4</v>
      </c>
      <c r="H118" s="1">
        <v>400</v>
      </c>
      <c r="I118" s="24">
        <v>41.263639861194946</v>
      </c>
      <c r="J118" s="24">
        <v>8.9787935160195165</v>
      </c>
      <c r="K118" s="24" t="s">
        <v>778</v>
      </c>
      <c r="L118" s="41"/>
      <c r="M118" s="18">
        <v>48.358995246326735</v>
      </c>
      <c r="N118" s="21">
        <v>11.490363037084705</v>
      </c>
      <c r="O118" s="18"/>
      <c r="P118" s="21"/>
      <c r="Q118"/>
      <c r="R118"/>
      <c r="S118" s="18"/>
      <c r="T118" s="18"/>
      <c r="U118" s="32"/>
    </row>
    <row r="119" spans="1:21">
      <c r="A119" s="1" t="s">
        <v>533</v>
      </c>
      <c r="B119" s="30" t="s">
        <v>541</v>
      </c>
      <c r="D119" s="16">
        <v>0</v>
      </c>
      <c r="E119" s="1">
        <v>410</v>
      </c>
      <c r="F119" s="16">
        <f t="shared" si="5"/>
        <v>4.0999999999999996</v>
      </c>
      <c r="G119" s="25">
        <f t="shared" si="4"/>
        <v>-4.0999999999999996</v>
      </c>
      <c r="H119" s="1">
        <v>410</v>
      </c>
      <c r="I119" s="24">
        <v>42.829839407446265</v>
      </c>
      <c r="J119" s="24">
        <v>6.3691505307726288</v>
      </c>
      <c r="K119" s="24" t="s">
        <v>779</v>
      </c>
      <c r="L119" s="41"/>
      <c r="M119" s="18">
        <v>41.263639861194946</v>
      </c>
      <c r="N119" s="21">
        <v>8.9787935160195165</v>
      </c>
      <c r="O119" s="18"/>
      <c r="P119" s="21"/>
      <c r="Q119"/>
      <c r="R119"/>
      <c r="S119" s="18"/>
      <c r="T119" s="18"/>
      <c r="U119" s="32"/>
    </row>
    <row r="120" spans="1:21">
      <c r="A120" s="1" t="s">
        <v>533</v>
      </c>
      <c r="B120" s="30" t="s">
        <v>543</v>
      </c>
      <c r="D120" s="16">
        <v>0</v>
      </c>
      <c r="E120" s="1">
        <v>414</v>
      </c>
      <c r="F120" s="16">
        <f t="shared" si="5"/>
        <v>4.1399999999999997</v>
      </c>
      <c r="G120" s="25">
        <f t="shared" si="4"/>
        <v>-4.1399999999999997</v>
      </c>
      <c r="H120" s="1">
        <v>414</v>
      </c>
      <c r="I120" s="24">
        <v>29.487952167414061</v>
      </c>
      <c r="J120" s="24">
        <v>6.0082958918449503</v>
      </c>
      <c r="K120" s="24" t="s">
        <v>780</v>
      </c>
      <c r="L120" s="41"/>
      <c r="M120" s="18">
        <v>42.829839407446265</v>
      </c>
      <c r="N120" s="21">
        <v>6.3691505307726288</v>
      </c>
      <c r="O120" s="18"/>
      <c r="P120" s="21"/>
      <c r="Q120"/>
      <c r="R120"/>
      <c r="S120" s="18"/>
      <c r="T120" s="18"/>
      <c r="U120" s="32"/>
    </row>
    <row r="121" spans="1:21">
      <c r="A121" s="1" t="s">
        <v>533</v>
      </c>
      <c r="B121" s="30" t="s">
        <v>567</v>
      </c>
      <c r="D121" s="16">
        <v>0</v>
      </c>
      <c r="E121" s="1">
        <v>422</v>
      </c>
      <c r="F121" s="16">
        <f t="shared" si="5"/>
        <v>4.22</v>
      </c>
      <c r="G121" s="25">
        <f t="shared" si="4"/>
        <v>-4.22</v>
      </c>
      <c r="H121" s="1">
        <v>422</v>
      </c>
      <c r="I121" s="24">
        <v>83.142628928864212</v>
      </c>
      <c r="J121" s="24">
        <v>7.3432634211599463</v>
      </c>
      <c r="K121" s="24" t="s">
        <v>781</v>
      </c>
      <c r="L121" s="41"/>
      <c r="M121" s="18">
        <v>29.487952167414061</v>
      </c>
      <c r="N121" s="21">
        <v>6.0082958918449503</v>
      </c>
      <c r="O121" s="18"/>
      <c r="P121" s="21"/>
      <c r="Q121"/>
      <c r="R121"/>
      <c r="S121" s="18"/>
      <c r="T121" s="18"/>
      <c r="U121" s="32"/>
    </row>
    <row r="122" spans="1:21">
      <c r="A122" s="1" t="s">
        <v>161</v>
      </c>
      <c r="B122" s="30">
        <v>3</v>
      </c>
      <c r="D122" s="16">
        <v>-27.5</v>
      </c>
      <c r="E122" s="1">
        <v>80</v>
      </c>
      <c r="F122" s="16">
        <f t="shared" si="5"/>
        <v>0.8</v>
      </c>
      <c r="G122" s="25">
        <f t="shared" si="4"/>
        <v>-28.3</v>
      </c>
      <c r="H122" s="1">
        <v>80</v>
      </c>
      <c r="I122" s="24">
        <v>10.19</v>
      </c>
      <c r="J122" s="24">
        <v>0.5</v>
      </c>
      <c r="K122" s="24" t="s">
        <v>782</v>
      </c>
      <c r="L122" s="41" t="s">
        <v>857</v>
      </c>
      <c r="M122" s="18">
        <v>83.142628928864212</v>
      </c>
      <c r="N122" s="21">
        <v>7.3432634211599463</v>
      </c>
      <c r="O122" s="18"/>
      <c r="P122" s="21"/>
      <c r="Q122"/>
      <c r="R122"/>
      <c r="S122" s="18"/>
      <c r="T122" s="18"/>
      <c r="U122" s="32"/>
    </row>
    <row r="123" spans="1:21">
      <c r="A123" s="1" t="s">
        <v>161</v>
      </c>
      <c r="B123" s="30" t="s">
        <v>546</v>
      </c>
      <c r="D123" s="16">
        <v>-27.5</v>
      </c>
      <c r="E123" s="1">
        <v>83</v>
      </c>
      <c r="F123" s="16">
        <f t="shared" si="5"/>
        <v>0.83</v>
      </c>
      <c r="G123" s="25">
        <f t="shared" si="4"/>
        <v>-28.33</v>
      </c>
      <c r="H123" s="1">
        <v>83</v>
      </c>
      <c r="I123" s="24">
        <v>11.2</v>
      </c>
      <c r="J123" s="24">
        <v>0.8</v>
      </c>
      <c r="K123" s="24" t="s">
        <v>783</v>
      </c>
      <c r="L123" s="41" t="s">
        <v>858</v>
      </c>
      <c r="M123" s="18">
        <v>10.135530028364469</v>
      </c>
      <c r="N123" s="21">
        <v>1.2664905909259472</v>
      </c>
      <c r="O123" s="18">
        <v>10.512475908358018</v>
      </c>
      <c r="P123" s="21">
        <v>1.1523397237009463</v>
      </c>
      <c r="Q123"/>
      <c r="R123"/>
      <c r="S123" s="18">
        <v>10.182655067671728</v>
      </c>
      <c r="T123" s="18">
        <v>0.46506889366360482</v>
      </c>
      <c r="U123" s="32" t="s">
        <v>648</v>
      </c>
    </row>
    <row r="124" spans="1:21">
      <c r="A124" s="1" t="s">
        <v>161</v>
      </c>
      <c r="B124" s="30" t="s">
        <v>546</v>
      </c>
      <c r="D124" s="16">
        <v>-27.5</v>
      </c>
      <c r="E124" s="1">
        <v>85</v>
      </c>
      <c r="F124" s="16">
        <f t="shared" si="5"/>
        <v>0.85</v>
      </c>
      <c r="G124" s="25">
        <f t="shared" si="4"/>
        <v>-28.35</v>
      </c>
      <c r="H124" s="1">
        <v>85</v>
      </c>
      <c r="I124" s="24">
        <v>10.99</v>
      </c>
      <c r="J124" s="24">
        <v>0.78</v>
      </c>
      <c r="K124" s="24" t="s">
        <v>784</v>
      </c>
      <c r="L124" s="41" t="s">
        <v>859</v>
      </c>
      <c r="M124" s="18">
        <v>11.022586242870199</v>
      </c>
      <c r="N124" s="21">
        <v>1.0504097737496947</v>
      </c>
      <c r="O124" s="18"/>
      <c r="P124" s="21"/>
      <c r="Q124"/>
      <c r="R124"/>
      <c r="S124" s="18">
        <v>11.134870159094024</v>
      </c>
      <c r="T124" s="18">
        <v>0.63643655486848394</v>
      </c>
      <c r="U124" s="32" t="s">
        <v>649</v>
      </c>
    </row>
    <row r="125" spans="1:21">
      <c r="A125" s="1" t="s">
        <v>161</v>
      </c>
      <c r="B125" s="30" t="s">
        <v>547</v>
      </c>
      <c r="D125" s="16">
        <v>-27.5</v>
      </c>
      <c r="E125" s="1">
        <v>90</v>
      </c>
      <c r="F125" s="16">
        <f t="shared" si="5"/>
        <v>0.9</v>
      </c>
      <c r="G125" s="25">
        <f t="shared" si="4"/>
        <v>-28.4</v>
      </c>
      <c r="H125" s="1">
        <v>90</v>
      </c>
      <c r="I125" s="24">
        <v>11.48</v>
      </c>
      <c r="J125" s="24">
        <v>1.36</v>
      </c>
      <c r="K125" s="24" t="s">
        <v>785</v>
      </c>
      <c r="L125" s="41"/>
      <c r="M125" s="18">
        <v>11.261071036368723</v>
      </c>
      <c r="N125" s="21">
        <v>1.5146223480480083</v>
      </c>
      <c r="O125" s="18">
        <v>9.6853272615562549</v>
      </c>
      <c r="P125" s="21">
        <v>1.409196932356392</v>
      </c>
      <c r="Q125"/>
      <c r="R125"/>
      <c r="S125" s="18">
        <v>11.046820226089434</v>
      </c>
      <c r="T125" s="18">
        <v>0.69344860866839941</v>
      </c>
      <c r="U125" s="32" t="s">
        <v>650</v>
      </c>
    </row>
    <row r="126" spans="1:21">
      <c r="A126" s="1" t="s">
        <v>161</v>
      </c>
      <c r="B126" s="30">
        <v>4</v>
      </c>
      <c r="D126" s="16">
        <v>-27.5</v>
      </c>
      <c r="E126" s="1">
        <v>93</v>
      </c>
      <c r="F126" s="16">
        <f t="shared" si="5"/>
        <v>0.93</v>
      </c>
      <c r="G126" s="25">
        <f t="shared" si="4"/>
        <v>-28.43</v>
      </c>
      <c r="H126" s="1">
        <v>93</v>
      </c>
      <c r="I126" s="24">
        <v>11.63</v>
      </c>
      <c r="J126" s="24">
        <v>0.97</v>
      </c>
      <c r="K126" s="24" t="s">
        <v>786</v>
      </c>
      <c r="L126" s="41"/>
      <c r="M126" s="18">
        <v>11.097940037277494</v>
      </c>
      <c r="N126" s="21">
        <v>1.4195012397925761</v>
      </c>
      <c r="O126" s="18">
        <v>14.896798632669435</v>
      </c>
      <c r="P126" s="21">
        <v>4.751898299654699</v>
      </c>
      <c r="Q126"/>
      <c r="R126"/>
      <c r="S126" s="18">
        <v>11.297145092680159</v>
      </c>
      <c r="T126" s="18">
        <v>0.98202675855919175</v>
      </c>
      <c r="U126" s="32" t="s">
        <v>651</v>
      </c>
    </row>
    <row r="127" spans="1:21">
      <c r="A127" s="1" t="s">
        <v>161</v>
      </c>
      <c r="B127" s="30">
        <v>7</v>
      </c>
      <c r="D127" s="16">
        <v>-27.5</v>
      </c>
      <c r="E127" s="1">
        <v>138</v>
      </c>
      <c r="F127" s="16">
        <f t="shared" si="5"/>
        <v>1.38</v>
      </c>
      <c r="G127" s="25">
        <f t="shared" si="4"/>
        <v>-28.88</v>
      </c>
      <c r="H127" s="1">
        <v>138</v>
      </c>
      <c r="I127" s="24">
        <v>12.12</v>
      </c>
      <c r="J127" s="24">
        <v>0.9</v>
      </c>
      <c r="K127" s="24" t="s">
        <v>787</v>
      </c>
      <c r="L127" s="41" t="s">
        <v>860</v>
      </c>
      <c r="M127" s="18"/>
      <c r="N127" s="21"/>
      <c r="O127" s="18">
        <v>11.478020501217047</v>
      </c>
      <c r="P127" s="21">
        <v>1.7945626752557289</v>
      </c>
      <c r="Q127"/>
      <c r="R127"/>
      <c r="S127" s="18"/>
      <c r="T127" s="18"/>
      <c r="U127" s="32"/>
    </row>
    <row r="128" spans="1:21">
      <c r="A128" s="1" t="s">
        <v>161</v>
      </c>
      <c r="B128" s="30">
        <v>8</v>
      </c>
      <c r="D128" s="16">
        <v>-27.5</v>
      </c>
      <c r="E128" s="1">
        <v>141</v>
      </c>
      <c r="F128" s="16">
        <f t="shared" si="5"/>
        <v>1.41</v>
      </c>
      <c r="G128" s="25">
        <f t="shared" si="4"/>
        <v>-28.91</v>
      </c>
      <c r="H128" s="1">
        <v>141</v>
      </c>
      <c r="I128" s="24">
        <v>13.11</v>
      </c>
      <c r="J128" s="24">
        <v>0.82</v>
      </c>
      <c r="K128" s="24" t="s">
        <v>788</v>
      </c>
      <c r="L128" s="41" t="s">
        <v>861</v>
      </c>
      <c r="M128" s="18"/>
      <c r="N128" s="21"/>
      <c r="O128" s="18">
        <v>12.118167543200599</v>
      </c>
      <c r="P128" s="21">
        <v>1.4714871365840241</v>
      </c>
      <c r="Q128"/>
      <c r="R128"/>
      <c r="S128" s="18">
        <v>11.094612960552245</v>
      </c>
      <c r="T128" s="18">
        <v>0.46889061571629992</v>
      </c>
      <c r="U128" s="32" t="s">
        <v>652</v>
      </c>
    </row>
    <row r="129" spans="1:21">
      <c r="A129" s="1" t="s">
        <v>534</v>
      </c>
      <c r="B129" s="30" t="s">
        <v>545</v>
      </c>
      <c r="E129" s="1">
        <v>55</v>
      </c>
      <c r="F129" s="16">
        <f t="shared" si="5"/>
        <v>0.55000000000000004</v>
      </c>
      <c r="G129" s="25">
        <f t="shared" si="4"/>
        <v>-0.55000000000000004</v>
      </c>
      <c r="H129" s="1">
        <v>55</v>
      </c>
      <c r="I129" s="24">
        <v>14.810554687008734</v>
      </c>
      <c r="J129" s="24">
        <v>3.5295498887576229</v>
      </c>
      <c r="K129" s="24" t="s">
        <v>789</v>
      </c>
      <c r="L129" s="41" t="s">
        <v>862</v>
      </c>
      <c r="M129" s="18"/>
      <c r="N129" s="21"/>
      <c r="O129" s="18">
        <v>13.106729795969008</v>
      </c>
      <c r="P129" s="21">
        <v>1.2773092040871379</v>
      </c>
      <c r="Q129"/>
      <c r="R129"/>
      <c r="S129" s="18"/>
      <c r="T129" s="18"/>
      <c r="U129" s="32"/>
    </row>
    <row r="130" spans="1:21">
      <c r="A130" s="1" t="s">
        <v>534</v>
      </c>
      <c r="B130" s="30">
        <v>2</v>
      </c>
      <c r="D130" s="16">
        <v>0</v>
      </c>
      <c r="E130" s="1">
        <v>65</v>
      </c>
      <c r="F130" s="16">
        <f t="shared" si="5"/>
        <v>0.65</v>
      </c>
      <c r="G130" s="25">
        <f t="shared" si="4"/>
        <v>-0.65</v>
      </c>
      <c r="H130" s="1">
        <v>65</v>
      </c>
      <c r="I130" s="24">
        <v>25.214306308682257</v>
      </c>
      <c r="J130" s="24">
        <v>4.5327151731166868</v>
      </c>
      <c r="K130" s="24" t="s">
        <v>790</v>
      </c>
      <c r="L130" s="41"/>
      <c r="M130" s="18"/>
      <c r="N130" s="21"/>
      <c r="O130" s="18"/>
      <c r="P130" s="21"/>
      <c r="Q130"/>
      <c r="R130"/>
      <c r="S130" s="18"/>
      <c r="T130" s="18"/>
      <c r="U130" s="32"/>
    </row>
    <row r="131" spans="1:21">
      <c r="A131" s="1" t="s">
        <v>534</v>
      </c>
      <c r="B131" s="30">
        <v>2</v>
      </c>
      <c r="D131" s="16">
        <v>0</v>
      </c>
      <c r="E131" s="1">
        <v>75</v>
      </c>
      <c r="F131" s="16">
        <f t="shared" ref="F131:F150" si="6">H131/100</f>
        <v>0.75</v>
      </c>
      <c r="G131" s="25">
        <f t="shared" si="4"/>
        <v>-0.75</v>
      </c>
      <c r="H131" s="1">
        <v>75</v>
      </c>
      <c r="I131" s="24">
        <v>27.545865794285664</v>
      </c>
      <c r="J131" s="24">
        <v>4.2267785284815895</v>
      </c>
      <c r="K131" s="24" t="s">
        <v>791</v>
      </c>
      <c r="L131" s="41"/>
      <c r="M131" s="18"/>
      <c r="N131" s="21"/>
      <c r="O131" s="18"/>
      <c r="P131" s="21"/>
      <c r="Q131"/>
      <c r="R131"/>
      <c r="S131" s="18"/>
      <c r="T131" s="18"/>
      <c r="U131" s="32"/>
    </row>
    <row r="132" spans="1:21">
      <c r="A132" s="1" t="s">
        <v>534</v>
      </c>
      <c r="B132" s="30">
        <v>4</v>
      </c>
      <c r="D132" s="16">
        <v>0</v>
      </c>
      <c r="E132" s="1">
        <v>231</v>
      </c>
      <c r="F132" s="16">
        <f t="shared" si="6"/>
        <v>2.31</v>
      </c>
      <c r="G132" s="25">
        <f t="shared" ref="G132:G150" si="7">D132-F132</f>
        <v>-2.31</v>
      </c>
      <c r="H132" s="1">
        <v>231</v>
      </c>
      <c r="I132" s="24">
        <v>22.393556629256683</v>
      </c>
      <c r="J132" s="24">
        <v>2.2906235052713564</v>
      </c>
      <c r="K132" s="24" t="s">
        <v>792</v>
      </c>
      <c r="L132" s="41" t="s">
        <v>863</v>
      </c>
      <c r="M132" s="18"/>
      <c r="N132" s="21"/>
      <c r="O132" s="18"/>
      <c r="P132" s="21"/>
      <c r="Q132"/>
      <c r="R132"/>
      <c r="S132" s="18"/>
      <c r="T132" s="18"/>
      <c r="U132" s="32"/>
    </row>
    <row r="133" spans="1:21">
      <c r="A133" s="1" t="s">
        <v>534</v>
      </c>
      <c r="B133" s="30" t="s">
        <v>566</v>
      </c>
      <c r="D133" s="16">
        <v>0</v>
      </c>
      <c r="E133" s="1">
        <v>241</v>
      </c>
      <c r="F133" s="16">
        <f t="shared" si="6"/>
        <v>2.41</v>
      </c>
      <c r="G133" s="25">
        <f t="shared" si="7"/>
        <v>-2.41</v>
      </c>
      <c r="H133" s="1">
        <v>241</v>
      </c>
      <c r="I133" s="24">
        <v>45.989741322000967</v>
      </c>
      <c r="J133" s="24">
        <v>5.2829055827777527</v>
      </c>
      <c r="K133" s="24" t="s">
        <v>793</v>
      </c>
      <c r="L133" s="41" t="s">
        <v>864</v>
      </c>
      <c r="M133" s="18"/>
      <c r="N133" s="21"/>
      <c r="O133" s="18"/>
      <c r="P133" s="21"/>
      <c r="Q133"/>
      <c r="R133"/>
      <c r="S133" s="18"/>
      <c r="T133" s="18"/>
      <c r="U133" s="32"/>
    </row>
    <row r="134" spans="1:21">
      <c r="A134" s="1" t="s">
        <v>534</v>
      </c>
      <c r="B134" s="30">
        <v>5</v>
      </c>
      <c r="D134" s="16">
        <v>0</v>
      </c>
      <c r="E134" s="1">
        <v>251</v>
      </c>
      <c r="F134" s="16">
        <f t="shared" si="6"/>
        <v>2.5099999999999998</v>
      </c>
      <c r="G134" s="25">
        <f t="shared" si="7"/>
        <v>-2.5099999999999998</v>
      </c>
      <c r="H134" s="1">
        <v>251</v>
      </c>
      <c r="I134" s="24">
        <v>58.845096265367651</v>
      </c>
      <c r="J134" s="24">
        <v>8.1143371725105116</v>
      </c>
      <c r="K134" s="24" t="s">
        <v>794</v>
      </c>
      <c r="L134" s="41" t="s">
        <v>865</v>
      </c>
      <c r="M134" s="18"/>
      <c r="N134" s="21"/>
      <c r="O134" s="18"/>
      <c r="P134" s="21"/>
      <c r="Q134"/>
      <c r="R134"/>
      <c r="S134" s="18"/>
      <c r="T134" s="18"/>
      <c r="U134" s="32"/>
    </row>
    <row r="135" spans="1:21">
      <c r="A135" s="1" t="s">
        <v>175</v>
      </c>
      <c r="B135" s="30" t="s">
        <v>545</v>
      </c>
      <c r="D135" s="16">
        <v>-22.5</v>
      </c>
      <c r="E135" s="1">
        <v>31</v>
      </c>
      <c r="F135" s="16">
        <f t="shared" si="6"/>
        <v>0.31</v>
      </c>
      <c r="G135" s="25">
        <f t="shared" si="7"/>
        <v>-22.81</v>
      </c>
      <c r="H135" s="1">
        <v>31</v>
      </c>
      <c r="I135" s="24">
        <v>5.73</v>
      </c>
      <c r="J135" s="24">
        <v>0.26</v>
      </c>
      <c r="K135" s="24" t="s">
        <v>795</v>
      </c>
      <c r="L135" s="41" t="s">
        <v>866</v>
      </c>
      <c r="M135" s="18"/>
      <c r="N135" s="21"/>
      <c r="O135" s="18"/>
      <c r="P135" s="21"/>
      <c r="Q135"/>
      <c r="R135"/>
      <c r="S135" s="18"/>
      <c r="T135" s="18"/>
      <c r="U135" s="32"/>
    </row>
    <row r="136" spans="1:21">
      <c r="A136" s="1" t="s">
        <v>175</v>
      </c>
      <c r="B136" s="30">
        <v>2</v>
      </c>
      <c r="D136" s="16">
        <v>-22.5</v>
      </c>
      <c r="E136" s="1">
        <v>52</v>
      </c>
      <c r="F136" s="16">
        <f t="shared" si="6"/>
        <v>0.52</v>
      </c>
      <c r="G136" s="25">
        <f t="shared" si="7"/>
        <v>-23.02</v>
      </c>
      <c r="H136" s="1">
        <v>52</v>
      </c>
      <c r="I136" s="24">
        <v>5.7053091023331532</v>
      </c>
      <c r="J136" s="24">
        <v>0.7958053841685595</v>
      </c>
      <c r="K136" s="24" t="s">
        <v>796</v>
      </c>
      <c r="L136" s="41" t="s">
        <v>867</v>
      </c>
      <c r="M136" s="18"/>
      <c r="N136" s="21"/>
      <c r="O136" s="18">
        <v>5.9395295352550361</v>
      </c>
      <c r="P136" s="21">
        <v>0.79958144978562007</v>
      </c>
      <c r="Q136" t="s">
        <v>615</v>
      </c>
      <c r="R136"/>
      <c r="S136" s="18">
        <v>5.4940098437781621</v>
      </c>
      <c r="T136" s="18">
        <v>0.46160640544312737</v>
      </c>
      <c r="U136" s="32" t="s">
        <v>653</v>
      </c>
    </row>
    <row r="137" spans="1:21">
      <c r="A137" s="1" t="s">
        <v>175</v>
      </c>
      <c r="B137" s="30">
        <v>2</v>
      </c>
      <c r="D137" s="16">
        <v>-22.5</v>
      </c>
      <c r="E137" s="1">
        <v>82</v>
      </c>
      <c r="F137" s="16">
        <f t="shared" si="6"/>
        <v>0.82</v>
      </c>
      <c r="G137" s="25">
        <f t="shared" si="7"/>
        <v>-23.32</v>
      </c>
      <c r="H137" s="1">
        <v>82</v>
      </c>
      <c r="I137" s="24">
        <v>6.42</v>
      </c>
      <c r="J137" s="24">
        <v>0.88</v>
      </c>
      <c r="K137" s="24" t="s">
        <v>797</v>
      </c>
      <c r="L137" s="41" t="s">
        <v>868</v>
      </c>
      <c r="M137" s="18"/>
      <c r="N137" s="21"/>
      <c r="O137" s="18">
        <v>5.7053091023331532</v>
      </c>
      <c r="P137" s="21">
        <v>0.7958053841685595</v>
      </c>
      <c r="Q137" t="s">
        <v>616</v>
      </c>
      <c r="R137"/>
      <c r="S137" s="18">
        <v>5.7760732596282729</v>
      </c>
      <c r="T137" s="18">
        <v>0.49930406382781684</v>
      </c>
      <c r="U137" s="32" t="s">
        <v>654</v>
      </c>
    </row>
    <row r="138" spans="1:21">
      <c r="A138" s="1" t="s">
        <v>175</v>
      </c>
      <c r="B138" s="30">
        <v>2</v>
      </c>
      <c r="D138" s="16">
        <v>-22.5</v>
      </c>
      <c r="E138" s="1">
        <v>85</v>
      </c>
      <c r="F138" s="16">
        <f t="shared" si="6"/>
        <v>0.85</v>
      </c>
      <c r="G138" s="25">
        <f t="shared" si="7"/>
        <v>-23.35</v>
      </c>
      <c r="H138" s="1">
        <v>85</v>
      </c>
      <c r="I138" s="24">
        <v>6.0286093865947761</v>
      </c>
      <c r="J138" s="24">
        <v>1.086232871942266</v>
      </c>
      <c r="K138" s="24" t="s">
        <v>798</v>
      </c>
      <c r="L138" s="41" t="s">
        <v>869</v>
      </c>
      <c r="M138" s="18"/>
      <c r="N138" s="21"/>
      <c r="O138" s="18">
        <v>6.5565787036059371</v>
      </c>
      <c r="P138" s="21">
        <v>1.1881002847941311</v>
      </c>
      <c r="Q138" t="s">
        <v>617</v>
      </c>
      <c r="R138"/>
      <c r="S138" s="18">
        <v>5.2433878544423385</v>
      </c>
      <c r="T138" s="18">
        <v>0.45232656107397118</v>
      </c>
      <c r="U138" s="32" t="s">
        <v>655</v>
      </c>
    </row>
    <row r="139" spans="1:21">
      <c r="A139" s="1" t="s">
        <v>175</v>
      </c>
      <c r="B139" s="30">
        <v>2</v>
      </c>
      <c r="D139" s="16">
        <v>-22.5</v>
      </c>
      <c r="E139" s="1">
        <v>99</v>
      </c>
      <c r="F139" s="16">
        <f t="shared" si="6"/>
        <v>0.99</v>
      </c>
      <c r="G139" s="25">
        <f t="shared" si="7"/>
        <v>-23.49</v>
      </c>
      <c r="H139" s="1">
        <v>99</v>
      </c>
      <c r="I139" s="24">
        <v>6.5500876780410486</v>
      </c>
      <c r="J139" s="24">
        <v>1.0510060060411754</v>
      </c>
      <c r="K139" s="24" t="s">
        <v>799</v>
      </c>
      <c r="L139" s="41" t="s">
        <v>870</v>
      </c>
      <c r="M139" s="18"/>
      <c r="N139" s="21"/>
      <c r="O139" s="18">
        <v>6.0286093865947761</v>
      </c>
      <c r="P139" s="21">
        <v>1.086232871942266</v>
      </c>
      <c r="Q139" t="s">
        <v>618</v>
      </c>
      <c r="R139"/>
      <c r="S139" s="18">
        <v>5.45143119322986</v>
      </c>
      <c r="T139" s="18">
        <v>0.32624520401068885</v>
      </c>
      <c r="U139" s="32" t="s">
        <v>656</v>
      </c>
    </row>
    <row r="140" spans="1:21">
      <c r="A140" s="1" t="s">
        <v>175</v>
      </c>
      <c r="B140" s="30">
        <v>2</v>
      </c>
      <c r="D140" s="16">
        <v>-22.5</v>
      </c>
      <c r="E140" s="1">
        <v>135</v>
      </c>
      <c r="F140" s="16">
        <f t="shared" si="6"/>
        <v>1.35</v>
      </c>
      <c r="G140" s="25">
        <f t="shared" si="7"/>
        <v>-23.85</v>
      </c>
      <c r="H140" s="1">
        <v>135</v>
      </c>
      <c r="I140" s="24">
        <v>6.0475553364456198</v>
      </c>
      <c r="J140" s="24">
        <v>0.81875456055564744</v>
      </c>
      <c r="K140" s="24" t="s">
        <v>800</v>
      </c>
      <c r="L140" s="41" t="s">
        <v>871</v>
      </c>
      <c r="M140" s="18"/>
      <c r="N140" s="21"/>
      <c r="O140" s="18">
        <v>6.5500876780410486</v>
      </c>
      <c r="P140" s="21">
        <v>1.0510060060411754</v>
      </c>
      <c r="Q140"/>
      <c r="R140"/>
      <c r="S140" s="18"/>
      <c r="T140" s="18"/>
      <c r="U140" s="32"/>
    </row>
    <row r="141" spans="1:21">
      <c r="A141" s="1" t="s">
        <v>175</v>
      </c>
      <c r="B141" s="30">
        <v>2</v>
      </c>
      <c r="D141" s="16">
        <v>-22.5</v>
      </c>
      <c r="E141" s="1">
        <v>155</v>
      </c>
      <c r="F141" s="16">
        <f t="shared" si="6"/>
        <v>1.55</v>
      </c>
      <c r="G141" s="25">
        <f t="shared" si="7"/>
        <v>-24.05</v>
      </c>
      <c r="H141" s="1">
        <v>155</v>
      </c>
      <c r="I141" s="24">
        <v>4.9413482261896888</v>
      </c>
      <c r="J141" s="24">
        <v>0.73602020312675931</v>
      </c>
      <c r="K141" s="24" t="s">
        <v>801</v>
      </c>
      <c r="L141" s="41" t="s">
        <v>872</v>
      </c>
      <c r="M141" s="18"/>
      <c r="N141" s="21"/>
      <c r="O141" s="18">
        <v>6.0475553364456198</v>
      </c>
      <c r="P141" s="21">
        <v>0.81875456055564744</v>
      </c>
      <c r="Q141"/>
      <c r="R141"/>
      <c r="S141" s="18"/>
      <c r="T141" s="18"/>
      <c r="U141" s="32"/>
    </row>
    <row r="142" spans="1:21">
      <c r="A142" s="1" t="s">
        <v>175</v>
      </c>
      <c r="B142" s="30">
        <v>2</v>
      </c>
      <c r="D142" s="16">
        <v>-22.5</v>
      </c>
      <c r="E142" s="1">
        <v>215</v>
      </c>
      <c r="F142" s="16">
        <f t="shared" si="6"/>
        <v>2.15</v>
      </c>
      <c r="G142" s="25">
        <f t="shared" si="7"/>
        <v>-24.65</v>
      </c>
      <c r="H142" s="1">
        <v>215</v>
      </c>
      <c r="I142" s="24">
        <v>5.2330400483116684</v>
      </c>
      <c r="J142" s="24">
        <v>0.63778824321313432</v>
      </c>
      <c r="K142" s="24" t="s">
        <v>802</v>
      </c>
      <c r="L142" s="41" t="s">
        <v>873</v>
      </c>
      <c r="M142" s="18"/>
      <c r="N142" s="21"/>
      <c r="O142" s="18">
        <v>4.9413482261896888</v>
      </c>
      <c r="P142" s="21">
        <v>0.73602020312675931</v>
      </c>
      <c r="Q142"/>
      <c r="R142"/>
      <c r="S142" s="18"/>
      <c r="T142" s="18"/>
      <c r="U142" s="32"/>
    </row>
    <row r="143" spans="1:21">
      <c r="A143" s="1" t="s">
        <v>175</v>
      </c>
      <c r="B143" s="30">
        <v>2</v>
      </c>
      <c r="D143" s="16">
        <v>-22.5</v>
      </c>
      <c r="E143" s="1">
        <v>225</v>
      </c>
      <c r="F143" s="16">
        <f t="shared" si="6"/>
        <v>2.25</v>
      </c>
      <c r="G143" s="25">
        <f t="shared" si="7"/>
        <v>-24.75</v>
      </c>
      <c r="H143" s="1">
        <v>225</v>
      </c>
      <c r="I143" s="24">
        <v>5.5805194206287112</v>
      </c>
      <c r="J143" s="24">
        <v>0.55639695275973411</v>
      </c>
      <c r="K143" s="24" t="s">
        <v>803</v>
      </c>
      <c r="L143" s="41" t="s">
        <v>874</v>
      </c>
      <c r="M143" s="18"/>
      <c r="N143" s="21"/>
      <c r="O143" s="18">
        <v>5.2330400483116684</v>
      </c>
      <c r="P143" s="21">
        <v>0.63778824321313432</v>
      </c>
      <c r="Q143"/>
      <c r="R143"/>
      <c r="S143" s="18"/>
      <c r="T143" s="18"/>
      <c r="U143" s="32"/>
    </row>
    <row r="144" spans="1:21">
      <c r="A144" s="1" t="s">
        <v>175</v>
      </c>
      <c r="B144" s="30" t="s">
        <v>549</v>
      </c>
      <c r="D144" s="16">
        <v>-22.5</v>
      </c>
      <c r="E144" s="1">
        <v>235</v>
      </c>
      <c r="F144" s="16">
        <f t="shared" si="6"/>
        <v>2.35</v>
      </c>
      <c r="G144" s="25">
        <f t="shared" si="7"/>
        <v>-24.85</v>
      </c>
      <c r="H144" s="1">
        <v>235</v>
      </c>
      <c r="I144" s="24">
        <v>5.9542091079378361</v>
      </c>
      <c r="J144" s="24">
        <v>0.68091282671460529</v>
      </c>
      <c r="K144" s="24" t="s">
        <v>804</v>
      </c>
      <c r="L144" s="41" t="s">
        <v>875</v>
      </c>
      <c r="M144" s="18"/>
      <c r="N144" s="21"/>
      <c r="O144" s="18">
        <v>5.5805194206287112</v>
      </c>
      <c r="P144" s="21">
        <v>0.55639695275973411</v>
      </c>
      <c r="Q144"/>
      <c r="R144"/>
      <c r="S144" s="18"/>
      <c r="T144" s="18"/>
      <c r="U144" s="32"/>
    </row>
    <row r="145" spans="1:21">
      <c r="A145" s="1" t="s">
        <v>535</v>
      </c>
      <c r="B145" s="30">
        <v>2</v>
      </c>
      <c r="E145" s="1">
        <v>40</v>
      </c>
      <c r="F145" s="16">
        <f t="shared" si="6"/>
        <v>0.4</v>
      </c>
      <c r="G145" s="25">
        <f t="shared" si="7"/>
        <v>-0.4</v>
      </c>
      <c r="H145" s="1">
        <v>40</v>
      </c>
      <c r="I145" s="24">
        <v>6.3750248621281989</v>
      </c>
      <c r="J145" s="24">
        <v>0.75467823283955249</v>
      </c>
      <c r="K145" s="24" t="s">
        <v>805</v>
      </c>
      <c r="L145" s="41"/>
      <c r="M145" s="18"/>
      <c r="N145" s="21"/>
      <c r="O145" s="18">
        <v>5.9542091079378361</v>
      </c>
      <c r="P145" s="21">
        <v>0.68091282671460529</v>
      </c>
      <c r="Q145"/>
      <c r="R145"/>
      <c r="S145" s="18"/>
      <c r="T145" s="18"/>
      <c r="U145" s="32"/>
    </row>
    <row r="146" spans="1:21">
      <c r="A146" s="1" t="s">
        <v>535</v>
      </c>
      <c r="B146" s="30">
        <v>2</v>
      </c>
      <c r="D146" s="16">
        <v>0</v>
      </c>
      <c r="E146" s="1">
        <v>52</v>
      </c>
      <c r="F146" s="16">
        <f t="shared" si="6"/>
        <v>0.52</v>
      </c>
      <c r="G146" s="25">
        <f t="shared" si="7"/>
        <v>-0.52</v>
      </c>
      <c r="H146" s="1">
        <v>52</v>
      </c>
      <c r="I146" s="24">
        <v>6.7628832237335965</v>
      </c>
      <c r="J146" s="24">
        <v>0.75132752121249935</v>
      </c>
      <c r="K146" s="24" t="s">
        <v>806</v>
      </c>
      <c r="L146" s="41"/>
      <c r="M146" s="18"/>
      <c r="N146" s="21"/>
      <c r="O146" s="18"/>
      <c r="P146" s="21"/>
      <c r="Q146" t="s">
        <v>619</v>
      </c>
      <c r="R146" s="22" t="s">
        <v>620</v>
      </c>
      <c r="S146" s="18">
        <v>6.5698169845797967</v>
      </c>
      <c r="T146" s="18">
        <v>0.5324494870002896</v>
      </c>
      <c r="U146" s="32" t="s">
        <v>664</v>
      </c>
    </row>
    <row r="147" spans="1:21">
      <c r="A147" s="1" t="s">
        <v>535</v>
      </c>
      <c r="B147" s="30">
        <v>5</v>
      </c>
      <c r="D147" s="16">
        <v>0</v>
      </c>
      <c r="E147" s="1">
        <v>320</v>
      </c>
      <c r="F147" s="16">
        <f t="shared" si="6"/>
        <v>3.2</v>
      </c>
      <c r="G147" s="25">
        <f t="shared" si="7"/>
        <v>-3.2</v>
      </c>
      <c r="H147" s="1">
        <v>320</v>
      </c>
      <c r="I147" s="24">
        <v>5.027011752550691</v>
      </c>
      <c r="J147" s="24">
        <v>0.47557699346217325</v>
      </c>
      <c r="K147" s="24" t="s">
        <v>807</v>
      </c>
      <c r="L147" s="41" t="s">
        <v>876</v>
      </c>
      <c r="M147" s="18"/>
      <c r="N147" s="21"/>
      <c r="O147" s="18"/>
      <c r="P147" s="21"/>
      <c r="Q147" s="22" t="s">
        <v>621</v>
      </c>
      <c r="R147" s="22" t="s">
        <v>622</v>
      </c>
      <c r="S147" s="18">
        <v>6.8465089714588636</v>
      </c>
      <c r="T147" s="18">
        <v>0.55692028622035927</v>
      </c>
      <c r="U147" s="32" t="s">
        <v>665</v>
      </c>
    </row>
    <row r="148" spans="1:21">
      <c r="A148" s="1" t="s">
        <v>535</v>
      </c>
      <c r="B148" s="30" t="s">
        <v>570</v>
      </c>
      <c r="D148" s="16">
        <v>0</v>
      </c>
      <c r="E148" s="1">
        <v>330</v>
      </c>
      <c r="F148" s="16">
        <f t="shared" si="6"/>
        <v>3.3</v>
      </c>
      <c r="G148" s="25">
        <f t="shared" si="7"/>
        <v>-3.3</v>
      </c>
      <c r="H148" s="1">
        <v>330</v>
      </c>
      <c r="I148" s="24">
        <v>7.1875549490602042</v>
      </c>
      <c r="J148" s="24">
        <v>0.8003600992877512</v>
      </c>
      <c r="K148" s="24" t="s">
        <v>808</v>
      </c>
      <c r="L148" s="41" t="s">
        <v>877</v>
      </c>
      <c r="M148" s="18"/>
      <c r="N148" s="21"/>
      <c r="O148" s="18"/>
      <c r="P148" s="21"/>
      <c r="Q148"/>
      <c r="R148"/>
      <c r="S148" s="18"/>
      <c r="T148" s="18"/>
      <c r="U148" s="32"/>
    </row>
    <row r="149" spans="1:21">
      <c r="A149" s="1" t="s">
        <v>535</v>
      </c>
      <c r="B149" s="30">
        <v>7</v>
      </c>
      <c r="D149" s="16">
        <v>0</v>
      </c>
      <c r="E149" s="1">
        <v>340</v>
      </c>
      <c r="F149" s="16">
        <f t="shared" si="6"/>
        <v>3.4</v>
      </c>
      <c r="G149" s="25">
        <f t="shared" si="7"/>
        <v>-3.4</v>
      </c>
      <c r="H149" s="1">
        <v>340</v>
      </c>
      <c r="I149" s="24">
        <v>6.9045295550143901</v>
      </c>
      <c r="J149" s="24">
        <v>0.97457751403732684</v>
      </c>
      <c r="K149" s="24" t="s">
        <v>809</v>
      </c>
      <c r="L149" s="41" t="s">
        <v>878</v>
      </c>
      <c r="M149" s="18"/>
      <c r="N149" s="21"/>
      <c r="O149" s="18"/>
      <c r="P149" s="21"/>
      <c r="Q149"/>
      <c r="R149"/>
      <c r="S149" s="18"/>
      <c r="T149" s="18"/>
      <c r="U149" s="32"/>
    </row>
    <row r="150" spans="1:21">
      <c r="A150" s="1" t="s">
        <v>535</v>
      </c>
      <c r="B150" s="30">
        <v>7</v>
      </c>
      <c r="D150" s="16">
        <v>0</v>
      </c>
      <c r="E150" s="1">
        <v>350</v>
      </c>
      <c r="F150" s="16">
        <f t="shared" si="6"/>
        <v>3.5</v>
      </c>
      <c r="G150" s="25">
        <f t="shared" si="7"/>
        <v>-3.5</v>
      </c>
      <c r="H150" s="1">
        <v>350</v>
      </c>
      <c r="I150" s="24">
        <v>6.5851386181503146</v>
      </c>
      <c r="J150" s="24">
        <v>0.90684726450157593</v>
      </c>
      <c r="K150" s="24" t="s">
        <v>810</v>
      </c>
      <c r="L150" s="41" t="s">
        <v>879</v>
      </c>
      <c r="M150" s="18"/>
      <c r="N150" s="21"/>
      <c r="O150" s="18"/>
      <c r="P150" s="21"/>
      <c r="Q150"/>
      <c r="R150"/>
      <c r="S150" s="18"/>
      <c r="T150" s="18"/>
      <c r="U150" s="32"/>
    </row>
    <row r="151" spans="1:21">
      <c r="I151" s="1"/>
      <c r="J151" s="1"/>
      <c r="K151" s="1"/>
      <c r="L151" s="1"/>
      <c r="M151" s="18"/>
      <c r="N151" s="21"/>
      <c r="O151" s="18"/>
      <c r="P151" s="21"/>
      <c r="Q151"/>
      <c r="R151"/>
      <c r="S151" s="18"/>
      <c r="T151" s="18"/>
      <c r="U151" s="32"/>
    </row>
    <row r="152" spans="1:21">
      <c r="I152" s="1"/>
      <c r="J152" s="1"/>
      <c r="K152" s="1"/>
      <c r="L152" s="1"/>
    </row>
    <row r="153" spans="1:21">
      <c r="I153" s="1"/>
      <c r="J153" s="1"/>
      <c r="K153" s="1"/>
      <c r="L153" s="1"/>
    </row>
    <row r="154" spans="1:21">
      <c r="I154" s="1"/>
      <c r="J154" s="1"/>
      <c r="K154" s="1"/>
      <c r="L154" s="1"/>
    </row>
    <row r="155" spans="1:21">
      <c r="I155" s="1"/>
      <c r="J155" s="1"/>
      <c r="K155" s="1"/>
      <c r="L155" s="1"/>
    </row>
    <row r="156" spans="1:21">
      <c r="I156" s="1"/>
      <c r="J156" s="1"/>
      <c r="K156" s="1"/>
      <c r="L156" s="1"/>
    </row>
    <row r="157" spans="1:21">
      <c r="I157" s="1"/>
      <c r="J157" s="1"/>
      <c r="K157" s="1"/>
      <c r="L157" s="1"/>
    </row>
    <row r="158" spans="1:21">
      <c r="I158" s="1"/>
      <c r="J158" s="1"/>
      <c r="K158" s="1"/>
      <c r="L158" s="1"/>
    </row>
    <row r="159" spans="1:21">
      <c r="I159" s="1"/>
      <c r="J159" s="1"/>
      <c r="K159" s="1"/>
      <c r="L159" s="1"/>
    </row>
    <row r="160" spans="1:21">
      <c r="I160" s="1"/>
      <c r="J160" s="1"/>
      <c r="K160" s="1"/>
      <c r="L160" s="1"/>
    </row>
    <row r="161" spans="9:12">
      <c r="I161" s="1"/>
      <c r="J161" s="1"/>
      <c r="K161" s="1"/>
      <c r="L161" s="1"/>
    </row>
    <row r="162" spans="9:12">
      <c r="I162" s="1"/>
      <c r="J162" s="1"/>
      <c r="K162" s="1"/>
      <c r="L162" s="1"/>
    </row>
    <row r="163" spans="9:12">
      <c r="I163" s="1"/>
      <c r="J163" s="1"/>
      <c r="K163" s="1"/>
      <c r="L163" s="1"/>
    </row>
    <row r="164" spans="9:12">
      <c r="I164" s="1"/>
      <c r="J164" s="1"/>
      <c r="K164" s="1"/>
      <c r="L164" s="1"/>
    </row>
    <row r="165" spans="9:12">
      <c r="I165" s="1"/>
      <c r="J165" s="1"/>
      <c r="K165" s="1"/>
      <c r="L165" s="1"/>
    </row>
  </sheetData>
  <sortState xmlns:xlrd2="http://schemas.microsoft.com/office/spreadsheetml/2017/richdata2" ref="A2:Q157">
    <sortCondition ref="A2:A157"/>
  </sortState>
  <mergeCells count="2">
    <mergeCell ref="M1:N1"/>
    <mergeCell ref="O1:P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13"/>
  <sheetViews>
    <sheetView workbookViewId="0">
      <selection activeCell="A14" sqref="A14"/>
    </sheetView>
  </sheetViews>
  <sheetFormatPr baseColWidth="10" defaultColWidth="11" defaultRowHeight="16"/>
  <sheetData>
    <row r="2" spans="1:1">
      <c r="A2" t="s">
        <v>211</v>
      </c>
    </row>
    <row r="4" spans="1:1">
      <c r="A4" t="s">
        <v>210</v>
      </c>
    </row>
    <row r="5" spans="1:1">
      <c r="A5" t="s">
        <v>209</v>
      </c>
    </row>
    <row r="6" spans="1:1">
      <c r="A6" t="s">
        <v>208</v>
      </c>
    </row>
    <row r="8" spans="1:1">
      <c r="A8" t="s">
        <v>207</v>
      </c>
    </row>
    <row r="9" spans="1:1">
      <c r="A9" t="s">
        <v>206</v>
      </c>
    </row>
    <row r="11" spans="1:1">
      <c r="A11" t="s">
        <v>205</v>
      </c>
    </row>
    <row r="12" spans="1:1">
      <c r="A12" t="s">
        <v>204</v>
      </c>
    </row>
    <row r="13" spans="1:1">
      <c r="A13" s="9" t="s">
        <v>203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4"/>
  <sheetViews>
    <sheetView zoomScale="150" workbookViewId="0">
      <selection activeCell="A16" sqref="A16"/>
    </sheetView>
  </sheetViews>
  <sheetFormatPr baseColWidth="10" defaultColWidth="11" defaultRowHeight="16"/>
  <cols>
    <col min="1" max="1" width="14.33203125" customWidth="1"/>
    <col min="2" max="2" width="20.6640625" customWidth="1"/>
    <col min="3" max="3" width="17.6640625" customWidth="1"/>
    <col min="4" max="4" width="26.5" customWidth="1"/>
    <col min="5" max="5" width="52.6640625" customWidth="1"/>
  </cols>
  <sheetData>
    <row r="1" spans="1:5" s="10" customFormat="1" ht="34">
      <c r="A1" s="10" t="s">
        <v>212</v>
      </c>
      <c r="B1" s="10" t="s">
        <v>213</v>
      </c>
      <c r="C1" s="11" t="s">
        <v>214</v>
      </c>
      <c r="D1" s="10" t="s">
        <v>215</v>
      </c>
      <c r="E1" s="10" t="s">
        <v>216</v>
      </c>
    </row>
    <row r="2" spans="1:5">
      <c r="A2">
        <v>95</v>
      </c>
      <c r="B2" t="s">
        <v>318</v>
      </c>
      <c r="C2" s="12" t="s">
        <v>250</v>
      </c>
      <c r="D2" t="s">
        <v>319</v>
      </c>
    </row>
    <row r="3" spans="1:5">
      <c r="A3">
        <v>100</v>
      </c>
      <c r="B3" t="s">
        <v>320</v>
      </c>
      <c r="C3" s="12" t="s">
        <v>250</v>
      </c>
      <c r="D3" t="s">
        <v>321</v>
      </c>
    </row>
    <row r="4" spans="1:5">
      <c r="A4">
        <v>105</v>
      </c>
      <c r="B4" t="s">
        <v>322</v>
      </c>
      <c r="C4" s="12" t="s">
        <v>250</v>
      </c>
      <c r="D4" t="s">
        <v>323</v>
      </c>
    </row>
    <row r="5" spans="1:5">
      <c r="A5">
        <v>110</v>
      </c>
      <c r="B5" t="s">
        <v>324</v>
      </c>
      <c r="C5" s="12" t="s">
        <v>250</v>
      </c>
      <c r="D5" t="s">
        <v>325</v>
      </c>
    </row>
    <row r="6" spans="1:5">
      <c r="A6">
        <v>117</v>
      </c>
      <c r="B6" t="s">
        <v>326</v>
      </c>
      <c r="C6" s="12" t="s">
        <v>250</v>
      </c>
      <c r="D6" s="13" t="s">
        <v>327</v>
      </c>
    </row>
    <row r="7" spans="1:5">
      <c r="A7">
        <v>119</v>
      </c>
      <c r="B7" t="s">
        <v>328</v>
      </c>
      <c r="C7" t="s">
        <v>228</v>
      </c>
      <c r="D7" t="s">
        <v>329</v>
      </c>
      <c r="E7" t="s">
        <v>330</v>
      </c>
    </row>
    <row r="8" spans="1:5">
      <c r="A8">
        <v>136</v>
      </c>
      <c r="B8" t="s">
        <v>331</v>
      </c>
      <c r="C8" s="12" t="s">
        <v>250</v>
      </c>
      <c r="D8" s="13" t="s">
        <v>327</v>
      </c>
    </row>
    <row r="9" spans="1:5">
      <c r="A9">
        <v>140</v>
      </c>
      <c r="B9" t="s">
        <v>332</v>
      </c>
      <c r="C9" s="12" t="s">
        <v>250</v>
      </c>
      <c r="D9" t="s">
        <v>333</v>
      </c>
    </row>
    <row r="10" spans="1:5">
      <c r="A10">
        <v>143</v>
      </c>
      <c r="B10" t="s">
        <v>334</v>
      </c>
      <c r="C10" t="s">
        <v>231</v>
      </c>
      <c r="D10" s="13" t="s">
        <v>327</v>
      </c>
    </row>
    <row r="11" spans="1:5">
      <c r="A11">
        <v>146</v>
      </c>
      <c r="B11" t="s">
        <v>335</v>
      </c>
      <c r="C11" t="s">
        <v>250</v>
      </c>
      <c r="D11" t="s">
        <v>336</v>
      </c>
    </row>
    <row r="12" spans="1:5">
      <c r="A12">
        <v>150</v>
      </c>
      <c r="B12" t="s">
        <v>337</v>
      </c>
      <c r="C12" t="s">
        <v>250</v>
      </c>
      <c r="D12" t="s">
        <v>338</v>
      </c>
    </row>
    <row r="13" spans="1:5">
      <c r="A13">
        <v>151</v>
      </c>
      <c r="B13" t="s">
        <v>339</v>
      </c>
      <c r="C13" t="s">
        <v>228</v>
      </c>
      <c r="D13" t="s">
        <v>340</v>
      </c>
      <c r="E13" t="s">
        <v>341</v>
      </c>
    </row>
    <row r="14" spans="1:5">
      <c r="A14">
        <v>155</v>
      </c>
      <c r="B14" t="s">
        <v>342</v>
      </c>
      <c r="C14" t="s">
        <v>250</v>
      </c>
      <c r="D14" t="s">
        <v>343</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22"/>
  <sheetViews>
    <sheetView zoomScale="130" zoomScaleNormal="130" workbookViewId="0">
      <selection activeCell="D24" sqref="D24"/>
    </sheetView>
  </sheetViews>
  <sheetFormatPr baseColWidth="10" defaultColWidth="11" defaultRowHeight="16"/>
  <cols>
    <col min="1" max="1" width="14.33203125" customWidth="1"/>
    <col min="2" max="2" width="20.6640625" customWidth="1"/>
    <col min="3" max="3" width="17.6640625" customWidth="1"/>
    <col min="4" max="4" width="26.5" customWidth="1"/>
    <col min="5" max="5" width="52.6640625" customWidth="1"/>
  </cols>
  <sheetData>
    <row r="1" spans="1:5" s="10" customFormat="1" ht="34">
      <c r="A1" s="10" t="s">
        <v>212</v>
      </c>
      <c r="B1" s="10" t="s">
        <v>213</v>
      </c>
      <c r="C1" s="11" t="s">
        <v>214</v>
      </c>
      <c r="D1" s="10" t="s">
        <v>215</v>
      </c>
      <c r="E1" s="10" t="s">
        <v>216</v>
      </c>
    </row>
    <row r="2" spans="1:5">
      <c r="A2">
        <v>253</v>
      </c>
      <c r="B2" t="s">
        <v>217</v>
      </c>
      <c r="C2" t="s">
        <v>218</v>
      </c>
      <c r="D2" t="s">
        <v>219</v>
      </c>
    </row>
    <row r="3" spans="1:5">
      <c r="A3">
        <v>253</v>
      </c>
      <c r="B3" t="s">
        <v>220</v>
      </c>
      <c r="D3" t="s">
        <v>221</v>
      </c>
    </row>
    <row r="4" spans="1:5">
      <c r="A4">
        <v>263</v>
      </c>
      <c r="B4" t="s">
        <v>222</v>
      </c>
      <c r="D4" t="s">
        <v>221</v>
      </c>
    </row>
    <row r="5" spans="1:5">
      <c r="A5">
        <v>266</v>
      </c>
      <c r="B5" t="s">
        <v>223</v>
      </c>
      <c r="C5" t="s">
        <v>218</v>
      </c>
      <c r="D5" t="s">
        <v>224</v>
      </c>
    </row>
    <row r="6" spans="1:5">
      <c r="A6">
        <v>275</v>
      </c>
      <c r="B6" t="s">
        <v>225</v>
      </c>
      <c r="D6" t="s">
        <v>226</v>
      </c>
    </row>
    <row r="7" spans="1:5">
      <c r="A7">
        <v>283.5</v>
      </c>
      <c r="B7" t="s">
        <v>227</v>
      </c>
      <c r="C7" t="s">
        <v>228</v>
      </c>
      <c r="D7" t="s">
        <v>229</v>
      </c>
    </row>
    <row r="8" spans="1:5">
      <c r="A8">
        <v>284</v>
      </c>
      <c r="B8" t="s">
        <v>230</v>
      </c>
      <c r="C8" t="s">
        <v>231</v>
      </c>
      <c r="D8" t="s">
        <v>232</v>
      </c>
    </row>
    <row r="9" spans="1:5">
      <c r="A9">
        <v>285</v>
      </c>
      <c r="B9" t="s">
        <v>233</v>
      </c>
      <c r="C9" t="s">
        <v>231</v>
      </c>
      <c r="D9" t="s">
        <v>234</v>
      </c>
    </row>
    <row r="10" spans="1:5">
      <c r="A10">
        <v>289</v>
      </c>
      <c r="B10" t="s">
        <v>235</v>
      </c>
      <c r="D10" t="s">
        <v>236</v>
      </c>
    </row>
    <row r="11" spans="1:5">
      <c r="A11">
        <v>291</v>
      </c>
      <c r="B11" t="s">
        <v>237</v>
      </c>
      <c r="C11" t="s">
        <v>231</v>
      </c>
      <c r="D11" t="s">
        <v>238</v>
      </c>
    </row>
    <row r="12" spans="1:5">
      <c r="A12">
        <v>295</v>
      </c>
      <c r="B12" t="s">
        <v>239</v>
      </c>
      <c r="C12" t="s">
        <v>231</v>
      </c>
      <c r="D12" t="s">
        <v>240</v>
      </c>
    </row>
    <row r="13" spans="1:5">
      <c r="A13">
        <v>306</v>
      </c>
      <c r="B13" s="12" t="s">
        <v>241</v>
      </c>
      <c r="C13" t="s">
        <v>231</v>
      </c>
      <c r="D13" t="s">
        <v>242</v>
      </c>
    </row>
    <row r="14" spans="1:5">
      <c r="A14">
        <v>307</v>
      </c>
      <c r="B14" t="s">
        <v>243</v>
      </c>
      <c r="C14" t="s">
        <v>228</v>
      </c>
      <c r="D14" t="s">
        <v>244</v>
      </c>
    </row>
    <row r="15" spans="1:5">
      <c r="A15">
        <v>314</v>
      </c>
      <c r="B15" t="s">
        <v>245</v>
      </c>
      <c r="D15" t="s">
        <v>246</v>
      </c>
    </row>
    <row r="16" spans="1:5">
      <c r="A16">
        <v>317</v>
      </c>
      <c r="B16" t="s">
        <v>247</v>
      </c>
      <c r="C16" t="s">
        <v>231</v>
      </c>
      <c r="D16" s="13" t="s">
        <v>248</v>
      </c>
    </row>
    <row r="17" spans="1:4">
      <c r="A17">
        <v>317</v>
      </c>
      <c r="B17" t="s">
        <v>249</v>
      </c>
      <c r="C17" t="s">
        <v>250</v>
      </c>
      <c r="D17" t="s">
        <v>251</v>
      </c>
    </row>
    <row r="18" spans="1:4">
      <c r="A18">
        <v>325</v>
      </c>
      <c r="B18" t="s">
        <v>252</v>
      </c>
      <c r="D18" t="s">
        <v>253</v>
      </c>
    </row>
    <row r="19" spans="1:4">
      <c r="A19">
        <v>330</v>
      </c>
      <c r="B19" t="s">
        <v>254</v>
      </c>
      <c r="C19" t="s">
        <v>228</v>
      </c>
      <c r="D19" t="s">
        <v>255</v>
      </c>
    </row>
    <row r="20" spans="1:4">
      <c r="A20">
        <v>337</v>
      </c>
      <c r="B20" t="s">
        <v>256</v>
      </c>
      <c r="C20" t="s">
        <v>250</v>
      </c>
      <c r="D20" t="s">
        <v>257</v>
      </c>
    </row>
    <row r="21" spans="1:4">
      <c r="A21">
        <v>342</v>
      </c>
      <c r="B21" t="s">
        <v>258</v>
      </c>
      <c r="C21" t="s">
        <v>250</v>
      </c>
      <c r="D21" t="s">
        <v>259</v>
      </c>
    </row>
    <row r="22" spans="1:4">
      <c r="A22">
        <v>358</v>
      </c>
      <c r="B22" t="s">
        <v>260</v>
      </c>
      <c r="C22" t="s">
        <v>250</v>
      </c>
      <c r="D22" t="s">
        <v>261</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29"/>
  <sheetViews>
    <sheetView topLeftCell="A4" zoomScale="120" zoomScaleNormal="120" workbookViewId="0">
      <selection activeCell="C22" sqref="C22"/>
    </sheetView>
  </sheetViews>
  <sheetFormatPr baseColWidth="10" defaultColWidth="11" defaultRowHeight="16"/>
  <cols>
    <col min="1" max="1" width="14.33203125" customWidth="1"/>
    <col min="2" max="2" width="20.6640625" customWidth="1"/>
    <col min="3" max="3" width="17.6640625" customWidth="1"/>
    <col min="4" max="4" width="26.5" customWidth="1"/>
    <col min="5" max="5" width="52.6640625" customWidth="1"/>
  </cols>
  <sheetData>
    <row r="1" spans="1:5" s="10" customFormat="1" ht="34">
      <c r="A1" s="10" t="s">
        <v>212</v>
      </c>
      <c r="B1" s="10" t="s">
        <v>213</v>
      </c>
      <c r="C1" s="11" t="s">
        <v>214</v>
      </c>
      <c r="D1" s="10" t="s">
        <v>215</v>
      </c>
      <c r="E1" s="10" t="s">
        <v>216</v>
      </c>
    </row>
    <row r="2" spans="1:5">
      <c r="A2">
        <v>20</v>
      </c>
      <c r="B2" s="12" t="s">
        <v>262</v>
      </c>
      <c r="C2" t="s">
        <v>250</v>
      </c>
      <c r="D2" t="s">
        <v>263</v>
      </c>
    </row>
    <row r="3" spans="1:5">
      <c r="A3">
        <v>46</v>
      </c>
      <c r="B3" s="12" t="s">
        <v>264</v>
      </c>
      <c r="C3" t="s">
        <v>250</v>
      </c>
      <c r="D3" t="s">
        <v>265</v>
      </c>
    </row>
    <row r="4" spans="1:5">
      <c r="A4">
        <v>51</v>
      </c>
      <c r="B4" s="12" t="s">
        <v>266</v>
      </c>
      <c r="C4" t="s">
        <v>250</v>
      </c>
      <c r="D4" t="s">
        <v>267</v>
      </c>
    </row>
    <row r="5" spans="1:5">
      <c r="A5">
        <v>56</v>
      </c>
      <c r="B5" s="12" t="s">
        <v>268</v>
      </c>
      <c r="C5" t="s">
        <v>250</v>
      </c>
      <c r="D5" t="s">
        <v>269</v>
      </c>
    </row>
    <row r="6" spans="1:5">
      <c r="A6">
        <v>75</v>
      </c>
      <c r="B6" t="s">
        <v>270</v>
      </c>
      <c r="C6" t="s">
        <v>228</v>
      </c>
      <c r="D6" t="s">
        <v>271</v>
      </c>
    </row>
    <row r="7" spans="1:5">
      <c r="A7">
        <v>80</v>
      </c>
      <c r="B7" s="12" t="s">
        <v>272</v>
      </c>
      <c r="C7" t="s">
        <v>250</v>
      </c>
      <c r="D7" t="s">
        <v>273</v>
      </c>
    </row>
    <row r="8" spans="1:5">
      <c r="A8">
        <v>85</v>
      </c>
      <c r="B8" s="12" t="s">
        <v>274</v>
      </c>
      <c r="D8" t="s">
        <v>275</v>
      </c>
    </row>
    <row r="9" spans="1:5">
      <c r="A9">
        <v>86</v>
      </c>
      <c r="B9" s="12" t="s">
        <v>276</v>
      </c>
      <c r="C9" t="s">
        <v>250</v>
      </c>
      <c r="D9" t="s">
        <v>277</v>
      </c>
    </row>
    <row r="10" spans="1:5">
      <c r="A10">
        <v>91</v>
      </c>
      <c r="B10" t="s">
        <v>278</v>
      </c>
      <c r="C10" t="s">
        <v>228</v>
      </c>
      <c r="D10" t="s">
        <v>279</v>
      </c>
    </row>
    <row r="11" spans="1:5">
      <c r="A11">
        <v>91.5</v>
      </c>
      <c r="B11" t="s">
        <v>280</v>
      </c>
      <c r="D11" t="s">
        <v>281</v>
      </c>
    </row>
    <row r="12" spans="1:5">
      <c r="A12">
        <v>94.5</v>
      </c>
      <c r="B12" t="s">
        <v>282</v>
      </c>
      <c r="D12" t="s">
        <v>283</v>
      </c>
    </row>
    <row r="13" spans="1:5">
      <c r="A13">
        <v>95</v>
      </c>
      <c r="B13" t="s">
        <v>284</v>
      </c>
      <c r="C13" t="s">
        <v>250</v>
      </c>
      <c r="D13" t="s">
        <v>285</v>
      </c>
    </row>
    <row r="14" spans="1:5">
      <c r="A14">
        <v>97.5</v>
      </c>
      <c r="B14" t="s">
        <v>286</v>
      </c>
      <c r="D14" t="s">
        <v>287</v>
      </c>
    </row>
    <row r="15" spans="1:5">
      <c r="A15">
        <v>99</v>
      </c>
      <c r="B15" t="s">
        <v>288</v>
      </c>
      <c r="C15" t="s">
        <v>250</v>
      </c>
      <c r="D15" t="s">
        <v>289</v>
      </c>
    </row>
    <row r="16" spans="1:5">
      <c r="A16">
        <v>105</v>
      </c>
      <c r="B16" t="s">
        <v>290</v>
      </c>
      <c r="C16" t="s">
        <v>228</v>
      </c>
      <c r="D16" t="s">
        <v>291</v>
      </c>
    </row>
    <row r="17" spans="1:4">
      <c r="A17">
        <v>108</v>
      </c>
      <c r="B17" t="s">
        <v>292</v>
      </c>
      <c r="D17" t="s">
        <v>293</v>
      </c>
    </row>
    <row r="18" spans="1:4">
      <c r="A18">
        <v>129</v>
      </c>
      <c r="B18" t="s">
        <v>294</v>
      </c>
      <c r="D18" t="s">
        <v>295</v>
      </c>
    </row>
    <row r="19" spans="1:4">
      <c r="A19">
        <v>165</v>
      </c>
      <c r="B19" t="s">
        <v>296</v>
      </c>
      <c r="D19" t="s">
        <v>297</v>
      </c>
    </row>
    <row r="20" spans="1:4">
      <c r="A20">
        <v>188</v>
      </c>
      <c r="B20" t="s">
        <v>298</v>
      </c>
      <c r="D20" t="s">
        <v>299</v>
      </c>
    </row>
    <row r="21" spans="1:4">
      <c r="A21">
        <v>193</v>
      </c>
      <c r="B21" t="s">
        <v>300</v>
      </c>
      <c r="C21" t="s">
        <v>228</v>
      </c>
      <c r="D21" t="s">
        <v>301</v>
      </c>
    </row>
    <row r="22" spans="1:4">
      <c r="A22">
        <v>194</v>
      </c>
      <c r="B22" t="s">
        <v>302</v>
      </c>
      <c r="C22" t="s">
        <v>231</v>
      </c>
      <c r="D22" s="13" t="s">
        <v>303</v>
      </c>
    </row>
    <row r="23" spans="1:4">
      <c r="A23">
        <v>200</v>
      </c>
      <c r="B23" t="s">
        <v>304</v>
      </c>
      <c r="C23" t="s">
        <v>228</v>
      </c>
      <c r="D23" t="s">
        <v>305</v>
      </c>
    </row>
    <row r="24" spans="1:4">
      <c r="A24">
        <v>201</v>
      </c>
      <c r="B24" t="s">
        <v>306</v>
      </c>
      <c r="C24" t="s">
        <v>231</v>
      </c>
      <c r="D24" t="s">
        <v>307</v>
      </c>
    </row>
    <row r="25" spans="1:4">
      <c r="A25">
        <v>202</v>
      </c>
      <c r="B25" t="s">
        <v>308</v>
      </c>
      <c r="C25" t="s">
        <v>231</v>
      </c>
      <c r="D25" t="s">
        <v>309</v>
      </c>
    </row>
    <row r="26" spans="1:4">
      <c r="A26">
        <v>204</v>
      </c>
      <c r="B26" t="s">
        <v>310</v>
      </c>
      <c r="D26" t="s">
        <v>311</v>
      </c>
    </row>
    <row r="27" spans="1:4">
      <c r="A27">
        <v>206</v>
      </c>
      <c r="B27" t="s">
        <v>312</v>
      </c>
      <c r="C27" t="s">
        <v>231</v>
      </c>
      <c r="D27" t="s">
        <v>313</v>
      </c>
    </row>
    <row r="28" spans="1:4">
      <c r="A28">
        <v>210</v>
      </c>
      <c r="B28" t="s">
        <v>314</v>
      </c>
      <c r="C28" t="s">
        <v>231</v>
      </c>
      <c r="D28" t="s">
        <v>315</v>
      </c>
    </row>
    <row r="29" spans="1:4">
      <c r="A29">
        <v>215</v>
      </c>
      <c r="B29" t="s">
        <v>316</v>
      </c>
      <c r="C29" t="s">
        <v>231</v>
      </c>
      <c r="D29" t="s">
        <v>317</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20"/>
  <sheetViews>
    <sheetView topLeftCell="C22" zoomScale="130" zoomScaleNormal="130" workbookViewId="0">
      <selection activeCell="E22" sqref="E22"/>
    </sheetView>
  </sheetViews>
  <sheetFormatPr baseColWidth="10" defaultColWidth="11" defaultRowHeight="16"/>
  <cols>
    <col min="1" max="1" width="14.33203125" customWidth="1"/>
    <col min="2" max="2" width="20.6640625" customWidth="1"/>
    <col min="3" max="3" width="17.6640625" customWidth="1"/>
    <col min="4" max="4" width="26.5" customWidth="1"/>
    <col min="5" max="5" width="52.6640625" customWidth="1"/>
  </cols>
  <sheetData>
    <row r="1" spans="1:5" s="10" customFormat="1" ht="34">
      <c r="A1" s="10" t="s">
        <v>212</v>
      </c>
      <c r="B1" s="10" t="s">
        <v>213</v>
      </c>
      <c r="C1" s="11" t="s">
        <v>214</v>
      </c>
      <c r="D1" s="10" t="s">
        <v>215</v>
      </c>
      <c r="E1" s="10" t="s">
        <v>216</v>
      </c>
    </row>
    <row r="2" spans="1:5">
      <c r="A2">
        <v>176</v>
      </c>
      <c r="B2" t="s">
        <v>344</v>
      </c>
      <c r="C2" t="s">
        <v>231</v>
      </c>
      <c r="D2" s="13" t="s">
        <v>345</v>
      </c>
    </row>
    <row r="3" spans="1:5">
      <c r="A3">
        <v>178</v>
      </c>
      <c r="B3" t="s">
        <v>346</v>
      </c>
      <c r="C3" t="s">
        <v>231</v>
      </c>
      <c r="D3" s="13" t="s">
        <v>347</v>
      </c>
    </row>
    <row r="4" spans="1:5">
      <c r="A4">
        <v>179</v>
      </c>
      <c r="B4" t="s">
        <v>348</v>
      </c>
      <c r="C4" t="s">
        <v>231</v>
      </c>
      <c r="D4" s="2" t="s">
        <v>349</v>
      </c>
    </row>
    <row r="5" spans="1:5">
      <c r="A5">
        <v>184</v>
      </c>
      <c r="B5" t="s">
        <v>350</v>
      </c>
      <c r="C5" t="s">
        <v>231</v>
      </c>
      <c r="D5" t="s">
        <v>351</v>
      </c>
    </row>
    <row r="6" spans="1:5">
      <c r="A6">
        <v>188</v>
      </c>
      <c r="B6" t="s">
        <v>298</v>
      </c>
      <c r="D6" t="s">
        <v>352</v>
      </c>
    </row>
    <row r="7" spans="1:5">
      <c r="A7">
        <v>190</v>
      </c>
      <c r="B7" t="s">
        <v>353</v>
      </c>
      <c r="C7" t="s">
        <v>231</v>
      </c>
      <c r="D7" s="13" t="s">
        <v>354</v>
      </c>
    </row>
    <row r="8" spans="1:5">
      <c r="A8">
        <v>195</v>
      </c>
      <c r="B8" t="s">
        <v>355</v>
      </c>
      <c r="C8" t="s">
        <v>231</v>
      </c>
      <c r="D8" s="13" t="s">
        <v>356</v>
      </c>
    </row>
    <row r="9" spans="1:5">
      <c r="A9">
        <v>200</v>
      </c>
      <c r="B9" t="s">
        <v>357</v>
      </c>
      <c r="C9" t="s">
        <v>231</v>
      </c>
      <c r="D9" s="13" t="s">
        <v>358</v>
      </c>
    </row>
    <row r="10" spans="1:5">
      <c r="A10">
        <v>200.5</v>
      </c>
      <c r="B10" t="s">
        <v>359</v>
      </c>
      <c r="C10" t="s">
        <v>228</v>
      </c>
      <c r="D10" s="2" t="s">
        <v>360</v>
      </c>
    </row>
    <row r="11" spans="1:5">
      <c r="A11">
        <v>210</v>
      </c>
      <c r="B11" t="s">
        <v>361</v>
      </c>
      <c r="C11" t="s">
        <v>250</v>
      </c>
      <c r="D11" s="13" t="s">
        <v>327</v>
      </c>
    </row>
    <row r="12" spans="1:5">
      <c r="A12">
        <v>215</v>
      </c>
      <c r="B12" t="s">
        <v>362</v>
      </c>
      <c r="C12" t="s">
        <v>250</v>
      </c>
      <c r="D12" s="13" t="s">
        <v>327</v>
      </c>
    </row>
    <row r="13" spans="1:5">
      <c r="A13">
        <v>215.5</v>
      </c>
      <c r="B13" t="s">
        <v>363</v>
      </c>
      <c r="C13" t="s">
        <v>228</v>
      </c>
      <c r="D13" s="2" t="s">
        <v>364</v>
      </c>
    </row>
    <row r="14" spans="1:5">
      <c r="A14">
        <v>220</v>
      </c>
      <c r="B14" t="s">
        <v>365</v>
      </c>
      <c r="C14" t="s">
        <v>250</v>
      </c>
      <c r="D14" s="2" t="s">
        <v>366</v>
      </c>
    </row>
    <row r="15" spans="1:5">
      <c r="A15">
        <v>223</v>
      </c>
      <c r="B15" t="s">
        <v>367</v>
      </c>
      <c r="C15" t="s">
        <v>228</v>
      </c>
      <c r="D15" s="2" t="s">
        <v>368</v>
      </c>
    </row>
    <row r="16" spans="1:5">
      <c r="A16">
        <v>225</v>
      </c>
      <c r="B16" t="s">
        <v>369</v>
      </c>
      <c r="C16" t="s">
        <v>250</v>
      </c>
      <c r="D16" s="2" t="s">
        <v>370</v>
      </c>
    </row>
    <row r="17" spans="1:4">
      <c r="A17">
        <v>250</v>
      </c>
      <c r="B17" t="s">
        <v>371</v>
      </c>
      <c r="D17" s="2" t="s">
        <v>372</v>
      </c>
    </row>
    <row r="18" spans="1:4">
      <c r="A18">
        <v>256</v>
      </c>
      <c r="B18" t="s">
        <v>373</v>
      </c>
      <c r="C18" t="s">
        <v>250</v>
      </c>
      <c r="D18" s="13" t="s">
        <v>327</v>
      </c>
    </row>
    <row r="19" spans="1:4">
      <c r="A19">
        <v>260</v>
      </c>
      <c r="B19" t="s">
        <v>374</v>
      </c>
      <c r="C19" t="s">
        <v>250</v>
      </c>
      <c r="D19" s="2" t="s">
        <v>375</v>
      </c>
    </row>
    <row r="20" spans="1:4">
      <c r="A20">
        <v>270</v>
      </c>
      <c r="B20" t="s">
        <v>376</v>
      </c>
      <c r="C20" t="s">
        <v>250</v>
      </c>
      <c r="D20" s="2" t="s">
        <v>377</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33"/>
  <sheetViews>
    <sheetView zoomScale="140" zoomScaleNormal="140" workbookViewId="0">
      <selection activeCell="C3" sqref="C3"/>
    </sheetView>
  </sheetViews>
  <sheetFormatPr baseColWidth="10" defaultColWidth="11" defaultRowHeight="16"/>
  <cols>
    <col min="1" max="1" width="14.33203125" customWidth="1"/>
    <col min="2" max="2" width="20.6640625" customWidth="1"/>
    <col min="3" max="3" width="17.6640625" customWidth="1"/>
    <col min="4" max="4" width="26.5" customWidth="1"/>
    <col min="5" max="5" width="52.6640625" customWidth="1"/>
  </cols>
  <sheetData>
    <row r="1" spans="1:5" s="10" customFormat="1" ht="34">
      <c r="A1" s="10" t="s">
        <v>212</v>
      </c>
      <c r="B1" s="10" t="s">
        <v>213</v>
      </c>
      <c r="C1" s="11" t="s">
        <v>214</v>
      </c>
      <c r="D1" s="10" t="s">
        <v>215</v>
      </c>
      <c r="E1" s="10" t="s">
        <v>216</v>
      </c>
    </row>
    <row r="2" spans="1:5">
      <c r="A2">
        <v>15</v>
      </c>
      <c r="B2" t="s">
        <v>378</v>
      </c>
      <c r="C2" t="s">
        <v>250</v>
      </c>
      <c r="D2" s="2" t="s">
        <v>379</v>
      </c>
    </row>
    <row r="3" spans="1:5">
      <c r="A3">
        <v>36</v>
      </c>
      <c r="B3" t="s">
        <v>380</v>
      </c>
      <c r="C3" t="s">
        <v>228</v>
      </c>
      <c r="D3" t="s">
        <v>381</v>
      </c>
    </row>
    <row r="4" spans="1:5">
      <c r="A4">
        <v>38</v>
      </c>
      <c r="B4" t="s">
        <v>382</v>
      </c>
      <c r="C4" t="s">
        <v>250</v>
      </c>
      <c r="D4" s="13" t="s">
        <v>327</v>
      </c>
    </row>
    <row r="5" spans="1:5">
      <c r="A5">
        <v>50</v>
      </c>
      <c r="B5" t="s">
        <v>383</v>
      </c>
      <c r="C5" t="s">
        <v>228</v>
      </c>
      <c r="D5" t="s">
        <v>384</v>
      </c>
    </row>
    <row r="6" spans="1:5">
      <c r="A6">
        <v>51</v>
      </c>
      <c r="B6" t="s">
        <v>385</v>
      </c>
      <c r="C6" t="s">
        <v>231</v>
      </c>
      <c r="D6" t="s">
        <v>386</v>
      </c>
    </row>
    <row r="7" spans="1:5">
      <c r="A7">
        <v>53</v>
      </c>
      <c r="B7" t="s">
        <v>387</v>
      </c>
      <c r="C7" t="s">
        <v>228</v>
      </c>
      <c r="D7" t="s">
        <v>388</v>
      </c>
    </row>
    <row r="8" spans="1:5">
      <c r="A8">
        <v>54</v>
      </c>
      <c r="B8" t="s">
        <v>389</v>
      </c>
      <c r="C8" t="s">
        <v>228</v>
      </c>
      <c r="D8" t="s">
        <v>390</v>
      </c>
    </row>
    <row r="9" spans="1:5">
      <c r="A9">
        <v>61</v>
      </c>
      <c r="B9" t="s">
        <v>391</v>
      </c>
      <c r="D9" t="s">
        <v>392</v>
      </c>
    </row>
    <row r="10" spans="1:5">
      <c r="A10">
        <v>70</v>
      </c>
      <c r="B10" t="s">
        <v>393</v>
      </c>
      <c r="C10" t="s">
        <v>231</v>
      </c>
      <c r="D10" t="s">
        <v>394</v>
      </c>
    </row>
    <row r="11" spans="1:5">
      <c r="A11">
        <v>90</v>
      </c>
      <c r="B11" t="s">
        <v>395</v>
      </c>
      <c r="C11" t="s">
        <v>231</v>
      </c>
      <c r="D11" s="13" t="s">
        <v>327</v>
      </c>
    </row>
    <row r="12" spans="1:5">
      <c r="A12">
        <v>110</v>
      </c>
      <c r="B12" t="s">
        <v>396</v>
      </c>
      <c r="C12" t="s">
        <v>231</v>
      </c>
      <c r="D12" t="s">
        <v>397</v>
      </c>
    </row>
    <row r="13" spans="1:5">
      <c r="A13">
        <v>130</v>
      </c>
      <c r="B13" t="s">
        <v>398</v>
      </c>
      <c r="C13" t="s">
        <v>231</v>
      </c>
      <c r="D13" t="s">
        <v>399</v>
      </c>
    </row>
    <row r="14" spans="1:5">
      <c r="A14">
        <v>149</v>
      </c>
      <c r="B14" t="s">
        <v>400</v>
      </c>
      <c r="C14" t="s">
        <v>231</v>
      </c>
      <c r="D14" t="s">
        <v>401</v>
      </c>
    </row>
    <row r="15" spans="1:5">
      <c r="A15">
        <v>160</v>
      </c>
      <c r="B15" t="s">
        <v>402</v>
      </c>
      <c r="C15" t="s">
        <v>228</v>
      </c>
      <c r="D15" t="s">
        <v>403</v>
      </c>
    </row>
    <row r="16" spans="1:5">
      <c r="A16">
        <v>163</v>
      </c>
      <c r="B16" t="s">
        <v>404</v>
      </c>
      <c r="C16" t="s">
        <v>231</v>
      </c>
      <c r="D16" t="s">
        <v>405</v>
      </c>
    </row>
    <row r="17" spans="1:4">
      <c r="A17">
        <v>172</v>
      </c>
      <c r="B17" t="s">
        <v>406</v>
      </c>
      <c r="C17" t="s">
        <v>231</v>
      </c>
      <c r="D17" t="s">
        <v>407</v>
      </c>
    </row>
    <row r="18" spans="1:4">
      <c r="A18">
        <v>177</v>
      </c>
      <c r="B18" t="s">
        <v>408</v>
      </c>
      <c r="D18" t="s">
        <v>409</v>
      </c>
    </row>
    <row r="19" spans="1:4">
      <c r="A19">
        <v>178</v>
      </c>
      <c r="B19" t="s">
        <v>410</v>
      </c>
      <c r="C19" t="s">
        <v>228</v>
      </c>
      <c r="D19" t="s">
        <v>411</v>
      </c>
    </row>
    <row r="20" spans="1:4">
      <c r="A20">
        <v>180</v>
      </c>
      <c r="B20" t="s">
        <v>412</v>
      </c>
      <c r="C20" t="s">
        <v>231</v>
      </c>
      <c r="D20" s="13" t="s">
        <v>413</v>
      </c>
    </row>
    <row r="21" spans="1:4">
      <c r="A21">
        <v>185</v>
      </c>
      <c r="B21" t="s">
        <v>414</v>
      </c>
      <c r="C21" t="s">
        <v>231</v>
      </c>
      <c r="D21" s="13" t="s">
        <v>415</v>
      </c>
    </row>
    <row r="22" spans="1:4">
      <c r="A22">
        <v>186</v>
      </c>
      <c r="B22" t="s">
        <v>416</v>
      </c>
      <c r="C22" t="s">
        <v>250</v>
      </c>
      <c r="D22" s="13" t="s">
        <v>327</v>
      </c>
    </row>
    <row r="23" spans="1:4">
      <c r="A23">
        <v>187</v>
      </c>
      <c r="B23" t="s">
        <v>417</v>
      </c>
      <c r="C23" t="s">
        <v>228</v>
      </c>
      <c r="D23" s="2" t="s">
        <v>418</v>
      </c>
    </row>
    <row r="24" spans="1:4">
      <c r="A24">
        <v>193</v>
      </c>
      <c r="B24" t="s">
        <v>419</v>
      </c>
      <c r="C24" t="s">
        <v>231</v>
      </c>
      <c r="D24" s="13" t="s">
        <v>420</v>
      </c>
    </row>
    <row r="25" spans="1:4">
      <c r="A25">
        <v>195</v>
      </c>
      <c r="B25" t="s">
        <v>421</v>
      </c>
      <c r="C25" t="s">
        <v>250</v>
      </c>
      <c r="D25" s="13" t="s">
        <v>327</v>
      </c>
    </row>
    <row r="26" spans="1:4">
      <c r="A26">
        <v>202</v>
      </c>
      <c r="B26" t="s">
        <v>308</v>
      </c>
      <c r="C26" t="s">
        <v>231</v>
      </c>
      <c r="D26" s="13" t="s">
        <v>422</v>
      </c>
    </row>
    <row r="27" spans="1:4">
      <c r="A27">
        <v>209</v>
      </c>
      <c r="B27" t="s">
        <v>423</v>
      </c>
      <c r="C27" t="s">
        <v>231</v>
      </c>
      <c r="D27" s="13" t="s">
        <v>424</v>
      </c>
    </row>
    <row r="28" spans="1:4">
      <c r="A28">
        <v>210</v>
      </c>
      <c r="B28" t="s">
        <v>425</v>
      </c>
      <c r="C28" t="s">
        <v>228</v>
      </c>
      <c r="D28" s="2" t="s">
        <v>426</v>
      </c>
    </row>
    <row r="29" spans="1:4">
      <c r="A29">
        <v>215</v>
      </c>
      <c r="B29" t="s">
        <v>427</v>
      </c>
      <c r="C29" t="s">
        <v>250</v>
      </c>
      <c r="D29" s="13" t="s">
        <v>327</v>
      </c>
    </row>
    <row r="30" spans="1:4">
      <c r="A30">
        <v>219</v>
      </c>
      <c r="B30" t="s">
        <v>428</v>
      </c>
      <c r="D30" s="2" t="s">
        <v>429</v>
      </c>
    </row>
    <row r="31" spans="1:4">
      <c r="A31">
        <v>225</v>
      </c>
      <c r="B31" t="s">
        <v>430</v>
      </c>
      <c r="C31" t="s">
        <v>228</v>
      </c>
      <c r="D31" s="2" t="s">
        <v>431</v>
      </c>
    </row>
    <row r="32" spans="1:4">
      <c r="A32">
        <v>226</v>
      </c>
      <c r="B32" s="12" t="s">
        <v>432</v>
      </c>
      <c r="C32" t="s">
        <v>250</v>
      </c>
      <c r="D32" s="13" t="s">
        <v>327</v>
      </c>
    </row>
    <row r="33" spans="1:4">
      <c r="A33">
        <v>235</v>
      </c>
      <c r="B33" s="12" t="s">
        <v>433</v>
      </c>
      <c r="C33" t="s">
        <v>250</v>
      </c>
      <c r="D33" s="13" t="s">
        <v>327</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8"/>
  <sheetViews>
    <sheetView topLeftCell="D1" zoomScale="130" zoomScaleNormal="130" workbookViewId="0">
      <selection activeCell="D18" sqref="D18"/>
    </sheetView>
  </sheetViews>
  <sheetFormatPr baseColWidth="10" defaultColWidth="11" defaultRowHeight="16"/>
  <cols>
    <col min="1" max="1" width="14.33203125" customWidth="1"/>
    <col min="2" max="2" width="20.6640625" customWidth="1"/>
    <col min="3" max="3" width="17.6640625" customWidth="1"/>
    <col min="4" max="4" width="26.5" customWidth="1"/>
    <col min="5" max="5" width="52.6640625" customWidth="1"/>
  </cols>
  <sheetData>
    <row r="1" spans="1:5" s="10" customFormat="1" ht="34">
      <c r="A1" s="10" t="s">
        <v>212</v>
      </c>
      <c r="B1" s="10" t="s">
        <v>213</v>
      </c>
      <c r="C1" s="11" t="s">
        <v>214</v>
      </c>
      <c r="D1" s="10" t="s">
        <v>215</v>
      </c>
      <c r="E1" s="10" t="s">
        <v>216</v>
      </c>
    </row>
    <row r="2" spans="1:5">
      <c r="A2">
        <v>135</v>
      </c>
      <c r="B2" t="s">
        <v>434</v>
      </c>
      <c r="C2" t="s">
        <v>231</v>
      </c>
      <c r="D2" s="46" t="s">
        <v>890</v>
      </c>
    </row>
    <row r="3" spans="1:5">
      <c r="A3">
        <v>146</v>
      </c>
      <c r="B3" t="s">
        <v>435</v>
      </c>
      <c r="D3" t="s">
        <v>436</v>
      </c>
    </row>
    <row r="4" spans="1:5">
      <c r="A4">
        <v>152</v>
      </c>
      <c r="B4" t="s">
        <v>437</v>
      </c>
      <c r="C4" t="s">
        <v>228</v>
      </c>
      <c r="D4" t="s">
        <v>438</v>
      </c>
    </row>
    <row r="5" spans="1:5">
      <c r="A5">
        <v>160</v>
      </c>
      <c r="B5" t="s">
        <v>439</v>
      </c>
      <c r="C5" t="s">
        <v>228</v>
      </c>
      <c r="D5" s="46" t="s">
        <v>891</v>
      </c>
    </row>
    <row r="6" spans="1:5">
      <c r="A6">
        <v>166</v>
      </c>
      <c r="B6" t="s">
        <v>440</v>
      </c>
      <c r="D6" t="s">
        <v>441</v>
      </c>
    </row>
    <row r="7" spans="1:5">
      <c r="A7">
        <v>170</v>
      </c>
      <c r="B7" t="s">
        <v>442</v>
      </c>
      <c r="C7" t="s">
        <v>231</v>
      </c>
      <c r="D7" t="s">
        <v>443</v>
      </c>
    </row>
    <row r="8" spans="1:5">
      <c r="A8">
        <v>172</v>
      </c>
      <c r="B8" t="s">
        <v>444</v>
      </c>
      <c r="D8" s="46" t="s">
        <v>892</v>
      </c>
    </row>
    <row r="9" spans="1:5">
      <c r="A9">
        <v>183</v>
      </c>
      <c r="B9" t="s">
        <v>445</v>
      </c>
      <c r="D9" s="46" t="s">
        <v>893</v>
      </c>
    </row>
    <row r="10" spans="1:5">
      <c r="A10">
        <v>185</v>
      </c>
      <c r="B10" t="s">
        <v>446</v>
      </c>
      <c r="C10" t="s">
        <v>228</v>
      </c>
      <c r="D10" s="46" t="s">
        <v>894</v>
      </c>
    </row>
    <row r="11" spans="1:5">
      <c r="A11">
        <v>195</v>
      </c>
      <c r="B11" t="s">
        <v>355</v>
      </c>
      <c r="C11" t="s">
        <v>231</v>
      </c>
      <c r="D11" t="s">
        <v>447</v>
      </c>
    </row>
    <row r="12" spans="1:5">
      <c r="A12">
        <v>202</v>
      </c>
      <c r="B12" t="s">
        <v>448</v>
      </c>
      <c r="D12" s="46" t="s">
        <v>895</v>
      </c>
    </row>
    <row r="13" spans="1:5">
      <c r="A13">
        <v>209</v>
      </c>
      <c r="B13" t="s">
        <v>449</v>
      </c>
      <c r="C13" t="s">
        <v>228</v>
      </c>
      <c r="D13" s="46" t="s">
        <v>896</v>
      </c>
    </row>
    <row r="14" spans="1:5">
      <c r="A14">
        <v>219</v>
      </c>
      <c r="B14" t="s">
        <v>428</v>
      </c>
      <c r="D14" s="46" t="s">
        <v>898</v>
      </c>
    </row>
    <row r="15" spans="1:5">
      <c r="A15">
        <v>225</v>
      </c>
      <c r="B15">
        <v>225</v>
      </c>
      <c r="C15" s="44" t="s">
        <v>881</v>
      </c>
      <c r="D15" s="46" t="s">
        <v>897</v>
      </c>
    </row>
    <row r="16" spans="1:5">
      <c r="A16">
        <v>261</v>
      </c>
      <c r="B16">
        <v>261</v>
      </c>
      <c r="C16" s="44" t="s">
        <v>881</v>
      </c>
      <c r="D16" s="46" t="s">
        <v>899</v>
      </c>
    </row>
    <row r="17" spans="1:4">
      <c r="A17">
        <v>282</v>
      </c>
      <c r="B17">
        <v>282</v>
      </c>
      <c r="C17" s="44" t="s">
        <v>881</v>
      </c>
      <c r="D17" s="46" t="s">
        <v>900</v>
      </c>
    </row>
    <row r="18" spans="1:4">
      <c r="A18">
        <v>293</v>
      </c>
      <c r="B18" t="s">
        <v>450</v>
      </c>
      <c r="C18" t="s">
        <v>231</v>
      </c>
      <c r="D18" t="s">
        <v>451</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4c38742c-40d4-4e29-8ad9-e05afffe7d3b">
      <UserInfo>
        <DisplayName>Tabitha Kabora</DisplayName>
        <AccountId>18</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903446E54B52947B93223CF8ADE31E1" ma:contentTypeVersion="12" ma:contentTypeDescription="Create a new document." ma:contentTypeScope="" ma:versionID="850b9ecde27b118de3d019c03c896b9d">
  <xsd:schema xmlns:xsd="http://www.w3.org/2001/XMLSchema" xmlns:xs="http://www.w3.org/2001/XMLSchema" xmlns:p="http://schemas.microsoft.com/office/2006/metadata/properties" xmlns:ns2="83cb5c91-c2d6-45ea-82c8-c92d8235bc86" xmlns:ns3="4c38742c-40d4-4e29-8ad9-e05afffe7d3b" targetNamespace="http://schemas.microsoft.com/office/2006/metadata/properties" ma:root="true" ma:fieldsID="299a305c7a89e713e53a942d7628e4cb" ns2:_="" ns3:_="">
    <xsd:import namespace="83cb5c91-c2d6-45ea-82c8-c92d8235bc86"/>
    <xsd:import namespace="4c38742c-40d4-4e29-8ad9-e05afffe7d3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cb5c91-c2d6-45ea-82c8-c92d8235bc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c38742c-40d4-4e29-8ad9-e05afffe7d3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955C04F-C47D-48F2-82CE-A418ABCAC410}">
  <ds:schemaRefs>
    <ds:schemaRef ds:uri="83cb5c91-c2d6-45ea-82c8-c92d8235bc86"/>
    <ds:schemaRef ds:uri="http://purl.org/dc/terms/"/>
    <ds:schemaRef ds:uri="4c38742c-40d4-4e29-8ad9-e05afffe7d3b"/>
    <ds:schemaRef ds:uri="http://purl.org/dc/dcmitype/"/>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94BF8C51-77DB-450D-A4C8-99C90799F6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cb5c91-c2d6-45ea-82c8-c92d8235bc86"/>
    <ds:schemaRef ds:uri="4c38742c-40d4-4e29-8ad9-e05afffe7d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339DCD-921A-4288-ABC4-B04CAB52E88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11</vt:i4>
      </vt:variant>
    </vt:vector>
  </HeadingPairs>
  <TitlesOfParts>
    <vt:vector size="11" baseType="lpstr">
      <vt:lpstr>Table S11a 14C</vt:lpstr>
      <vt:lpstr>Table S11b OSL</vt:lpstr>
      <vt:lpstr>Age-depth method</vt:lpstr>
      <vt:lpstr>001A</vt:lpstr>
      <vt:lpstr>002</vt:lpstr>
      <vt:lpstr>007</vt:lpstr>
      <vt:lpstr>020</vt:lpstr>
      <vt:lpstr>034</vt:lpstr>
      <vt:lpstr>034A</vt:lpstr>
      <vt:lpstr>051</vt:lpstr>
      <vt:lpstr>054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Ware, Roselyn</dc:creator>
  <cp:keywords/>
  <dc:description/>
  <cp:lastModifiedBy>Derek Hamilton</cp:lastModifiedBy>
  <cp:revision/>
  <dcterms:created xsi:type="dcterms:W3CDTF">2018-05-31T12:07:06Z</dcterms:created>
  <dcterms:modified xsi:type="dcterms:W3CDTF">2023-06-13T11:35:06Z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0x010100A903446E54B52947B93223CF8ADE31E1</vt:lpwstr>
  </property>
</Properties>
</file>