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_Office Docs_07-04-23\01_2023_Active Manuscripts\01_In Review\05_Schuerger_VAC + HEAT + UV\Manuscript_Supplemental Data\"/>
    </mc:Choice>
  </mc:AlternateContent>
  <xr:revisionPtr revIDLastSave="0" documentId="13_ncr:1_{62877702-1D47-4171-A3A7-1B002DA5C99F}" xr6:coauthVersionLast="47" xr6:coauthVersionMax="47" xr10:uidLastSave="{00000000-0000-0000-0000-000000000000}"/>
  <bookViews>
    <workbookView xWindow="320" yWindow="480" windowWidth="22450" windowHeight="19470" xr2:uid="{E43E727C-6733-4D79-BCDB-EA13259747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0" i="1" l="1"/>
  <c r="J102" i="1" s="1"/>
  <c r="K102" i="1" s="1"/>
  <c r="I145" i="1"/>
  <c r="J145" i="1" s="1"/>
  <c r="K145" i="1" s="1"/>
  <c r="I142" i="1"/>
  <c r="J142" i="1" s="1"/>
  <c r="K142" i="1" s="1"/>
  <c r="I148" i="1"/>
  <c r="J150" i="1" s="1"/>
  <c r="K150" i="1" s="1"/>
  <c r="I103" i="1"/>
  <c r="J105" i="1" s="1"/>
  <c r="K105" i="1" s="1"/>
  <c r="I97" i="1"/>
  <c r="J99" i="1" s="1"/>
  <c r="K99" i="1" s="1"/>
  <c r="I58" i="1"/>
  <c r="J58" i="1" s="1"/>
  <c r="K58" i="1" s="1"/>
  <c r="I55" i="1"/>
  <c r="J57" i="1" s="1"/>
  <c r="K57" i="1" s="1"/>
  <c r="I52" i="1"/>
  <c r="J53" i="1" s="1"/>
  <c r="K53" i="1" s="1"/>
  <c r="I130" i="1"/>
  <c r="J130" i="1" s="1"/>
  <c r="K130" i="1" s="1"/>
  <c r="I127" i="1"/>
  <c r="J129" i="1" s="1"/>
  <c r="K129" i="1" s="1"/>
  <c r="J86" i="1"/>
  <c r="K86" i="1" s="1"/>
  <c r="J85" i="1"/>
  <c r="K85" i="1" s="1"/>
  <c r="J84" i="1"/>
  <c r="K84" i="1" s="1"/>
  <c r="I85" i="1"/>
  <c r="J87" i="1" s="1"/>
  <c r="K87" i="1" s="1"/>
  <c r="I82" i="1"/>
  <c r="J83" i="1" s="1"/>
  <c r="K83" i="1" s="1"/>
  <c r="I40" i="1"/>
  <c r="J41" i="1" s="1"/>
  <c r="K41" i="1" s="1"/>
  <c r="I37" i="1"/>
  <c r="J39" i="1" s="1"/>
  <c r="K39" i="1" s="1"/>
  <c r="I139" i="1"/>
  <c r="J141" i="1" s="1"/>
  <c r="K141" i="1" s="1"/>
  <c r="I94" i="1"/>
  <c r="J95" i="1" s="1"/>
  <c r="K95" i="1" s="1"/>
  <c r="I49" i="1"/>
  <c r="J49" i="1" s="1"/>
  <c r="K49" i="1" s="1"/>
  <c r="I136" i="1"/>
  <c r="J136" i="1" s="1"/>
  <c r="K136" i="1" s="1"/>
  <c r="I91" i="1"/>
  <c r="J91" i="1" s="1"/>
  <c r="K91" i="1" s="1"/>
  <c r="I46" i="1"/>
  <c r="J48" i="1" s="1"/>
  <c r="K48" i="1" s="1"/>
  <c r="I133" i="1"/>
  <c r="J133" i="1" s="1"/>
  <c r="K133" i="1" s="1"/>
  <c r="I88" i="1"/>
  <c r="J90" i="1" s="1"/>
  <c r="K90" i="1" s="1"/>
  <c r="I43" i="1"/>
  <c r="J45" i="1" s="1"/>
  <c r="K45" i="1" s="1"/>
  <c r="I124" i="1"/>
  <c r="J126" i="1" s="1"/>
  <c r="K126" i="1" s="1"/>
  <c r="I79" i="1"/>
  <c r="J81" i="1" s="1"/>
  <c r="K81" i="1" s="1"/>
  <c r="I34" i="1"/>
  <c r="J34" i="1" s="1"/>
  <c r="K34" i="1" s="1"/>
  <c r="I121" i="1"/>
  <c r="J121" i="1" s="1"/>
  <c r="K121" i="1" s="1"/>
  <c r="I76" i="1"/>
  <c r="J78" i="1" s="1"/>
  <c r="K78" i="1" s="1"/>
  <c r="I31" i="1"/>
  <c r="J33" i="1" s="1"/>
  <c r="K33" i="1" s="1"/>
  <c r="I118" i="1"/>
  <c r="J118" i="1" s="1"/>
  <c r="K118" i="1" s="1"/>
  <c r="I73" i="1"/>
  <c r="J74" i="1" s="1"/>
  <c r="K74" i="1" s="1"/>
  <c r="I28" i="1"/>
  <c r="J29" i="1" s="1"/>
  <c r="K29" i="1" s="1"/>
  <c r="I115" i="1"/>
  <c r="J115" i="1" s="1"/>
  <c r="K115" i="1" s="1"/>
  <c r="I70" i="1"/>
  <c r="J72" i="1" s="1"/>
  <c r="K72" i="1" s="1"/>
  <c r="I25" i="1"/>
  <c r="J26" i="1" s="1"/>
  <c r="K26" i="1" s="1"/>
  <c r="I112" i="1"/>
  <c r="J114" i="1" s="1"/>
  <c r="K114" i="1" s="1"/>
  <c r="I67" i="1"/>
  <c r="J68" i="1" s="1"/>
  <c r="K68" i="1" s="1"/>
  <c r="I22" i="1"/>
  <c r="J24" i="1" s="1"/>
  <c r="K24" i="1" s="1"/>
  <c r="I109" i="1"/>
  <c r="J110" i="1" s="1"/>
  <c r="K110" i="1" s="1"/>
  <c r="I16" i="1"/>
  <c r="J18" i="1" s="1"/>
  <c r="K18" i="1" s="1"/>
  <c r="I106" i="1"/>
  <c r="J107" i="1" s="1"/>
  <c r="K107" i="1" s="1"/>
  <c r="I64" i="1"/>
  <c r="J65" i="1" s="1"/>
  <c r="K65" i="1" s="1"/>
  <c r="I61" i="1"/>
  <c r="J63" i="1" s="1"/>
  <c r="K63" i="1" s="1"/>
  <c r="I19" i="1"/>
  <c r="J19" i="1" s="1"/>
  <c r="K19" i="1" s="1"/>
  <c r="J79" i="1" l="1"/>
  <c r="K79" i="1" s="1"/>
  <c r="J97" i="1"/>
  <c r="K97" i="1" s="1"/>
  <c r="J146" i="1"/>
  <c r="K146" i="1" s="1"/>
  <c r="J51" i="1"/>
  <c r="K51" i="1" s="1"/>
  <c r="J147" i="1"/>
  <c r="K147" i="1" s="1"/>
  <c r="J103" i="1"/>
  <c r="K103" i="1" s="1"/>
  <c r="J148" i="1"/>
  <c r="K148" i="1" s="1"/>
  <c r="J111" i="1"/>
  <c r="K111" i="1" s="1"/>
  <c r="J46" i="1"/>
  <c r="K46" i="1" s="1"/>
  <c r="J47" i="1"/>
  <c r="K47" i="1" s="1"/>
  <c r="J70" i="1"/>
  <c r="K70" i="1" s="1"/>
  <c r="J71" i="1"/>
  <c r="K71" i="1" s="1"/>
  <c r="J137" i="1"/>
  <c r="K137" i="1" s="1"/>
  <c r="J138" i="1"/>
  <c r="K138" i="1" s="1"/>
  <c r="J127" i="1"/>
  <c r="K127" i="1" s="1"/>
  <c r="J50" i="1"/>
  <c r="K50" i="1" s="1"/>
  <c r="J131" i="1"/>
  <c r="K131" i="1" s="1"/>
  <c r="J30" i="1"/>
  <c r="K30" i="1" s="1"/>
  <c r="J132" i="1"/>
  <c r="K132" i="1" s="1"/>
  <c r="J98" i="1"/>
  <c r="K98" i="1" s="1"/>
  <c r="J143" i="1"/>
  <c r="K143" i="1" s="1"/>
  <c r="J80" i="1"/>
  <c r="K80" i="1" s="1"/>
  <c r="J144" i="1"/>
  <c r="K144" i="1" s="1"/>
  <c r="J122" i="1"/>
  <c r="K122" i="1" s="1"/>
  <c r="J123" i="1"/>
  <c r="K123" i="1" s="1"/>
  <c r="J120" i="1"/>
  <c r="K120" i="1" s="1"/>
  <c r="J96" i="1"/>
  <c r="K96" i="1" s="1"/>
  <c r="J60" i="1"/>
  <c r="K60" i="1" s="1"/>
  <c r="J116" i="1"/>
  <c r="K116" i="1" s="1"/>
  <c r="J92" i="1"/>
  <c r="K92" i="1" s="1"/>
  <c r="J54" i="1"/>
  <c r="K54" i="1" s="1"/>
  <c r="J117" i="1"/>
  <c r="K117" i="1" s="1"/>
  <c r="J35" i="1"/>
  <c r="K35" i="1" s="1"/>
  <c r="J93" i="1"/>
  <c r="K93" i="1" s="1"/>
  <c r="J55" i="1"/>
  <c r="K55" i="1" s="1"/>
  <c r="J112" i="1"/>
  <c r="K112" i="1" s="1"/>
  <c r="J36" i="1"/>
  <c r="K36" i="1" s="1"/>
  <c r="J88" i="1"/>
  <c r="K88" i="1" s="1"/>
  <c r="J139" i="1"/>
  <c r="K139" i="1" s="1"/>
  <c r="J113" i="1"/>
  <c r="K113" i="1" s="1"/>
  <c r="J31" i="1"/>
  <c r="K31" i="1" s="1"/>
  <c r="J89" i="1"/>
  <c r="K89" i="1" s="1"/>
  <c r="J140" i="1"/>
  <c r="K140" i="1" s="1"/>
  <c r="J56" i="1"/>
  <c r="K56" i="1" s="1"/>
  <c r="J104" i="1"/>
  <c r="K104" i="1" s="1"/>
  <c r="J32" i="1"/>
  <c r="K32" i="1" s="1"/>
  <c r="J100" i="1"/>
  <c r="K100" i="1" s="1"/>
  <c r="J109" i="1"/>
  <c r="K109" i="1" s="1"/>
  <c r="J28" i="1"/>
  <c r="K28" i="1" s="1"/>
  <c r="J101" i="1"/>
  <c r="K101" i="1" s="1"/>
  <c r="J67" i="1"/>
  <c r="K67" i="1" s="1"/>
  <c r="J119" i="1"/>
  <c r="K119" i="1" s="1"/>
  <c r="J94" i="1"/>
  <c r="K94" i="1" s="1"/>
  <c r="J64" i="1"/>
  <c r="K64" i="1" s="1"/>
  <c r="J59" i="1"/>
  <c r="K59" i="1" s="1"/>
  <c r="J66" i="1"/>
  <c r="K66" i="1" s="1"/>
  <c r="J27" i="1"/>
  <c r="K27" i="1" s="1"/>
  <c r="J44" i="1"/>
  <c r="K44" i="1" s="1"/>
  <c r="J69" i="1"/>
  <c r="K69" i="1" s="1"/>
  <c r="J25" i="1"/>
  <c r="K25" i="1" s="1"/>
  <c r="J82" i="1"/>
  <c r="K82" i="1" s="1"/>
  <c r="J125" i="1"/>
  <c r="K125" i="1" s="1"/>
  <c r="J42" i="1"/>
  <c r="K42" i="1" s="1"/>
  <c r="J128" i="1"/>
  <c r="K128" i="1" s="1"/>
  <c r="J43" i="1"/>
  <c r="K43" i="1" s="1"/>
  <c r="J149" i="1"/>
  <c r="K149" i="1" s="1"/>
  <c r="J134" i="1"/>
  <c r="K134" i="1" s="1"/>
  <c r="J76" i="1"/>
  <c r="K76" i="1" s="1"/>
  <c r="J135" i="1"/>
  <c r="K135" i="1" s="1"/>
  <c r="J37" i="1"/>
  <c r="K37" i="1" s="1"/>
  <c r="J73" i="1"/>
  <c r="K73" i="1" s="1"/>
  <c r="J75" i="1"/>
  <c r="K75" i="1" s="1"/>
  <c r="J52" i="1"/>
  <c r="K52" i="1" s="1"/>
  <c r="J77" i="1"/>
  <c r="K77" i="1" s="1"/>
  <c r="J38" i="1"/>
  <c r="K38" i="1" s="1"/>
  <c r="J22" i="1"/>
  <c r="K22" i="1" s="1"/>
  <c r="J124" i="1"/>
  <c r="K124" i="1" s="1"/>
  <c r="J23" i="1"/>
  <c r="K23" i="1" s="1"/>
  <c r="J40" i="1"/>
  <c r="K40" i="1" s="1"/>
  <c r="J21" i="1"/>
  <c r="K21" i="1" s="1"/>
  <c r="J108" i="1"/>
  <c r="K108" i="1" s="1"/>
  <c r="J106" i="1"/>
  <c r="K106" i="1" s="1"/>
  <c r="J20" i="1"/>
  <c r="K20" i="1" s="1"/>
  <c r="J61" i="1"/>
  <c r="K61" i="1" s="1"/>
  <c r="J62" i="1"/>
  <c r="K62" i="1" s="1"/>
  <c r="J17" i="1"/>
  <c r="K17" i="1" s="1"/>
  <c r="J16" i="1"/>
  <c r="K16" i="1" s="1"/>
  <c r="L79" i="1" l="1"/>
  <c r="M79" i="1"/>
  <c r="M43" i="1"/>
  <c r="M16" i="1"/>
  <c r="M97" i="1"/>
  <c r="M115" i="1"/>
  <c r="M52" i="1"/>
  <c r="M142" i="1"/>
  <c r="M133" i="1"/>
  <c r="M25" i="1"/>
  <c r="M70" i="1"/>
  <c r="M88" i="1"/>
  <c r="M61" i="1"/>
  <c r="M106" i="1"/>
  <c r="M34" i="1"/>
  <c r="M124" i="1"/>
  <c r="L70" i="1"/>
  <c r="L115" i="1"/>
  <c r="L97" i="1"/>
  <c r="L133" i="1"/>
  <c r="L106" i="1"/>
  <c r="L124" i="1"/>
  <c r="L52" i="1"/>
  <c r="L43" i="1"/>
  <c r="L16" i="1"/>
  <c r="L142" i="1"/>
  <c r="L34" i="1"/>
  <c r="L88" i="1"/>
  <c r="L61" i="1"/>
  <c r="L25" i="1"/>
</calcChain>
</file>

<file path=xl/sharedStrings.xml><?xml version="1.0" encoding="utf-8"?>
<sst xmlns="http://schemas.openxmlformats.org/spreadsheetml/2006/main" count="538" uniqueCount="39">
  <si>
    <t>Bacterium</t>
  </si>
  <si>
    <t>VAC</t>
  </si>
  <si>
    <t>HEAT</t>
  </si>
  <si>
    <t>UV</t>
  </si>
  <si>
    <t>No</t>
  </si>
  <si>
    <t>N</t>
  </si>
  <si>
    <t>Y</t>
  </si>
  <si>
    <t>Rep</t>
  </si>
  <si>
    <t>MPN</t>
  </si>
  <si>
    <t>Exp #</t>
  </si>
  <si>
    <t>20A</t>
  </si>
  <si>
    <t>20F</t>
  </si>
  <si>
    <t>21A</t>
  </si>
  <si>
    <t>Average No</t>
  </si>
  <si>
    <t>N/No</t>
  </si>
  <si>
    <t>log10(N/No)</t>
  </si>
  <si>
    <t>20C</t>
  </si>
  <si>
    <t>18F</t>
  </si>
  <si>
    <t>T=0</t>
  </si>
  <si>
    <t>21B</t>
  </si>
  <si>
    <t>21C</t>
  </si>
  <si>
    <t>22A</t>
  </si>
  <si>
    <t>22B</t>
  </si>
  <si>
    <t>21E</t>
  </si>
  <si>
    <t>21D</t>
  </si>
  <si>
    <t>22C</t>
  </si>
  <si>
    <t>Average</t>
  </si>
  <si>
    <t>stderr</t>
  </si>
  <si>
    <t>Start: 08-01-2022</t>
  </si>
  <si>
    <t>End: 01-18-2023</t>
  </si>
  <si>
    <t>Legend</t>
  </si>
  <si>
    <t>1)  n = 9 for all treatments.</t>
  </si>
  <si>
    <t>2)  N/No = used the appropriate No given in column I (color coordinated).</t>
  </si>
  <si>
    <t>3)  Average No data were collected for clusters of PAC exps (indicated by Exp #).</t>
  </si>
  <si>
    <t>4)  Color coding in columns G thru I for rows 16 to 24 indicate how the N/No values were calculated.</t>
  </si>
  <si>
    <t>5)  Log10 (N/No) is a striaght-forward Log10 transformation of the No/No data in column J.</t>
  </si>
  <si>
    <t>6) Standard errors of the means were used for plotting.</t>
  </si>
  <si>
    <t>7)  All data were used for SAS programs and SigmaPlot graphs in Fig. 4 in the text.</t>
  </si>
  <si>
    <r>
      <rPr>
        <b/>
        <sz val="11"/>
        <color theme="1"/>
        <rFont val="Calibri"/>
        <family val="2"/>
        <scheme val="minor"/>
      </rPr>
      <t>Table S5:</t>
    </r>
    <r>
      <rPr>
        <sz val="11"/>
        <color theme="1"/>
        <rFont val="Calibri"/>
        <family val="2"/>
        <scheme val="minor"/>
      </rPr>
      <t xml:space="preserve"> Synergism for VAC + HEAT + UV inteaction data in Fig. 6 in the main text.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</si>
</sst>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"/>
    <numFmt numFmtId="165" formatCode="0.0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thick">
        <color auto="1"/>
      </right>
      <top/>
      <bottom style="medium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" xfId="0" applyBorder="1"/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13" xfId="0" applyBorder="1"/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8" xfId="0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9363-1C23-482B-8F3D-C897738B10A0}">
  <dimension ref="A1:Y151"/>
  <sheetViews>
    <sheetView tabSelected="1" topLeftCell="A120" workbookViewId="0">
      <selection activeCell="F15" sqref="F15:K27"/>
    </sheetView>
  </sheetViews>
  <sheetFormatPr defaultRowHeight="14.5" x14ac:dyDescent="0.35"/>
  <cols>
    <col min="1" max="1" width="11.7265625" style="1" customWidth="1"/>
    <col min="2" max="2" width="10.453125" style="1" customWidth="1"/>
    <col min="3" max="3" width="10.81640625" style="1" customWidth="1"/>
    <col min="4" max="4" width="11.1796875" style="1" customWidth="1"/>
    <col min="5" max="5" width="12.26953125" style="1" customWidth="1"/>
    <col min="6" max="6" width="12.453125" style="1" customWidth="1"/>
    <col min="7" max="7" width="13.453125" style="1" customWidth="1"/>
    <col min="8" max="8" width="11.54296875" style="1" customWidth="1"/>
    <col min="9" max="9" width="12.81640625" style="1" customWidth="1"/>
    <col min="10" max="10" width="14.54296875" style="1" customWidth="1"/>
    <col min="11" max="11" width="17.453125" style="1" customWidth="1"/>
    <col min="12" max="12" width="17.453125" customWidth="1"/>
    <col min="13" max="13" width="19.453125" style="1" customWidth="1"/>
  </cols>
  <sheetData>
    <row r="1" spans="1:13" x14ac:dyDescent="0.35">
      <c r="A1" s="2" t="s">
        <v>38</v>
      </c>
    </row>
    <row r="2" spans="1:13" x14ac:dyDescent="0.35">
      <c r="A2" s="2" t="s">
        <v>28</v>
      </c>
    </row>
    <row r="3" spans="1:13" x14ac:dyDescent="0.35">
      <c r="A3" s="2" t="s">
        <v>29</v>
      </c>
    </row>
    <row r="4" spans="1:13" x14ac:dyDescent="0.35">
      <c r="A4" s="2"/>
    </row>
    <row r="5" spans="1:13" x14ac:dyDescent="0.35">
      <c r="A5" s="31" t="s">
        <v>30</v>
      </c>
    </row>
    <row r="6" spans="1:13" x14ac:dyDescent="0.35">
      <c r="A6" s="2" t="s">
        <v>31</v>
      </c>
    </row>
    <row r="7" spans="1:13" x14ac:dyDescent="0.35">
      <c r="A7" s="2" t="s">
        <v>32</v>
      </c>
    </row>
    <row r="8" spans="1:13" x14ac:dyDescent="0.35">
      <c r="A8" s="2" t="s">
        <v>33</v>
      </c>
    </row>
    <row r="9" spans="1:13" x14ac:dyDescent="0.35">
      <c r="A9" s="2" t="s">
        <v>34</v>
      </c>
    </row>
    <row r="10" spans="1:13" x14ac:dyDescent="0.35">
      <c r="A10" s="2" t="s">
        <v>35</v>
      </c>
    </row>
    <row r="11" spans="1:13" x14ac:dyDescent="0.35">
      <c r="A11" s="2" t="s">
        <v>36</v>
      </c>
    </row>
    <row r="12" spans="1:13" x14ac:dyDescent="0.35">
      <c r="A12" s="2" t="s">
        <v>37</v>
      </c>
    </row>
    <row r="13" spans="1:13" ht="15" thickBot="1" x14ac:dyDescent="0.4">
      <c r="A13" s="2"/>
    </row>
    <row r="14" spans="1:13" ht="15" thickTop="1" x14ac:dyDescent="0.35">
      <c r="A14" s="3"/>
      <c r="B14" s="4"/>
      <c r="C14" s="4"/>
      <c r="D14" s="4"/>
      <c r="E14" s="4"/>
      <c r="F14" s="4"/>
      <c r="G14" s="4"/>
      <c r="H14" s="5" t="s">
        <v>18</v>
      </c>
      <c r="I14" s="4"/>
      <c r="J14" s="4"/>
      <c r="K14" s="6"/>
      <c r="L14" s="20"/>
      <c r="M14" s="21"/>
    </row>
    <row r="15" spans="1:13" ht="15" thickBot="1" x14ac:dyDescent="0.4">
      <c r="A15" s="7" t="s">
        <v>0</v>
      </c>
      <c r="B15" s="8" t="s">
        <v>1</v>
      </c>
      <c r="C15" s="8" t="s">
        <v>2</v>
      </c>
      <c r="D15" s="8" t="s">
        <v>3</v>
      </c>
      <c r="E15" s="8" t="s">
        <v>9</v>
      </c>
      <c r="F15" s="32" t="s">
        <v>7</v>
      </c>
      <c r="G15" s="32" t="s">
        <v>8</v>
      </c>
      <c r="H15" s="32" t="s">
        <v>4</v>
      </c>
      <c r="I15" s="32" t="s">
        <v>13</v>
      </c>
      <c r="J15" s="32" t="s">
        <v>14</v>
      </c>
      <c r="K15" s="33" t="s">
        <v>15</v>
      </c>
      <c r="L15" s="7" t="s">
        <v>26</v>
      </c>
      <c r="M15" s="22" t="s">
        <v>27</v>
      </c>
    </row>
    <row r="16" spans="1:13" ht="15" thickTop="1" x14ac:dyDescent="0.35">
      <c r="A16" s="3">
        <v>168</v>
      </c>
      <c r="B16" s="4" t="s">
        <v>5</v>
      </c>
      <c r="C16" s="4" t="s">
        <v>5</v>
      </c>
      <c r="D16" s="4" t="s">
        <v>5</v>
      </c>
      <c r="E16" s="4">
        <v>18</v>
      </c>
      <c r="F16" s="34">
        <v>1</v>
      </c>
      <c r="G16" s="34">
        <v>1480000</v>
      </c>
      <c r="H16" s="34">
        <v>1170000</v>
      </c>
      <c r="I16" s="35">
        <f>AVERAGE(H16, H17, H18)</f>
        <v>1728666.6666666667</v>
      </c>
      <c r="J16" s="34">
        <f>(G16/I16)</f>
        <v>0.85615117624373305</v>
      </c>
      <c r="K16" s="36">
        <f t="shared" ref="K16:K21" si="0">LOG10(J16)</f>
        <v>-6.7449542318712891E-2</v>
      </c>
      <c r="L16" s="25">
        <f>AVERAGE(K16:K24)</f>
        <v>-8.1846442408036624E-2</v>
      </c>
      <c r="M16" s="21">
        <f>STDEV(K16:K24)/SQRT(9)</f>
        <v>9.6360428442900437E-2</v>
      </c>
    </row>
    <row r="17" spans="1:25" x14ac:dyDescent="0.35">
      <c r="A17" s="9">
        <v>168</v>
      </c>
      <c r="B17" s="1" t="s">
        <v>5</v>
      </c>
      <c r="C17" s="1" t="s">
        <v>5</v>
      </c>
      <c r="D17" s="1" t="s">
        <v>5</v>
      </c>
      <c r="E17" s="1">
        <v>18</v>
      </c>
      <c r="F17" s="37">
        <v>2</v>
      </c>
      <c r="G17" s="37">
        <v>526000</v>
      </c>
      <c r="H17" s="37">
        <v>3420000</v>
      </c>
      <c r="I17" s="37"/>
      <c r="J17" s="37">
        <f>(G17/I16)</f>
        <v>0.30428075588121867</v>
      </c>
      <c r="K17" s="38">
        <f t="shared" si="0"/>
        <v>-0.51672551355993113</v>
      </c>
      <c r="L17" s="26"/>
      <c r="M17" s="23"/>
    </row>
    <row r="18" spans="1:25" x14ac:dyDescent="0.35">
      <c r="A18" s="9">
        <v>168</v>
      </c>
      <c r="B18" s="1" t="s">
        <v>5</v>
      </c>
      <c r="C18" s="1" t="s">
        <v>5</v>
      </c>
      <c r="D18" s="1" t="s">
        <v>5</v>
      </c>
      <c r="E18" s="1">
        <v>18</v>
      </c>
      <c r="F18" s="37">
        <v>3</v>
      </c>
      <c r="G18" s="37">
        <v>456000</v>
      </c>
      <c r="H18" s="37">
        <v>596000</v>
      </c>
      <c r="I18" s="37"/>
      <c r="J18" s="37">
        <f>(G18/I16)</f>
        <v>0.26378711916698805</v>
      </c>
      <c r="K18" s="38">
        <f t="shared" si="0"/>
        <v>-0.5787464150492353</v>
      </c>
      <c r="L18" s="26"/>
      <c r="M18" s="23"/>
    </row>
    <row r="19" spans="1:25" x14ac:dyDescent="0.35">
      <c r="A19" s="9">
        <v>168</v>
      </c>
      <c r="B19" s="1" t="s">
        <v>5</v>
      </c>
      <c r="C19" s="1" t="s">
        <v>5</v>
      </c>
      <c r="D19" s="1" t="s">
        <v>5</v>
      </c>
      <c r="E19" s="1">
        <v>20</v>
      </c>
      <c r="F19" s="37">
        <v>4</v>
      </c>
      <c r="G19" s="37">
        <v>2180000</v>
      </c>
      <c r="H19" s="37">
        <v>986000</v>
      </c>
      <c r="I19" s="39">
        <f>AVERAGE(H19, H20, H21)</f>
        <v>1435333.3333333333</v>
      </c>
      <c r="J19" s="37">
        <f>(G19/I19)</f>
        <v>1.5188109614491407</v>
      </c>
      <c r="K19" s="38">
        <f t="shared" si="0"/>
        <v>0.18150372283679889</v>
      </c>
      <c r="L19" s="26"/>
      <c r="M19" s="23"/>
      <c r="R19" s="1"/>
      <c r="S19" s="1"/>
      <c r="T19" s="1"/>
      <c r="U19" s="1"/>
      <c r="V19" s="1"/>
      <c r="W19" s="1"/>
      <c r="X19" s="1"/>
      <c r="Y19" s="1"/>
    </row>
    <row r="20" spans="1:25" x14ac:dyDescent="0.35">
      <c r="A20" s="9">
        <v>168</v>
      </c>
      <c r="B20" s="1" t="s">
        <v>5</v>
      </c>
      <c r="C20" s="1" t="s">
        <v>5</v>
      </c>
      <c r="D20" s="1" t="s">
        <v>5</v>
      </c>
      <c r="E20" s="1">
        <v>20</v>
      </c>
      <c r="F20" s="37">
        <v>5</v>
      </c>
      <c r="G20" s="37">
        <v>2660000</v>
      </c>
      <c r="H20" s="37">
        <v>1740000</v>
      </c>
      <c r="I20" s="37"/>
      <c r="J20" s="37">
        <f>(G20/I19)</f>
        <v>1.8532280538783095</v>
      </c>
      <c r="K20" s="38">
        <f t="shared" si="0"/>
        <v>0.26792886586326109</v>
      </c>
      <c r="L20" s="26"/>
      <c r="M20" s="23"/>
      <c r="R20" s="1"/>
      <c r="S20" s="1"/>
      <c r="T20" s="1"/>
      <c r="U20" s="1"/>
      <c r="V20" s="1"/>
      <c r="W20" s="1"/>
      <c r="X20" s="1"/>
      <c r="Y20" s="1"/>
    </row>
    <row r="21" spans="1:25" x14ac:dyDescent="0.35">
      <c r="A21" s="9">
        <v>168</v>
      </c>
      <c r="B21" s="1" t="s">
        <v>5</v>
      </c>
      <c r="C21" s="1" t="s">
        <v>5</v>
      </c>
      <c r="D21" s="1" t="s">
        <v>5</v>
      </c>
      <c r="E21" s="1">
        <v>20</v>
      </c>
      <c r="F21" s="37">
        <v>6</v>
      </c>
      <c r="G21" s="37">
        <v>1580000</v>
      </c>
      <c r="H21" s="37">
        <v>1580000</v>
      </c>
      <c r="I21" s="37"/>
      <c r="J21" s="37">
        <f>(G21/I19)</f>
        <v>1.1007895959126801</v>
      </c>
      <c r="K21" s="38">
        <f t="shared" si="0"/>
        <v>4.1704316186616727E-2</v>
      </c>
      <c r="L21" s="26"/>
      <c r="M21" s="23"/>
      <c r="R21" s="1"/>
      <c r="S21" s="1"/>
      <c r="T21" s="1"/>
      <c r="U21" s="1"/>
      <c r="V21" s="1"/>
      <c r="W21" s="1"/>
      <c r="X21" s="1"/>
      <c r="Y21" s="1"/>
    </row>
    <row r="22" spans="1:25" x14ac:dyDescent="0.35">
      <c r="A22" s="9">
        <v>168</v>
      </c>
      <c r="B22" s="1" t="s">
        <v>5</v>
      </c>
      <c r="C22" s="1" t="s">
        <v>5</v>
      </c>
      <c r="D22" s="1" t="s">
        <v>5</v>
      </c>
      <c r="E22" s="1">
        <v>21</v>
      </c>
      <c r="F22" s="37">
        <v>7</v>
      </c>
      <c r="G22" s="37">
        <v>1180000</v>
      </c>
      <c r="H22" s="37">
        <v>798000</v>
      </c>
      <c r="I22" s="39">
        <f>AVERAGE(H22, H23, H24)</f>
        <v>1025333.3333333334</v>
      </c>
      <c r="J22" s="37">
        <f>(G22/I22)</f>
        <v>1.1508452535760727</v>
      </c>
      <c r="K22" s="38">
        <f t="shared" ref="K22:K42" si="1">LOG10(J22)</f>
        <v>6.1016930896394345E-2</v>
      </c>
      <c r="L22" s="26"/>
      <c r="M22" s="23"/>
      <c r="R22" s="1"/>
      <c r="S22" s="1"/>
      <c r="T22" s="1"/>
      <c r="U22" s="1"/>
      <c r="V22" s="1"/>
      <c r="W22" s="1"/>
      <c r="X22" s="1"/>
      <c r="Y22" s="1"/>
    </row>
    <row r="23" spans="1:25" x14ac:dyDescent="0.35">
      <c r="A23" s="9">
        <v>168</v>
      </c>
      <c r="B23" s="1" t="s">
        <v>5</v>
      </c>
      <c r="C23" s="1" t="s">
        <v>5</v>
      </c>
      <c r="D23" s="1" t="s">
        <v>5</v>
      </c>
      <c r="E23" s="1">
        <v>21</v>
      </c>
      <c r="F23" s="37">
        <v>8</v>
      </c>
      <c r="G23" s="37">
        <v>986000</v>
      </c>
      <c r="H23" s="37">
        <v>798000</v>
      </c>
      <c r="I23" s="37"/>
      <c r="J23" s="37">
        <f>(G23/I22)</f>
        <v>0.96163849154746417</v>
      </c>
      <c r="K23" s="38">
        <f t="shared" si="1"/>
        <v>-1.6988161468519815E-2</v>
      </c>
      <c r="L23" s="26"/>
      <c r="M23" s="23"/>
      <c r="R23" s="1"/>
      <c r="S23" s="1"/>
      <c r="T23" s="1"/>
      <c r="U23" s="1"/>
      <c r="V23" s="1"/>
      <c r="W23" s="1"/>
      <c r="X23" s="1"/>
      <c r="Y23" s="1"/>
    </row>
    <row r="24" spans="1:25" ht="15" thickBot="1" x14ac:dyDescent="0.4">
      <c r="A24" s="16">
        <v>168</v>
      </c>
      <c r="B24" s="17" t="s">
        <v>5</v>
      </c>
      <c r="C24" s="17" t="s">
        <v>5</v>
      </c>
      <c r="D24" s="17" t="s">
        <v>5</v>
      </c>
      <c r="E24" s="17">
        <v>21</v>
      </c>
      <c r="F24" s="40">
        <v>9</v>
      </c>
      <c r="G24" s="40">
        <v>798000</v>
      </c>
      <c r="H24" s="40">
        <v>1480000</v>
      </c>
      <c r="I24" s="40"/>
      <c r="J24" s="40">
        <f>(G24/I22)</f>
        <v>0.77828348504551359</v>
      </c>
      <c r="K24" s="41">
        <f t="shared" si="1"/>
        <v>-0.10886218505900161</v>
      </c>
      <c r="L24" s="26"/>
      <c r="M24" s="23"/>
      <c r="R24" s="1"/>
      <c r="S24" s="1"/>
      <c r="T24" s="1"/>
      <c r="U24" s="1"/>
      <c r="V24" s="1"/>
      <c r="W24" s="1"/>
      <c r="X24" s="1"/>
      <c r="Y24" s="1"/>
    </row>
    <row r="25" spans="1:25" x14ac:dyDescent="0.35">
      <c r="A25" s="9">
        <v>168</v>
      </c>
      <c r="B25" s="1" t="s">
        <v>6</v>
      </c>
      <c r="C25" s="1" t="s">
        <v>5</v>
      </c>
      <c r="D25" s="1" t="s">
        <v>5</v>
      </c>
      <c r="E25" s="1" t="s">
        <v>10</v>
      </c>
      <c r="F25" s="37">
        <v>1</v>
      </c>
      <c r="G25" s="37">
        <v>1170000</v>
      </c>
      <c r="H25" s="37">
        <v>1170000</v>
      </c>
      <c r="I25" s="42">
        <f>AVERAGE(H25, H26, H27)</f>
        <v>1728666.6666666667</v>
      </c>
      <c r="J25" s="37">
        <f>(G25/I25)</f>
        <v>0.67682221365214035</v>
      </c>
      <c r="K25" s="38">
        <f t="shared" si="1"/>
        <v>-0.16952539596750862</v>
      </c>
      <c r="L25" s="26">
        <f>AVERAGE(K25:K33)</f>
        <v>-0.18715142228520251</v>
      </c>
      <c r="M25" s="23">
        <f>STDEV(K25:K33)/SQRT(9)</f>
        <v>6.283298761418378E-2</v>
      </c>
      <c r="O25" s="1"/>
      <c r="P25" s="1"/>
      <c r="Q25" s="1"/>
      <c r="R25" s="1"/>
      <c r="S25" s="1"/>
      <c r="T25" s="1"/>
      <c r="U25" s="1"/>
      <c r="V25" s="1"/>
    </row>
    <row r="26" spans="1:25" x14ac:dyDescent="0.35">
      <c r="A26" s="9">
        <v>168</v>
      </c>
      <c r="B26" s="1" t="s">
        <v>6</v>
      </c>
      <c r="C26" s="1" t="s">
        <v>5</v>
      </c>
      <c r="D26" s="1" t="s">
        <v>5</v>
      </c>
      <c r="E26" s="1" t="s">
        <v>10</v>
      </c>
      <c r="F26" s="37">
        <v>2</v>
      </c>
      <c r="G26" s="37">
        <v>506000</v>
      </c>
      <c r="H26" s="37">
        <v>3420000</v>
      </c>
      <c r="I26" s="37"/>
      <c r="J26" s="37">
        <f>(G26/I25)</f>
        <v>0.2927111453914385</v>
      </c>
      <c r="K26" s="38">
        <f t="shared" si="1"/>
        <v>-0.53356074087387106</v>
      </c>
      <c r="L26" s="26"/>
      <c r="M26" s="23"/>
      <c r="O26" s="1"/>
      <c r="P26" s="1"/>
      <c r="Q26" s="1"/>
      <c r="R26" s="1"/>
      <c r="S26" s="1"/>
      <c r="T26" s="1"/>
      <c r="U26" s="1"/>
      <c r="V26" s="1"/>
    </row>
    <row r="27" spans="1:25" x14ac:dyDescent="0.35">
      <c r="A27" s="9">
        <v>168</v>
      </c>
      <c r="B27" s="1" t="s">
        <v>6</v>
      </c>
      <c r="C27" s="1" t="s">
        <v>5</v>
      </c>
      <c r="D27" s="1" t="s">
        <v>5</v>
      </c>
      <c r="E27" s="1" t="s">
        <v>10</v>
      </c>
      <c r="F27" s="37">
        <v>3</v>
      </c>
      <c r="G27" s="37">
        <v>798000</v>
      </c>
      <c r="H27" s="37">
        <v>596000</v>
      </c>
      <c r="I27" s="37"/>
      <c r="J27" s="37">
        <f>(G27/I25)</f>
        <v>0.46162745854222903</v>
      </c>
      <c r="K27" s="38">
        <f t="shared" si="1"/>
        <v>-0.33570836636294088</v>
      </c>
      <c r="L27" s="26"/>
      <c r="M27" s="23"/>
      <c r="O27" s="1"/>
      <c r="P27" s="1"/>
      <c r="Q27" s="1"/>
      <c r="R27" s="1"/>
      <c r="S27" s="1"/>
      <c r="T27" s="1"/>
      <c r="U27" s="1"/>
      <c r="V27" s="1"/>
    </row>
    <row r="28" spans="1:25" x14ac:dyDescent="0.35">
      <c r="A28" s="9">
        <v>168</v>
      </c>
      <c r="B28" s="1" t="s">
        <v>6</v>
      </c>
      <c r="C28" s="1" t="s">
        <v>5</v>
      </c>
      <c r="D28" s="1" t="s">
        <v>5</v>
      </c>
      <c r="E28" s="1" t="s">
        <v>11</v>
      </c>
      <c r="F28" s="1">
        <v>4</v>
      </c>
      <c r="G28" s="1">
        <v>948000</v>
      </c>
      <c r="H28" s="1">
        <v>986000</v>
      </c>
      <c r="I28" s="29">
        <f>AVERAGE(H28, H29, H30)</f>
        <v>1435333.3333333333</v>
      </c>
      <c r="J28" s="1">
        <f>(G28/I28)</f>
        <v>0.66047375754760806</v>
      </c>
      <c r="K28" s="10">
        <f t="shared" si="1"/>
        <v>-0.18014443342973965</v>
      </c>
      <c r="L28" s="26"/>
      <c r="M28" s="23"/>
    </row>
    <row r="29" spans="1:25" x14ac:dyDescent="0.35">
      <c r="A29" s="9">
        <v>168</v>
      </c>
      <c r="B29" s="1" t="s">
        <v>6</v>
      </c>
      <c r="C29" s="1" t="s">
        <v>5</v>
      </c>
      <c r="D29" s="1" t="s">
        <v>5</v>
      </c>
      <c r="E29" s="1" t="s">
        <v>11</v>
      </c>
      <c r="F29" s="1">
        <v>5</v>
      </c>
      <c r="G29" s="1">
        <v>798000</v>
      </c>
      <c r="H29" s="1">
        <v>1740000</v>
      </c>
      <c r="J29" s="1">
        <f>(G29/I28)</f>
        <v>0.5559684161634928</v>
      </c>
      <c r="K29" s="10">
        <f t="shared" si="1"/>
        <v>-0.25494987941707653</v>
      </c>
      <c r="L29" s="26"/>
      <c r="M29" s="23"/>
    </row>
    <row r="30" spans="1:25" x14ac:dyDescent="0.35">
      <c r="A30" s="9">
        <v>168</v>
      </c>
      <c r="B30" s="1" t="s">
        <v>6</v>
      </c>
      <c r="C30" s="1" t="s">
        <v>5</v>
      </c>
      <c r="D30" s="1" t="s">
        <v>5</v>
      </c>
      <c r="E30" s="1" t="s">
        <v>11</v>
      </c>
      <c r="F30" s="1">
        <v>6</v>
      </c>
      <c r="G30" s="1">
        <v>1180000</v>
      </c>
      <c r="H30" s="1">
        <v>1580000</v>
      </c>
      <c r="J30" s="1">
        <f>(G30/I28)</f>
        <v>0.82210868555503958</v>
      </c>
      <c r="K30" s="10">
        <f t="shared" si="1"/>
        <v>-8.5070763461680507E-2</v>
      </c>
      <c r="L30" s="26"/>
      <c r="M30" s="23"/>
    </row>
    <row r="31" spans="1:25" x14ac:dyDescent="0.35">
      <c r="A31" s="9">
        <v>168</v>
      </c>
      <c r="B31" s="1" t="s">
        <v>6</v>
      </c>
      <c r="C31" s="1" t="s">
        <v>5</v>
      </c>
      <c r="D31" s="1" t="s">
        <v>5</v>
      </c>
      <c r="E31" s="1" t="s">
        <v>12</v>
      </c>
      <c r="F31" s="1">
        <v>7</v>
      </c>
      <c r="G31" s="1">
        <v>580000</v>
      </c>
      <c r="H31" s="1">
        <v>798000</v>
      </c>
      <c r="I31" s="29">
        <f>AVERAGE(H31, H32, H33)</f>
        <v>1025333.3333333334</v>
      </c>
      <c r="J31" s="1">
        <f>(G31/I31)</f>
        <v>0.56566970091027302</v>
      </c>
      <c r="K31" s="10">
        <f t="shared" si="1"/>
        <v>-0.24743708284679375</v>
      </c>
      <c r="L31" s="26"/>
      <c r="M31" s="23"/>
    </row>
    <row r="32" spans="1:25" x14ac:dyDescent="0.35">
      <c r="A32" s="9">
        <v>168</v>
      </c>
      <c r="B32" s="1" t="s">
        <v>6</v>
      </c>
      <c r="C32" s="1" t="s">
        <v>5</v>
      </c>
      <c r="D32" s="1" t="s">
        <v>5</v>
      </c>
      <c r="E32" s="1" t="s">
        <v>12</v>
      </c>
      <c r="F32" s="1">
        <v>8</v>
      </c>
      <c r="G32" s="1">
        <v>1180000</v>
      </c>
      <c r="H32" s="1">
        <v>798000</v>
      </c>
      <c r="J32" s="1">
        <f>(G32/I31)</f>
        <v>1.1508452535760727</v>
      </c>
      <c r="K32" s="10">
        <f t="shared" si="1"/>
        <v>6.1016930896394345E-2</v>
      </c>
      <c r="L32" s="26"/>
      <c r="M32" s="23"/>
    </row>
    <row r="33" spans="1:13" ht="15" thickBot="1" x14ac:dyDescent="0.4">
      <c r="A33" s="16">
        <v>168</v>
      </c>
      <c r="B33" s="17" t="s">
        <v>6</v>
      </c>
      <c r="C33" s="17" t="s">
        <v>5</v>
      </c>
      <c r="D33" s="17" t="s">
        <v>5</v>
      </c>
      <c r="E33" s="17" t="s">
        <v>12</v>
      </c>
      <c r="F33" s="17">
        <v>9</v>
      </c>
      <c r="G33" s="17">
        <v>1180000</v>
      </c>
      <c r="H33" s="17">
        <v>1480000</v>
      </c>
      <c r="I33" s="17"/>
      <c r="J33" s="17">
        <f>(G33/I31)</f>
        <v>1.1508452535760727</v>
      </c>
      <c r="K33" s="18">
        <f t="shared" si="1"/>
        <v>6.1016930896394345E-2</v>
      </c>
      <c r="L33" s="26"/>
      <c r="M33" s="23"/>
    </row>
    <row r="34" spans="1:13" x14ac:dyDescent="0.35">
      <c r="A34" s="9">
        <v>168</v>
      </c>
      <c r="B34" s="1" t="s">
        <v>6</v>
      </c>
      <c r="C34" s="1" t="s">
        <v>6</v>
      </c>
      <c r="D34" s="1" t="s">
        <v>5</v>
      </c>
      <c r="E34" s="1" t="s">
        <v>19</v>
      </c>
      <c r="F34" s="1">
        <v>1</v>
      </c>
      <c r="G34" s="1">
        <v>294</v>
      </c>
      <c r="H34" s="1">
        <v>798000</v>
      </c>
      <c r="I34" s="29">
        <f>AVERAGE(H34, H35, H36)</f>
        <v>1025333.3333333334</v>
      </c>
      <c r="J34" s="1">
        <f>(G34/I34)</f>
        <v>2.8673602080624188E-4</v>
      </c>
      <c r="K34" s="10">
        <f t="shared" si="1"/>
        <v>-3.5425177459975736</v>
      </c>
      <c r="L34" s="26">
        <f>AVERAGE(K34:K42)</f>
        <v>-2.1735433802697135</v>
      </c>
      <c r="M34" s="23">
        <f>STDEV(K34:K42)/SQRT(9)</f>
        <v>0.34585631706601921</v>
      </c>
    </row>
    <row r="35" spans="1:13" x14ac:dyDescent="0.35">
      <c r="A35" s="9">
        <v>168</v>
      </c>
      <c r="B35" s="1" t="s">
        <v>6</v>
      </c>
      <c r="C35" s="1" t="s">
        <v>6</v>
      </c>
      <c r="D35" s="1" t="s">
        <v>5</v>
      </c>
      <c r="E35" s="1" t="s">
        <v>19</v>
      </c>
      <c r="F35" s="1">
        <v>2</v>
      </c>
      <c r="G35" s="1">
        <v>394000</v>
      </c>
      <c r="H35" s="1">
        <v>798000</v>
      </c>
      <c r="J35" s="1">
        <f>(G35/I34)</f>
        <v>0.38426527958387513</v>
      </c>
      <c r="K35" s="10">
        <f t="shared" si="1"/>
        <v>-0.4153688545841569</v>
      </c>
      <c r="L35" s="26"/>
      <c r="M35" s="23"/>
    </row>
    <row r="36" spans="1:13" x14ac:dyDescent="0.35">
      <c r="A36" s="9">
        <v>168</v>
      </c>
      <c r="B36" s="1" t="s">
        <v>6</v>
      </c>
      <c r="C36" s="1" t="s">
        <v>6</v>
      </c>
      <c r="D36" s="1" t="s">
        <v>5</v>
      </c>
      <c r="E36" s="1" t="s">
        <v>19</v>
      </c>
      <c r="F36" s="1">
        <v>3</v>
      </c>
      <c r="G36" s="1">
        <v>44600</v>
      </c>
      <c r="H36" s="1">
        <v>1480000</v>
      </c>
      <c r="J36" s="1">
        <f>(G36/I34)</f>
        <v>4.3498049414824443E-2</v>
      </c>
      <c r="K36" s="10">
        <f t="shared" si="1"/>
        <v>-1.3615302176975892</v>
      </c>
      <c r="L36" s="26"/>
      <c r="M36" s="23"/>
    </row>
    <row r="37" spans="1:13" x14ac:dyDescent="0.35">
      <c r="A37" s="9">
        <v>168</v>
      </c>
      <c r="B37" s="1" t="s">
        <v>6</v>
      </c>
      <c r="C37" s="1" t="s">
        <v>6</v>
      </c>
      <c r="D37" s="1" t="s">
        <v>5</v>
      </c>
      <c r="E37" s="1" t="s">
        <v>21</v>
      </c>
      <c r="F37" s="1">
        <v>4</v>
      </c>
      <c r="G37" s="1">
        <v>3060</v>
      </c>
      <c r="H37" s="1">
        <v>1870000</v>
      </c>
      <c r="I37" s="29">
        <f>AVERAGE(H37,H38,H39)</f>
        <v>2016666.6666666667</v>
      </c>
      <c r="J37" s="1">
        <f>(G37/I37)</f>
        <v>1.5173553719008263E-3</v>
      </c>
      <c r="K37" s="10">
        <f t="shared" si="1"/>
        <v>-2.8189126934512263</v>
      </c>
      <c r="L37" s="26"/>
      <c r="M37" s="23"/>
    </row>
    <row r="38" spans="1:13" x14ac:dyDescent="0.35">
      <c r="A38" s="9">
        <v>168</v>
      </c>
      <c r="B38" s="1" t="s">
        <v>6</v>
      </c>
      <c r="C38" s="1" t="s">
        <v>6</v>
      </c>
      <c r="D38" s="1" t="s">
        <v>5</v>
      </c>
      <c r="E38" s="1" t="s">
        <v>21</v>
      </c>
      <c r="F38" s="1">
        <v>5</v>
      </c>
      <c r="G38" s="1">
        <v>28200</v>
      </c>
      <c r="H38" s="1">
        <v>3000000</v>
      </c>
      <c r="J38" s="1">
        <f>(G38/I37)</f>
        <v>1.3983471074380164E-2</v>
      </c>
      <c r="K38" s="10">
        <f t="shared" si="1"/>
        <v>-1.8543850116134455</v>
      </c>
      <c r="L38" s="26"/>
      <c r="M38" s="23"/>
    </row>
    <row r="39" spans="1:13" x14ac:dyDescent="0.35">
      <c r="A39" s="9">
        <v>168</v>
      </c>
      <c r="B39" s="1" t="s">
        <v>6</v>
      </c>
      <c r="C39" s="1" t="s">
        <v>6</v>
      </c>
      <c r="D39" s="1" t="s">
        <v>5</v>
      </c>
      <c r="E39" s="1" t="s">
        <v>21</v>
      </c>
      <c r="F39" s="1">
        <v>6</v>
      </c>
      <c r="G39" s="1">
        <v>18700</v>
      </c>
      <c r="H39" s="1">
        <v>1180000</v>
      </c>
      <c r="J39" s="11">
        <f>(G39/I37)</f>
        <v>9.2727272727272728E-3</v>
      </c>
      <c r="K39" s="10">
        <f t="shared" si="1"/>
        <v>-2.0327925133963074</v>
      </c>
      <c r="L39" s="26"/>
      <c r="M39" s="23"/>
    </row>
    <row r="40" spans="1:13" x14ac:dyDescent="0.35">
      <c r="A40" s="9">
        <v>168</v>
      </c>
      <c r="B40" s="1" t="s">
        <v>6</v>
      </c>
      <c r="C40" s="1" t="s">
        <v>6</v>
      </c>
      <c r="D40" s="1" t="s">
        <v>5</v>
      </c>
      <c r="E40" s="1" t="s">
        <v>22</v>
      </c>
      <c r="F40" s="1">
        <v>7</v>
      </c>
      <c r="G40" s="1">
        <v>1700</v>
      </c>
      <c r="H40" s="1">
        <v>1870000</v>
      </c>
      <c r="I40" s="29">
        <f>AVERAGE(H40,H41,H42)</f>
        <v>2016666.6666666667</v>
      </c>
      <c r="J40" s="11">
        <f>(G40/I40)</f>
        <v>8.4297520661157023E-4</v>
      </c>
      <c r="K40" s="10">
        <f t="shared" si="1"/>
        <v>-3.0741851985545323</v>
      </c>
      <c r="L40" s="26"/>
      <c r="M40" s="23"/>
    </row>
    <row r="41" spans="1:13" x14ac:dyDescent="0.35">
      <c r="A41" s="9">
        <v>168</v>
      </c>
      <c r="B41" s="1" t="s">
        <v>6</v>
      </c>
      <c r="C41" s="1" t="s">
        <v>6</v>
      </c>
      <c r="D41" s="1" t="s">
        <v>5</v>
      </c>
      <c r="E41" s="1" t="s">
        <v>22</v>
      </c>
      <c r="F41" s="1">
        <v>8</v>
      </c>
      <c r="G41" s="1">
        <v>94800</v>
      </c>
      <c r="H41" s="1">
        <v>3000000</v>
      </c>
      <c r="J41" s="11">
        <f>(G41/I40)</f>
        <v>4.7008264462809916E-2</v>
      </c>
      <c r="K41" s="10">
        <f t="shared" si="1"/>
        <v>-1.3278257825947402</v>
      </c>
      <c r="L41" s="26"/>
      <c r="M41" s="23"/>
    </row>
    <row r="42" spans="1:13" ht="15" thickBot="1" x14ac:dyDescent="0.4">
      <c r="A42" s="16">
        <v>168</v>
      </c>
      <c r="B42" s="17" t="s">
        <v>6</v>
      </c>
      <c r="C42" s="17" t="s">
        <v>6</v>
      </c>
      <c r="D42" s="17" t="s">
        <v>5</v>
      </c>
      <c r="E42" s="17" t="s">
        <v>22</v>
      </c>
      <c r="F42" s="17">
        <v>9</v>
      </c>
      <c r="G42" s="17">
        <v>1480</v>
      </c>
      <c r="H42" s="17">
        <v>1180000</v>
      </c>
      <c r="I42" s="17"/>
      <c r="J42" s="19">
        <f t="shared" ref="J42" si="2">(G42/I40)</f>
        <v>7.3388429752066118E-4</v>
      </c>
      <c r="K42" s="18">
        <f t="shared" si="1"/>
        <v>-3.1343724045378489</v>
      </c>
      <c r="L42" s="26"/>
      <c r="M42" s="23"/>
    </row>
    <row r="43" spans="1:13" x14ac:dyDescent="0.35">
      <c r="A43" s="9">
        <v>168</v>
      </c>
      <c r="B43" s="1" t="s">
        <v>6</v>
      </c>
      <c r="C43" s="1" t="s">
        <v>5</v>
      </c>
      <c r="D43" s="1" t="s">
        <v>6</v>
      </c>
      <c r="E43" s="1" t="s">
        <v>17</v>
      </c>
      <c r="F43" s="1">
        <v>1</v>
      </c>
      <c r="G43" s="1">
        <v>446</v>
      </c>
      <c r="H43" s="1">
        <v>1170000</v>
      </c>
      <c r="I43" s="29">
        <f>AVERAGE(H43, H44, H45)</f>
        <v>1728666.6666666667</v>
      </c>
      <c r="J43" s="1">
        <f>(G43/I43)</f>
        <v>2.5800231392209797E-4</v>
      </c>
      <c r="K43" s="10">
        <f t="shared" ref="K43:K60" si="3">LOG10(J43)</f>
        <v>-3.5883763990015285</v>
      </c>
      <c r="L43" s="26">
        <f>AVERAGE(K43:K51)</f>
        <v>-3.4382515074803535</v>
      </c>
      <c r="M43" s="23">
        <f>STDEV(K43:K51)/SQRT(9)</f>
        <v>0.26944069013622857</v>
      </c>
    </row>
    <row r="44" spans="1:13" x14ac:dyDescent="0.35">
      <c r="A44" s="9">
        <v>168</v>
      </c>
      <c r="B44" s="1" t="s">
        <v>6</v>
      </c>
      <c r="C44" s="1" t="s">
        <v>5</v>
      </c>
      <c r="D44" s="1" t="s">
        <v>6</v>
      </c>
      <c r="E44" s="1" t="s">
        <v>17</v>
      </c>
      <c r="F44" s="1">
        <v>2</v>
      </c>
      <c r="G44" s="1">
        <v>38</v>
      </c>
      <c r="H44" s="1">
        <v>3420000</v>
      </c>
      <c r="J44" s="1">
        <f>(G44/I43)</f>
        <v>2.1982259930582335E-5</v>
      </c>
      <c r="K44" s="10">
        <f t="shared" si="3"/>
        <v>-4.6579276610968599</v>
      </c>
      <c r="L44" s="26"/>
      <c r="M44" s="23"/>
    </row>
    <row r="45" spans="1:13" x14ac:dyDescent="0.35">
      <c r="A45" s="9">
        <v>168</v>
      </c>
      <c r="B45" s="1" t="s">
        <v>6</v>
      </c>
      <c r="C45" s="1" t="s">
        <v>5</v>
      </c>
      <c r="D45" s="1" t="s">
        <v>6</v>
      </c>
      <c r="E45" s="1" t="s">
        <v>17</v>
      </c>
      <c r="F45" s="1">
        <v>3</v>
      </c>
      <c r="G45" s="1">
        <v>506</v>
      </c>
      <c r="H45" s="1">
        <v>596000</v>
      </c>
      <c r="J45" s="1">
        <f>(G45/I43)</f>
        <v>2.927111453914385E-4</v>
      </c>
      <c r="K45" s="10">
        <f t="shared" si="3"/>
        <v>-3.5335607408738712</v>
      </c>
      <c r="L45" s="26"/>
      <c r="M45" s="23"/>
    </row>
    <row r="46" spans="1:13" x14ac:dyDescent="0.35">
      <c r="A46" s="9">
        <v>168</v>
      </c>
      <c r="B46" s="1" t="s">
        <v>6</v>
      </c>
      <c r="C46" s="1" t="s">
        <v>5</v>
      </c>
      <c r="D46" s="1" t="s">
        <v>6</v>
      </c>
      <c r="E46" s="1" t="s">
        <v>16</v>
      </c>
      <c r="F46" s="1">
        <v>4</v>
      </c>
      <c r="G46" s="1">
        <v>112</v>
      </c>
      <c r="H46" s="1">
        <v>986000</v>
      </c>
      <c r="I46" s="29">
        <f>AVERAGE(H46, H47, H48)</f>
        <v>1435333.3333333333</v>
      </c>
      <c r="J46" s="1">
        <f>(G46/I46)</f>
        <v>7.8030654900139351E-5</v>
      </c>
      <c r="K46" s="10">
        <f t="shared" si="3"/>
        <v>-4.1077347480976245</v>
      </c>
      <c r="L46" s="26"/>
      <c r="M46" s="23"/>
    </row>
    <row r="47" spans="1:13" x14ac:dyDescent="0.35">
      <c r="A47" s="9">
        <v>168</v>
      </c>
      <c r="B47" s="1" t="s">
        <v>6</v>
      </c>
      <c r="C47" s="1" t="s">
        <v>5</v>
      </c>
      <c r="D47" s="1" t="s">
        <v>6</v>
      </c>
      <c r="E47" s="1" t="s">
        <v>16</v>
      </c>
      <c r="F47" s="1">
        <v>5</v>
      </c>
      <c r="G47" s="1">
        <v>658</v>
      </c>
      <c r="H47" s="1">
        <v>1740000</v>
      </c>
      <c r="J47" s="1">
        <f>(G47/I46)</f>
        <v>4.5843009753831864E-4</v>
      </c>
      <c r="K47" s="10">
        <f t="shared" si="3"/>
        <v>-3.3387268771538503</v>
      </c>
      <c r="L47" s="26"/>
      <c r="M47" s="23"/>
    </row>
    <row r="48" spans="1:13" x14ac:dyDescent="0.35">
      <c r="A48" s="9">
        <v>168</v>
      </c>
      <c r="B48" s="1" t="s">
        <v>6</v>
      </c>
      <c r="C48" s="1" t="s">
        <v>5</v>
      </c>
      <c r="D48" s="1" t="s">
        <v>6</v>
      </c>
      <c r="E48" s="1" t="s">
        <v>16</v>
      </c>
      <c r="F48" s="1">
        <v>6</v>
      </c>
      <c r="G48" s="1">
        <v>798</v>
      </c>
      <c r="H48" s="1">
        <v>1580000</v>
      </c>
      <c r="J48" s="1">
        <f>(G48/I46)</f>
        <v>5.5596841616349288E-4</v>
      </c>
      <c r="K48" s="10">
        <f t="shared" si="3"/>
        <v>-3.2549498794170764</v>
      </c>
      <c r="L48" s="26"/>
      <c r="M48" s="23"/>
    </row>
    <row r="49" spans="1:13" x14ac:dyDescent="0.35">
      <c r="A49" s="9">
        <v>168</v>
      </c>
      <c r="B49" s="1" t="s">
        <v>6</v>
      </c>
      <c r="C49" s="1" t="s">
        <v>5</v>
      </c>
      <c r="D49" s="1" t="s">
        <v>6</v>
      </c>
      <c r="E49" s="1" t="s">
        <v>20</v>
      </c>
      <c r="F49" s="1">
        <v>7</v>
      </c>
      <c r="G49" s="1">
        <v>400</v>
      </c>
      <c r="H49" s="1">
        <v>798000</v>
      </c>
      <c r="I49" s="29">
        <f>AVERAGE(H49, H50, H51)</f>
        <v>1025333.3333333334</v>
      </c>
      <c r="J49" s="1">
        <f>(G49/I49)</f>
        <v>3.9011703511053313E-4</v>
      </c>
      <c r="K49" s="10">
        <f t="shared" si="3"/>
        <v>-3.4088050850817688</v>
      </c>
      <c r="L49" s="26"/>
      <c r="M49" s="23"/>
    </row>
    <row r="50" spans="1:13" x14ac:dyDescent="0.35">
      <c r="A50" s="9">
        <v>168</v>
      </c>
      <c r="B50" s="1" t="s">
        <v>6</v>
      </c>
      <c r="C50" s="1" t="s">
        <v>5</v>
      </c>
      <c r="D50" s="1" t="s">
        <v>6</v>
      </c>
      <c r="E50" s="1" t="s">
        <v>20</v>
      </c>
      <c r="F50" s="1">
        <v>8</v>
      </c>
      <c r="G50" s="1">
        <v>400</v>
      </c>
      <c r="H50" s="1">
        <v>798000</v>
      </c>
      <c r="J50" s="1">
        <f>(G50/I49)</f>
        <v>3.9011703511053313E-4</v>
      </c>
      <c r="K50" s="10">
        <f t="shared" si="3"/>
        <v>-3.4088050850817688</v>
      </c>
      <c r="L50" s="26"/>
      <c r="M50" s="23"/>
    </row>
    <row r="51" spans="1:13" ht="15" thickBot="1" x14ac:dyDescent="0.4">
      <c r="A51" s="16">
        <v>168</v>
      </c>
      <c r="B51" s="17" t="s">
        <v>6</v>
      </c>
      <c r="C51" s="17" t="s">
        <v>5</v>
      </c>
      <c r="D51" s="17" t="s">
        <v>6</v>
      </c>
      <c r="E51" s="17" t="s">
        <v>20</v>
      </c>
      <c r="F51" s="17">
        <v>9</v>
      </c>
      <c r="G51" s="17">
        <v>23200</v>
      </c>
      <c r="H51" s="17">
        <v>1480000</v>
      </c>
      <c r="I51" s="17"/>
      <c r="J51" s="17">
        <f>(G51/I49)</f>
        <v>2.2626788036410921E-2</v>
      </c>
      <c r="K51" s="18">
        <f t="shared" si="3"/>
        <v>-1.6453770915188313</v>
      </c>
      <c r="L51" s="26"/>
      <c r="M51" s="23"/>
    </row>
    <row r="52" spans="1:13" x14ac:dyDescent="0.35">
      <c r="A52" s="9">
        <v>168</v>
      </c>
      <c r="B52" s="1" t="s">
        <v>6</v>
      </c>
      <c r="C52" s="1" t="s">
        <v>6</v>
      </c>
      <c r="D52" s="1" t="s">
        <v>6</v>
      </c>
      <c r="E52" s="1" t="s">
        <v>24</v>
      </c>
      <c r="F52" s="1">
        <v>1</v>
      </c>
      <c r="G52" s="1">
        <v>0.01</v>
      </c>
      <c r="H52" s="1">
        <v>798000</v>
      </c>
      <c r="I52" s="29">
        <f>AVERAGE(H52:H54)</f>
        <v>1025333.3333333334</v>
      </c>
      <c r="J52" s="1">
        <f>(G52/I52)</f>
        <v>9.752925877763328E-9</v>
      </c>
      <c r="K52" s="10">
        <f t="shared" si="3"/>
        <v>-8.0108650764097309</v>
      </c>
      <c r="L52" s="26">
        <f>AVERAGE(K52:K60)</f>
        <v>-7.5778823964303506</v>
      </c>
      <c r="M52" s="23">
        <f>STDEV(K52:K60)/SQRT(9)</f>
        <v>0.37412349618338436</v>
      </c>
    </row>
    <row r="53" spans="1:13" x14ac:dyDescent="0.35">
      <c r="A53" s="9">
        <v>168</v>
      </c>
      <c r="B53" s="1" t="s">
        <v>6</v>
      </c>
      <c r="C53" s="1" t="s">
        <v>6</v>
      </c>
      <c r="D53" s="1" t="s">
        <v>6</v>
      </c>
      <c r="E53" s="1" t="s">
        <v>24</v>
      </c>
      <c r="F53" s="1">
        <v>2</v>
      </c>
      <c r="G53" s="1">
        <v>0.01</v>
      </c>
      <c r="H53" s="1">
        <v>798000</v>
      </c>
      <c r="J53" s="1">
        <f>(G53/I52)</f>
        <v>9.752925877763328E-9</v>
      </c>
      <c r="K53" s="10">
        <f t="shared" si="3"/>
        <v>-8.0108650764097309</v>
      </c>
      <c r="L53" s="26"/>
      <c r="M53" s="23"/>
    </row>
    <row r="54" spans="1:13" x14ac:dyDescent="0.35">
      <c r="A54" s="9">
        <v>168</v>
      </c>
      <c r="B54" s="1" t="s">
        <v>6</v>
      </c>
      <c r="C54" s="1" t="s">
        <v>6</v>
      </c>
      <c r="D54" s="1" t="s">
        <v>6</v>
      </c>
      <c r="E54" s="1" t="s">
        <v>24</v>
      </c>
      <c r="F54" s="1">
        <v>3</v>
      </c>
      <c r="G54" s="1">
        <v>1.5</v>
      </c>
      <c r="H54" s="1">
        <v>1480000</v>
      </c>
      <c r="J54" s="1">
        <f>(G54/I52)</f>
        <v>1.4629388816644994E-6</v>
      </c>
      <c r="K54" s="10">
        <f t="shared" si="3"/>
        <v>-5.8347738173540495</v>
      </c>
      <c r="L54" s="26"/>
      <c r="M54" s="23"/>
    </row>
    <row r="55" spans="1:13" x14ac:dyDescent="0.35">
      <c r="A55" s="9">
        <v>168</v>
      </c>
      <c r="B55" s="1" t="s">
        <v>6</v>
      </c>
      <c r="C55" s="1" t="s">
        <v>6</v>
      </c>
      <c r="D55" s="1" t="s">
        <v>6</v>
      </c>
      <c r="E55" s="1" t="s">
        <v>23</v>
      </c>
      <c r="F55" s="1">
        <v>4</v>
      </c>
      <c r="G55" s="1">
        <v>0.01</v>
      </c>
      <c r="H55" s="1">
        <v>798000</v>
      </c>
      <c r="I55" s="29">
        <f>AVERAGE(H55:H57)</f>
        <v>1025333.3333333334</v>
      </c>
      <c r="J55" s="1">
        <f>(G55/I55)</f>
        <v>9.752925877763328E-9</v>
      </c>
      <c r="K55" s="10">
        <f t="shared" si="3"/>
        <v>-8.0108650764097309</v>
      </c>
      <c r="L55" s="26"/>
      <c r="M55" s="23"/>
    </row>
    <row r="56" spans="1:13" x14ac:dyDescent="0.35">
      <c r="A56" s="9">
        <v>168</v>
      </c>
      <c r="B56" s="1" t="s">
        <v>6</v>
      </c>
      <c r="C56" s="1" t="s">
        <v>6</v>
      </c>
      <c r="D56" s="1" t="s">
        <v>6</v>
      </c>
      <c r="E56" s="1" t="s">
        <v>23</v>
      </c>
      <c r="F56" s="1">
        <v>5</v>
      </c>
      <c r="G56" s="1">
        <v>0.01</v>
      </c>
      <c r="H56" s="1">
        <v>798000</v>
      </c>
      <c r="J56" s="1">
        <f>(G56/I55)</f>
        <v>9.752925877763328E-9</v>
      </c>
      <c r="K56" s="10">
        <f t="shared" si="3"/>
        <v>-8.0108650764097309</v>
      </c>
      <c r="L56" s="26"/>
      <c r="M56" s="23"/>
    </row>
    <row r="57" spans="1:13" x14ac:dyDescent="0.35">
      <c r="A57" s="9">
        <v>168</v>
      </c>
      <c r="B57" s="1" t="s">
        <v>6</v>
      </c>
      <c r="C57" s="1" t="s">
        <v>6</v>
      </c>
      <c r="D57" s="1" t="s">
        <v>6</v>
      </c>
      <c r="E57" s="1" t="s">
        <v>23</v>
      </c>
      <c r="F57" s="1">
        <v>6</v>
      </c>
      <c r="G57" s="1">
        <v>4</v>
      </c>
      <c r="H57" s="1">
        <v>1480000</v>
      </c>
      <c r="J57" s="1">
        <f>(G57/I55)</f>
        <v>3.9011703511053317E-6</v>
      </c>
      <c r="K57" s="10">
        <f t="shared" si="3"/>
        <v>-5.4088050850817684</v>
      </c>
      <c r="L57" s="26"/>
      <c r="M57" s="23"/>
    </row>
    <row r="58" spans="1:13" x14ac:dyDescent="0.35">
      <c r="A58" s="9">
        <v>168</v>
      </c>
      <c r="B58" s="1" t="s">
        <v>6</v>
      </c>
      <c r="C58" s="1" t="s">
        <v>6</v>
      </c>
      <c r="D58" s="1" t="s">
        <v>6</v>
      </c>
      <c r="E58" s="1" t="s">
        <v>25</v>
      </c>
      <c r="F58" s="1">
        <v>7</v>
      </c>
      <c r="G58" s="1">
        <v>0.01</v>
      </c>
      <c r="H58" s="1">
        <v>1870000</v>
      </c>
      <c r="I58" s="29">
        <f>AVERAGE(H58:H60)</f>
        <v>2016666.6666666667</v>
      </c>
      <c r="J58" s="1">
        <f>(G58/I58)</f>
        <v>4.9586776859504132E-9</v>
      </c>
      <c r="K58" s="10">
        <f t="shared" si="3"/>
        <v>-8.3046341199328069</v>
      </c>
      <c r="L58" s="26"/>
      <c r="M58" s="23"/>
    </row>
    <row r="59" spans="1:13" x14ac:dyDescent="0.35">
      <c r="A59" s="9">
        <v>168</v>
      </c>
      <c r="B59" s="1" t="s">
        <v>6</v>
      </c>
      <c r="C59" s="1" t="s">
        <v>6</v>
      </c>
      <c r="D59" s="1" t="s">
        <v>6</v>
      </c>
      <c r="E59" s="1" t="s">
        <v>25</v>
      </c>
      <c r="F59" s="1">
        <v>8</v>
      </c>
      <c r="G59" s="1">
        <v>0.01</v>
      </c>
      <c r="H59" s="1">
        <v>3000000</v>
      </c>
      <c r="J59" s="1">
        <f>(G59/I58)</f>
        <v>4.9586776859504132E-9</v>
      </c>
      <c r="K59" s="10">
        <f t="shared" si="3"/>
        <v>-8.3046341199328069</v>
      </c>
      <c r="L59" s="26"/>
      <c r="M59" s="23"/>
    </row>
    <row r="60" spans="1:13" ht="15" thickBot="1" x14ac:dyDescent="0.4">
      <c r="A60" s="12">
        <v>168</v>
      </c>
      <c r="B60" s="13" t="s">
        <v>6</v>
      </c>
      <c r="C60" s="13" t="s">
        <v>6</v>
      </c>
      <c r="D60" s="13" t="s">
        <v>6</v>
      </c>
      <c r="E60" s="13" t="s">
        <v>25</v>
      </c>
      <c r="F60" s="13">
        <v>9</v>
      </c>
      <c r="G60" s="13">
        <v>0.01</v>
      </c>
      <c r="H60" s="13">
        <v>1180000</v>
      </c>
      <c r="I60" s="13"/>
      <c r="J60" s="13">
        <f>(G60/I58)</f>
        <v>4.9586776859504132E-9</v>
      </c>
      <c r="K60" s="14">
        <f t="shared" si="3"/>
        <v>-8.3046341199328069</v>
      </c>
      <c r="L60" s="27"/>
      <c r="M60" s="24"/>
    </row>
    <row r="61" spans="1:13" ht="15" thickTop="1" x14ac:dyDescent="0.35">
      <c r="A61" s="3">
        <v>32</v>
      </c>
      <c r="B61" s="4" t="s">
        <v>5</v>
      </c>
      <c r="C61" s="4" t="s">
        <v>5</v>
      </c>
      <c r="D61" s="4" t="s">
        <v>5</v>
      </c>
      <c r="E61" s="4">
        <v>18</v>
      </c>
      <c r="F61" s="4">
        <v>1</v>
      </c>
      <c r="G61" s="4">
        <v>91600</v>
      </c>
      <c r="H61" s="4">
        <v>3420000</v>
      </c>
      <c r="I61" s="30">
        <f>AVERAGE(H61, H62, H63)</f>
        <v>2746666.6666666665</v>
      </c>
      <c r="J61" s="4">
        <f>(G61/I61)</f>
        <v>3.3349514563106801E-2</v>
      </c>
      <c r="K61" s="6">
        <f t="shared" ref="K61:K63" si="4">LOG10(J61)</f>
        <v>-1.476910483309603</v>
      </c>
      <c r="L61" s="25">
        <f>AVERAGE(K61:K69)</f>
        <v>-0.52126247595010211</v>
      </c>
      <c r="M61" s="23">
        <f>STDEV(K61:K69)/SQRT(9)</f>
        <v>0.18502247718310294</v>
      </c>
    </row>
    <row r="62" spans="1:13" x14ac:dyDescent="0.35">
      <c r="A62" s="9">
        <v>32</v>
      </c>
      <c r="B62" s="1" t="s">
        <v>5</v>
      </c>
      <c r="C62" s="1" t="s">
        <v>5</v>
      </c>
      <c r="D62" s="1" t="s">
        <v>5</v>
      </c>
      <c r="E62" s="1">
        <v>18</v>
      </c>
      <c r="F62" s="1">
        <v>2</v>
      </c>
      <c r="G62" s="1">
        <v>232000</v>
      </c>
      <c r="H62" s="1">
        <v>2500000</v>
      </c>
      <c r="J62" s="1">
        <f>(G62/I61)</f>
        <v>8.4466019417475738E-2</v>
      </c>
      <c r="K62" s="10">
        <f t="shared" si="4"/>
        <v>-1.0733179720865536</v>
      </c>
      <c r="L62" s="26"/>
      <c r="M62" s="23"/>
    </row>
    <row r="63" spans="1:13" x14ac:dyDescent="0.35">
      <c r="A63" s="9">
        <v>32</v>
      </c>
      <c r="B63" s="1" t="s">
        <v>5</v>
      </c>
      <c r="C63" s="1" t="s">
        <v>5</v>
      </c>
      <c r="D63" s="1" t="s">
        <v>5</v>
      </c>
      <c r="E63" s="1">
        <v>18</v>
      </c>
      <c r="F63" s="1">
        <v>3</v>
      </c>
      <c r="G63" s="1">
        <v>183000</v>
      </c>
      <c r="H63" s="1">
        <v>2320000</v>
      </c>
      <c r="J63" s="1">
        <f>(G63/I61)</f>
        <v>6.6626213592233016E-2</v>
      </c>
      <c r="K63" s="10">
        <f t="shared" si="4"/>
        <v>-1.1763548672470239</v>
      </c>
      <c r="L63" s="26"/>
      <c r="M63" s="23"/>
    </row>
    <row r="64" spans="1:13" x14ac:dyDescent="0.35">
      <c r="A64" s="9">
        <v>32</v>
      </c>
      <c r="B64" s="1" t="s">
        <v>5</v>
      </c>
      <c r="C64" s="1" t="s">
        <v>5</v>
      </c>
      <c r="D64" s="1" t="s">
        <v>5</v>
      </c>
      <c r="E64" s="1">
        <v>20</v>
      </c>
      <c r="F64" s="1">
        <v>4</v>
      </c>
      <c r="G64" s="1">
        <v>2020000</v>
      </c>
      <c r="H64" s="1">
        <v>1870000</v>
      </c>
      <c r="I64" s="29">
        <f>AVERAGE((H64,H65,H66))</f>
        <v>2803333.3333333335</v>
      </c>
      <c r="J64" s="1">
        <f>(G64/I64)</f>
        <v>0.72057074910820451</v>
      </c>
      <c r="K64" s="10">
        <f t="shared" ref="K64:K79" si="5">LOG10(J64)</f>
        <v>-0.14232337163162598</v>
      </c>
      <c r="L64" s="26"/>
      <c r="M64" s="23"/>
    </row>
    <row r="65" spans="1:16" x14ac:dyDescent="0.35">
      <c r="A65" s="9">
        <v>32</v>
      </c>
      <c r="B65" s="1" t="s">
        <v>5</v>
      </c>
      <c r="C65" s="1" t="s">
        <v>5</v>
      </c>
      <c r="D65" s="1" t="s">
        <v>5</v>
      </c>
      <c r="E65" s="1">
        <v>20</v>
      </c>
      <c r="F65" s="1">
        <v>5</v>
      </c>
      <c r="G65" s="1">
        <v>1870000</v>
      </c>
      <c r="H65" s="1">
        <v>2600000</v>
      </c>
      <c r="J65" s="1">
        <f>(G65/I64)</f>
        <v>0.66706302021403086</v>
      </c>
      <c r="K65" s="10">
        <f t="shared" si="5"/>
        <v>-0.17583313454175081</v>
      </c>
      <c r="L65" s="26"/>
      <c r="M65" s="23"/>
    </row>
    <row r="66" spans="1:16" x14ac:dyDescent="0.35">
      <c r="A66" s="9">
        <v>32</v>
      </c>
      <c r="B66" s="1" t="s">
        <v>5</v>
      </c>
      <c r="C66" s="1" t="s">
        <v>5</v>
      </c>
      <c r="D66" s="1" t="s">
        <v>5</v>
      </c>
      <c r="E66" s="1">
        <v>20</v>
      </c>
      <c r="F66" s="1">
        <v>6</v>
      </c>
      <c r="G66" s="1">
        <v>1870000</v>
      </c>
      <c r="H66" s="1">
        <v>3940000</v>
      </c>
      <c r="J66" s="1">
        <f>(G66/I64)</f>
        <v>0.66706302021403086</v>
      </c>
      <c r="K66" s="10">
        <f t="shared" si="5"/>
        <v>-0.17583313454175081</v>
      </c>
      <c r="L66" s="26"/>
      <c r="M66" s="23"/>
    </row>
    <row r="67" spans="1:16" x14ac:dyDescent="0.35">
      <c r="A67" s="9">
        <v>32</v>
      </c>
      <c r="B67" s="1" t="s">
        <v>5</v>
      </c>
      <c r="C67" s="1" t="s">
        <v>5</v>
      </c>
      <c r="D67" s="1" t="s">
        <v>5</v>
      </c>
      <c r="E67" s="1">
        <v>21</v>
      </c>
      <c r="F67" s="1">
        <v>7</v>
      </c>
      <c r="G67" s="1">
        <v>798000</v>
      </c>
      <c r="H67" s="1">
        <v>1480000</v>
      </c>
      <c r="I67" s="29">
        <f>AVERAGE((H67,H68,H69))</f>
        <v>1510000</v>
      </c>
      <c r="J67" s="1">
        <f>(G67/I67)</f>
        <v>0.52847682119205297</v>
      </c>
      <c r="K67" s="10">
        <f t="shared" si="5"/>
        <v>-0.27697405594244001</v>
      </c>
      <c r="L67" s="26"/>
      <c r="M67" s="23"/>
    </row>
    <row r="68" spans="1:16" x14ac:dyDescent="0.35">
      <c r="A68" s="9">
        <v>32</v>
      </c>
      <c r="B68" s="1" t="s">
        <v>5</v>
      </c>
      <c r="C68" s="1" t="s">
        <v>5</v>
      </c>
      <c r="D68" s="1" t="s">
        <v>5</v>
      </c>
      <c r="E68" s="1">
        <v>21</v>
      </c>
      <c r="F68" s="1">
        <v>8</v>
      </c>
      <c r="G68" s="1">
        <v>986000</v>
      </c>
      <c r="H68" s="1">
        <v>1180000</v>
      </c>
      <c r="J68" s="1">
        <f>(G68/I67)</f>
        <v>0.65298013245033115</v>
      </c>
      <c r="K68" s="10">
        <f t="shared" si="5"/>
        <v>-0.18510003235195821</v>
      </c>
      <c r="L68" s="26"/>
      <c r="M68" s="23"/>
    </row>
    <row r="69" spans="1:16" ht="15" thickBot="1" x14ac:dyDescent="0.4">
      <c r="A69" s="16">
        <v>32</v>
      </c>
      <c r="B69" s="17" t="s">
        <v>5</v>
      </c>
      <c r="C69" s="17" t="s">
        <v>5</v>
      </c>
      <c r="D69" s="17" t="s">
        <v>5</v>
      </c>
      <c r="E69" s="17">
        <v>21</v>
      </c>
      <c r="F69" s="17">
        <v>9</v>
      </c>
      <c r="G69" s="17">
        <v>1480000</v>
      </c>
      <c r="H69" s="17">
        <v>1870000</v>
      </c>
      <c r="I69" s="17"/>
      <c r="J69" s="17">
        <f>(G69/I67)</f>
        <v>0.98013245033112584</v>
      </c>
      <c r="K69" s="18">
        <f t="shared" si="5"/>
        <v>-8.715231898212045E-3</v>
      </c>
      <c r="L69" s="26"/>
      <c r="M69" s="23"/>
    </row>
    <row r="70" spans="1:16" x14ac:dyDescent="0.35">
      <c r="A70" s="9">
        <v>32</v>
      </c>
      <c r="B70" s="1" t="s">
        <v>6</v>
      </c>
      <c r="C70" s="1" t="s">
        <v>5</v>
      </c>
      <c r="D70" s="1" t="s">
        <v>5</v>
      </c>
      <c r="E70" s="1" t="s">
        <v>10</v>
      </c>
      <c r="F70" s="1">
        <v>1</v>
      </c>
      <c r="G70" s="1">
        <v>986000</v>
      </c>
      <c r="H70" s="1">
        <v>3420000</v>
      </c>
      <c r="I70" s="29">
        <f>AVERAGE((H70,H71,H72))</f>
        <v>2746666.6666666665</v>
      </c>
      <c r="J70" s="1">
        <f>(G70/I70)</f>
        <v>0.35898058252427184</v>
      </c>
      <c r="K70" s="10">
        <f t="shared" si="5"/>
        <v>-0.44492904203624217</v>
      </c>
      <c r="L70" s="26">
        <f>AVERAGE(K70:K78)</f>
        <v>-9.2855262204819933E-2</v>
      </c>
      <c r="M70" s="23">
        <f>STDEV(K70:K78)/SQRT(9)</f>
        <v>7.0766085191127356E-2</v>
      </c>
    </row>
    <row r="71" spans="1:16" x14ac:dyDescent="0.35">
      <c r="A71" s="9">
        <v>32</v>
      </c>
      <c r="B71" s="1" t="s">
        <v>6</v>
      </c>
      <c r="C71" s="1" t="s">
        <v>5</v>
      </c>
      <c r="D71" s="1" t="s">
        <v>5</v>
      </c>
      <c r="E71" s="1" t="s">
        <v>10</v>
      </c>
      <c r="F71" s="1">
        <v>2</v>
      </c>
      <c r="G71" s="1">
        <v>1240000</v>
      </c>
      <c r="H71" s="1">
        <v>2500000</v>
      </c>
      <c r="J71" s="1">
        <f>(G71/I70)</f>
        <v>0.45145631067961167</v>
      </c>
      <c r="K71" s="10">
        <f t="shared" si="5"/>
        <v>-0.34538427181521825</v>
      </c>
      <c r="L71" s="26"/>
      <c r="M71" s="23"/>
    </row>
    <row r="72" spans="1:16" x14ac:dyDescent="0.35">
      <c r="A72" s="9">
        <v>32</v>
      </c>
      <c r="B72" s="1" t="s">
        <v>6</v>
      </c>
      <c r="C72" s="1" t="s">
        <v>5</v>
      </c>
      <c r="D72" s="1" t="s">
        <v>5</v>
      </c>
      <c r="E72" s="1" t="s">
        <v>10</v>
      </c>
      <c r="F72" s="1">
        <v>3</v>
      </c>
      <c r="G72" s="1">
        <v>2320000</v>
      </c>
      <c r="H72" s="1">
        <v>2320000</v>
      </c>
      <c r="J72" s="1">
        <f>(G72/I70)</f>
        <v>0.84466019417475735</v>
      </c>
      <c r="K72" s="10">
        <f t="shared" si="5"/>
        <v>-7.3317972086553648E-2</v>
      </c>
      <c r="L72" s="26"/>
      <c r="M72" s="23"/>
    </row>
    <row r="73" spans="1:16" x14ac:dyDescent="0.35">
      <c r="A73" s="9">
        <v>32</v>
      </c>
      <c r="B73" s="1" t="s">
        <v>6</v>
      </c>
      <c r="C73" s="1" t="s">
        <v>5</v>
      </c>
      <c r="D73" s="1" t="s">
        <v>5</v>
      </c>
      <c r="E73" s="1" t="s">
        <v>11</v>
      </c>
      <c r="F73" s="1">
        <v>4</v>
      </c>
      <c r="G73" s="1">
        <v>3000000</v>
      </c>
      <c r="H73" s="1">
        <v>1870000</v>
      </c>
      <c r="I73" s="29">
        <f>AVERAGE((H73,H74,H75))</f>
        <v>2803333.3333333335</v>
      </c>
      <c r="J73" s="1">
        <f>(G73/I73)</f>
        <v>1.070154577883472</v>
      </c>
      <c r="K73" s="10">
        <f t="shared" si="5"/>
        <v>2.9446513641412684E-2</v>
      </c>
      <c r="L73" s="26"/>
      <c r="M73" s="23"/>
    </row>
    <row r="74" spans="1:16" x14ac:dyDescent="0.35">
      <c r="A74" s="9">
        <v>32</v>
      </c>
      <c r="B74" s="1" t="s">
        <v>6</v>
      </c>
      <c r="C74" s="1" t="s">
        <v>5</v>
      </c>
      <c r="D74" s="1" t="s">
        <v>5</v>
      </c>
      <c r="E74" s="1" t="s">
        <v>11</v>
      </c>
      <c r="F74" s="1">
        <v>5</v>
      </c>
      <c r="G74" s="1">
        <v>3920000</v>
      </c>
      <c r="H74" s="1">
        <v>2600000</v>
      </c>
      <c r="J74" s="1">
        <f>(G74/I73)</f>
        <v>1.39833531510107</v>
      </c>
      <c r="K74" s="10">
        <f t="shared" si="5"/>
        <v>0.14561132594220746</v>
      </c>
      <c r="L74" s="26"/>
      <c r="M74" s="23"/>
    </row>
    <row r="75" spans="1:16" x14ac:dyDescent="0.35">
      <c r="A75" s="9">
        <v>32</v>
      </c>
      <c r="B75" s="1" t="s">
        <v>6</v>
      </c>
      <c r="C75" s="1" t="s">
        <v>5</v>
      </c>
      <c r="D75" s="1" t="s">
        <v>5</v>
      </c>
      <c r="E75" s="1" t="s">
        <v>11</v>
      </c>
      <c r="F75" s="1">
        <v>6</v>
      </c>
      <c r="G75" s="1">
        <v>3000000</v>
      </c>
      <c r="H75" s="1">
        <v>3940000</v>
      </c>
      <c r="J75" s="1">
        <f>(G75/I73)</f>
        <v>1.070154577883472</v>
      </c>
      <c r="K75" s="10">
        <f t="shared" si="5"/>
        <v>2.9446513641412684E-2</v>
      </c>
      <c r="L75" s="26"/>
      <c r="M75" s="23"/>
    </row>
    <row r="76" spans="1:16" x14ac:dyDescent="0.35">
      <c r="A76" s="9">
        <v>32</v>
      </c>
      <c r="B76" s="1" t="s">
        <v>6</v>
      </c>
      <c r="C76" s="1" t="s">
        <v>5</v>
      </c>
      <c r="D76" s="1" t="s">
        <v>5</v>
      </c>
      <c r="E76" s="1" t="s">
        <v>12</v>
      </c>
      <c r="F76" s="1">
        <v>7</v>
      </c>
      <c r="G76" s="1">
        <v>776000</v>
      </c>
      <c r="H76" s="1">
        <v>1480000</v>
      </c>
      <c r="I76" s="29">
        <f>AVERAGE((H76,H77,H78))</f>
        <v>1510000</v>
      </c>
      <c r="J76" s="1">
        <f>(G76/I76)</f>
        <v>0.5139072847682119</v>
      </c>
      <c r="K76" s="10">
        <f t="shared" si="5"/>
        <v>-0.28911522603498102</v>
      </c>
      <c r="L76" s="26"/>
      <c r="M76" s="23"/>
    </row>
    <row r="77" spans="1:16" x14ac:dyDescent="0.35">
      <c r="A77" s="9">
        <v>32</v>
      </c>
      <c r="B77" s="1" t="s">
        <v>6</v>
      </c>
      <c r="C77" s="1" t="s">
        <v>5</v>
      </c>
      <c r="D77" s="1" t="s">
        <v>5</v>
      </c>
      <c r="E77" s="1" t="s">
        <v>12</v>
      </c>
      <c r="F77" s="1">
        <v>8</v>
      </c>
      <c r="G77" s="1">
        <v>1580000</v>
      </c>
      <c r="H77" s="1">
        <v>1180000</v>
      </c>
      <c r="J77" s="1">
        <f>(G77/I76)</f>
        <v>1.0463576158940397</v>
      </c>
      <c r="K77" s="10">
        <f t="shared" si="5"/>
        <v>1.9680139661253194E-2</v>
      </c>
      <c r="L77" s="26"/>
      <c r="M77" s="23"/>
    </row>
    <row r="78" spans="1:16" ht="15" thickBot="1" x14ac:dyDescent="0.4">
      <c r="A78" s="16">
        <v>32</v>
      </c>
      <c r="B78" s="17" t="s">
        <v>6</v>
      </c>
      <c r="C78" s="17" t="s">
        <v>5</v>
      </c>
      <c r="D78" s="17" t="s">
        <v>5</v>
      </c>
      <c r="E78" s="17" t="s">
        <v>12</v>
      </c>
      <c r="F78" s="17">
        <v>9</v>
      </c>
      <c r="G78" s="17">
        <v>1870000</v>
      </c>
      <c r="H78" s="17">
        <v>1870000</v>
      </c>
      <c r="I78" s="17"/>
      <c r="J78" s="17">
        <f>(G78/I76)</f>
        <v>1.2384105960264902</v>
      </c>
      <c r="K78" s="18">
        <f t="shared" si="5"/>
        <v>9.2864659243329567E-2</v>
      </c>
      <c r="L78" s="26"/>
      <c r="M78" s="23"/>
    </row>
    <row r="79" spans="1:16" x14ac:dyDescent="0.35">
      <c r="A79" s="9">
        <v>32</v>
      </c>
      <c r="B79" s="1" t="s">
        <v>6</v>
      </c>
      <c r="C79" s="1" t="s">
        <v>6</v>
      </c>
      <c r="D79" s="1" t="s">
        <v>5</v>
      </c>
      <c r="E79" s="1" t="s">
        <v>19</v>
      </c>
      <c r="F79" s="1">
        <v>1</v>
      </c>
      <c r="G79" s="1">
        <v>0.01</v>
      </c>
      <c r="H79" s="1">
        <v>1480000</v>
      </c>
      <c r="I79" s="29">
        <f>AVERAGE((H79,H80,H81))</f>
        <v>1510000</v>
      </c>
      <c r="J79" s="1">
        <f>(G79/I79)</f>
        <v>6.6225165562913907E-9</v>
      </c>
      <c r="K79" s="10">
        <f t="shared" si="5"/>
        <v>-8.1789769472931688</v>
      </c>
      <c r="L79" s="26">
        <f>AVERAGE(K79:K87)</f>
        <v>-5.3531427595194181</v>
      </c>
      <c r="M79" s="23">
        <f>STDEV(K79:K87)/SQRT(9)</f>
        <v>0.93850821731270306</v>
      </c>
      <c r="P79" s="1"/>
    </row>
    <row r="80" spans="1:16" x14ac:dyDescent="0.35">
      <c r="A80" s="9">
        <v>32</v>
      </c>
      <c r="B80" s="1" t="s">
        <v>6</v>
      </c>
      <c r="C80" s="1" t="s">
        <v>6</v>
      </c>
      <c r="D80" s="1" t="s">
        <v>5</v>
      </c>
      <c r="E80" s="1" t="s">
        <v>19</v>
      </c>
      <c r="F80" s="1">
        <v>2</v>
      </c>
      <c r="G80" s="1">
        <v>986</v>
      </c>
      <c r="H80" s="1">
        <v>1180000</v>
      </c>
      <c r="J80" s="1">
        <f>(G80/I79)</f>
        <v>6.5298013245033114E-4</v>
      </c>
      <c r="K80" s="10">
        <f>LOG10(J80)</f>
        <v>-3.1851000323519583</v>
      </c>
      <c r="L80" s="26"/>
      <c r="M80" s="23"/>
      <c r="P80" s="1"/>
    </row>
    <row r="81" spans="1:16" x14ac:dyDescent="0.35">
      <c r="A81" s="9">
        <v>32</v>
      </c>
      <c r="B81" s="1" t="s">
        <v>6</v>
      </c>
      <c r="C81" s="1" t="s">
        <v>6</v>
      </c>
      <c r="D81" s="1" t="s">
        <v>5</v>
      </c>
      <c r="E81" s="1" t="s">
        <v>19</v>
      </c>
      <c r="F81" s="1">
        <v>3</v>
      </c>
      <c r="G81" s="1">
        <v>40</v>
      </c>
      <c r="H81" s="1">
        <v>1870000</v>
      </c>
      <c r="J81" s="1">
        <f>(G81/I79)</f>
        <v>2.6490066225165562E-5</v>
      </c>
      <c r="K81" s="10">
        <f>LOG10(J81)</f>
        <v>-4.5769169559652072</v>
      </c>
      <c r="L81" s="26"/>
      <c r="M81" s="23"/>
      <c r="P81" s="1"/>
    </row>
    <row r="82" spans="1:16" x14ac:dyDescent="0.35">
      <c r="A82" s="9">
        <v>32</v>
      </c>
      <c r="B82" s="1" t="s">
        <v>6</v>
      </c>
      <c r="C82" s="1" t="s">
        <v>6</v>
      </c>
      <c r="D82" s="1" t="s">
        <v>5</v>
      </c>
      <c r="E82" s="1" t="s">
        <v>21</v>
      </c>
      <c r="F82" s="1">
        <v>4</v>
      </c>
      <c r="G82" s="1">
        <v>0.01</v>
      </c>
      <c r="H82" s="1">
        <v>1180000</v>
      </c>
      <c r="I82" s="29">
        <f>AVERAGE(H82:H84)</f>
        <v>1626666.6666666667</v>
      </c>
      <c r="J82" s="1">
        <f>(G82/I82)</f>
        <v>6.1475409836065574E-9</v>
      </c>
      <c r="K82" s="10">
        <f t="shared" ref="K82:K87" si="6">LOG10(J82)</f>
        <v>-8.2112985672830483</v>
      </c>
      <c r="L82" s="26"/>
      <c r="M82" s="23"/>
    </row>
    <row r="83" spans="1:16" x14ac:dyDescent="0.35">
      <c r="A83" s="9">
        <v>32</v>
      </c>
      <c r="B83" s="1" t="s">
        <v>6</v>
      </c>
      <c r="C83" s="1" t="s">
        <v>6</v>
      </c>
      <c r="D83" s="1" t="s">
        <v>5</v>
      </c>
      <c r="E83" s="1" t="s">
        <v>21</v>
      </c>
      <c r="F83" s="1">
        <v>5</v>
      </c>
      <c r="G83" s="1">
        <v>0.01</v>
      </c>
      <c r="H83" s="1">
        <v>1840000</v>
      </c>
      <c r="J83" s="1">
        <f>(G83/I82)</f>
        <v>6.1475409836065574E-9</v>
      </c>
      <c r="K83" s="10">
        <f t="shared" si="6"/>
        <v>-8.2112985672830483</v>
      </c>
      <c r="L83" s="26"/>
      <c r="M83" s="23"/>
    </row>
    <row r="84" spans="1:16" x14ac:dyDescent="0.35">
      <c r="A84" s="9">
        <v>32</v>
      </c>
      <c r="B84" s="1" t="s">
        <v>6</v>
      </c>
      <c r="C84" s="1" t="s">
        <v>6</v>
      </c>
      <c r="D84" s="1" t="s">
        <v>5</v>
      </c>
      <c r="E84" s="1" t="s">
        <v>21</v>
      </c>
      <c r="F84" s="1">
        <v>6</v>
      </c>
      <c r="G84" s="1">
        <v>9860</v>
      </c>
      <c r="H84" s="1">
        <v>1860000</v>
      </c>
      <c r="J84" s="1">
        <f>(G84/H82)</f>
        <v>8.355932203389831E-3</v>
      </c>
      <c r="K84" s="10">
        <f t="shared" si="6"/>
        <v>-2.078005092364914</v>
      </c>
      <c r="L84" s="26"/>
      <c r="M84" s="23"/>
    </row>
    <row r="85" spans="1:16" x14ac:dyDescent="0.35">
      <c r="A85" s="9">
        <v>32</v>
      </c>
      <c r="B85" s="1" t="s">
        <v>6</v>
      </c>
      <c r="C85" s="1" t="s">
        <v>6</v>
      </c>
      <c r="D85" s="1" t="s">
        <v>5</v>
      </c>
      <c r="E85" s="1" t="s">
        <v>22</v>
      </c>
      <c r="F85" s="1">
        <v>7</v>
      </c>
      <c r="G85" s="1">
        <v>440</v>
      </c>
      <c r="H85" s="1">
        <v>1180000</v>
      </c>
      <c r="I85" s="29">
        <f>AVERAGE(H85:H87)</f>
        <v>1626666.6666666667</v>
      </c>
      <c r="J85" s="1">
        <f t="shared" ref="J85:J86" si="7">(G85/H83)</f>
        <v>2.391304347826087E-4</v>
      </c>
      <c r="K85" s="10">
        <f t="shared" si="6"/>
        <v>-3.621365146523349</v>
      </c>
      <c r="L85" s="26"/>
      <c r="M85" s="23"/>
    </row>
    <row r="86" spans="1:16" x14ac:dyDescent="0.35">
      <c r="A86" s="9">
        <v>32</v>
      </c>
      <c r="B86" s="1" t="s">
        <v>6</v>
      </c>
      <c r="C86" s="1" t="s">
        <v>6</v>
      </c>
      <c r="D86" s="1" t="s">
        <v>5</v>
      </c>
      <c r="E86" s="1" t="s">
        <v>22</v>
      </c>
      <c r="F86" s="1">
        <v>8</v>
      </c>
      <c r="G86" s="1">
        <v>23200</v>
      </c>
      <c r="H86" s="1">
        <v>1840000</v>
      </c>
      <c r="J86" s="1">
        <f t="shared" si="7"/>
        <v>1.2473118279569893E-2</v>
      </c>
      <c r="K86" s="10">
        <f t="shared" si="6"/>
        <v>-1.9040249593270167</v>
      </c>
      <c r="L86" s="26"/>
      <c r="M86" s="23"/>
    </row>
    <row r="87" spans="1:16" ht="15" thickBot="1" x14ac:dyDescent="0.4">
      <c r="A87" s="16">
        <v>32</v>
      </c>
      <c r="B87" s="17" t="s">
        <v>6</v>
      </c>
      <c r="C87" s="17" t="s">
        <v>6</v>
      </c>
      <c r="D87" s="17" t="s">
        <v>5</v>
      </c>
      <c r="E87" s="17" t="s">
        <v>22</v>
      </c>
      <c r="F87" s="17">
        <v>9</v>
      </c>
      <c r="G87" s="17">
        <v>0.01</v>
      </c>
      <c r="H87" s="17">
        <v>1860000</v>
      </c>
      <c r="I87" s="17"/>
      <c r="J87" s="17">
        <f>(G87/I85)</f>
        <v>6.1475409836065574E-9</v>
      </c>
      <c r="K87" s="18">
        <f t="shared" si="6"/>
        <v>-8.2112985672830483</v>
      </c>
      <c r="L87" s="26"/>
      <c r="M87" s="23"/>
    </row>
    <row r="88" spans="1:16" x14ac:dyDescent="0.35">
      <c r="A88" s="9">
        <v>32</v>
      </c>
      <c r="B88" s="1" t="s">
        <v>6</v>
      </c>
      <c r="C88" s="1" t="s">
        <v>5</v>
      </c>
      <c r="D88" s="1" t="s">
        <v>6</v>
      </c>
      <c r="E88" s="1" t="s">
        <v>17</v>
      </c>
      <c r="F88" s="1">
        <v>1</v>
      </c>
      <c r="G88" s="1">
        <v>576</v>
      </c>
      <c r="H88" s="1">
        <v>3420000</v>
      </c>
      <c r="I88" s="28">
        <f>AVERAGE((H88,H89,H90))</f>
        <v>2746666.6666666665</v>
      </c>
      <c r="J88" s="1">
        <f>(G88/I88)</f>
        <v>2.0970873786407769E-4</v>
      </c>
      <c r="K88" s="10">
        <f t="shared" ref="K88:K95" si="8">LOG10(J88)</f>
        <v>-3.6783834735542413</v>
      </c>
      <c r="L88" s="26">
        <f>AVERAGE(K88:K96)</f>
        <v>-4.4006879656114668</v>
      </c>
      <c r="M88" s="23">
        <f>STDEV(K88:K96)/SQRT(9)</f>
        <v>0.52795751492819465</v>
      </c>
    </row>
    <row r="89" spans="1:16" x14ac:dyDescent="0.35">
      <c r="A89" s="9">
        <v>32</v>
      </c>
      <c r="B89" s="1" t="s">
        <v>6</v>
      </c>
      <c r="C89" s="1" t="s">
        <v>5</v>
      </c>
      <c r="D89" s="1" t="s">
        <v>6</v>
      </c>
      <c r="E89" s="1" t="s">
        <v>17</v>
      </c>
      <c r="F89" s="1">
        <v>2</v>
      </c>
      <c r="G89" s="1">
        <v>64</v>
      </c>
      <c r="H89" s="1">
        <v>2500000</v>
      </c>
      <c r="J89" s="1">
        <f>(G89/I88)</f>
        <v>2.3300970873786409E-5</v>
      </c>
      <c r="K89" s="10">
        <f t="shared" si="8"/>
        <v>-4.6326259829935665</v>
      </c>
      <c r="L89" s="26"/>
      <c r="M89" s="23"/>
    </row>
    <row r="90" spans="1:16" x14ac:dyDescent="0.35">
      <c r="A90" s="9">
        <v>32</v>
      </c>
      <c r="B90" s="1" t="s">
        <v>6</v>
      </c>
      <c r="C90" s="1" t="s">
        <v>5</v>
      </c>
      <c r="D90" s="1" t="s">
        <v>6</v>
      </c>
      <c r="E90" s="1" t="s">
        <v>17</v>
      </c>
      <c r="F90" s="1">
        <v>3</v>
      </c>
      <c r="G90" s="1">
        <v>40</v>
      </c>
      <c r="H90" s="1">
        <v>2320000</v>
      </c>
      <c r="J90" s="1">
        <f>(G90/I88)</f>
        <v>1.4563106796116505E-5</v>
      </c>
      <c r="K90" s="10">
        <f t="shared" si="8"/>
        <v>-4.8367459656494907</v>
      </c>
      <c r="L90" s="26"/>
      <c r="M90" s="23"/>
    </row>
    <row r="91" spans="1:16" x14ac:dyDescent="0.35">
      <c r="A91" s="9">
        <v>32</v>
      </c>
      <c r="B91" s="1" t="s">
        <v>6</v>
      </c>
      <c r="C91" s="1" t="s">
        <v>5</v>
      </c>
      <c r="D91" s="1" t="s">
        <v>6</v>
      </c>
      <c r="E91" s="1" t="s">
        <v>16</v>
      </c>
      <c r="F91" s="1">
        <v>4</v>
      </c>
      <c r="G91" s="1">
        <v>90</v>
      </c>
      <c r="H91" s="1">
        <v>1870000</v>
      </c>
      <c r="I91" s="29">
        <f>AVERAGE((H91,H92,H93))</f>
        <v>2803333.3333333335</v>
      </c>
      <c r="J91" s="1">
        <f>(G91/I91)</f>
        <v>3.2104637336504159E-5</v>
      </c>
      <c r="K91" s="10">
        <f t="shared" si="8"/>
        <v>-4.4934322316389252</v>
      </c>
      <c r="L91" s="26"/>
      <c r="M91" s="23"/>
    </row>
    <row r="92" spans="1:16" x14ac:dyDescent="0.35">
      <c r="A92" s="9">
        <v>32</v>
      </c>
      <c r="B92" s="1" t="s">
        <v>6</v>
      </c>
      <c r="C92" s="1" t="s">
        <v>5</v>
      </c>
      <c r="D92" s="1" t="s">
        <v>6</v>
      </c>
      <c r="E92" s="1" t="s">
        <v>16</v>
      </c>
      <c r="F92" s="1">
        <v>5</v>
      </c>
      <c r="G92" s="1">
        <v>9860</v>
      </c>
      <c r="H92" s="1">
        <v>2600000</v>
      </c>
      <c r="J92" s="1">
        <f>(G92/I91)</f>
        <v>3.5172413793103448E-3</v>
      </c>
      <c r="K92" s="10">
        <f t="shared" si="8"/>
        <v>-2.4537978261370386</v>
      </c>
      <c r="L92" s="26"/>
      <c r="M92" s="23"/>
    </row>
    <row r="93" spans="1:16" x14ac:dyDescent="0.35">
      <c r="A93" s="9">
        <v>32</v>
      </c>
      <c r="B93" s="1" t="s">
        <v>6</v>
      </c>
      <c r="C93" s="1" t="s">
        <v>5</v>
      </c>
      <c r="D93" s="1" t="s">
        <v>6</v>
      </c>
      <c r="E93" s="1" t="s">
        <v>16</v>
      </c>
      <c r="F93" s="1">
        <v>6</v>
      </c>
      <c r="G93" s="1">
        <v>338</v>
      </c>
      <c r="H93" s="1">
        <v>3940000</v>
      </c>
      <c r="J93" s="1">
        <f>(G93/I91)</f>
        <v>1.2057074910820451E-4</v>
      </c>
      <c r="K93" s="10">
        <f t="shared" si="8"/>
        <v>-3.9187580408005949</v>
      </c>
      <c r="L93" s="26"/>
      <c r="M93" s="23"/>
    </row>
    <row r="94" spans="1:16" x14ac:dyDescent="0.35">
      <c r="A94" s="9">
        <v>32</v>
      </c>
      <c r="B94" s="1" t="s">
        <v>6</v>
      </c>
      <c r="C94" s="1" t="s">
        <v>5</v>
      </c>
      <c r="D94" s="1" t="s">
        <v>6</v>
      </c>
      <c r="E94" s="1" t="s">
        <v>20</v>
      </c>
      <c r="F94" s="1">
        <v>7</v>
      </c>
      <c r="G94" s="1">
        <v>220</v>
      </c>
      <c r="H94" s="1">
        <v>1480000</v>
      </c>
      <c r="I94" s="29">
        <f>AVERAGE((H94,H95,H96))</f>
        <v>1510000</v>
      </c>
      <c r="J94" s="1">
        <f>(G94/I94)</f>
        <v>1.4569536423841059E-4</v>
      </c>
      <c r="K94" s="10">
        <f t="shared" si="8"/>
        <v>-3.8365542664709631</v>
      </c>
      <c r="L94" s="26"/>
      <c r="M94" s="23"/>
    </row>
    <row r="95" spans="1:16" x14ac:dyDescent="0.35">
      <c r="A95" s="9">
        <v>32</v>
      </c>
      <c r="B95" s="1" t="s">
        <v>6</v>
      </c>
      <c r="C95" s="1" t="s">
        <v>5</v>
      </c>
      <c r="D95" s="1" t="s">
        <v>6</v>
      </c>
      <c r="E95" s="1" t="s">
        <v>20</v>
      </c>
      <c r="F95" s="1">
        <v>8</v>
      </c>
      <c r="G95" s="1">
        <v>0.01</v>
      </c>
      <c r="H95" s="1">
        <v>1180000</v>
      </c>
      <c r="J95" s="1">
        <f>(G95/I94)</f>
        <v>6.6225165562913907E-9</v>
      </c>
      <c r="K95" s="10">
        <f t="shared" si="8"/>
        <v>-8.1789769472931688</v>
      </c>
      <c r="L95" s="26"/>
      <c r="M95" s="23"/>
    </row>
    <row r="96" spans="1:16" ht="15" thickBot="1" x14ac:dyDescent="0.4">
      <c r="A96" s="16">
        <v>32</v>
      </c>
      <c r="B96" s="17" t="s">
        <v>6</v>
      </c>
      <c r="C96" s="17" t="s">
        <v>5</v>
      </c>
      <c r="D96" s="17" t="s">
        <v>6</v>
      </c>
      <c r="E96" s="17" t="s">
        <v>20</v>
      </c>
      <c r="F96" s="17">
        <v>9</v>
      </c>
      <c r="G96" s="17">
        <v>400</v>
      </c>
      <c r="H96" s="17">
        <v>1870000</v>
      </c>
      <c r="I96" s="17"/>
      <c r="J96" s="17">
        <f>(G96/I94)</f>
        <v>2.6490066225165563E-4</v>
      </c>
      <c r="K96" s="18">
        <f>LOG10(J96)</f>
        <v>-3.5769169559652072</v>
      </c>
      <c r="L96" s="26"/>
      <c r="M96" s="23"/>
    </row>
    <row r="97" spans="1:13" x14ac:dyDescent="0.35">
      <c r="A97" s="9">
        <v>32</v>
      </c>
      <c r="B97" s="1" t="s">
        <v>6</v>
      </c>
      <c r="C97" s="1" t="s">
        <v>6</v>
      </c>
      <c r="D97" s="1" t="s">
        <v>6</v>
      </c>
      <c r="E97" s="1" t="s">
        <v>24</v>
      </c>
      <c r="F97" s="1">
        <v>1</v>
      </c>
      <c r="G97" s="1">
        <v>0.01</v>
      </c>
      <c r="H97" s="1">
        <v>1480000</v>
      </c>
      <c r="I97" s="1">
        <f>AVERAGE(H97:H99)</f>
        <v>1510000</v>
      </c>
      <c r="J97" s="1">
        <f>(G97/I97)</f>
        <v>6.6225165562913907E-9</v>
      </c>
      <c r="K97" s="10">
        <f t="shared" ref="K97:K105" si="9">LOG10(J97)</f>
        <v>-8.1789769472931688</v>
      </c>
      <c r="L97" s="26">
        <f>AVERAGE(K97:K105)</f>
        <v>-8.1897508206231286</v>
      </c>
      <c r="M97" s="23">
        <f>STDEV(K97:K105)/SQRT(9)</f>
        <v>5.3869366649799133E-3</v>
      </c>
    </row>
    <row r="98" spans="1:13" x14ac:dyDescent="0.35">
      <c r="A98" s="9">
        <v>32</v>
      </c>
      <c r="B98" s="1" t="s">
        <v>6</v>
      </c>
      <c r="C98" s="1" t="s">
        <v>6</v>
      </c>
      <c r="D98" s="1" t="s">
        <v>6</v>
      </c>
      <c r="E98" s="1" t="s">
        <v>24</v>
      </c>
      <c r="F98" s="1">
        <v>2</v>
      </c>
      <c r="G98" s="1">
        <v>0.01</v>
      </c>
      <c r="H98" s="1">
        <v>1180000</v>
      </c>
      <c r="J98" s="1">
        <f>(G98/I97)</f>
        <v>6.6225165562913907E-9</v>
      </c>
      <c r="K98" s="10">
        <f t="shared" si="9"/>
        <v>-8.1789769472931688</v>
      </c>
      <c r="L98" s="26"/>
      <c r="M98" s="23"/>
    </row>
    <row r="99" spans="1:13" x14ac:dyDescent="0.35">
      <c r="A99" s="9">
        <v>32</v>
      </c>
      <c r="B99" s="1" t="s">
        <v>6</v>
      </c>
      <c r="C99" s="1" t="s">
        <v>6</v>
      </c>
      <c r="D99" s="1" t="s">
        <v>6</v>
      </c>
      <c r="E99" s="1" t="s">
        <v>24</v>
      </c>
      <c r="F99" s="1">
        <v>3</v>
      </c>
      <c r="G99" s="1">
        <v>0.01</v>
      </c>
      <c r="H99" s="1">
        <v>1870000</v>
      </c>
      <c r="J99" s="1">
        <f>(G99/I97)</f>
        <v>6.6225165562913907E-9</v>
      </c>
      <c r="K99" s="10">
        <f t="shared" si="9"/>
        <v>-8.1789769472931688</v>
      </c>
      <c r="L99" s="26"/>
      <c r="M99" s="23"/>
    </row>
    <row r="100" spans="1:13" x14ac:dyDescent="0.35">
      <c r="A100" s="9">
        <v>32</v>
      </c>
      <c r="B100" s="1" t="s">
        <v>6</v>
      </c>
      <c r="C100" s="1" t="s">
        <v>6</v>
      </c>
      <c r="D100" s="1" t="s">
        <v>6</v>
      </c>
      <c r="E100" s="1" t="s">
        <v>23</v>
      </c>
      <c r="F100" s="1">
        <v>4</v>
      </c>
      <c r="G100" s="1">
        <v>0.01</v>
      </c>
      <c r="H100" s="1">
        <v>1480000</v>
      </c>
      <c r="I100" s="1">
        <f>AVERAGE(H100:H102)</f>
        <v>1510000</v>
      </c>
      <c r="J100" s="1">
        <f>(G100/I100)</f>
        <v>6.6225165562913907E-9</v>
      </c>
      <c r="K100" s="10">
        <f t="shared" si="9"/>
        <v>-8.1789769472931688</v>
      </c>
      <c r="L100" s="26"/>
      <c r="M100" s="23"/>
    </row>
    <row r="101" spans="1:13" x14ac:dyDescent="0.35">
      <c r="A101" s="9">
        <v>32</v>
      </c>
      <c r="B101" s="1" t="s">
        <v>6</v>
      </c>
      <c r="C101" s="1" t="s">
        <v>6</v>
      </c>
      <c r="D101" s="1" t="s">
        <v>6</v>
      </c>
      <c r="E101" s="1" t="s">
        <v>23</v>
      </c>
      <c r="F101" s="1">
        <v>5</v>
      </c>
      <c r="G101" s="1">
        <v>0.01</v>
      </c>
      <c r="H101" s="1">
        <v>1180000</v>
      </c>
      <c r="J101" s="1">
        <f>(G101/I100)</f>
        <v>6.6225165562913907E-9</v>
      </c>
      <c r="K101" s="10">
        <f t="shared" si="9"/>
        <v>-8.1789769472931688</v>
      </c>
      <c r="L101" s="26"/>
      <c r="M101" s="23"/>
    </row>
    <row r="102" spans="1:13" x14ac:dyDescent="0.35">
      <c r="A102" s="9">
        <v>32</v>
      </c>
      <c r="B102" s="1" t="s">
        <v>6</v>
      </c>
      <c r="C102" s="1" t="s">
        <v>6</v>
      </c>
      <c r="D102" s="1" t="s">
        <v>6</v>
      </c>
      <c r="E102" s="1" t="s">
        <v>23</v>
      </c>
      <c r="F102" s="1">
        <v>6</v>
      </c>
      <c r="G102" s="1">
        <v>0.01</v>
      </c>
      <c r="H102" s="1">
        <v>1870000</v>
      </c>
      <c r="J102" s="1">
        <f>(G102/I100)</f>
        <v>6.6225165562913907E-9</v>
      </c>
      <c r="K102" s="10">
        <f t="shared" si="9"/>
        <v>-8.1789769472931688</v>
      </c>
      <c r="L102" s="26"/>
      <c r="M102" s="23"/>
    </row>
    <row r="103" spans="1:13" x14ac:dyDescent="0.35">
      <c r="A103" s="9">
        <v>32</v>
      </c>
      <c r="B103" s="1" t="s">
        <v>6</v>
      </c>
      <c r="C103" s="1" t="s">
        <v>6</v>
      </c>
      <c r="D103" s="1" t="s">
        <v>6</v>
      </c>
      <c r="E103" s="1" t="s">
        <v>25</v>
      </c>
      <c r="F103" s="1">
        <v>7</v>
      </c>
      <c r="G103" s="1">
        <v>0.01</v>
      </c>
      <c r="H103" s="1">
        <v>1180000</v>
      </c>
      <c r="I103" s="29">
        <f>AVERAGE(H103:H105)</f>
        <v>1626666.6666666667</v>
      </c>
      <c r="J103" s="1">
        <f>(G103/I103)</f>
        <v>6.1475409836065574E-9</v>
      </c>
      <c r="K103" s="10">
        <f t="shared" si="9"/>
        <v>-8.2112985672830483</v>
      </c>
      <c r="L103" s="26"/>
      <c r="M103" s="23"/>
    </row>
    <row r="104" spans="1:13" x14ac:dyDescent="0.35">
      <c r="A104" s="9">
        <v>32</v>
      </c>
      <c r="B104" s="1" t="s">
        <v>6</v>
      </c>
      <c r="C104" s="1" t="s">
        <v>6</v>
      </c>
      <c r="D104" s="1" t="s">
        <v>6</v>
      </c>
      <c r="E104" s="1" t="s">
        <v>25</v>
      </c>
      <c r="F104" s="1">
        <v>8</v>
      </c>
      <c r="G104" s="1">
        <v>0.01</v>
      </c>
      <c r="H104" s="1">
        <v>1840000</v>
      </c>
      <c r="J104" s="1">
        <f>(G104/I103)</f>
        <v>6.1475409836065574E-9</v>
      </c>
      <c r="K104" s="10">
        <f t="shared" si="9"/>
        <v>-8.2112985672830483</v>
      </c>
      <c r="L104" s="26"/>
      <c r="M104" s="23"/>
    </row>
    <row r="105" spans="1:13" ht="15" thickBot="1" x14ac:dyDescent="0.4">
      <c r="A105" s="12">
        <v>32</v>
      </c>
      <c r="B105" s="13" t="s">
        <v>6</v>
      </c>
      <c r="C105" s="13" t="s">
        <v>6</v>
      </c>
      <c r="D105" s="13" t="s">
        <v>6</v>
      </c>
      <c r="E105" s="13" t="s">
        <v>25</v>
      </c>
      <c r="F105" s="13">
        <v>9</v>
      </c>
      <c r="G105" s="13">
        <v>0.01</v>
      </c>
      <c r="H105" s="13">
        <v>1860000</v>
      </c>
      <c r="I105" s="13"/>
      <c r="J105" s="13">
        <f>(G105/I103)</f>
        <v>6.1475409836065574E-9</v>
      </c>
      <c r="K105" s="14">
        <f t="shared" si="9"/>
        <v>-8.2112985672830483</v>
      </c>
      <c r="L105" s="27"/>
      <c r="M105" s="24"/>
    </row>
    <row r="106" spans="1:13" ht="15" thickTop="1" x14ac:dyDescent="0.35">
      <c r="A106" s="3">
        <v>9372</v>
      </c>
      <c r="B106" s="4" t="s">
        <v>5</v>
      </c>
      <c r="C106" s="4" t="s">
        <v>5</v>
      </c>
      <c r="D106" s="4" t="s">
        <v>5</v>
      </c>
      <c r="E106" s="4">
        <v>18</v>
      </c>
      <c r="F106" s="4">
        <v>1</v>
      </c>
      <c r="G106" s="4">
        <v>856000</v>
      </c>
      <c r="H106" s="4">
        <v>986000</v>
      </c>
      <c r="I106" s="30">
        <f>AVERAGE((H106,H107,H108))</f>
        <v>1365333.3333333333</v>
      </c>
      <c r="J106" s="4">
        <f t="shared" ref="J106" si="10">(G106/I106)</f>
        <v>0.626953125</v>
      </c>
      <c r="K106" s="6">
        <f t="shared" ref="K106:K108" si="11">LOG10(J106)</f>
        <v>-0.20276492857095868</v>
      </c>
      <c r="L106" s="25">
        <f>AVERAGE(K106:K114)</f>
        <v>-0.25578556798645358</v>
      </c>
      <c r="M106" s="23">
        <f>STDEV(K106:K114)/SQRT(9)</f>
        <v>4.8161107478169263E-2</v>
      </c>
    </row>
    <row r="107" spans="1:13" x14ac:dyDescent="0.35">
      <c r="A107" s="9">
        <v>9372</v>
      </c>
      <c r="B107" s="1" t="s">
        <v>5</v>
      </c>
      <c r="C107" s="1" t="s">
        <v>5</v>
      </c>
      <c r="D107" s="1" t="s">
        <v>5</v>
      </c>
      <c r="E107" s="1">
        <v>18</v>
      </c>
      <c r="F107" s="1">
        <v>2</v>
      </c>
      <c r="G107" s="1">
        <v>596000</v>
      </c>
      <c r="H107" s="1">
        <v>1870000</v>
      </c>
      <c r="J107" s="1">
        <f t="shared" ref="J107" si="12">(G107/I106)</f>
        <v>0.4365234375</v>
      </c>
      <c r="K107" s="10">
        <f t="shared" si="11"/>
        <v>-0.35999243350787546</v>
      </c>
      <c r="L107" s="26"/>
      <c r="M107" s="23"/>
    </row>
    <row r="108" spans="1:13" x14ac:dyDescent="0.35">
      <c r="A108" s="9">
        <v>9372</v>
      </c>
      <c r="B108" s="1" t="s">
        <v>5</v>
      </c>
      <c r="C108" s="1" t="s">
        <v>5</v>
      </c>
      <c r="D108" s="1" t="s">
        <v>5</v>
      </c>
      <c r="E108" s="1">
        <v>18</v>
      </c>
      <c r="F108" s="1">
        <v>3</v>
      </c>
      <c r="G108" s="1">
        <v>526000</v>
      </c>
      <c r="H108" s="1">
        <v>1240000</v>
      </c>
      <c r="J108" s="1">
        <f t="shared" ref="J108" si="13">(G108/I106)</f>
        <v>0.38525390625</v>
      </c>
      <c r="K108" s="10">
        <f t="shared" si="11"/>
        <v>-0.41425294909437282</v>
      </c>
      <c r="L108" s="26"/>
      <c r="M108" s="23"/>
    </row>
    <row r="109" spans="1:13" x14ac:dyDescent="0.35">
      <c r="A109" s="9">
        <v>9372</v>
      </c>
      <c r="B109" s="1" t="s">
        <v>5</v>
      </c>
      <c r="C109" s="1" t="s">
        <v>5</v>
      </c>
      <c r="D109" s="1" t="s">
        <v>5</v>
      </c>
      <c r="E109" s="1">
        <v>20</v>
      </c>
      <c r="F109" s="1">
        <v>4</v>
      </c>
      <c r="G109" s="1">
        <v>596000</v>
      </c>
      <c r="H109" s="1">
        <v>986000</v>
      </c>
      <c r="I109" s="29">
        <f>AVERAGE((H109,H110,H111))</f>
        <v>1795333.3333333333</v>
      </c>
      <c r="J109" s="1">
        <f>(G109/I109)</f>
        <v>0.33197177868548089</v>
      </c>
      <c r="K109" s="10">
        <f t="shared" ref="K109:K132" si="14">LOG10(J109)</f>
        <v>-0.47889883461559274</v>
      </c>
      <c r="L109" s="26"/>
      <c r="M109" s="23"/>
    </row>
    <row r="110" spans="1:13" x14ac:dyDescent="0.35">
      <c r="A110" s="9">
        <v>9372</v>
      </c>
      <c r="B110" s="1" t="s">
        <v>5</v>
      </c>
      <c r="C110" s="1" t="s">
        <v>5</v>
      </c>
      <c r="D110" s="1" t="s">
        <v>5</v>
      </c>
      <c r="E110" s="1">
        <v>20</v>
      </c>
      <c r="F110" s="1">
        <v>5</v>
      </c>
      <c r="G110" s="1">
        <v>986000</v>
      </c>
      <c r="H110" s="1">
        <v>3000000</v>
      </c>
      <c r="J110" s="1">
        <f>(G110/I109)</f>
        <v>0.54920163386557741</v>
      </c>
      <c r="K110" s="10">
        <f t="shared" si="14"/>
        <v>-0.26026817941461799</v>
      </c>
      <c r="L110" s="26"/>
      <c r="M110" s="23"/>
    </row>
    <row r="111" spans="1:13" x14ac:dyDescent="0.35">
      <c r="A111" s="9">
        <v>9372</v>
      </c>
      <c r="B111" s="1" t="s">
        <v>5</v>
      </c>
      <c r="C111" s="1" t="s">
        <v>5</v>
      </c>
      <c r="D111" s="1" t="s">
        <v>5</v>
      </c>
      <c r="E111" s="1">
        <v>20</v>
      </c>
      <c r="F111" s="1">
        <v>6</v>
      </c>
      <c r="G111" s="1">
        <v>1240000</v>
      </c>
      <c r="H111" s="1">
        <v>1400000</v>
      </c>
      <c r="J111" s="1">
        <f>(G111/I109)</f>
        <v>0.6906795395469737</v>
      </c>
      <c r="K111" s="10">
        <f t="shared" si="14"/>
        <v>-0.16072340919359407</v>
      </c>
      <c r="L111" s="26"/>
      <c r="M111" s="23"/>
    </row>
    <row r="112" spans="1:13" x14ac:dyDescent="0.35">
      <c r="A112" s="9">
        <v>9372</v>
      </c>
      <c r="B112" s="1" t="s">
        <v>5</v>
      </c>
      <c r="C112" s="1" t="s">
        <v>5</v>
      </c>
      <c r="D112" s="1" t="s">
        <v>5</v>
      </c>
      <c r="E112" s="1">
        <v>21</v>
      </c>
      <c r="F112" s="1">
        <v>7</v>
      </c>
      <c r="G112" s="1">
        <v>948000</v>
      </c>
      <c r="H112" s="1">
        <v>1180000</v>
      </c>
      <c r="I112" s="29">
        <f>AVERAGE((H112,H113,H114))</f>
        <v>1115333.3333333333</v>
      </c>
      <c r="J112" s="1">
        <f>(G112/I112)</f>
        <v>0.84997011356843999</v>
      </c>
      <c r="K112" s="10">
        <f t="shared" si="14"/>
        <v>-7.0596344568646982E-2</v>
      </c>
      <c r="L112" s="26"/>
      <c r="M112" s="23"/>
    </row>
    <row r="113" spans="1:13" x14ac:dyDescent="0.35">
      <c r="A113" s="9">
        <v>9372</v>
      </c>
      <c r="B113" s="1" t="s">
        <v>5</v>
      </c>
      <c r="C113" s="1" t="s">
        <v>5</v>
      </c>
      <c r="D113" s="1" t="s">
        <v>5</v>
      </c>
      <c r="E113" s="1">
        <v>21</v>
      </c>
      <c r="F113" s="1">
        <v>8</v>
      </c>
      <c r="G113" s="1">
        <v>580000</v>
      </c>
      <c r="H113" s="1">
        <v>1180000</v>
      </c>
      <c r="J113" s="1">
        <f>(G113/I112)</f>
        <v>0.5200239091452481</v>
      </c>
      <c r="K113" s="10">
        <f t="shared" si="14"/>
        <v>-0.28397668834377598</v>
      </c>
      <c r="L113" s="26"/>
      <c r="M113" s="23"/>
    </row>
    <row r="114" spans="1:13" ht="15" thickBot="1" x14ac:dyDescent="0.4">
      <c r="A114" s="16">
        <v>9372</v>
      </c>
      <c r="B114" s="17" t="s">
        <v>5</v>
      </c>
      <c r="C114" s="17" t="s">
        <v>5</v>
      </c>
      <c r="D114" s="17" t="s">
        <v>5</v>
      </c>
      <c r="E114" s="17">
        <v>21</v>
      </c>
      <c r="F114" s="17">
        <v>9</v>
      </c>
      <c r="G114" s="17">
        <v>948000</v>
      </c>
      <c r="H114" s="17">
        <v>986000</v>
      </c>
      <c r="I114" s="17"/>
      <c r="J114" s="17">
        <f>(G114/I112)</f>
        <v>0.84997011356843999</v>
      </c>
      <c r="K114" s="18">
        <f t="shared" si="14"/>
        <v>-7.0596344568646982E-2</v>
      </c>
      <c r="L114" s="26"/>
      <c r="M114" s="23"/>
    </row>
    <row r="115" spans="1:13" x14ac:dyDescent="0.35">
      <c r="A115" s="9">
        <v>9372</v>
      </c>
      <c r="B115" s="1" t="s">
        <v>6</v>
      </c>
      <c r="C115" s="1" t="s">
        <v>5</v>
      </c>
      <c r="D115" s="1" t="s">
        <v>5</v>
      </c>
      <c r="E115" s="1" t="s">
        <v>10</v>
      </c>
      <c r="F115" s="1">
        <v>1</v>
      </c>
      <c r="G115" s="1">
        <v>1180000</v>
      </c>
      <c r="H115" s="1">
        <v>986000</v>
      </c>
      <c r="I115" s="29">
        <f>AVERAGE((H115,H116,H117))</f>
        <v>1365333.3333333333</v>
      </c>
      <c r="J115" s="1">
        <f>(G115/I115)</f>
        <v>0.8642578125</v>
      </c>
      <c r="K115" s="10">
        <f t="shared" si="14"/>
        <v>-6.3356685941986526E-2</v>
      </c>
      <c r="L115" s="26">
        <f>AVERAGE(K115:K123)</f>
        <v>-0.18678837103573931</v>
      </c>
      <c r="M115" s="23">
        <f>STDEV(K115:K123)/SQRT(9)</f>
        <v>4.6538029647676248E-2</v>
      </c>
    </row>
    <row r="116" spans="1:13" x14ac:dyDescent="0.35">
      <c r="A116" s="9">
        <v>9372</v>
      </c>
      <c r="B116" s="1" t="s">
        <v>6</v>
      </c>
      <c r="C116" s="1" t="s">
        <v>5</v>
      </c>
      <c r="D116" s="1" t="s">
        <v>5</v>
      </c>
      <c r="E116" s="1" t="s">
        <v>10</v>
      </c>
      <c r="F116" s="1">
        <v>2</v>
      </c>
      <c r="G116" s="1">
        <v>798000</v>
      </c>
      <c r="H116" s="1">
        <v>1870000</v>
      </c>
      <c r="J116" s="1">
        <f>(G116/I115)</f>
        <v>0.58447265625</v>
      </c>
      <c r="K116" s="10">
        <f t="shared" si="14"/>
        <v>-0.23323580189738249</v>
      </c>
      <c r="L116" s="26"/>
      <c r="M116" s="23"/>
    </row>
    <row r="117" spans="1:13" x14ac:dyDescent="0.35">
      <c r="A117" s="9">
        <v>9372</v>
      </c>
      <c r="B117" s="1" t="s">
        <v>6</v>
      </c>
      <c r="C117" s="1" t="s">
        <v>5</v>
      </c>
      <c r="D117" s="1" t="s">
        <v>5</v>
      </c>
      <c r="E117" s="1" t="s">
        <v>10</v>
      </c>
      <c r="F117" s="1">
        <v>3</v>
      </c>
      <c r="G117" s="1">
        <v>596000</v>
      </c>
      <c r="H117" s="1">
        <v>1240000</v>
      </c>
      <c r="J117" s="1">
        <f>(G117/I115)</f>
        <v>0.4365234375</v>
      </c>
      <c r="K117" s="10">
        <f t="shared" si="14"/>
        <v>-0.35999243350787546</v>
      </c>
      <c r="L117" s="26"/>
      <c r="M117" s="23"/>
    </row>
    <row r="118" spans="1:13" x14ac:dyDescent="0.35">
      <c r="A118" s="9">
        <v>9372</v>
      </c>
      <c r="B118" s="1" t="s">
        <v>6</v>
      </c>
      <c r="C118" s="1" t="s">
        <v>5</v>
      </c>
      <c r="D118" s="1" t="s">
        <v>5</v>
      </c>
      <c r="E118" s="1" t="s">
        <v>11</v>
      </c>
      <c r="F118" s="1">
        <v>4</v>
      </c>
      <c r="G118" s="1">
        <v>948000</v>
      </c>
      <c r="H118" s="1">
        <v>986000</v>
      </c>
      <c r="I118" s="29">
        <f>AVERAGE((H118,H119,H120))</f>
        <v>1795333.3333333333</v>
      </c>
      <c r="J118" s="1">
        <f>(G118/I118)</f>
        <v>0.5280356479762347</v>
      </c>
      <c r="K118" s="10">
        <f t="shared" si="14"/>
        <v>-0.27733675701776295</v>
      </c>
      <c r="L118" s="26"/>
      <c r="M118" s="23"/>
    </row>
    <row r="119" spans="1:13" x14ac:dyDescent="0.35">
      <c r="A119" s="9">
        <v>9372</v>
      </c>
      <c r="B119" s="1" t="s">
        <v>6</v>
      </c>
      <c r="C119" s="1" t="s">
        <v>5</v>
      </c>
      <c r="D119" s="1" t="s">
        <v>5</v>
      </c>
      <c r="E119" s="1" t="s">
        <v>11</v>
      </c>
      <c r="F119" s="1">
        <v>5</v>
      </c>
      <c r="G119" s="1">
        <v>1480000</v>
      </c>
      <c r="H119" s="1">
        <v>3000000</v>
      </c>
      <c r="J119" s="1">
        <f>(G119/I118)</f>
        <v>0.82435945042703307</v>
      </c>
      <c r="K119" s="10">
        <f t="shared" si="14"/>
        <v>-8.3883378960871793E-2</v>
      </c>
      <c r="L119" s="26"/>
      <c r="M119" s="23"/>
    </row>
    <row r="120" spans="1:13" x14ac:dyDescent="0.35">
      <c r="A120" s="9">
        <v>9372</v>
      </c>
      <c r="B120" s="1" t="s">
        <v>6</v>
      </c>
      <c r="C120" s="1" t="s">
        <v>5</v>
      </c>
      <c r="D120" s="1" t="s">
        <v>5</v>
      </c>
      <c r="E120" s="1" t="s">
        <v>11</v>
      </c>
      <c r="F120" s="1">
        <v>6</v>
      </c>
      <c r="G120" s="1">
        <v>948000</v>
      </c>
      <c r="H120" s="1">
        <v>1400000</v>
      </c>
      <c r="J120" s="1">
        <f>(G120/I118)</f>
        <v>0.5280356479762347</v>
      </c>
      <c r="K120" s="10">
        <f t="shared" si="14"/>
        <v>-0.27733675701776295</v>
      </c>
      <c r="L120" s="26"/>
      <c r="M120" s="23"/>
    </row>
    <row r="121" spans="1:13" x14ac:dyDescent="0.35">
      <c r="A121" s="9">
        <v>9372</v>
      </c>
      <c r="B121" s="1" t="s">
        <v>6</v>
      </c>
      <c r="C121" s="1" t="s">
        <v>5</v>
      </c>
      <c r="D121" s="1" t="s">
        <v>5</v>
      </c>
      <c r="E121" s="1" t="s">
        <v>12</v>
      </c>
      <c r="F121" s="1">
        <v>7</v>
      </c>
      <c r="G121" s="1">
        <v>948000</v>
      </c>
      <c r="H121" s="1">
        <v>1180000</v>
      </c>
      <c r="I121" s="29">
        <f>AVERAGE((H121,H122,H123))</f>
        <v>1115333.3333333333</v>
      </c>
      <c r="J121" s="1">
        <f>(G121/I121)</f>
        <v>0.84997011356843999</v>
      </c>
      <c r="K121" s="10">
        <f t="shared" si="14"/>
        <v>-7.0596344568646982E-2</v>
      </c>
      <c r="L121" s="26"/>
      <c r="M121" s="23"/>
    </row>
    <row r="122" spans="1:13" x14ac:dyDescent="0.35">
      <c r="A122" s="9">
        <v>9372</v>
      </c>
      <c r="B122" s="1" t="s">
        <v>6</v>
      </c>
      <c r="C122" s="1" t="s">
        <v>5</v>
      </c>
      <c r="D122" s="1" t="s">
        <v>5</v>
      </c>
      <c r="E122" s="1" t="s">
        <v>12</v>
      </c>
      <c r="F122" s="1">
        <v>8</v>
      </c>
      <c r="G122" s="1">
        <v>1180000</v>
      </c>
      <c r="H122" s="1">
        <v>1180000</v>
      </c>
      <c r="J122" s="1">
        <f>(G122/I121)</f>
        <v>1.0579796772265393</v>
      </c>
      <c r="K122" s="10">
        <f t="shared" si="14"/>
        <v>2.4477325399412171E-2</v>
      </c>
      <c r="L122" s="26"/>
      <c r="M122" s="23"/>
    </row>
    <row r="123" spans="1:13" ht="15.5" customHeight="1" thickBot="1" x14ac:dyDescent="0.4">
      <c r="A123" s="16">
        <v>9372</v>
      </c>
      <c r="B123" s="17" t="s">
        <v>6</v>
      </c>
      <c r="C123" s="17" t="s">
        <v>5</v>
      </c>
      <c r="D123" s="17" t="s">
        <v>5</v>
      </c>
      <c r="E123" s="17" t="s">
        <v>12</v>
      </c>
      <c r="F123" s="17">
        <v>9</v>
      </c>
      <c r="G123" s="17">
        <v>510000</v>
      </c>
      <c r="H123" s="17">
        <v>986000</v>
      </c>
      <c r="I123" s="17"/>
      <c r="J123" s="17">
        <f>(G123/I121)</f>
        <v>0.45726240286909747</v>
      </c>
      <c r="K123" s="18">
        <f t="shared" si="14"/>
        <v>-0.33983450580877689</v>
      </c>
      <c r="L123" s="26"/>
      <c r="M123" s="23"/>
    </row>
    <row r="124" spans="1:13" x14ac:dyDescent="0.35">
      <c r="A124" s="9">
        <v>9372</v>
      </c>
      <c r="B124" s="1" t="s">
        <v>6</v>
      </c>
      <c r="C124" s="1" t="s">
        <v>6</v>
      </c>
      <c r="D124" s="1" t="s">
        <v>5</v>
      </c>
      <c r="E124" s="1" t="s">
        <v>19</v>
      </c>
      <c r="F124" s="1">
        <v>1</v>
      </c>
      <c r="G124" s="1">
        <v>6980</v>
      </c>
      <c r="H124" s="1">
        <v>1180000</v>
      </c>
      <c r="I124" s="29">
        <f>AVERAGE((H124,H125,H126))</f>
        <v>1115333.3333333333</v>
      </c>
      <c r="J124" s="1">
        <f>(G124/I124)</f>
        <v>6.25821876867902E-3</v>
      </c>
      <c r="K124" s="10">
        <f t="shared" si="14"/>
        <v>-2.2035492592835522</v>
      </c>
      <c r="L124" s="26">
        <f>AVERAGE(K124:K132)</f>
        <v>-1.9905006632531357</v>
      </c>
      <c r="M124" s="23">
        <f>STDEV(K124:K132)/SQRT(9)</f>
        <v>0.23936930535032616</v>
      </c>
    </row>
    <row r="125" spans="1:13" x14ac:dyDescent="0.35">
      <c r="A125" s="9">
        <v>9372</v>
      </c>
      <c r="B125" s="1" t="s">
        <v>6</v>
      </c>
      <c r="C125" s="1" t="s">
        <v>6</v>
      </c>
      <c r="D125" s="1" t="s">
        <v>5</v>
      </c>
      <c r="E125" s="1" t="s">
        <v>19</v>
      </c>
      <c r="F125" s="1">
        <v>2</v>
      </c>
      <c r="G125" s="1">
        <v>798</v>
      </c>
      <c r="H125" s="1">
        <v>1180000</v>
      </c>
      <c r="J125" s="1">
        <f>(G125/I124)</f>
        <v>7.154811715481172E-4</v>
      </c>
      <c r="K125" s="10">
        <f t="shared" si="14"/>
        <v>-3.1454017905559839</v>
      </c>
      <c r="L125" s="26"/>
      <c r="M125" s="23"/>
    </row>
    <row r="126" spans="1:13" x14ac:dyDescent="0.35">
      <c r="A126" s="9">
        <v>9372</v>
      </c>
      <c r="B126" s="1" t="s">
        <v>6</v>
      </c>
      <c r="C126" s="1" t="s">
        <v>6</v>
      </c>
      <c r="D126" s="1" t="s">
        <v>5</v>
      </c>
      <c r="E126" s="1" t="s">
        <v>19</v>
      </c>
      <c r="F126" s="1">
        <v>3</v>
      </c>
      <c r="G126" s="1">
        <v>52600</v>
      </c>
      <c r="H126" s="1">
        <v>986000</v>
      </c>
      <c r="J126" s="1">
        <f>(G126/I124)</f>
        <v>4.7160789001793192E-2</v>
      </c>
      <c r="K126" s="10">
        <f t="shared" si="14"/>
        <v>-1.3264189377529743</v>
      </c>
      <c r="L126" s="26"/>
      <c r="M126" s="23"/>
    </row>
    <row r="127" spans="1:13" x14ac:dyDescent="0.35">
      <c r="A127" s="9">
        <v>9372</v>
      </c>
      <c r="B127" s="1" t="s">
        <v>6</v>
      </c>
      <c r="C127" s="1" t="s">
        <v>6</v>
      </c>
      <c r="D127" s="1" t="s">
        <v>5</v>
      </c>
      <c r="E127" s="1" t="s">
        <v>21</v>
      </c>
      <c r="F127" s="1">
        <v>4</v>
      </c>
      <c r="G127" s="1">
        <v>9860</v>
      </c>
      <c r="H127" s="1">
        <v>1180000</v>
      </c>
      <c r="I127" s="29">
        <f>AVERAGE(H127,H128,H129)</f>
        <v>1280000</v>
      </c>
      <c r="J127" s="1">
        <f>(G127/I127)</f>
        <v>7.7031249999999999E-3</v>
      </c>
      <c r="K127" s="10">
        <f t="shared" si="14"/>
        <v>-2.1133330547066573</v>
      </c>
      <c r="L127" s="26"/>
      <c r="M127" s="23"/>
    </row>
    <row r="128" spans="1:13" x14ac:dyDescent="0.35">
      <c r="A128" s="9">
        <v>9372</v>
      </c>
      <c r="B128" s="1" t="s">
        <v>6</v>
      </c>
      <c r="C128" s="1" t="s">
        <v>6</v>
      </c>
      <c r="D128" s="1" t="s">
        <v>5</v>
      </c>
      <c r="E128" s="1" t="s">
        <v>21</v>
      </c>
      <c r="F128" s="1">
        <v>5</v>
      </c>
      <c r="G128" s="1">
        <v>85600</v>
      </c>
      <c r="H128" s="1">
        <v>1180000</v>
      </c>
      <c r="J128" s="15">
        <f>(G128/I127)</f>
        <v>6.6875000000000004E-2</v>
      </c>
      <c r="K128" s="10">
        <f t="shared" si="14"/>
        <v>-1.1747362049707151</v>
      </c>
      <c r="L128" s="26"/>
      <c r="M128" s="23"/>
    </row>
    <row r="129" spans="1:13" x14ac:dyDescent="0.35">
      <c r="A129" s="9">
        <v>9372</v>
      </c>
      <c r="B129" s="1" t="s">
        <v>6</v>
      </c>
      <c r="C129" s="1" t="s">
        <v>6</v>
      </c>
      <c r="D129" s="1" t="s">
        <v>5</v>
      </c>
      <c r="E129" s="1" t="s">
        <v>21</v>
      </c>
      <c r="F129" s="1">
        <v>6</v>
      </c>
      <c r="G129" s="1">
        <v>148000</v>
      </c>
      <c r="H129" s="1">
        <v>1480000</v>
      </c>
      <c r="J129" s="15">
        <f>(G129/I127)</f>
        <v>0.11562500000000001</v>
      </c>
      <c r="K129" s="10">
        <f t="shared" si="14"/>
        <v>-0.93694825425291095</v>
      </c>
      <c r="L129" s="26"/>
      <c r="M129" s="23"/>
    </row>
    <row r="130" spans="1:13" x14ac:dyDescent="0.35">
      <c r="A130" s="9">
        <v>9372</v>
      </c>
      <c r="B130" s="1" t="s">
        <v>6</v>
      </c>
      <c r="C130" s="1" t="s">
        <v>6</v>
      </c>
      <c r="D130" s="1" t="s">
        <v>5</v>
      </c>
      <c r="E130" s="1" t="s">
        <v>22</v>
      </c>
      <c r="F130" s="1">
        <v>7</v>
      </c>
      <c r="G130" s="1">
        <v>3400</v>
      </c>
      <c r="H130" s="1">
        <v>1180000</v>
      </c>
      <c r="I130" s="29">
        <f>AVERAGE(H130,H131,H132)</f>
        <v>1280000</v>
      </c>
      <c r="J130" s="1">
        <f>(G130/I130)</f>
        <v>2.6562500000000002E-3</v>
      </c>
      <c r="K130" s="10">
        <f t="shared" si="14"/>
        <v>-2.5757310526056134</v>
      </c>
      <c r="L130" s="26"/>
      <c r="M130" s="23"/>
    </row>
    <row r="131" spans="1:13" x14ac:dyDescent="0.35">
      <c r="A131" s="9">
        <v>9372</v>
      </c>
      <c r="B131" s="1" t="s">
        <v>6</v>
      </c>
      <c r="C131" s="1" t="s">
        <v>6</v>
      </c>
      <c r="D131" s="1" t="s">
        <v>5</v>
      </c>
      <c r="E131" s="1" t="s">
        <v>22</v>
      </c>
      <c r="F131" s="1">
        <v>8</v>
      </c>
      <c r="G131" s="1">
        <v>5060</v>
      </c>
      <c r="H131" s="1">
        <v>1180000</v>
      </c>
      <c r="J131" s="1">
        <f>(G131/I130)</f>
        <v>3.953125E-3</v>
      </c>
      <c r="K131" s="10">
        <f t="shared" si="14"/>
        <v>-2.4030594528080691</v>
      </c>
      <c r="L131" s="26"/>
      <c r="M131" s="23"/>
    </row>
    <row r="132" spans="1:13" ht="15" thickBot="1" x14ac:dyDescent="0.4">
      <c r="A132" s="16">
        <v>9372</v>
      </c>
      <c r="B132" s="17" t="s">
        <v>6</v>
      </c>
      <c r="C132" s="17" t="s">
        <v>6</v>
      </c>
      <c r="D132" s="17" t="s">
        <v>5</v>
      </c>
      <c r="E132" s="17" t="s">
        <v>22</v>
      </c>
      <c r="F132" s="17">
        <v>9</v>
      </c>
      <c r="G132" s="17">
        <v>11800</v>
      </c>
      <c r="H132" s="17">
        <v>1480000</v>
      </c>
      <c r="I132" s="17"/>
      <c r="J132" s="17">
        <f>(G132/I130)</f>
        <v>9.2187499999999995E-3</v>
      </c>
      <c r="K132" s="18">
        <f t="shared" si="14"/>
        <v>-2.0353279623417428</v>
      </c>
      <c r="L132" s="26"/>
      <c r="M132" s="23"/>
    </row>
    <row r="133" spans="1:13" x14ac:dyDescent="0.35">
      <c r="A133" s="9">
        <v>9372</v>
      </c>
      <c r="B133" s="1" t="s">
        <v>6</v>
      </c>
      <c r="C133" s="1" t="s">
        <v>5</v>
      </c>
      <c r="D133" s="1" t="s">
        <v>6</v>
      </c>
      <c r="E133" s="1" t="s">
        <v>17</v>
      </c>
      <c r="F133" s="1">
        <v>1</v>
      </c>
      <c r="G133" s="1">
        <v>386</v>
      </c>
      <c r="H133" s="1">
        <v>986000</v>
      </c>
      <c r="I133" s="29">
        <f>AVERAGE((H133,H134,H135))</f>
        <v>1365333.3333333333</v>
      </c>
      <c r="J133" s="1">
        <f>(G133/I133)</f>
        <v>2.8271484375000003E-4</v>
      </c>
      <c r="K133" s="10">
        <f t="shared" ref="K133:K150" si="15">LOG10(J133)</f>
        <v>-3.5486513885763569</v>
      </c>
      <c r="L133" s="26">
        <f>AVERAGE(K133:K141)</f>
        <v>-3.0672983279355637</v>
      </c>
      <c r="M133" s="23">
        <f>STDEV(K133:K141)/SQRT(9)</f>
        <v>0.26856359715626382</v>
      </c>
    </row>
    <row r="134" spans="1:13" x14ac:dyDescent="0.35">
      <c r="A134" s="9">
        <v>9372</v>
      </c>
      <c r="B134" s="1" t="s">
        <v>6</v>
      </c>
      <c r="C134" s="1" t="s">
        <v>5</v>
      </c>
      <c r="D134" s="1" t="s">
        <v>6</v>
      </c>
      <c r="E134" s="1" t="s">
        <v>17</v>
      </c>
      <c r="F134" s="1">
        <v>2</v>
      </c>
      <c r="G134" s="1">
        <v>64</v>
      </c>
      <c r="H134" s="1">
        <v>1870000</v>
      </c>
      <c r="J134" s="1">
        <f>(G134/I133)</f>
        <v>4.6875000000000001E-5</v>
      </c>
      <c r="K134" s="10">
        <f t="shared" si="15"/>
        <v>-4.3290587192642249</v>
      </c>
      <c r="L134" s="26"/>
      <c r="M134" s="23"/>
    </row>
    <row r="135" spans="1:13" x14ac:dyDescent="0.35">
      <c r="A135" s="9">
        <v>9372</v>
      </c>
      <c r="B135" s="1" t="s">
        <v>6</v>
      </c>
      <c r="C135" s="1" t="s">
        <v>5</v>
      </c>
      <c r="D135" s="1" t="s">
        <v>6</v>
      </c>
      <c r="E135" s="1" t="s">
        <v>17</v>
      </c>
      <c r="F135" s="1">
        <v>3</v>
      </c>
      <c r="G135" s="1">
        <v>90</v>
      </c>
      <c r="H135" s="1">
        <v>1240000</v>
      </c>
      <c r="J135" s="1">
        <f>(G135/I133)</f>
        <v>6.5917968750000004E-5</v>
      </c>
      <c r="K135" s="10">
        <f t="shared" si="15"/>
        <v>-4.1809961838087872</v>
      </c>
      <c r="L135" s="26"/>
      <c r="M135" s="23"/>
    </row>
    <row r="136" spans="1:13" x14ac:dyDescent="0.35">
      <c r="A136" s="9">
        <v>9372</v>
      </c>
      <c r="B136" s="1" t="s">
        <v>6</v>
      </c>
      <c r="C136" s="1" t="s">
        <v>5</v>
      </c>
      <c r="D136" s="1" t="s">
        <v>6</v>
      </c>
      <c r="E136" s="1" t="s">
        <v>16</v>
      </c>
      <c r="F136" s="1">
        <v>4</v>
      </c>
      <c r="G136" s="1">
        <v>2320</v>
      </c>
      <c r="H136" s="1">
        <v>986000</v>
      </c>
      <c r="I136" s="29">
        <f>AVERAGE((H136,H137,H138))</f>
        <v>1795333.3333333333</v>
      </c>
      <c r="J136" s="1">
        <f>(G136/I136)</f>
        <v>1.292239138507241E-3</v>
      </c>
      <c r="K136" s="10">
        <f t="shared" si="15"/>
        <v>-2.8886571094649294</v>
      </c>
      <c r="L136" s="26"/>
      <c r="M136" s="23"/>
    </row>
    <row r="137" spans="1:13" x14ac:dyDescent="0.35">
      <c r="A137" s="9">
        <v>9372</v>
      </c>
      <c r="B137" s="1" t="s">
        <v>6</v>
      </c>
      <c r="C137" s="1" t="s">
        <v>5</v>
      </c>
      <c r="D137" s="1" t="s">
        <v>6</v>
      </c>
      <c r="E137" s="1" t="s">
        <v>16</v>
      </c>
      <c r="F137" s="1">
        <v>5</v>
      </c>
      <c r="G137" s="1">
        <v>3060</v>
      </c>
      <c r="H137" s="1">
        <v>3000000</v>
      </c>
      <c r="J137" s="1">
        <f>(G137/I136)</f>
        <v>1.7044188637207575E-3</v>
      </c>
      <c r="K137" s="10">
        <f t="shared" si="15"/>
        <v>-2.7684236678742491</v>
      </c>
      <c r="L137" s="26"/>
      <c r="M137" s="23"/>
    </row>
    <row r="138" spans="1:13" x14ac:dyDescent="0.35">
      <c r="A138" s="9">
        <v>9372</v>
      </c>
      <c r="B138" s="1" t="s">
        <v>6</v>
      </c>
      <c r="C138" s="1" t="s">
        <v>5</v>
      </c>
      <c r="D138" s="1" t="s">
        <v>6</v>
      </c>
      <c r="E138" s="1" t="s">
        <v>16</v>
      </c>
      <c r="F138" s="1">
        <v>6</v>
      </c>
      <c r="G138" s="1">
        <v>1580</v>
      </c>
      <c r="H138" s="1">
        <v>1400000</v>
      </c>
      <c r="J138" s="1">
        <f>(G138/I136)</f>
        <v>8.8005941329372453E-4</v>
      </c>
      <c r="K138" s="10">
        <f t="shared" si="15"/>
        <v>-3.0554880074014066</v>
      </c>
      <c r="L138" s="26"/>
      <c r="M138" s="23"/>
    </row>
    <row r="139" spans="1:13" x14ac:dyDescent="0.35">
      <c r="A139" s="9">
        <v>9372</v>
      </c>
      <c r="B139" s="1" t="s">
        <v>6</v>
      </c>
      <c r="C139" s="1" t="s">
        <v>5</v>
      </c>
      <c r="D139" s="1" t="s">
        <v>6</v>
      </c>
      <c r="E139" s="1" t="s">
        <v>20</v>
      </c>
      <c r="F139" s="1">
        <v>7</v>
      </c>
      <c r="G139" s="1">
        <v>3860</v>
      </c>
      <c r="H139" s="1">
        <v>1180000</v>
      </c>
      <c r="I139" s="29">
        <f>AVERAGE((H139,H140,H141))</f>
        <v>1115333.3333333333</v>
      </c>
      <c r="J139" s="1">
        <f>(G139/I139)</f>
        <v>3.4608487746563064E-3</v>
      </c>
      <c r="K139" s="10">
        <f t="shared" si="15"/>
        <v>-2.4608173772349584</v>
      </c>
      <c r="L139" s="26"/>
      <c r="M139" s="23"/>
    </row>
    <row r="140" spans="1:13" x14ac:dyDescent="0.35">
      <c r="A140" s="9">
        <v>9372</v>
      </c>
      <c r="B140" s="1" t="s">
        <v>6</v>
      </c>
      <c r="C140" s="1" t="s">
        <v>5</v>
      </c>
      <c r="D140" s="1" t="s">
        <v>6</v>
      </c>
      <c r="E140" s="1" t="s">
        <v>20</v>
      </c>
      <c r="F140" s="1">
        <v>8</v>
      </c>
      <c r="G140" s="1">
        <v>11800</v>
      </c>
      <c r="H140" s="1">
        <v>1180000</v>
      </c>
      <c r="J140" s="1">
        <f>(G140/I139)</f>
        <v>1.0579796772265393E-2</v>
      </c>
      <c r="K140" s="10">
        <f t="shared" si="15"/>
        <v>-1.9755226746005878</v>
      </c>
      <c r="L140" s="26"/>
      <c r="M140" s="23"/>
    </row>
    <row r="141" spans="1:13" ht="15" thickBot="1" x14ac:dyDescent="0.4">
      <c r="A141" s="16">
        <v>9372</v>
      </c>
      <c r="B141" s="17" t="s">
        <v>6</v>
      </c>
      <c r="C141" s="17" t="s">
        <v>5</v>
      </c>
      <c r="D141" s="17" t="s">
        <v>6</v>
      </c>
      <c r="E141" s="17" t="s">
        <v>20</v>
      </c>
      <c r="F141" s="17">
        <v>9</v>
      </c>
      <c r="G141" s="17">
        <v>4460</v>
      </c>
      <c r="H141" s="17">
        <v>986000</v>
      </c>
      <c r="I141" s="17"/>
      <c r="J141" s="17">
        <f>(G141/I139)</f>
        <v>3.9988045427375978E-3</v>
      </c>
      <c r="K141" s="18">
        <f t="shared" si="15"/>
        <v>-2.3980698231945712</v>
      </c>
      <c r="L141" s="26"/>
      <c r="M141" s="23"/>
    </row>
    <row r="142" spans="1:13" x14ac:dyDescent="0.35">
      <c r="A142" s="9">
        <v>9372</v>
      </c>
      <c r="B142" s="1" t="s">
        <v>6</v>
      </c>
      <c r="C142" s="1" t="s">
        <v>6</v>
      </c>
      <c r="D142" s="1" t="s">
        <v>6</v>
      </c>
      <c r="E142" s="1" t="s">
        <v>24</v>
      </c>
      <c r="F142" s="1">
        <v>1</v>
      </c>
      <c r="G142" s="1">
        <v>1</v>
      </c>
      <c r="H142" s="1">
        <v>1180000</v>
      </c>
      <c r="I142" s="29">
        <f>AVERAGE(H142:H144)</f>
        <v>1115333.3333333333</v>
      </c>
      <c r="J142" s="1">
        <f>(G142/I142)</f>
        <v>8.965929468021519E-7</v>
      </c>
      <c r="K142" s="10">
        <f t="shared" si="15"/>
        <v>-6.0474046819067135</v>
      </c>
      <c r="L142" s="26">
        <f>AVERAGE(K142:K150)</f>
        <v>-6.7566864425599782</v>
      </c>
      <c r="M142" s="23">
        <f>STDEV(K142:K150)/SQRT(9)</f>
        <v>0.43546299464693222</v>
      </c>
    </row>
    <row r="143" spans="1:13" x14ac:dyDescent="0.35">
      <c r="A143" s="9">
        <v>9372</v>
      </c>
      <c r="B143" s="1" t="s">
        <v>6</v>
      </c>
      <c r="C143" s="1" t="s">
        <v>6</v>
      </c>
      <c r="D143" s="1" t="s">
        <v>6</v>
      </c>
      <c r="E143" s="1" t="s">
        <v>24</v>
      </c>
      <c r="F143" s="1">
        <v>2</v>
      </c>
      <c r="G143" s="1">
        <v>1</v>
      </c>
      <c r="H143" s="1">
        <v>1180000</v>
      </c>
      <c r="J143" s="1">
        <f>(G143/I142)</f>
        <v>8.965929468021519E-7</v>
      </c>
      <c r="K143" s="10">
        <f t="shared" si="15"/>
        <v>-6.0474046819067135</v>
      </c>
      <c r="L143" s="26"/>
      <c r="M143" s="23"/>
    </row>
    <row r="144" spans="1:13" x14ac:dyDescent="0.35">
      <c r="A144" s="9">
        <v>9372</v>
      </c>
      <c r="B144" s="1" t="s">
        <v>6</v>
      </c>
      <c r="C144" s="1" t="s">
        <v>6</v>
      </c>
      <c r="D144" s="1" t="s">
        <v>6</v>
      </c>
      <c r="E144" s="1" t="s">
        <v>24</v>
      </c>
      <c r="F144" s="1">
        <v>3</v>
      </c>
      <c r="G144" s="1">
        <v>12.5</v>
      </c>
      <c r="H144" s="1">
        <v>986000</v>
      </c>
      <c r="J144" s="1">
        <f>(G144/I142)</f>
        <v>1.1207411835026898E-5</v>
      </c>
      <c r="K144" s="10">
        <f t="shared" si="15"/>
        <v>-4.9504946688986564</v>
      </c>
      <c r="L144" s="26"/>
      <c r="M144" s="23"/>
    </row>
    <row r="145" spans="1:19" x14ac:dyDescent="0.35">
      <c r="A145" s="9">
        <v>9372</v>
      </c>
      <c r="B145" s="1" t="s">
        <v>6</v>
      </c>
      <c r="C145" s="1" t="s">
        <v>6</v>
      </c>
      <c r="D145" s="1" t="s">
        <v>6</v>
      </c>
      <c r="E145" s="1" t="s">
        <v>23</v>
      </c>
      <c r="F145" s="1">
        <v>4</v>
      </c>
      <c r="G145" s="1">
        <v>0.01</v>
      </c>
      <c r="H145" s="1">
        <v>1180000</v>
      </c>
      <c r="I145" s="29">
        <f>AVERAGE(H145:H147)</f>
        <v>1115333.3333333333</v>
      </c>
      <c r="J145" s="1">
        <f>(G145/I145)</f>
        <v>8.9659294680215198E-9</v>
      </c>
      <c r="K145" s="10">
        <f t="shared" si="15"/>
        <v>-8.0474046819067127</v>
      </c>
      <c r="L145" s="26"/>
      <c r="M145" s="23"/>
    </row>
    <row r="146" spans="1:19" x14ac:dyDescent="0.35">
      <c r="A146" s="9">
        <v>9372</v>
      </c>
      <c r="B146" s="1" t="s">
        <v>6</v>
      </c>
      <c r="C146" s="1" t="s">
        <v>6</v>
      </c>
      <c r="D146" s="1" t="s">
        <v>6</v>
      </c>
      <c r="E146" s="1" t="s">
        <v>23</v>
      </c>
      <c r="F146" s="1">
        <v>5</v>
      </c>
      <c r="G146" s="1">
        <v>5</v>
      </c>
      <c r="H146" s="1">
        <v>1180000</v>
      </c>
      <c r="J146" s="1">
        <f>(G146/I145)</f>
        <v>4.4829647340107593E-6</v>
      </c>
      <c r="K146" s="10">
        <f t="shared" si="15"/>
        <v>-5.3484346775706948</v>
      </c>
      <c r="L146" s="26"/>
      <c r="M146" s="23"/>
      <c r="S146" s="1"/>
    </row>
    <row r="147" spans="1:19" x14ac:dyDescent="0.35">
      <c r="A147" s="9">
        <v>9372</v>
      </c>
      <c r="B147" s="1" t="s">
        <v>6</v>
      </c>
      <c r="C147" s="1" t="s">
        <v>6</v>
      </c>
      <c r="D147" s="1" t="s">
        <v>6</v>
      </c>
      <c r="E147" s="1" t="s">
        <v>23</v>
      </c>
      <c r="F147" s="1">
        <v>6</v>
      </c>
      <c r="G147" s="1">
        <v>0.01</v>
      </c>
      <c r="H147" s="1">
        <v>986000</v>
      </c>
      <c r="J147" s="1">
        <f>(G147/I145)</f>
        <v>8.9659294680215198E-9</v>
      </c>
      <c r="K147" s="10">
        <f t="shared" si="15"/>
        <v>-8.0474046819067127</v>
      </c>
      <c r="L147" s="26"/>
      <c r="M147" s="23"/>
    </row>
    <row r="148" spans="1:19" x14ac:dyDescent="0.35">
      <c r="A148" s="9">
        <v>9372</v>
      </c>
      <c r="B148" s="1" t="s">
        <v>6</v>
      </c>
      <c r="C148" s="1" t="s">
        <v>6</v>
      </c>
      <c r="D148" s="1" t="s">
        <v>6</v>
      </c>
      <c r="E148" s="1" t="s">
        <v>25</v>
      </c>
      <c r="F148" s="1">
        <v>7</v>
      </c>
      <c r="G148" s="1">
        <v>1</v>
      </c>
      <c r="H148" s="1">
        <v>1180000</v>
      </c>
      <c r="I148" s="1">
        <f>AVERAGE(H148:H150)</f>
        <v>1280000</v>
      </c>
      <c r="J148" s="1">
        <f>(G148/I148)</f>
        <v>7.8125000000000004E-7</v>
      </c>
      <c r="K148" s="10">
        <f t="shared" si="15"/>
        <v>-6.1072099696478688</v>
      </c>
      <c r="L148" s="26"/>
      <c r="M148" s="23"/>
    </row>
    <row r="149" spans="1:19" x14ac:dyDescent="0.35">
      <c r="A149" s="9">
        <v>9372</v>
      </c>
      <c r="B149" s="1" t="s">
        <v>6</v>
      </c>
      <c r="C149" s="1" t="s">
        <v>6</v>
      </c>
      <c r="D149" s="1" t="s">
        <v>6</v>
      </c>
      <c r="E149" s="1" t="s">
        <v>25</v>
      </c>
      <c r="F149" s="1">
        <v>8</v>
      </c>
      <c r="G149" s="1">
        <v>0.01</v>
      </c>
      <c r="H149" s="1">
        <v>1180000</v>
      </c>
      <c r="J149" s="1">
        <f>(G149/I148)</f>
        <v>7.8124999999999996E-9</v>
      </c>
      <c r="K149" s="10">
        <f t="shared" si="15"/>
        <v>-8.1072099696478688</v>
      </c>
      <c r="L149" s="26"/>
      <c r="M149" s="23"/>
    </row>
    <row r="150" spans="1:19" ht="15" thickBot="1" x14ac:dyDescent="0.4">
      <c r="A150" s="12">
        <v>9372</v>
      </c>
      <c r="B150" s="13" t="s">
        <v>6</v>
      </c>
      <c r="C150" s="13" t="s">
        <v>6</v>
      </c>
      <c r="D150" s="13" t="s">
        <v>6</v>
      </c>
      <c r="E150" s="13" t="s">
        <v>25</v>
      </c>
      <c r="F150" s="13">
        <v>9</v>
      </c>
      <c r="G150" s="13">
        <v>0.01</v>
      </c>
      <c r="H150" s="13">
        <v>1480000</v>
      </c>
      <c r="I150" s="13"/>
      <c r="J150" s="13">
        <f>(G150/I148)</f>
        <v>7.8124999999999996E-9</v>
      </c>
      <c r="K150" s="14">
        <f t="shared" si="15"/>
        <v>-8.1072099696478688</v>
      </c>
      <c r="L150" s="27"/>
      <c r="M150" s="24"/>
    </row>
    <row r="151" spans="1:19" ht="15" thickTop="1" x14ac:dyDescent="0.3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BE22E43E6078478E5B01CEB461FD81" ma:contentTypeVersion="2" ma:contentTypeDescription="Create a new document." ma:contentTypeScope="" ma:versionID="e58168a0dbed4a688b3a98dd94910499">
  <xsd:schema xmlns:xsd="http://www.w3.org/2001/XMLSchema" xmlns:xs="http://www.w3.org/2001/XMLSchema" xmlns:p="http://schemas.microsoft.com/office/2006/metadata/properties" xmlns:ns3="85e7d333-2599-4bb5-8935-eaa2c8c02b6f" targetNamespace="http://schemas.microsoft.com/office/2006/metadata/properties" ma:root="true" ma:fieldsID="a7c46106edd621a6e834fc03bdf27654" ns3:_="">
    <xsd:import namespace="85e7d333-2599-4bb5-8935-eaa2c8c02b6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7d333-2599-4bb5-8935-eaa2c8c02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A21D59-345E-46D4-B520-FE0F0ABE3F3E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85e7d333-2599-4bb5-8935-eaa2c8c02b6f"/>
  </ds:schemaRefs>
</ds:datastoreItem>
</file>

<file path=customXml/itemProps2.xml><?xml version="1.0" encoding="utf-8"?>
<ds:datastoreItem xmlns:ds="http://schemas.openxmlformats.org/officeDocument/2006/customXml" ds:itemID="{F9DF8339-AEE6-435C-A93D-B4FEF786ED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7d333-2599-4bb5-8935-eaa2c8c02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BF7447-AA01-4001-87F1-7661BB3671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Andy</cp:lastModifiedBy>
  <dcterms:created xsi:type="dcterms:W3CDTF">2022-11-28T15:07:36Z</dcterms:created>
  <dcterms:modified xsi:type="dcterms:W3CDTF">2023-08-14T11:52:20Z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0x01010079BE22E43E6078478E5B01CEB461FD81</vt:lpwstr>
  </property>
</Properties>
</file>