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gerar\Documents\Research\Population data and Public Health\To co-authors\"/>
    </mc:Choice>
  </mc:AlternateContent>
  <xr:revisionPtr revIDLastSave="0" documentId="13_ncr:1_{E7248C3B-C285-46FE-B6FE-EE790979CB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lement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3" i="1" l="1"/>
  <c r="M53" i="1"/>
  <c r="M70" i="1"/>
  <c r="M97" i="1" s="1"/>
  <c r="K53" i="1"/>
  <c r="J53" i="1"/>
  <c r="D68" i="1"/>
  <c r="D95" i="1" s="1"/>
  <c r="W53" i="1"/>
  <c r="X53" i="1"/>
  <c r="Z53" i="1"/>
  <c r="AA53" i="1"/>
  <c r="AC53" i="1"/>
  <c r="AD53" i="1"/>
  <c r="AF53" i="1"/>
  <c r="AG53" i="1"/>
  <c r="AX20" i="1"/>
  <c r="AW20" i="1"/>
  <c r="AW9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L9" i="1"/>
  <c r="L5" i="1"/>
  <c r="L6" i="1"/>
  <c r="L7" i="1"/>
  <c r="L8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K74" i="1"/>
  <c r="K101" i="1" s="1"/>
  <c r="J74" i="1"/>
  <c r="J101" i="1" s="1"/>
  <c r="J63" i="1"/>
  <c r="J90" i="1" s="1"/>
  <c r="S8" i="1" l="1"/>
  <c r="S20" i="1"/>
  <c r="S10" i="1"/>
  <c r="S9" i="1"/>
  <c r="W59" i="1"/>
  <c r="W86" i="1" s="1"/>
  <c r="AQ34" i="1"/>
  <c r="AR34" i="1"/>
  <c r="AT34" i="1"/>
  <c r="AU34" i="1"/>
  <c r="AW34" i="1"/>
  <c r="AX34" i="1"/>
  <c r="AZ34" i="1"/>
  <c r="BA34" i="1"/>
  <c r="AQ35" i="1"/>
  <c r="AR35" i="1"/>
  <c r="AT35" i="1"/>
  <c r="AU35" i="1"/>
  <c r="AW35" i="1"/>
  <c r="AX35" i="1"/>
  <c r="AZ35" i="1"/>
  <c r="BA35" i="1"/>
  <c r="AQ36" i="1"/>
  <c r="AR36" i="1"/>
  <c r="AT36" i="1"/>
  <c r="AU36" i="1"/>
  <c r="AW36" i="1"/>
  <c r="AX36" i="1"/>
  <c r="AZ36" i="1"/>
  <c r="BA36" i="1"/>
  <c r="AQ37" i="1"/>
  <c r="AR37" i="1"/>
  <c r="AT37" i="1"/>
  <c r="AU37" i="1"/>
  <c r="AW37" i="1"/>
  <c r="AX37" i="1"/>
  <c r="AZ37" i="1"/>
  <c r="BA37" i="1"/>
  <c r="AQ38" i="1"/>
  <c r="AR38" i="1"/>
  <c r="AT38" i="1"/>
  <c r="AU38" i="1"/>
  <c r="AW38" i="1"/>
  <c r="AX38" i="1"/>
  <c r="AZ38" i="1"/>
  <c r="BA38" i="1"/>
  <c r="AQ39" i="1"/>
  <c r="AR39" i="1"/>
  <c r="AT39" i="1"/>
  <c r="AU39" i="1"/>
  <c r="AW39" i="1"/>
  <c r="AX39" i="1"/>
  <c r="AZ39" i="1"/>
  <c r="BA39" i="1"/>
  <c r="AQ40" i="1"/>
  <c r="AR40" i="1"/>
  <c r="AT40" i="1"/>
  <c r="AU40" i="1"/>
  <c r="AW40" i="1"/>
  <c r="AX40" i="1"/>
  <c r="AZ40" i="1"/>
  <c r="BA40" i="1"/>
  <c r="AQ41" i="1"/>
  <c r="AR41" i="1"/>
  <c r="AT41" i="1"/>
  <c r="AU41" i="1"/>
  <c r="AW41" i="1"/>
  <c r="AX41" i="1"/>
  <c r="AZ41" i="1"/>
  <c r="BA41" i="1"/>
  <c r="AQ42" i="1"/>
  <c r="AR42" i="1"/>
  <c r="AT42" i="1"/>
  <c r="AU42" i="1"/>
  <c r="AW42" i="1"/>
  <c r="AX42" i="1"/>
  <c r="AZ42" i="1"/>
  <c r="BA42" i="1"/>
  <c r="AQ43" i="1"/>
  <c r="AR43" i="1"/>
  <c r="AT43" i="1"/>
  <c r="AU43" i="1"/>
  <c r="AW43" i="1"/>
  <c r="AX43" i="1"/>
  <c r="AZ43" i="1"/>
  <c r="BA43" i="1"/>
  <c r="AQ44" i="1"/>
  <c r="AR44" i="1"/>
  <c r="AT44" i="1"/>
  <c r="AU44" i="1"/>
  <c r="AW44" i="1"/>
  <c r="AX44" i="1"/>
  <c r="AZ44" i="1"/>
  <c r="BA44" i="1"/>
  <c r="AQ45" i="1"/>
  <c r="AR45" i="1"/>
  <c r="AS45" i="1"/>
  <c r="AT45" i="1"/>
  <c r="AU45" i="1"/>
  <c r="AW45" i="1"/>
  <c r="AX45" i="1"/>
  <c r="AZ45" i="1"/>
  <c r="BA45" i="1"/>
  <c r="AQ46" i="1"/>
  <c r="AR46" i="1"/>
  <c r="AT46" i="1"/>
  <c r="AU46" i="1"/>
  <c r="AW46" i="1"/>
  <c r="AX46" i="1"/>
  <c r="AZ46" i="1"/>
  <c r="BA46" i="1"/>
  <c r="AQ47" i="1"/>
  <c r="AR47" i="1"/>
  <c r="AT47" i="1"/>
  <c r="AU47" i="1"/>
  <c r="AW47" i="1"/>
  <c r="AX47" i="1"/>
  <c r="AZ47" i="1"/>
  <c r="BA47" i="1"/>
  <c r="AQ48" i="1"/>
  <c r="AR48" i="1"/>
  <c r="AT48" i="1"/>
  <c r="AU48" i="1"/>
  <c r="AW48" i="1"/>
  <c r="AX48" i="1"/>
  <c r="AZ48" i="1"/>
  <c r="BA48" i="1"/>
  <c r="AQ49" i="1"/>
  <c r="AR49" i="1"/>
  <c r="AT49" i="1"/>
  <c r="AU49" i="1"/>
  <c r="AW49" i="1"/>
  <c r="AX49" i="1"/>
  <c r="AZ49" i="1"/>
  <c r="BA49" i="1"/>
  <c r="AQ50" i="1"/>
  <c r="AR50" i="1"/>
  <c r="AT50" i="1"/>
  <c r="AU50" i="1"/>
  <c r="AW50" i="1"/>
  <c r="AX50" i="1"/>
  <c r="AZ50" i="1"/>
  <c r="BA50" i="1"/>
  <c r="AQ51" i="1"/>
  <c r="AR51" i="1"/>
  <c r="AT51" i="1"/>
  <c r="AU51" i="1"/>
  <c r="AW51" i="1"/>
  <c r="AX51" i="1"/>
  <c r="AZ51" i="1"/>
  <c r="BA51" i="1"/>
  <c r="AQ52" i="1"/>
  <c r="AR52" i="1"/>
  <c r="AT52" i="1"/>
  <c r="AU52" i="1"/>
  <c r="AW52" i="1"/>
  <c r="AX52" i="1"/>
  <c r="AZ52" i="1"/>
  <c r="BA52" i="1"/>
  <c r="BA33" i="1"/>
  <c r="AZ33" i="1"/>
  <c r="AX33" i="1"/>
  <c r="AW33" i="1"/>
  <c r="AU33" i="1"/>
  <c r="AT33" i="1"/>
  <c r="AR33" i="1"/>
  <c r="AQ33" i="1"/>
  <c r="AQ6" i="1"/>
  <c r="AR6" i="1"/>
  <c r="AT6" i="1"/>
  <c r="AU6" i="1"/>
  <c r="AW6" i="1"/>
  <c r="AX6" i="1"/>
  <c r="AZ6" i="1"/>
  <c r="BA6" i="1"/>
  <c r="AQ7" i="1"/>
  <c r="AR7" i="1"/>
  <c r="AT7" i="1"/>
  <c r="AU7" i="1"/>
  <c r="AW7" i="1"/>
  <c r="AX7" i="1"/>
  <c r="AZ7" i="1"/>
  <c r="BA7" i="1"/>
  <c r="AQ8" i="1"/>
  <c r="AR8" i="1"/>
  <c r="AT8" i="1"/>
  <c r="AU8" i="1"/>
  <c r="AW8" i="1"/>
  <c r="AX8" i="1"/>
  <c r="AZ8" i="1"/>
  <c r="BA8" i="1"/>
  <c r="AQ9" i="1"/>
  <c r="AR9" i="1"/>
  <c r="AT9" i="1"/>
  <c r="AU9" i="1"/>
  <c r="AX9" i="1"/>
  <c r="AZ9" i="1"/>
  <c r="BA9" i="1"/>
  <c r="AQ10" i="1"/>
  <c r="AR10" i="1"/>
  <c r="AT10" i="1"/>
  <c r="AU10" i="1"/>
  <c r="AW10" i="1"/>
  <c r="AX10" i="1"/>
  <c r="AZ10" i="1"/>
  <c r="BA10" i="1"/>
  <c r="AQ11" i="1"/>
  <c r="AR11" i="1"/>
  <c r="AT11" i="1"/>
  <c r="AU11" i="1"/>
  <c r="AW11" i="1"/>
  <c r="AX11" i="1"/>
  <c r="AZ11" i="1"/>
  <c r="BA11" i="1"/>
  <c r="AQ12" i="1"/>
  <c r="AR12" i="1"/>
  <c r="AT12" i="1"/>
  <c r="AU12" i="1"/>
  <c r="AW12" i="1"/>
  <c r="AX12" i="1"/>
  <c r="AZ12" i="1"/>
  <c r="BA12" i="1"/>
  <c r="AQ13" i="1"/>
  <c r="AR13" i="1"/>
  <c r="AT13" i="1"/>
  <c r="AU13" i="1"/>
  <c r="AW13" i="1"/>
  <c r="AX13" i="1"/>
  <c r="AZ13" i="1"/>
  <c r="BA13" i="1"/>
  <c r="AQ14" i="1"/>
  <c r="AR14" i="1"/>
  <c r="AT14" i="1"/>
  <c r="AU14" i="1"/>
  <c r="AW14" i="1"/>
  <c r="AX14" i="1"/>
  <c r="AZ14" i="1"/>
  <c r="BA14" i="1"/>
  <c r="AQ15" i="1"/>
  <c r="AR15" i="1"/>
  <c r="AT15" i="1"/>
  <c r="AU15" i="1"/>
  <c r="AW15" i="1"/>
  <c r="AX15" i="1"/>
  <c r="AZ15" i="1"/>
  <c r="BA15" i="1"/>
  <c r="AQ16" i="1"/>
  <c r="AR16" i="1"/>
  <c r="AT16" i="1"/>
  <c r="AU16" i="1"/>
  <c r="AW16" i="1"/>
  <c r="AX16" i="1"/>
  <c r="AZ16" i="1"/>
  <c r="BA16" i="1"/>
  <c r="AQ17" i="1"/>
  <c r="AR17" i="1"/>
  <c r="AT17" i="1"/>
  <c r="AU17" i="1"/>
  <c r="AW17" i="1"/>
  <c r="AX17" i="1"/>
  <c r="AZ17" i="1"/>
  <c r="BA17" i="1"/>
  <c r="AQ18" i="1"/>
  <c r="AR18" i="1"/>
  <c r="AT18" i="1"/>
  <c r="AU18" i="1"/>
  <c r="AW18" i="1"/>
  <c r="AX18" i="1"/>
  <c r="AZ18" i="1"/>
  <c r="BA18" i="1"/>
  <c r="AQ19" i="1"/>
  <c r="AR19" i="1"/>
  <c r="AT19" i="1"/>
  <c r="AU19" i="1"/>
  <c r="AW19" i="1"/>
  <c r="AX19" i="1"/>
  <c r="AZ19" i="1"/>
  <c r="BA19" i="1"/>
  <c r="AQ20" i="1"/>
  <c r="AR20" i="1"/>
  <c r="AT20" i="1"/>
  <c r="AU20" i="1"/>
  <c r="AZ20" i="1"/>
  <c r="BA20" i="1"/>
  <c r="AQ21" i="1"/>
  <c r="AR21" i="1"/>
  <c r="AT21" i="1"/>
  <c r="AU21" i="1"/>
  <c r="AW21" i="1"/>
  <c r="AX21" i="1"/>
  <c r="AZ21" i="1"/>
  <c r="BA21" i="1"/>
  <c r="AQ22" i="1"/>
  <c r="AR22" i="1"/>
  <c r="AT22" i="1"/>
  <c r="AU22" i="1"/>
  <c r="AW22" i="1"/>
  <c r="AX22" i="1"/>
  <c r="AZ22" i="1"/>
  <c r="BA22" i="1"/>
  <c r="AQ23" i="1"/>
  <c r="AR23" i="1"/>
  <c r="AT23" i="1"/>
  <c r="AU23" i="1"/>
  <c r="AW23" i="1"/>
  <c r="AX23" i="1"/>
  <c r="AZ23" i="1"/>
  <c r="BA23" i="1"/>
  <c r="AQ24" i="1"/>
  <c r="AR24" i="1"/>
  <c r="AT24" i="1"/>
  <c r="AU24" i="1"/>
  <c r="AW24" i="1"/>
  <c r="AX24" i="1"/>
  <c r="AZ24" i="1"/>
  <c r="BA24" i="1"/>
  <c r="AQ25" i="1"/>
  <c r="AR25" i="1"/>
  <c r="AT25" i="1"/>
  <c r="AU25" i="1"/>
  <c r="AW25" i="1"/>
  <c r="AX25" i="1"/>
  <c r="AZ25" i="1"/>
  <c r="BA25" i="1"/>
  <c r="BA5" i="1"/>
  <c r="AZ5" i="1"/>
  <c r="AX5" i="1"/>
  <c r="AW5" i="1"/>
  <c r="AU5" i="1"/>
  <c r="AT5" i="1"/>
  <c r="AR5" i="1"/>
  <c r="AQ5" i="1"/>
  <c r="BC27" i="1"/>
  <c r="BF26" i="1"/>
  <c r="W60" i="1"/>
  <c r="W87" i="1" s="1"/>
  <c r="X60" i="1"/>
  <c r="X87" i="1" s="1"/>
  <c r="Z60" i="1"/>
  <c r="Z87" i="1" s="1"/>
  <c r="AA60" i="1"/>
  <c r="AA87" i="1" s="1"/>
  <c r="AC60" i="1"/>
  <c r="AC87" i="1" s="1"/>
  <c r="AD60" i="1"/>
  <c r="AD87" i="1" s="1"/>
  <c r="AF60" i="1"/>
  <c r="AF87" i="1" s="1"/>
  <c r="AG60" i="1"/>
  <c r="AG87" i="1" s="1"/>
  <c r="W61" i="1"/>
  <c r="W88" i="1" s="1"/>
  <c r="X61" i="1"/>
  <c r="X88" i="1" s="1"/>
  <c r="Z61" i="1"/>
  <c r="Z88" i="1" s="1"/>
  <c r="AA61" i="1"/>
  <c r="AA88" i="1" s="1"/>
  <c r="AC61" i="1"/>
  <c r="AC88" i="1" s="1"/>
  <c r="AD61" i="1"/>
  <c r="AD88" i="1" s="1"/>
  <c r="AF61" i="1"/>
  <c r="AF88" i="1" s="1"/>
  <c r="AG61" i="1"/>
  <c r="AG88" i="1" s="1"/>
  <c r="W62" i="1"/>
  <c r="W89" i="1" s="1"/>
  <c r="X62" i="1"/>
  <c r="X89" i="1" s="1"/>
  <c r="Z62" i="1"/>
  <c r="Z89" i="1" s="1"/>
  <c r="AA62" i="1"/>
  <c r="AA89" i="1" s="1"/>
  <c r="AC62" i="1"/>
  <c r="AC89" i="1" s="1"/>
  <c r="AD62" i="1"/>
  <c r="AD89" i="1" s="1"/>
  <c r="AF62" i="1"/>
  <c r="AF89" i="1" s="1"/>
  <c r="AG62" i="1"/>
  <c r="AG89" i="1" s="1"/>
  <c r="W63" i="1"/>
  <c r="W90" i="1" s="1"/>
  <c r="X63" i="1"/>
  <c r="X90" i="1" s="1"/>
  <c r="Z63" i="1"/>
  <c r="Z90" i="1" s="1"/>
  <c r="AA63" i="1"/>
  <c r="AA90" i="1" s="1"/>
  <c r="AC63" i="1"/>
  <c r="AC90" i="1" s="1"/>
  <c r="AD63" i="1"/>
  <c r="AD90" i="1" s="1"/>
  <c r="AF63" i="1"/>
  <c r="AF90" i="1" s="1"/>
  <c r="AG63" i="1"/>
  <c r="AG90" i="1" s="1"/>
  <c r="W64" i="1"/>
  <c r="W91" i="1" s="1"/>
  <c r="X64" i="1"/>
  <c r="X91" i="1" s="1"/>
  <c r="Z64" i="1"/>
  <c r="Z91" i="1" s="1"/>
  <c r="AA64" i="1"/>
  <c r="AA91" i="1" s="1"/>
  <c r="AC64" i="1"/>
  <c r="AC91" i="1" s="1"/>
  <c r="AD64" i="1"/>
  <c r="AD91" i="1" s="1"/>
  <c r="AF64" i="1"/>
  <c r="AF91" i="1" s="1"/>
  <c r="AG64" i="1"/>
  <c r="AG91" i="1" s="1"/>
  <c r="W65" i="1"/>
  <c r="W92" i="1" s="1"/>
  <c r="X65" i="1"/>
  <c r="X92" i="1" s="1"/>
  <c r="Z65" i="1"/>
  <c r="Z92" i="1" s="1"/>
  <c r="AA65" i="1"/>
  <c r="AA92" i="1" s="1"/>
  <c r="AC65" i="1"/>
  <c r="AC92" i="1" s="1"/>
  <c r="AD65" i="1"/>
  <c r="AD92" i="1" s="1"/>
  <c r="AF65" i="1"/>
  <c r="AF92" i="1" s="1"/>
  <c r="AG65" i="1"/>
  <c r="AG92" i="1" s="1"/>
  <c r="W66" i="1"/>
  <c r="W93" i="1" s="1"/>
  <c r="X66" i="1"/>
  <c r="X93" i="1" s="1"/>
  <c r="Z66" i="1"/>
  <c r="Z93" i="1" s="1"/>
  <c r="AA66" i="1"/>
  <c r="AA93" i="1" s="1"/>
  <c r="AC66" i="1"/>
  <c r="AC93" i="1" s="1"/>
  <c r="AD66" i="1"/>
  <c r="AD93" i="1" s="1"/>
  <c r="AF66" i="1"/>
  <c r="AF93" i="1" s="1"/>
  <c r="AG66" i="1"/>
  <c r="AG93" i="1" s="1"/>
  <c r="W67" i="1"/>
  <c r="W94" i="1" s="1"/>
  <c r="X67" i="1"/>
  <c r="X94" i="1" s="1"/>
  <c r="Z67" i="1"/>
  <c r="Z94" i="1" s="1"/>
  <c r="AA67" i="1"/>
  <c r="AA94" i="1" s="1"/>
  <c r="AC67" i="1"/>
  <c r="AC94" i="1" s="1"/>
  <c r="AD67" i="1"/>
  <c r="AD94" i="1" s="1"/>
  <c r="AF67" i="1"/>
  <c r="AF94" i="1" s="1"/>
  <c r="AG67" i="1"/>
  <c r="AG94" i="1" s="1"/>
  <c r="W68" i="1"/>
  <c r="W95" i="1" s="1"/>
  <c r="X68" i="1"/>
  <c r="X95" i="1" s="1"/>
  <c r="Z68" i="1"/>
  <c r="Z95" i="1" s="1"/>
  <c r="AA68" i="1"/>
  <c r="AA95" i="1" s="1"/>
  <c r="AC68" i="1"/>
  <c r="AC95" i="1" s="1"/>
  <c r="AD68" i="1"/>
  <c r="AD95" i="1" s="1"/>
  <c r="AF68" i="1"/>
  <c r="AF95" i="1" s="1"/>
  <c r="AG68" i="1"/>
  <c r="AG95" i="1" s="1"/>
  <c r="W69" i="1"/>
  <c r="W96" i="1" s="1"/>
  <c r="X69" i="1"/>
  <c r="X96" i="1" s="1"/>
  <c r="Z69" i="1"/>
  <c r="Z96" i="1" s="1"/>
  <c r="AA69" i="1"/>
  <c r="AA96" i="1" s="1"/>
  <c r="AC69" i="1"/>
  <c r="AC96" i="1" s="1"/>
  <c r="AD69" i="1"/>
  <c r="AD96" i="1" s="1"/>
  <c r="AF69" i="1"/>
  <c r="AF96" i="1" s="1"/>
  <c r="AG69" i="1"/>
  <c r="AG96" i="1" s="1"/>
  <c r="W70" i="1"/>
  <c r="W97" i="1" s="1"/>
  <c r="X70" i="1"/>
  <c r="X97" i="1" s="1"/>
  <c r="Z70" i="1"/>
  <c r="Z97" i="1" s="1"/>
  <c r="AA70" i="1"/>
  <c r="AA97" i="1" s="1"/>
  <c r="AC70" i="1"/>
  <c r="AC97" i="1" s="1"/>
  <c r="AD70" i="1"/>
  <c r="AD97" i="1" s="1"/>
  <c r="AF70" i="1"/>
  <c r="AF97" i="1" s="1"/>
  <c r="AG70" i="1"/>
  <c r="AG97" i="1" s="1"/>
  <c r="W71" i="1"/>
  <c r="W98" i="1" s="1"/>
  <c r="X71" i="1"/>
  <c r="X98" i="1" s="1"/>
  <c r="Z71" i="1"/>
  <c r="Z98" i="1" s="1"/>
  <c r="AA71" i="1"/>
  <c r="AA98" i="1" s="1"/>
  <c r="AC71" i="1"/>
  <c r="AC98" i="1" s="1"/>
  <c r="AD71" i="1"/>
  <c r="AD98" i="1" s="1"/>
  <c r="AF71" i="1"/>
  <c r="AF98" i="1" s="1"/>
  <c r="AG71" i="1"/>
  <c r="AG98" i="1" s="1"/>
  <c r="W72" i="1"/>
  <c r="W99" i="1" s="1"/>
  <c r="X72" i="1"/>
  <c r="X99" i="1" s="1"/>
  <c r="Z72" i="1"/>
  <c r="Z99" i="1" s="1"/>
  <c r="AA72" i="1"/>
  <c r="AA99" i="1" s="1"/>
  <c r="AC72" i="1"/>
  <c r="AC99" i="1" s="1"/>
  <c r="AD72" i="1"/>
  <c r="AD99" i="1" s="1"/>
  <c r="AF72" i="1"/>
  <c r="AF99" i="1" s="1"/>
  <c r="AG72" i="1"/>
  <c r="AG99" i="1" s="1"/>
  <c r="W73" i="1"/>
  <c r="W100" i="1" s="1"/>
  <c r="X73" i="1"/>
  <c r="X100" i="1" s="1"/>
  <c r="Z73" i="1"/>
  <c r="Z100" i="1" s="1"/>
  <c r="AA73" i="1"/>
  <c r="AA100" i="1" s="1"/>
  <c r="AC73" i="1"/>
  <c r="AC100" i="1" s="1"/>
  <c r="AD73" i="1"/>
  <c r="AD100" i="1" s="1"/>
  <c r="AF73" i="1"/>
  <c r="AF100" i="1" s="1"/>
  <c r="AG73" i="1"/>
  <c r="AG100" i="1" s="1"/>
  <c r="W74" i="1"/>
  <c r="W101" i="1" s="1"/>
  <c r="X74" i="1"/>
  <c r="X101" i="1" s="1"/>
  <c r="Z74" i="1"/>
  <c r="Z101" i="1" s="1"/>
  <c r="AA74" i="1"/>
  <c r="AA101" i="1" s="1"/>
  <c r="AC74" i="1"/>
  <c r="AC101" i="1" s="1"/>
  <c r="AD74" i="1"/>
  <c r="AD101" i="1" s="1"/>
  <c r="AF74" i="1"/>
  <c r="AF101" i="1" s="1"/>
  <c r="AG74" i="1"/>
  <c r="AG101" i="1" s="1"/>
  <c r="W75" i="1"/>
  <c r="W102" i="1" s="1"/>
  <c r="X75" i="1"/>
  <c r="X102" i="1" s="1"/>
  <c r="Z75" i="1"/>
  <c r="Z102" i="1" s="1"/>
  <c r="AA75" i="1"/>
  <c r="AA102" i="1" s="1"/>
  <c r="AC75" i="1"/>
  <c r="AC102" i="1" s="1"/>
  <c r="AD75" i="1"/>
  <c r="AD102" i="1" s="1"/>
  <c r="AF75" i="1"/>
  <c r="AF102" i="1" s="1"/>
  <c r="AG75" i="1"/>
  <c r="AG102" i="1" s="1"/>
  <c r="W76" i="1"/>
  <c r="W103" i="1" s="1"/>
  <c r="X76" i="1"/>
  <c r="X103" i="1" s="1"/>
  <c r="Z76" i="1"/>
  <c r="Z103" i="1" s="1"/>
  <c r="AA76" i="1"/>
  <c r="AA103" i="1" s="1"/>
  <c r="AC76" i="1"/>
  <c r="AC103" i="1" s="1"/>
  <c r="AD76" i="1"/>
  <c r="AD103" i="1" s="1"/>
  <c r="AF76" i="1"/>
  <c r="AF103" i="1" s="1"/>
  <c r="AG76" i="1"/>
  <c r="AG103" i="1" s="1"/>
  <c r="W77" i="1"/>
  <c r="W104" i="1" s="1"/>
  <c r="X77" i="1"/>
  <c r="X104" i="1" s="1"/>
  <c r="Z77" i="1"/>
  <c r="Z104" i="1" s="1"/>
  <c r="AA77" i="1"/>
  <c r="AA104" i="1" s="1"/>
  <c r="AC77" i="1"/>
  <c r="AC104" i="1" s="1"/>
  <c r="AD77" i="1"/>
  <c r="AD104" i="1" s="1"/>
  <c r="AF77" i="1"/>
  <c r="AF104" i="1" s="1"/>
  <c r="AG77" i="1"/>
  <c r="AG104" i="1" s="1"/>
  <c r="W78" i="1"/>
  <c r="W105" i="1" s="1"/>
  <c r="X78" i="1"/>
  <c r="X105" i="1" s="1"/>
  <c r="Z78" i="1"/>
  <c r="Z105" i="1" s="1"/>
  <c r="AA78" i="1"/>
  <c r="AA105" i="1" s="1"/>
  <c r="AC78" i="1"/>
  <c r="AC105" i="1" s="1"/>
  <c r="AD78" i="1"/>
  <c r="AD105" i="1" s="1"/>
  <c r="AF78" i="1"/>
  <c r="AF105" i="1" s="1"/>
  <c r="AG78" i="1"/>
  <c r="AG105" i="1" s="1"/>
  <c r="AG59" i="1"/>
  <c r="AG86" i="1" s="1"/>
  <c r="AF59" i="1"/>
  <c r="AF86" i="1" s="1"/>
  <c r="AD59" i="1"/>
  <c r="AD86" i="1" s="1"/>
  <c r="AC59" i="1"/>
  <c r="AC86" i="1" s="1"/>
  <c r="AA59" i="1"/>
  <c r="AA86" i="1" s="1"/>
  <c r="Z59" i="1"/>
  <c r="Z86" i="1" s="1"/>
  <c r="X59" i="1"/>
  <c r="X86" i="1" s="1"/>
  <c r="AF27" i="1"/>
  <c r="AG27" i="1"/>
  <c r="AC27" i="1"/>
  <c r="AD27" i="1"/>
  <c r="O27" i="1"/>
  <c r="N27" i="1"/>
  <c r="D60" i="1"/>
  <c r="D87" i="1" s="1"/>
  <c r="E60" i="1"/>
  <c r="E87" i="1" s="1"/>
  <c r="G60" i="1"/>
  <c r="G87" i="1" s="1"/>
  <c r="H60" i="1"/>
  <c r="H87" i="1" s="1"/>
  <c r="J60" i="1"/>
  <c r="J87" i="1" s="1"/>
  <c r="K60" i="1"/>
  <c r="K87" i="1" s="1"/>
  <c r="M60" i="1"/>
  <c r="M87" i="1" s="1"/>
  <c r="N60" i="1"/>
  <c r="N87" i="1" s="1"/>
  <c r="D61" i="1"/>
  <c r="D88" i="1" s="1"/>
  <c r="E61" i="1"/>
  <c r="E88" i="1" s="1"/>
  <c r="G61" i="1"/>
  <c r="G88" i="1" s="1"/>
  <c r="H61" i="1"/>
  <c r="H88" i="1" s="1"/>
  <c r="J61" i="1"/>
  <c r="J88" i="1" s="1"/>
  <c r="K61" i="1"/>
  <c r="K88" i="1" s="1"/>
  <c r="M61" i="1"/>
  <c r="M88" i="1" s="1"/>
  <c r="N61" i="1"/>
  <c r="N88" i="1" s="1"/>
  <c r="D62" i="1"/>
  <c r="D89" i="1" s="1"/>
  <c r="E62" i="1"/>
  <c r="E89" i="1" s="1"/>
  <c r="G62" i="1"/>
  <c r="G89" i="1" s="1"/>
  <c r="H62" i="1"/>
  <c r="H89" i="1" s="1"/>
  <c r="J62" i="1"/>
  <c r="J89" i="1" s="1"/>
  <c r="K62" i="1"/>
  <c r="K89" i="1" s="1"/>
  <c r="M62" i="1"/>
  <c r="M89" i="1" s="1"/>
  <c r="N62" i="1"/>
  <c r="N89" i="1" s="1"/>
  <c r="D63" i="1"/>
  <c r="D90" i="1" s="1"/>
  <c r="E63" i="1"/>
  <c r="E90" i="1" s="1"/>
  <c r="G63" i="1"/>
  <c r="G90" i="1" s="1"/>
  <c r="H63" i="1"/>
  <c r="H90" i="1" s="1"/>
  <c r="K63" i="1"/>
  <c r="K90" i="1" s="1"/>
  <c r="M63" i="1"/>
  <c r="M90" i="1" s="1"/>
  <c r="N63" i="1"/>
  <c r="N90" i="1" s="1"/>
  <c r="D64" i="1"/>
  <c r="D91" i="1" s="1"/>
  <c r="E64" i="1"/>
  <c r="E91" i="1" s="1"/>
  <c r="G64" i="1"/>
  <c r="G91" i="1" s="1"/>
  <c r="H64" i="1"/>
  <c r="H91" i="1" s="1"/>
  <c r="J64" i="1"/>
  <c r="J91" i="1" s="1"/>
  <c r="K64" i="1"/>
  <c r="K91" i="1" s="1"/>
  <c r="M64" i="1"/>
  <c r="M91" i="1" s="1"/>
  <c r="N64" i="1"/>
  <c r="N91" i="1" s="1"/>
  <c r="D65" i="1"/>
  <c r="D92" i="1" s="1"/>
  <c r="E65" i="1"/>
  <c r="E92" i="1" s="1"/>
  <c r="G65" i="1"/>
  <c r="G92" i="1" s="1"/>
  <c r="H65" i="1"/>
  <c r="H92" i="1" s="1"/>
  <c r="J65" i="1"/>
  <c r="J92" i="1" s="1"/>
  <c r="K65" i="1"/>
  <c r="K92" i="1" s="1"/>
  <c r="M65" i="1"/>
  <c r="M92" i="1" s="1"/>
  <c r="N65" i="1"/>
  <c r="N92" i="1" s="1"/>
  <c r="D66" i="1"/>
  <c r="D93" i="1" s="1"/>
  <c r="E66" i="1"/>
  <c r="E93" i="1" s="1"/>
  <c r="G66" i="1"/>
  <c r="G93" i="1" s="1"/>
  <c r="H66" i="1"/>
  <c r="H93" i="1" s="1"/>
  <c r="J66" i="1"/>
  <c r="J93" i="1" s="1"/>
  <c r="K66" i="1"/>
  <c r="K93" i="1" s="1"/>
  <c r="M66" i="1"/>
  <c r="M93" i="1" s="1"/>
  <c r="N66" i="1"/>
  <c r="N93" i="1" s="1"/>
  <c r="D67" i="1"/>
  <c r="D94" i="1" s="1"/>
  <c r="E67" i="1"/>
  <c r="E94" i="1" s="1"/>
  <c r="G67" i="1"/>
  <c r="G94" i="1" s="1"/>
  <c r="H67" i="1"/>
  <c r="H94" i="1" s="1"/>
  <c r="J67" i="1"/>
  <c r="J94" i="1" s="1"/>
  <c r="K67" i="1"/>
  <c r="K94" i="1" s="1"/>
  <c r="M67" i="1"/>
  <c r="M94" i="1" s="1"/>
  <c r="N67" i="1"/>
  <c r="N94" i="1" s="1"/>
  <c r="E68" i="1"/>
  <c r="E95" i="1" s="1"/>
  <c r="G68" i="1"/>
  <c r="G95" i="1" s="1"/>
  <c r="H68" i="1"/>
  <c r="H95" i="1" s="1"/>
  <c r="J68" i="1"/>
  <c r="J95" i="1" s="1"/>
  <c r="K68" i="1"/>
  <c r="K95" i="1" s="1"/>
  <c r="M68" i="1"/>
  <c r="M95" i="1" s="1"/>
  <c r="N68" i="1"/>
  <c r="N95" i="1" s="1"/>
  <c r="D69" i="1"/>
  <c r="D96" i="1" s="1"/>
  <c r="E69" i="1"/>
  <c r="E96" i="1" s="1"/>
  <c r="G69" i="1"/>
  <c r="G96" i="1" s="1"/>
  <c r="H69" i="1"/>
  <c r="H96" i="1" s="1"/>
  <c r="J69" i="1"/>
  <c r="J96" i="1" s="1"/>
  <c r="K69" i="1"/>
  <c r="K96" i="1" s="1"/>
  <c r="M69" i="1"/>
  <c r="M96" i="1" s="1"/>
  <c r="N69" i="1"/>
  <c r="N96" i="1" s="1"/>
  <c r="D70" i="1"/>
  <c r="D97" i="1" s="1"/>
  <c r="E70" i="1"/>
  <c r="E97" i="1" s="1"/>
  <c r="G70" i="1"/>
  <c r="G97" i="1" s="1"/>
  <c r="H70" i="1"/>
  <c r="H97" i="1" s="1"/>
  <c r="J70" i="1"/>
  <c r="J97" i="1" s="1"/>
  <c r="K70" i="1"/>
  <c r="K97" i="1" s="1"/>
  <c r="N70" i="1"/>
  <c r="N97" i="1" s="1"/>
  <c r="D71" i="1"/>
  <c r="D98" i="1" s="1"/>
  <c r="E71" i="1"/>
  <c r="E98" i="1" s="1"/>
  <c r="G71" i="1"/>
  <c r="G98" i="1" s="1"/>
  <c r="H71" i="1"/>
  <c r="H98" i="1" s="1"/>
  <c r="J71" i="1"/>
  <c r="J98" i="1" s="1"/>
  <c r="K71" i="1"/>
  <c r="K98" i="1" s="1"/>
  <c r="M71" i="1"/>
  <c r="M98" i="1" s="1"/>
  <c r="N71" i="1"/>
  <c r="N98" i="1" s="1"/>
  <c r="D72" i="1"/>
  <c r="D99" i="1" s="1"/>
  <c r="E72" i="1"/>
  <c r="E99" i="1" s="1"/>
  <c r="G72" i="1"/>
  <c r="G99" i="1" s="1"/>
  <c r="H72" i="1"/>
  <c r="H99" i="1" s="1"/>
  <c r="J72" i="1"/>
  <c r="J99" i="1" s="1"/>
  <c r="K72" i="1"/>
  <c r="K99" i="1" s="1"/>
  <c r="M72" i="1"/>
  <c r="M99" i="1" s="1"/>
  <c r="N72" i="1"/>
  <c r="N99" i="1" s="1"/>
  <c r="D73" i="1"/>
  <c r="D100" i="1" s="1"/>
  <c r="E73" i="1"/>
  <c r="E100" i="1" s="1"/>
  <c r="G73" i="1"/>
  <c r="G100" i="1" s="1"/>
  <c r="H73" i="1"/>
  <c r="H100" i="1" s="1"/>
  <c r="J73" i="1"/>
  <c r="J100" i="1" s="1"/>
  <c r="K73" i="1"/>
  <c r="K100" i="1" s="1"/>
  <c r="M73" i="1"/>
  <c r="M100" i="1" s="1"/>
  <c r="N73" i="1"/>
  <c r="N100" i="1" s="1"/>
  <c r="D74" i="1"/>
  <c r="D101" i="1" s="1"/>
  <c r="E74" i="1"/>
  <c r="E101" i="1" s="1"/>
  <c r="G74" i="1"/>
  <c r="G101" i="1" s="1"/>
  <c r="H74" i="1"/>
  <c r="H101" i="1" s="1"/>
  <c r="M74" i="1"/>
  <c r="M101" i="1" s="1"/>
  <c r="N74" i="1"/>
  <c r="N101" i="1" s="1"/>
  <c r="D75" i="1"/>
  <c r="D102" i="1" s="1"/>
  <c r="E75" i="1"/>
  <c r="E102" i="1" s="1"/>
  <c r="G75" i="1"/>
  <c r="G102" i="1" s="1"/>
  <c r="H75" i="1"/>
  <c r="H102" i="1" s="1"/>
  <c r="J75" i="1"/>
  <c r="J102" i="1" s="1"/>
  <c r="K75" i="1"/>
  <c r="K102" i="1" s="1"/>
  <c r="M75" i="1"/>
  <c r="M102" i="1" s="1"/>
  <c r="N75" i="1"/>
  <c r="N102" i="1" s="1"/>
  <c r="D76" i="1"/>
  <c r="D103" i="1" s="1"/>
  <c r="E76" i="1"/>
  <c r="E103" i="1" s="1"/>
  <c r="G76" i="1"/>
  <c r="G103" i="1" s="1"/>
  <c r="H76" i="1"/>
  <c r="H103" i="1" s="1"/>
  <c r="J76" i="1"/>
  <c r="J103" i="1" s="1"/>
  <c r="K76" i="1"/>
  <c r="K103" i="1" s="1"/>
  <c r="M76" i="1"/>
  <c r="M103" i="1" s="1"/>
  <c r="N76" i="1"/>
  <c r="N103" i="1" s="1"/>
  <c r="D77" i="1"/>
  <c r="D104" i="1" s="1"/>
  <c r="E77" i="1"/>
  <c r="E104" i="1" s="1"/>
  <c r="G77" i="1"/>
  <c r="G104" i="1" s="1"/>
  <c r="H77" i="1"/>
  <c r="H104" i="1" s="1"/>
  <c r="J77" i="1"/>
  <c r="J104" i="1" s="1"/>
  <c r="K77" i="1"/>
  <c r="K104" i="1" s="1"/>
  <c r="M77" i="1"/>
  <c r="M104" i="1" s="1"/>
  <c r="N77" i="1"/>
  <c r="N104" i="1" s="1"/>
  <c r="D78" i="1"/>
  <c r="D105" i="1" s="1"/>
  <c r="E78" i="1"/>
  <c r="E105" i="1" s="1"/>
  <c r="G78" i="1"/>
  <c r="G105" i="1" s="1"/>
  <c r="H78" i="1"/>
  <c r="H105" i="1" s="1"/>
  <c r="J78" i="1"/>
  <c r="J105" i="1" s="1"/>
  <c r="K78" i="1"/>
  <c r="K105" i="1" s="1"/>
  <c r="M78" i="1"/>
  <c r="M105" i="1" s="1"/>
  <c r="N78" i="1"/>
  <c r="N105" i="1" s="1"/>
  <c r="N59" i="1"/>
  <c r="N86" i="1" s="1"/>
  <c r="M59" i="1"/>
  <c r="M86" i="1" s="1"/>
  <c r="J59" i="1"/>
  <c r="K59" i="1"/>
  <c r="H59" i="1"/>
  <c r="H86" i="1" s="1"/>
  <c r="G59" i="1"/>
  <c r="G86" i="1" s="1"/>
  <c r="E59" i="1"/>
  <c r="E86" i="1" s="1"/>
  <c r="D59" i="1"/>
  <c r="D86" i="1" s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33" i="1"/>
  <c r="AE52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33" i="1"/>
  <c r="O34" i="1"/>
  <c r="O60" i="1" s="1"/>
  <c r="O87" i="1" s="1"/>
  <c r="O35" i="1"/>
  <c r="O61" i="1" s="1"/>
  <c r="O88" i="1" s="1"/>
  <c r="O36" i="1"/>
  <c r="O62" i="1" s="1"/>
  <c r="O89" i="1" s="1"/>
  <c r="O37" i="1"/>
  <c r="O63" i="1" s="1"/>
  <c r="O90" i="1" s="1"/>
  <c r="O38" i="1"/>
  <c r="O64" i="1" s="1"/>
  <c r="O91" i="1" s="1"/>
  <c r="O39" i="1"/>
  <c r="O65" i="1" s="1"/>
  <c r="O92" i="1" s="1"/>
  <c r="O40" i="1"/>
  <c r="O66" i="1" s="1"/>
  <c r="O93" i="1" s="1"/>
  <c r="O41" i="1"/>
  <c r="O67" i="1" s="1"/>
  <c r="O94" i="1" s="1"/>
  <c r="O42" i="1"/>
  <c r="O68" i="1" s="1"/>
  <c r="O95" i="1" s="1"/>
  <c r="O43" i="1"/>
  <c r="O69" i="1" s="1"/>
  <c r="O96" i="1" s="1"/>
  <c r="O44" i="1"/>
  <c r="O70" i="1" s="1"/>
  <c r="O97" i="1" s="1"/>
  <c r="O45" i="1"/>
  <c r="O71" i="1" s="1"/>
  <c r="O98" i="1" s="1"/>
  <c r="O46" i="1"/>
  <c r="O72" i="1" s="1"/>
  <c r="O99" i="1" s="1"/>
  <c r="O47" i="1"/>
  <c r="O73" i="1" s="1"/>
  <c r="O100" i="1" s="1"/>
  <c r="O48" i="1"/>
  <c r="O74" i="1" s="1"/>
  <c r="O101" i="1" s="1"/>
  <c r="O49" i="1"/>
  <c r="O75" i="1" s="1"/>
  <c r="O102" i="1" s="1"/>
  <c r="O50" i="1"/>
  <c r="O76" i="1" s="1"/>
  <c r="O103" i="1" s="1"/>
  <c r="O51" i="1"/>
  <c r="O77" i="1" s="1"/>
  <c r="O104" i="1" s="1"/>
  <c r="O52" i="1"/>
  <c r="O78" i="1" s="1"/>
  <c r="O105" i="1" s="1"/>
  <c r="O33" i="1"/>
  <c r="O59" i="1" s="1"/>
  <c r="O86" i="1" s="1"/>
  <c r="L34" i="1"/>
  <c r="L60" i="1" s="1"/>
  <c r="L87" i="1" s="1"/>
  <c r="L35" i="1"/>
  <c r="L61" i="1" s="1"/>
  <c r="L88" i="1" s="1"/>
  <c r="L36" i="1"/>
  <c r="L62" i="1" s="1"/>
  <c r="L89" i="1" s="1"/>
  <c r="L37" i="1"/>
  <c r="L63" i="1" s="1"/>
  <c r="L90" i="1" s="1"/>
  <c r="L38" i="1"/>
  <c r="L64" i="1" s="1"/>
  <c r="L91" i="1" s="1"/>
  <c r="L39" i="1"/>
  <c r="L65" i="1" s="1"/>
  <c r="L92" i="1" s="1"/>
  <c r="L40" i="1"/>
  <c r="L66" i="1" s="1"/>
  <c r="L93" i="1" s="1"/>
  <c r="L41" i="1"/>
  <c r="L67" i="1" s="1"/>
  <c r="L94" i="1" s="1"/>
  <c r="L42" i="1"/>
  <c r="L68" i="1" s="1"/>
  <c r="L95" i="1" s="1"/>
  <c r="L43" i="1"/>
  <c r="L69" i="1" s="1"/>
  <c r="L96" i="1" s="1"/>
  <c r="L44" i="1"/>
  <c r="L70" i="1" s="1"/>
  <c r="L97" i="1" s="1"/>
  <c r="L45" i="1"/>
  <c r="L71" i="1" s="1"/>
  <c r="L98" i="1" s="1"/>
  <c r="L46" i="1"/>
  <c r="L72" i="1" s="1"/>
  <c r="L99" i="1" s="1"/>
  <c r="L47" i="1"/>
  <c r="L73" i="1" s="1"/>
  <c r="L100" i="1" s="1"/>
  <c r="L48" i="1"/>
  <c r="L74" i="1" s="1"/>
  <c r="L101" i="1" s="1"/>
  <c r="L49" i="1"/>
  <c r="L75" i="1" s="1"/>
  <c r="L102" i="1" s="1"/>
  <c r="L50" i="1"/>
  <c r="L76" i="1" s="1"/>
  <c r="L103" i="1" s="1"/>
  <c r="L51" i="1"/>
  <c r="L77" i="1" s="1"/>
  <c r="L104" i="1" s="1"/>
  <c r="L52" i="1"/>
  <c r="L78" i="1" s="1"/>
  <c r="L105" i="1" s="1"/>
  <c r="L33" i="1"/>
  <c r="I34" i="1"/>
  <c r="I60" i="1" s="1"/>
  <c r="I87" i="1" s="1"/>
  <c r="I35" i="1"/>
  <c r="I61" i="1" s="1"/>
  <c r="I88" i="1" s="1"/>
  <c r="I36" i="1"/>
  <c r="I62" i="1" s="1"/>
  <c r="I89" i="1" s="1"/>
  <c r="I37" i="1"/>
  <c r="I63" i="1" s="1"/>
  <c r="I90" i="1" s="1"/>
  <c r="I38" i="1"/>
  <c r="I64" i="1" s="1"/>
  <c r="I91" i="1" s="1"/>
  <c r="I39" i="1"/>
  <c r="I65" i="1" s="1"/>
  <c r="I92" i="1" s="1"/>
  <c r="I40" i="1"/>
  <c r="I66" i="1" s="1"/>
  <c r="I93" i="1" s="1"/>
  <c r="I41" i="1"/>
  <c r="I67" i="1" s="1"/>
  <c r="I94" i="1" s="1"/>
  <c r="I42" i="1"/>
  <c r="I68" i="1" s="1"/>
  <c r="I95" i="1" s="1"/>
  <c r="I43" i="1"/>
  <c r="I69" i="1" s="1"/>
  <c r="I96" i="1" s="1"/>
  <c r="I44" i="1"/>
  <c r="I70" i="1" s="1"/>
  <c r="I97" i="1" s="1"/>
  <c r="I45" i="1"/>
  <c r="I71" i="1" s="1"/>
  <c r="I98" i="1" s="1"/>
  <c r="I46" i="1"/>
  <c r="I72" i="1" s="1"/>
  <c r="I99" i="1" s="1"/>
  <c r="I47" i="1"/>
  <c r="I73" i="1" s="1"/>
  <c r="I100" i="1" s="1"/>
  <c r="I48" i="1"/>
  <c r="I74" i="1" s="1"/>
  <c r="I101" i="1" s="1"/>
  <c r="I49" i="1"/>
  <c r="I75" i="1" s="1"/>
  <c r="I102" i="1" s="1"/>
  <c r="I50" i="1"/>
  <c r="I76" i="1" s="1"/>
  <c r="I103" i="1" s="1"/>
  <c r="I51" i="1"/>
  <c r="I77" i="1" s="1"/>
  <c r="I104" i="1" s="1"/>
  <c r="I52" i="1"/>
  <c r="I78" i="1" s="1"/>
  <c r="I105" i="1" s="1"/>
  <c r="I33" i="1"/>
  <c r="I59" i="1" s="1"/>
  <c r="I86" i="1" s="1"/>
  <c r="F34" i="1"/>
  <c r="S34" i="1" s="1"/>
  <c r="F35" i="1"/>
  <c r="S35" i="1" s="1"/>
  <c r="F36" i="1"/>
  <c r="F62" i="1" s="1"/>
  <c r="F89" i="1" s="1"/>
  <c r="F37" i="1"/>
  <c r="S37" i="1" s="1"/>
  <c r="F38" i="1"/>
  <c r="S38" i="1" s="1"/>
  <c r="F39" i="1"/>
  <c r="F40" i="1"/>
  <c r="F66" i="1" s="1"/>
  <c r="F93" i="1" s="1"/>
  <c r="F41" i="1"/>
  <c r="S41" i="1" s="1"/>
  <c r="F42" i="1"/>
  <c r="S42" i="1" s="1"/>
  <c r="F43" i="1"/>
  <c r="S43" i="1" s="1"/>
  <c r="F44" i="1"/>
  <c r="F70" i="1" s="1"/>
  <c r="F97" i="1" s="1"/>
  <c r="F45" i="1"/>
  <c r="S45" i="1" s="1"/>
  <c r="F46" i="1"/>
  <c r="S46" i="1" s="1"/>
  <c r="F47" i="1"/>
  <c r="F48" i="1"/>
  <c r="F74" i="1" s="1"/>
  <c r="F101" i="1" s="1"/>
  <c r="F49" i="1"/>
  <c r="S49" i="1" s="1"/>
  <c r="F50" i="1"/>
  <c r="F51" i="1"/>
  <c r="S51" i="1" s="1"/>
  <c r="F52" i="1"/>
  <c r="F78" i="1" s="1"/>
  <c r="F105" i="1" s="1"/>
  <c r="F33" i="1"/>
  <c r="S33" i="1" s="1"/>
  <c r="G53" i="1"/>
  <c r="H53" i="1"/>
  <c r="D53" i="1"/>
  <c r="E53" i="1"/>
  <c r="AL26" i="1"/>
  <c r="AE5" i="1"/>
  <c r="S6" i="1"/>
  <c r="S7" i="1"/>
  <c r="S11" i="1"/>
  <c r="S12" i="1"/>
  <c r="S13" i="1"/>
  <c r="S14" i="1"/>
  <c r="S15" i="1"/>
  <c r="S16" i="1"/>
  <c r="S17" i="1"/>
  <c r="S18" i="1"/>
  <c r="S19" i="1"/>
  <c r="S21" i="1"/>
  <c r="S22" i="1"/>
  <c r="S23" i="1"/>
  <c r="S24" i="1"/>
  <c r="S25" i="1"/>
  <c r="S5" i="1"/>
  <c r="AI27" i="1"/>
  <c r="F27" i="1"/>
  <c r="L27" i="1"/>
  <c r="Z27" i="1"/>
  <c r="AA27" i="1"/>
  <c r="W27" i="1"/>
  <c r="X27" i="1"/>
  <c r="AE25" i="1"/>
  <c r="AY25" i="1" s="1"/>
  <c r="AH25" i="1"/>
  <c r="BB25" i="1" s="1"/>
  <c r="AB25" i="1"/>
  <c r="AV25" i="1" s="1"/>
  <c r="Y25" i="1"/>
  <c r="AS25" i="1" s="1"/>
  <c r="AE24" i="1"/>
  <c r="AY24" i="1" s="1"/>
  <c r="AH24" i="1"/>
  <c r="BB24" i="1" s="1"/>
  <c r="AB24" i="1"/>
  <c r="AV24" i="1" s="1"/>
  <c r="Y24" i="1"/>
  <c r="AS24" i="1" s="1"/>
  <c r="AE23" i="1"/>
  <c r="AY23" i="1" s="1"/>
  <c r="AH23" i="1"/>
  <c r="BB23" i="1" s="1"/>
  <c r="AB23" i="1"/>
  <c r="AV23" i="1" s="1"/>
  <c r="Y23" i="1"/>
  <c r="AS23" i="1" s="1"/>
  <c r="AE22" i="1"/>
  <c r="AY22" i="1" s="1"/>
  <c r="AH22" i="1"/>
  <c r="BB22" i="1" s="1"/>
  <c r="AB22" i="1"/>
  <c r="AV22" i="1" s="1"/>
  <c r="Y22" i="1"/>
  <c r="AS22" i="1" s="1"/>
  <c r="AE21" i="1"/>
  <c r="AY21" i="1" s="1"/>
  <c r="AH21" i="1"/>
  <c r="BB21" i="1" s="1"/>
  <c r="AB21" i="1"/>
  <c r="AV21" i="1" s="1"/>
  <c r="Y21" i="1"/>
  <c r="AS21" i="1" s="1"/>
  <c r="AE20" i="1"/>
  <c r="AY20" i="1" s="1"/>
  <c r="AH20" i="1"/>
  <c r="BB20" i="1" s="1"/>
  <c r="AB20" i="1"/>
  <c r="AV20" i="1" s="1"/>
  <c r="Y20" i="1"/>
  <c r="AS20" i="1" s="1"/>
  <c r="AE19" i="1"/>
  <c r="AY19" i="1" s="1"/>
  <c r="AH19" i="1"/>
  <c r="BB19" i="1" s="1"/>
  <c r="AB19" i="1"/>
  <c r="AV19" i="1" s="1"/>
  <c r="Y19" i="1"/>
  <c r="AS19" i="1" s="1"/>
  <c r="AE18" i="1"/>
  <c r="AY18" i="1" s="1"/>
  <c r="AH18" i="1"/>
  <c r="BB18" i="1" s="1"/>
  <c r="AB18" i="1"/>
  <c r="AV18" i="1" s="1"/>
  <c r="Y18" i="1"/>
  <c r="AS18" i="1" s="1"/>
  <c r="AE17" i="1"/>
  <c r="AY17" i="1" s="1"/>
  <c r="AH17" i="1"/>
  <c r="BB17" i="1" s="1"/>
  <c r="AB17" i="1"/>
  <c r="AV17" i="1" s="1"/>
  <c r="Y17" i="1"/>
  <c r="AS17" i="1" s="1"/>
  <c r="AE16" i="1"/>
  <c r="AY16" i="1" s="1"/>
  <c r="AH16" i="1"/>
  <c r="BB16" i="1" s="1"/>
  <c r="AB16" i="1"/>
  <c r="AV16" i="1" s="1"/>
  <c r="Y16" i="1"/>
  <c r="AS16" i="1" s="1"/>
  <c r="AE15" i="1"/>
  <c r="AY15" i="1" s="1"/>
  <c r="AH15" i="1"/>
  <c r="BB15" i="1" s="1"/>
  <c r="AB15" i="1"/>
  <c r="AV15" i="1" s="1"/>
  <c r="Y15" i="1"/>
  <c r="AS15" i="1" s="1"/>
  <c r="AE14" i="1"/>
  <c r="AY14" i="1" s="1"/>
  <c r="AH14" i="1"/>
  <c r="BB14" i="1" s="1"/>
  <c r="AB14" i="1"/>
  <c r="AV14" i="1" s="1"/>
  <c r="Y14" i="1"/>
  <c r="AS14" i="1" s="1"/>
  <c r="AE13" i="1"/>
  <c r="AY13" i="1" s="1"/>
  <c r="AH13" i="1"/>
  <c r="BB13" i="1" s="1"/>
  <c r="AB13" i="1"/>
  <c r="AV13" i="1" s="1"/>
  <c r="Y13" i="1"/>
  <c r="AS13" i="1" s="1"/>
  <c r="AE12" i="1"/>
  <c r="AY12" i="1" s="1"/>
  <c r="AH12" i="1"/>
  <c r="BB12" i="1" s="1"/>
  <c r="AB12" i="1"/>
  <c r="AV12" i="1" s="1"/>
  <c r="Y12" i="1"/>
  <c r="AS12" i="1" s="1"/>
  <c r="AE11" i="1"/>
  <c r="AY11" i="1" s="1"/>
  <c r="AH11" i="1"/>
  <c r="BB11" i="1" s="1"/>
  <c r="AB11" i="1"/>
  <c r="AV11" i="1" s="1"/>
  <c r="Y11" i="1"/>
  <c r="AS11" i="1" s="1"/>
  <c r="AE10" i="1"/>
  <c r="AY10" i="1" s="1"/>
  <c r="AH10" i="1"/>
  <c r="BB10" i="1" s="1"/>
  <c r="AB10" i="1"/>
  <c r="AV10" i="1" s="1"/>
  <c r="Y10" i="1"/>
  <c r="AS10" i="1" s="1"/>
  <c r="AE9" i="1"/>
  <c r="AY9" i="1" s="1"/>
  <c r="AH9" i="1"/>
  <c r="BB9" i="1" s="1"/>
  <c r="AB9" i="1"/>
  <c r="AV9" i="1" s="1"/>
  <c r="Y9" i="1"/>
  <c r="AS9" i="1" s="1"/>
  <c r="AE8" i="1"/>
  <c r="AY8" i="1" s="1"/>
  <c r="AH8" i="1"/>
  <c r="BB8" i="1" s="1"/>
  <c r="AB8" i="1"/>
  <c r="AV8" i="1" s="1"/>
  <c r="Y8" i="1"/>
  <c r="AS8" i="1" s="1"/>
  <c r="AE7" i="1"/>
  <c r="AY7" i="1" s="1"/>
  <c r="AH7" i="1"/>
  <c r="BB7" i="1" s="1"/>
  <c r="AB7" i="1"/>
  <c r="AV7" i="1" s="1"/>
  <c r="Y7" i="1"/>
  <c r="AS7" i="1" s="1"/>
  <c r="AE6" i="1"/>
  <c r="AY6" i="1" s="1"/>
  <c r="AH6" i="1"/>
  <c r="BB6" i="1" s="1"/>
  <c r="AB6" i="1"/>
  <c r="AV6" i="1" s="1"/>
  <c r="Y6" i="1"/>
  <c r="AH5" i="1"/>
  <c r="BB5" i="1" s="1"/>
  <c r="AB5" i="1"/>
  <c r="AV5" i="1" s="1"/>
  <c r="Y5" i="1"/>
  <c r="AS5" i="1" s="1"/>
  <c r="Q27" i="1"/>
  <c r="M27" i="1"/>
  <c r="J27" i="1"/>
  <c r="K27" i="1"/>
  <c r="G27" i="1"/>
  <c r="H27" i="1"/>
  <c r="I27" i="1"/>
  <c r="D27" i="1"/>
  <c r="E27" i="1"/>
  <c r="S50" i="1" l="1"/>
  <c r="S47" i="1"/>
  <c r="S39" i="1"/>
  <c r="AQ53" i="1"/>
  <c r="AQ54" i="1" s="1"/>
  <c r="AV33" i="1"/>
  <c r="BB49" i="1"/>
  <c r="AS41" i="1"/>
  <c r="Y69" i="1"/>
  <c r="Y96" i="1" s="1"/>
  <c r="J79" i="1"/>
  <c r="J106" i="1" s="1"/>
  <c r="J86" i="1"/>
  <c r="BB47" i="1"/>
  <c r="Y65" i="1"/>
  <c r="Y92" i="1" s="1"/>
  <c r="AB76" i="1"/>
  <c r="AB103" i="1" s="1"/>
  <c r="AB60" i="1"/>
  <c r="AB87" i="1" s="1"/>
  <c r="BB50" i="1"/>
  <c r="BB46" i="1"/>
  <c r="BB42" i="1"/>
  <c r="BB38" i="1"/>
  <c r="BB34" i="1"/>
  <c r="AS50" i="1"/>
  <c r="AS46" i="1"/>
  <c r="AS42" i="1"/>
  <c r="AS38" i="1"/>
  <c r="AS34" i="1"/>
  <c r="AB53" i="1"/>
  <c r="AE53" i="1"/>
  <c r="AH53" i="1"/>
  <c r="BB45" i="1"/>
  <c r="BB41" i="1"/>
  <c r="BB37" i="1"/>
  <c r="Y53" i="1"/>
  <c r="Y75" i="1"/>
  <c r="Y102" i="1" s="1"/>
  <c r="Y71" i="1"/>
  <c r="Y98" i="1" s="1"/>
  <c r="AS37" i="1"/>
  <c r="K79" i="1"/>
  <c r="K106" i="1" s="1"/>
  <c r="K86" i="1"/>
  <c r="AZ53" i="1"/>
  <c r="AV27" i="1"/>
  <c r="AV28" i="1" s="1"/>
  <c r="AV46" i="1"/>
  <c r="AV38" i="1"/>
  <c r="AB59" i="1"/>
  <c r="AB86" i="1" s="1"/>
  <c r="AV45" i="1"/>
  <c r="AV37" i="1"/>
  <c r="AD79" i="1"/>
  <c r="AB71" i="1"/>
  <c r="AB64" i="1"/>
  <c r="AB91" i="1" s="1"/>
  <c r="W79" i="1"/>
  <c r="Y60" i="1"/>
  <c r="Y87" i="1" s="1"/>
  <c r="AR53" i="1"/>
  <c r="AR54" i="1" s="1"/>
  <c r="BA53" i="1"/>
  <c r="AH78" i="1"/>
  <c r="AH105" i="1" s="1"/>
  <c r="AH74" i="1"/>
  <c r="AH101" i="1" s="1"/>
  <c r="AH70" i="1"/>
  <c r="AH97" i="1" s="1"/>
  <c r="AH66" i="1"/>
  <c r="AH93" i="1" s="1"/>
  <c r="AH62" i="1"/>
  <c r="AH89" i="1" s="1"/>
  <c r="AT53" i="1"/>
  <c r="AT54" i="1" s="1"/>
  <c r="AV50" i="1"/>
  <c r="AB68" i="1"/>
  <c r="AB95" i="1" s="1"/>
  <c r="AV34" i="1"/>
  <c r="AW53" i="1"/>
  <c r="AB75" i="1"/>
  <c r="AB102" i="1" s="1"/>
  <c r="AV41" i="1"/>
  <c r="AS33" i="1"/>
  <c r="Y59" i="1"/>
  <c r="AH77" i="1"/>
  <c r="AH104" i="1" s="1"/>
  <c r="AH73" i="1"/>
  <c r="AH100" i="1" s="1"/>
  <c r="AH69" i="1"/>
  <c r="AH96" i="1" s="1"/>
  <c r="AH65" i="1"/>
  <c r="AH92" i="1" s="1"/>
  <c r="AH61" i="1"/>
  <c r="AH88" i="1" s="1"/>
  <c r="AB67" i="1"/>
  <c r="AB94" i="1" s="1"/>
  <c r="AU53" i="1"/>
  <c r="AU54" i="1" s="1"/>
  <c r="AY33" i="1"/>
  <c r="AS49" i="1"/>
  <c r="BB39" i="1"/>
  <c r="AX53" i="1"/>
  <c r="AR27" i="1"/>
  <c r="AR28" i="1" s="1"/>
  <c r="AW27" i="1"/>
  <c r="AW28" i="1" s="1"/>
  <c r="AU27" i="1"/>
  <c r="AU28" i="1" s="1"/>
  <c r="AZ27" i="1"/>
  <c r="AZ28" i="1" s="1"/>
  <c r="AQ27" i="1"/>
  <c r="AQ28" i="1" s="1"/>
  <c r="AB74" i="1"/>
  <c r="AB101" i="1" s="1"/>
  <c r="AV48" i="1"/>
  <c r="AB66" i="1"/>
  <c r="AB93" i="1" s="1"/>
  <c r="AV40" i="1"/>
  <c r="AB62" i="1"/>
  <c r="AB89" i="1" s="1"/>
  <c r="AV36" i="1"/>
  <c r="AE73" i="1"/>
  <c r="AE100" i="1" s="1"/>
  <c r="AY47" i="1"/>
  <c r="AE65" i="1"/>
  <c r="AE92" i="1" s="1"/>
  <c r="AY39" i="1"/>
  <c r="AE61" i="1"/>
  <c r="AE88" i="1" s="1"/>
  <c r="AY35" i="1"/>
  <c r="Y78" i="1"/>
  <c r="Y105" i="1" s="1"/>
  <c r="AS52" i="1"/>
  <c r="Y74" i="1"/>
  <c r="AS48" i="1"/>
  <c r="Y70" i="1"/>
  <c r="Y97" i="1" s="1"/>
  <c r="AS44" i="1"/>
  <c r="Y66" i="1"/>
  <c r="Y93" i="1" s="1"/>
  <c r="AS40" i="1"/>
  <c r="Y62" i="1"/>
  <c r="Y89" i="1" s="1"/>
  <c r="AS36" i="1"/>
  <c r="AH27" i="1"/>
  <c r="BB52" i="1"/>
  <c r="BB36" i="1"/>
  <c r="Y27" i="1"/>
  <c r="AS6" i="1"/>
  <c r="AS27" i="1" s="1"/>
  <c r="AS28" i="1" s="1"/>
  <c r="AE27" i="1"/>
  <c r="AB77" i="1"/>
  <c r="AB104" i="1" s="1"/>
  <c r="AV51" i="1"/>
  <c r="AB69" i="1"/>
  <c r="AV43" i="1"/>
  <c r="AB65" i="1"/>
  <c r="AB92" i="1" s="1"/>
  <c r="AV39" i="1"/>
  <c r="AE76" i="1"/>
  <c r="AE103" i="1" s="1"/>
  <c r="AY50" i="1"/>
  <c r="AE68" i="1"/>
  <c r="AE95" i="1" s="1"/>
  <c r="AY42" i="1"/>
  <c r="AE60" i="1"/>
  <c r="AE87" i="1" s="1"/>
  <c r="AY34" i="1"/>
  <c r="Y77" i="1"/>
  <c r="Y104" i="1" s="1"/>
  <c r="AS51" i="1"/>
  <c r="Y73" i="1"/>
  <c r="AS47" i="1"/>
  <c r="AS43" i="1"/>
  <c r="AS39" i="1"/>
  <c r="BF39" i="1" s="1"/>
  <c r="AS35" i="1"/>
  <c r="Y61" i="1"/>
  <c r="Y88" i="1" s="1"/>
  <c r="AA79" i="1"/>
  <c r="Y76" i="1"/>
  <c r="Y103" i="1" s="1"/>
  <c r="Y63" i="1"/>
  <c r="BB51" i="1"/>
  <c r="BB43" i="1"/>
  <c r="BB35" i="1"/>
  <c r="AB78" i="1"/>
  <c r="AB105" i="1" s="1"/>
  <c r="AV52" i="1"/>
  <c r="AB70" i="1"/>
  <c r="AB97" i="1" s="1"/>
  <c r="AV44" i="1"/>
  <c r="AE77" i="1"/>
  <c r="AY51" i="1"/>
  <c r="AE69" i="1"/>
  <c r="AE96" i="1" s="1"/>
  <c r="AY43" i="1"/>
  <c r="Z79" i="1"/>
  <c r="BB44" i="1"/>
  <c r="AB73" i="1"/>
  <c r="AB100" i="1" s="1"/>
  <c r="AV47" i="1"/>
  <c r="AB61" i="1"/>
  <c r="AV35" i="1"/>
  <c r="AE72" i="1"/>
  <c r="AE99" i="1" s="1"/>
  <c r="AY46" i="1"/>
  <c r="AE64" i="1"/>
  <c r="AY38" i="1"/>
  <c r="Y68" i="1"/>
  <c r="Y95" i="1" s="1"/>
  <c r="Y64" i="1"/>
  <c r="Y91" i="1" s="1"/>
  <c r="AC79" i="1"/>
  <c r="Y72" i="1"/>
  <c r="Y99" i="1" s="1"/>
  <c r="Y67" i="1"/>
  <c r="Y94" i="1" s="1"/>
  <c r="AY5" i="1"/>
  <c r="AY27" i="1" s="1"/>
  <c r="AY28" i="1" s="1"/>
  <c r="AT27" i="1"/>
  <c r="AT28" i="1" s="1"/>
  <c r="BB48" i="1"/>
  <c r="BB40" i="1"/>
  <c r="BA27" i="1"/>
  <c r="BA28" i="1" s="1"/>
  <c r="AE75" i="1"/>
  <c r="AE102" i="1" s="1"/>
  <c r="AE71" i="1"/>
  <c r="AE98" i="1" s="1"/>
  <c r="AE67" i="1"/>
  <c r="AE94" i="1" s="1"/>
  <c r="AE63" i="1"/>
  <c r="AE90" i="1" s="1"/>
  <c r="AE78" i="1"/>
  <c r="AE105" i="1" s="1"/>
  <c r="AH76" i="1"/>
  <c r="AH103" i="1" s="1"/>
  <c r="AH72" i="1"/>
  <c r="AH99" i="1" s="1"/>
  <c r="AH68" i="1"/>
  <c r="AH95" i="1" s="1"/>
  <c r="AH64" i="1"/>
  <c r="AH91" i="1" s="1"/>
  <c r="AH60" i="1"/>
  <c r="AH87" i="1" s="1"/>
  <c r="AF79" i="1"/>
  <c r="AB72" i="1"/>
  <c r="AB99" i="1" s="1"/>
  <c r="AB63" i="1"/>
  <c r="AB90" i="1" s="1"/>
  <c r="AV49" i="1"/>
  <c r="AV42" i="1"/>
  <c r="BF42" i="1" s="1"/>
  <c r="AG79" i="1"/>
  <c r="AB27" i="1"/>
  <c r="AE59" i="1"/>
  <c r="AE74" i="1"/>
  <c r="AE101" i="1" s="1"/>
  <c r="AE70" i="1"/>
  <c r="AE97" i="1" s="1"/>
  <c r="AE66" i="1"/>
  <c r="AE62" i="1"/>
  <c r="AE89" i="1" s="1"/>
  <c r="AH59" i="1"/>
  <c r="AH86" i="1" s="1"/>
  <c r="AH75" i="1"/>
  <c r="AH102" i="1" s="1"/>
  <c r="AH71" i="1"/>
  <c r="AH98" i="1" s="1"/>
  <c r="AH67" i="1"/>
  <c r="AH63" i="1"/>
  <c r="AH90" i="1" s="1"/>
  <c r="X79" i="1"/>
  <c r="BB33" i="1"/>
  <c r="AY52" i="1"/>
  <c r="AY49" i="1"/>
  <c r="AY48" i="1"/>
  <c r="AY45" i="1"/>
  <c r="AY44" i="1"/>
  <c r="AY41" i="1"/>
  <c r="AY40" i="1"/>
  <c r="AY37" i="1"/>
  <c r="AY36" i="1"/>
  <c r="AX27" i="1"/>
  <c r="AX28" i="1" s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F59" i="1"/>
  <c r="F86" i="1" s="1"/>
  <c r="G79" i="1"/>
  <c r="G106" i="1" s="1"/>
  <c r="M79" i="1"/>
  <c r="D79" i="1"/>
  <c r="D106" i="1" s="1"/>
  <c r="H79" i="1"/>
  <c r="H106" i="1" s="1"/>
  <c r="N79" i="1"/>
  <c r="E79" i="1"/>
  <c r="E106" i="1" s="1"/>
  <c r="I79" i="1"/>
  <c r="O79" i="1"/>
  <c r="P78" i="1"/>
  <c r="P74" i="1"/>
  <c r="P70" i="1"/>
  <c r="P66" i="1"/>
  <c r="P62" i="1"/>
  <c r="L53" i="1"/>
  <c r="L59" i="1"/>
  <c r="F77" i="1"/>
  <c r="F76" i="1"/>
  <c r="F75" i="1"/>
  <c r="F73" i="1"/>
  <c r="F72" i="1"/>
  <c r="F71" i="1"/>
  <c r="F69" i="1"/>
  <c r="F68" i="1"/>
  <c r="F67" i="1"/>
  <c r="F65" i="1"/>
  <c r="F64" i="1"/>
  <c r="F63" i="1"/>
  <c r="F61" i="1"/>
  <c r="F60" i="1"/>
  <c r="F87" i="1" s="1"/>
  <c r="AL33" i="1"/>
  <c r="AL41" i="1"/>
  <c r="S48" i="1"/>
  <c r="I53" i="1"/>
  <c r="AL48" i="1"/>
  <c r="AL44" i="1"/>
  <c r="AL36" i="1"/>
  <c r="O53" i="1"/>
  <c r="AL51" i="1"/>
  <c r="AL47" i="1"/>
  <c r="AL43" i="1"/>
  <c r="AL39" i="1"/>
  <c r="AL35" i="1"/>
  <c r="AL49" i="1"/>
  <c r="AL45" i="1"/>
  <c r="AL37" i="1"/>
  <c r="S52" i="1"/>
  <c r="S44" i="1"/>
  <c r="S40" i="1"/>
  <c r="AL52" i="1"/>
  <c r="AL40" i="1"/>
  <c r="AL50" i="1"/>
  <c r="AL46" i="1"/>
  <c r="AL42" i="1"/>
  <c r="AL38" i="1"/>
  <c r="AL34" i="1"/>
  <c r="S36" i="1"/>
  <c r="F53" i="1"/>
  <c r="S27" i="1"/>
  <c r="AL6" i="1"/>
  <c r="AL7" i="1"/>
  <c r="AL10" i="1"/>
  <c r="AL11" i="1"/>
  <c r="AL14" i="1"/>
  <c r="AL15" i="1"/>
  <c r="AL18" i="1"/>
  <c r="AL19" i="1"/>
  <c r="AL22" i="1"/>
  <c r="AL23" i="1"/>
  <c r="AL8" i="1"/>
  <c r="AL9" i="1"/>
  <c r="AL12" i="1"/>
  <c r="AL13" i="1"/>
  <c r="AL16" i="1"/>
  <c r="AL17" i="1"/>
  <c r="AL20" i="1"/>
  <c r="AL21" i="1"/>
  <c r="AL24" i="1"/>
  <c r="AL25" i="1"/>
  <c r="AL5" i="1"/>
  <c r="BF49" i="1" l="1"/>
  <c r="P105" i="1"/>
  <c r="BF34" i="1"/>
  <c r="S53" i="1"/>
  <c r="O106" i="1"/>
  <c r="AI75" i="1"/>
  <c r="BF46" i="1"/>
  <c r="P72" i="1"/>
  <c r="P99" i="1" s="1"/>
  <c r="F99" i="1"/>
  <c r="AI67" i="1"/>
  <c r="AI94" i="1" s="1"/>
  <c r="AH94" i="1"/>
  <c r="AE79" i="1"/>
  <c r="AE86" i="1"/>
  <c r="P63" i="1"/>
  <c r="P90" i="1" s="1"/>
  <c r="F90" i="1"/>
  <c r="P68" i="1"/>
  <c r="P95" i="1" s="1"/>
  <c r="F95" i="1"/>
  <c r="P73" i="1"/>
  <c r="P100" i="1" s="1"/>
  <c r="F100" i="1"/>
  <c r="L79" i="1"/>
  <c r="L106" i="1" s="1"/>
  <c r="L86" i="1"/>
  <c r="P97" i="1"/>
  <c r="I106" i="1"/>
  <c r="BF5" i="1"/>
  <c r="BF37" i="1"/>
  <c r="BF45" i="1"/>
  <c r="AI66" i="1"/>
  <c r="AI93" i="1" s="1"/>
  <c r="AE93" i="1"/>
  <c r="AA106" i="1"/>
  <c r="BF50" i="1"/>
  <c r="AI71" i="1"/>
  <c r="AI98" i="1" s="1"/>
  <c r="AB98" i="1"/>
  <c r="P67" i="1"/>
  <c r="P94" i="1" s="1"/>
  <c r="F94" i="1"/>
  <c r="P77" i="1"/>
  <c r="P104" i="1" s="1"/>
  <c r="F104" i="1"/>
  <c r="AL53" i="1"/>
  <c r="P64" i="1"/>
  <c r="P91" i="1" s="1"/>
  <c r="F91" i="1"/>
  <c r="P69" i="1"/>
  <c r="P96" i="1" s="1"/>
  <c r="F96" i="1"/>
  <c r="P75" i="1"/>
  <c r="P102" i="1" s="1"/>
  <c r="F102" i="1"/>
  <c r="P101" i="1"/>
  <c r="AI68" i="1"/>
  <c r="AI95" i="1" s="1"/>
  <c r="AI102" i="1"/>
  <c r="X106" i="1"/>
  <c r="AG106" i="1"/>
  <c r="BF48" i="1"/>
  <c r="AI59" i="1"/>
  <c r="AI86" i="1" s="1"/>
  <c r="Y86" i="1"/>
  <c r="AD106" i="1"/>
  <c r="P61" i="1"/>
  <c r="P88" i="1" s="1"/>
  <c r="F88" i="1"/>
  <c r="P93" i="1"/>
  <c r="P65" i="1"/>
  <c r="P92" i="1" s="1"/>
  <c r="F92" i="1"/>
  <c r="P71" i="1"/>
  <c r="P98" i="1" s="1"/>
  <c r="F98" i="1"/>
  <c r="P76" i="1"/>
  <c r="P103" i="1" s="1"/>
  <c r="F103" i="1"/>
  <c r="P89" i="1"/>
  <c r="BF41" i="1"/>
  <c r="AF106" i="1"/>
  <c r="AC106" i="1"/>
  <c r="AI64" i="1"/>
  <c r="AI91" i="1" s="1"/>
  <c r="AE91" i="1"/>
  <c r="AI61" i="1"/>
  <c r="AI88" i="1" s="1"/>
  <c r="AB88" i="1"/>
  <c r="Z106" i="1"/>
  <c r="AI77" i="1"/>
  <c r="AI104" i="1" s="1"/>
  <c r="AE104" i="1"/>
  <c r="AI63" i="1"/>
  <c r="AI90" i="1" s="1"/>
  <c r="Y90" i="1"/>
  <c r="AI73" i="1"/>
  <c r="AI100" i="1" s="1"/>
  <c r="Y100" i="1"/>
  <c r="AI69" i="1"/>
  <c r="AI96" i="1" s="1"/>
  <c r="AB96" i="1"/>
  <c r="AI74" i="1"/>
  <c r="AI101" i="1" s="1"/>
  <c r="Y101" i="1"/>
  <c r="W106" i="1"/>
  <c r="AH79" i="1"/>
  <c r="AI60" i="1"/>
  <c r="AI87" i="1" s="1"/>
  <c r="AY53" i="1"/>
  <c r="AY54" i="1" s="1"/>
  <c r="Y79" i="1"/>
  <c r="P59" i="1"/>
  <c r="AI76" i="1"/>
  <c r="AI103" i="1" s="1"/>
  <c r="AI72" i="1"/>
  <c r="AI99" i="1" s="1"/>
  <c r="BF38" i="1"/>
  <c r="AI62" i="1"/>
  <c r="AI89" i="1" s="1"/>
  <c r="AI70" i="1"/>
  <c r="AI97" i="1" s="1"/>
  <c r="AI78" i="1"/>
  <c r="AI105" i="1" s="1"/>
  <c r="AI65" i="1"/>
  <c r="AB79" i="1"/>
  <c r="BB27" i="1"/>
  <c r="BB28" i="1" s="1"/>
  <c r="AV53" i="1"/>
  <c r="AV54" i="1" s="1"/>
  <c r="BF35" i="1"/>
  <c r="BF6" i="1"/>
  <c r="AS53" i="1"/>
  <c r="AS54" i="1" s="1"/>
  <c r="BF43" i="1"/>
  <c r="BB53" i="1"/>
  <c r="BB54" i="1" s="1"/>
  <c r="BF51" i="1"/>
  <c r="BF40" i="1"/>
  <c r="BF33" i="1"/>
  <c r="BF47" i="1"/>
  <c r="BF36" i="1"/>
  <c r="BF44" i="1"/>
  <c r="BF52" i="1"/>
  <c r="F79" i="1"/>
  <c r="F106" i="1" s="1"/>
  <c r="P60" i="1"/>
  <c r="P87" i="1" s="1"/>
  <c r="AL27" i="1"/>
  <c r="AW54" i="1"/>
  <c r="AX54" i="1"/>
  <c r="BF53" i="1" l="1"/>
  <c r="BF27" i="1"/>
  <c r="BF28" i="1" s="1"/>
  <c r="AB106" i="1"/>
  <c r="P86" i="1"/>
  <c r="P79" i="1"/>
  <c r="P106" i="1" s="1"/>
  <c r="AH106" i="1"/>
  <c r="AI79" i="1"/>
  <c r="AI92" i="1"/>
  <c r="Y106" i="1"/>
  <c r="AE106" i="1"/>
  <c r="AI106" i="1" l="1"/>
  <c r="M106" i="1"/>
  <c r="AZ54" i="1"/>
  <c r="N106" i="1"/>
  <c r="BA54" i="1"/>
</calcChain>
</file>

<file path=xl/sharedStrings.xml><?xml version="1.0" encoding="utf-8"?>
<sst xmlns="http://schemas.openxmlformats.org/spreadsheetml/2006/main" count="423" uniqueCount="47">
  <si>
    <t>Auckland</t>
  </si>
  <si>
    <t>Bay of Plenty</t>
  </si>
  <si>
    <t>Canterbury</t>
  </si>
  <si>
    <t>Capital and Coast</t>
  </si>
  <si>
    <t>Counties Manukau</t>
  </si>
  <si>
    <t>Hawke's Bay</t>
  </si>
  <si>
    <t>Hutt Valley</t>
  </si>
  <si>
    <t>Lakes</t>
  </si>
  <si>
    <t>MidCentral</t>
  </si>
  <si>
    <t>Nelson Marlborough</t>
  </si>
  <si>
    <t>Northland</t>
  </si>
  <si>
    <t>South Canterbury</t>
  </si>
  <si>
    <t>Southern</t>
  </si>
  <si>
    <t>Tairāwhiti</t>
  </si>
  <si>
    <t>Taranaki</t>
  </si>
  <si>
    <t>Waikato</t>
  </si>
  <si>
    <t>Wairarapa</t>
  </si>
  <si>
    <t>Waitematā</t>
  </si>
  <si>
    <t>West Coast</t>
  </si>
  <si>
    <t>Whanganui</t>
  </si>
  <si>
    <t>Overseas/unknown</t>
  </si>
  <si>
    <t>Various</t>
  </si>
  <si>
    <t xml:space="preserve">Total </t>
  </si>
  <si>
    <t>Māori</t>
  </si>
  <si>
    <t xml:space="preserve">Pacific </t>
  </si>
  <si>
    <t>Asian</t>
  </si>
  <si>
    <t xml:space="preserve">European/Other </t>
  </si>
  <si>
    <t>Gender unknown</t>
  </si>
  <si>
    <t>Ethnicity unknown</t>
  </si>
  <si>
    <t>Male</t>
  </si>
  <si>
    <t xml:space="preserve">Female </t>
  </si>
  <si>
    <t>Former DHB area</t>
  </si>
  <si>
    <t>Female</t>
  </si>
  <si>
    <t>Total by DHB</t>
  </si>
  <si>
    <t>Total</t>
  </si>
  <si>
    <t>A. HSU2020  population (published as denominator by MoH with COVID-19 vaccination coverage)</t>
  </si>
  <si>
    <t>B. HSU2021  population (published as denominator by MoH with COVID-19 vaccination coverage)</t>
  </si>
  <si>
    <t>C. Difference between HSU population 2020 and HSU population 2021</t>
  </si>
  <si>
    <t xml:space="preserve">F. Difference between best available population 2020 and 2021 </t>
  </si>
  <si>
    <t>D. Best available population (BAP) 2020 (Te Whatu Ora Health New Zealand https://tewhatuora.shinyapps.io/populations-web-tool/)</t>
  </si>
  <si>
    <t>E. Best available population (BAP) 2021 (Te Whatu Ora Health New Zealand https://tewhatuora.shinyapps.io/populations-web-tool/)</t>
  </si>
  <si>
    <t xml:space="preserve">G. Difference BAP and HSU Population 2020 in numbers </t>
  </si>
  <si>
    <t xml:space="preserve">H. Difference BAP and HSU Population 2021 in numbers </t>
  </si>
  <si>
    <t>I. Difference BAP and HSU Population 2020 as a percentage of BAP</t>
  </si>
  <si>
    <t>J. Difference BAP and HSU Population 2021 as a percentage of BAP</t>
  </si>
  <si>
    <r>
      <rPr>
        <b/>
        <sz val="11"/>
        <color rgb="FFFF0000"/>
        <rFont val="Calibri"/>
        <family val="2"/>
        <scheme val="minor"/>
      </rPr>
      <t>RED</t>
    </r>
    <r>
      <rPr>
        <sz val="11"/>
        <rFont val="Calibri"/>
        <family val="2"/>
        <scheme val="minor"/>
      </rPr>
      <t xml:space="preserve"> the number of people that used health care exceeds the population estimate</t>
    </r>
  </si>
  <si>
    <r>
      <rPr>
        <b/>
        <sz val="11"/>
        <color theme="1"/>
        <rFont val="Calibri"/>
        <family val="2"/>
        <scheme val="minor"/>
      </rPr>
      <t>BLACK</t>
    </r>
    <r>
      <rPr>
        <sz val="11"/>
        <color theme="1"/>
        <rFont val="Calibri"/>
        <family val="2"/>
        <scheme val="minor"/>
      </rPr>
      <t xml:space="preserve"> the population estimate exceeds the number of people who used health care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</si>
</sst>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3" fontId="3" fillId="0" borderId="0" xfId="0" applyNumberFormat="1" applyFont="1"/>
    <xf numFmtId="3" fontId="7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4" fillId="0" borderId="0" xfId="0" applyNumberFormat="1" applyFont="1"/>
    <xf numFmtId="3" fontId="12" fillId="0" borderId="0" xfId="0" applyNumberFormat="1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0" borderId="5" xfId="0" applyFont="1" applyBorder="1"/>
    <xf numFmtId="0" fontId="0" fillId="0" borderId="4" xfId="0" applyBorder="1"/>
    <xf numFmtId="3" fontId="1" fillId="0" borderId="5" xfId="0" applyNumberFormat="1" applyFont="1" applyBorder="1"/>
    <xf numFmtId="0" fontId="0" fillId="0" borderId="6" xfId="0" applyBorder="1"/>
    <xf numFmtId="0" fontId="0" fillId="0" borderId="7" xfId="0" applyBorder="1"/>
    <xf numFmtId="3" fontId="3" fillId="0" borderId="7" xfId="0" applyNumberFormat="1" applyFont="1" applyBorder="1"/>
    <xf numFmtId="3" fontId="7" fillId="0" borderId="7" xfId="0" applyNumberFormat="1" applyFont="1" applyBorder="1"/>
    <xf numFmtId="3" fontId="4" fillId="0" borderId="7" xfId="0" applyNumberFormat="1" applyFont="1" applyBorder="1"/>
    <xf numFmtId="3" fontId="12" fillId="0" borderId="7" xfId="0" applyNumberFormat="1" applyFont="1" applyBorder="1"/>
    <xf numFmtId="3" fontId="0" fillId="0" borderId="7" xfId="0" applyNumberFormat="1" applyBorder="1"/>
    <xf numFmtId="3" fontId="1" fillId="0" borderId="8" xfId="0" applyNumberFormat="1" applyFont="1" applyBorder="1"/>
    <xf numFmtId="0" fontId="0" fillId="0" borderId="2" xfId="0" applyBorder="1" applyAlignment="1">
      <alignment vertical="top" wrapText="1"/>
    </xf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3" fontId="6" fillId="0" borderId="7" xfId="0" applyNumberFormat="1" applyFont="1" applyBorder="1"/>
    <xf numFmtId="3" fontId="9" fillId="0" borderId="7" xfId="0" applyNumberFormat="1" applyFont="1" applyBorder="1"/>
    <xf numFmtId="3" fontId="10" fillId="0" borderId="7" xfId="0" applyNumberFormat="1" applyFont="1" applyBorder="1"/>
    <xf numFmtId="3" fontId="13" fillId="0" borderId="7" xfId="0" applyNumberFormat="1" applyFont="1" applyBorder="1"/>
    <xf numFmtId="3" fontId="1" fillId="0" borderId="7" xfId="0" applyNumberFormat="1" applyFont="1" applyBorder="1"/>
    <xf numFmtId="0" fontId="0" fillId="0" borderId="1" xfId="0" applyBorder="1"/>
    <xf numFmtId="0" fontId="0" fillId="0" borderId="2" xfId="0" applyBorder="1"/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2" fillId="0" borderId="2" xfId="0" applyFont="1" applyBorder="1" applyAlignment="1">
      <alignment wrapText="1"/>
    </xf>
    <xf numFmtId="0" fontId="1" fillId="0" borderId="3" xfId="0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7" fillId="0" borderId="10" xfId="0" applyNumberFormat="1" applyFont="1" applyBorder="1"/>
    <xf numFmtId="3" fontId="4" fillId="0" borderId="10" xfId="0" applyNumberFormat="1" applyFont="1" applyBorder="1"/>
    <xf numFmtId="3" fontId="12" fillId="0" borderId="10" xfId="0" applyNumberFormat="1" applyFont="1" applyBorder="1"/>
    <xf numFmtId="3" fontId="3" fillId="0" borderId="12" xfId="0" applyNumberFormat="1" applyFont="1" applyBorder="1"/>
    <xf numFmtId="3" fontId="3" fillId="0" borderId="14" xfId="0" applyNumberFormat="1" applyFont="1" applyBorder="1"/>
    <xf numFmtId="3" fontId="3" fillId="0" borderId="15" xfId="0" applyNumberFormat="1" applyFont="1" applyBorder="1"/>
    <xf numFmtId="3" fontId="7" fillId="0" borderId="15" xfId="0" applyNumberFormat="1" applyFont="1" applyBorder="1"/>
    <xf numFmtId="3" fontId="4" fillId="0" borderId="15" xfId="0" applyNumberFormat="1" applyFont="1" applyBorder="1"/>
    <xf numFmtId="3" fontId="12" fillId="0" borderId="15" xfId="0" applyNumberFormat="1" applyFont="1" applyBorder="1"/>
    <xf numFmtId="3" fontId="12" fillId="0" borderId="11" xfId="0" applyNumberFormat="1" applyFont="1" applyBorder="1"/>
    <xf numFmtId="3" fontId="12" fillId="0" borderId="13" xfId="0" applyNumberFormat="1" applyFont="1" applyBorder="1"/>
    <xf numFmtId="3" fontId="12" fillId="0" borderId="16" xfId="0" applyNumberFormat="1" applyFont="1" applyBorder="1"/>
    <xf numFmtId="0" fontId="16" fillId="0" borderId="0" xfId="0" applyFont="1"/>
    <xf numFmtId="0" fontId="5" fillId="0" borderId="15" xfId="0" applyFont="1" applyBorder="1" applyAlignment="1">
      <alignment wrapText="1"/>
    </xf>
    <xf numFmtId="0" fontId="15" fillId="0" borderId="15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3" fontId="9" fillId="0" borderId="17" xfId="0" applyNumberFormat="1" applyFont="1" applyBorder="1"/>
    <xf numFmtId="3" fontId="10" fillId="0" borderId="17" xfId="0" applyNumberFormat="1" applyFont="1" applyBorder="1"/>
    <xf numFmtId="3" fontId="13" fillId="0" borderId="17" xfId="0" applyNumberFormat="1" applyFont="1" applyBorder="1"/>
    <xf numFmtId="0" fontId="8" fillId="0" borderId="15" xfId="0" applyFont="1" applyBorder="1" applyAlignment="1">
      <alignment wrapText="1"/>
    </xf>
    <xf numFmtId="3" fontId="0" fillId="0" borderId="12" xfId="0" applyNumberFormat="1" applyBorder="1"/>
    <xf numFmtId="9" fontId="0" fillId="0" borderId="0" xfId="0" applyNumberFormat="1"/>
    <xf numFmtId="9" fontId="1" fillId="0" borderId="0" xfId="0" applyNumberFormat="1" applyFont="1"/>
    <xf numFmtId="0" fontId="12" fillId="0" borderId="0" xfId="0" applyFont="1"/>
    <xf numFmtId="3" fontId="12" fillId="0" borderId="12" xfId="0" applyNumberFormat="1" applyFont="1" applyBorder="1"/>
    <xf numFmtId="0" fontId="12" fillId="0" borderId="12" xfId="0" applyFont="1" applyBorder="1"/>
    <xf numFmtId="9" fontId="6" fillId="0" borderId="0" xfId="0" applyNumberFormat="1" applyFont="1"/>
    <xf numFmtId="9" fontId="9" fillId="0" borderId="0" xfId="0" applyNumberFormat="1" applyFont="1"/>
    <xf numFmtId="9" fontId="13" fillId="0" borderId="0" xfId="0" applyNumberFormat="1" applyFont="1"/>
    <xf numFmtId="9" fontId="1" fillId="0" borderId="2" xfId="0" applyNumberFormat="1" applyFont="1" applyBorder="1"/>
    <xf numFmtId="3" fontId="17" fillId="0" borderId="0" xfId="0" applyNumberFormat="1" applyFont="1"/>
    <xf numFmtId="9" fontId="12" fillId="0" borderId="10" xfId="0" applyNumberFormat="1" applyFont="1" applyBorder="1"/>
    <xf numFmtId="9" fontId="12" fillId="0" borderId="13" xfId="0" applyNumberFormat="1" applyFont="1" applyBorder="1"/>
    <xf numFmtId="9" fontId="7" fillId="0" borderId="0" xfId="0" applyNumberFormat="1" applyFont="1"/>
    <xf numFmtId="9" fontId="12" fillId="0" borderId="0" xfId="0" applyNumberFormat="1" applyFont="1"/>
    <xf numFmtId="9" fontId="18" fillId="0" borderId="0" xfId="0" applyNumberFormat="1" applyFont="1"/>
    <xf numFmtId="9" fontId="18" fillId="0" borderId="10" xfId="0" applyNumberFormat="1" applyFont="1" applyBorder="1"/>
    <xf numFmtId="9" fontId="18" fillId="0" borderId="15" xfId="0" applyNumberFormat="1" applyFont="1" applyBorder="1"/>
    <xf numFmtId="9" fontId="18" fillId="0" borderId="13" xfId="0" applyNumberFormat="1" applyFont="1" applyBorder="1"/>
    <xf numFmtId="9" fontId="18" fillId="0" borderId="16" xfId="0" applyNumberFormat="1" applyFont="1" applyBorder="1"/>
    <xf numFmtId="9" fontId="1" fillId="0" borderId="5" xfId="0" applyNumberFormat="1" applyFont="1" applyBorder="1"/>
    <xf numFmtId="9" fontId="1" fillId="0" borderId="8" xfId="0" applyNumberFormat="1" applyFont="1" applyBorder="1"/>
    <xf numFmtId="9" fontId="13" fillId="0" borderId="17" xfId="0" applyNumberFormat="1" applyFont="1" applyBorder="1"/>
    <xf numFmtId="9" fontId="13" fillId="0" borderId="7" xfId="0" applyNumberFormat="1" applyFont="1" applyBorder="1"/>
    <xf numFmtId="9" fontId="17" fillId="0" borderId="7" xfId="0" applyNumberFormat="1" applyFont="1" applyBorder="1"/>
    <xf numFmtId="3" fontId="18" fillId="0" borderId="0" xfId="0" applyNumberFormat="1" applyFont="1"/>
    <xf numFmtId="3" fontId="18" fillId="0" borderId="10" xfId="0" applyNumberFormat="1" applyFont="1" applyBorder="1"/>
    <xf numFmtId="3" fontId="18" fillId="0" borderId="15" xfId="0" applyNumberFormat="1" applyFont="1" applyBorder="1"/>
    <xf numFmtId="3" fontId="17" fillId="0" borderId="17" xfId="0" applyNumberFormat="1" applyFont="1" applyBorder="1"/>
    <xf numFmtId="3" fontId="17" fillId="0" borderId="7" xfId="0" applyNumberFormat="1" applyFont="1" applyBorder="1"/>
    <xf numFmtId="3" fontId="19" fillId="0" borderId="12" xfId="0" applyNumberFormat="1" applyFont="1" applyBorder="1"/>
    <xf numFmtId="3" fontId="19" fillId="0" borderId="0" xfId="0" applyNumberFormat="1" applyFont="1"/>
    <xf numFmtId="3" fontId="19" fillId="0" borderId="10" xfId="0" applyNumberFormat="1" applyFont="1" applyBorder="1"/>
    <xf numFmtId="3" fontId="19" fillId="0" borderId="15" xfId="0" applyNumberFormat="1" applyFont="1" applyBorder="1"/>
    <xf numFmtId="3" fontId="20" fillId="0" borderId="17" xfId="0" applyNumberFormat="1" applyFont="1" applyBorder="1"/>
    <xf numFmtId="3" fontId="20" fillId="0" borderId="7" xfId="0" applyNumberFormat="1" applyFont="1" applyBorder="1"/>
    <xf numFmtId="9" fontId="19" fillId="0" borderId="12" xfId="0" applyNumberFormat="1" applyFont="1" applyBorder="1"/>
    <xf numFmtId="9" fontId="19" fillId="0" borderId="0" xfId="0" applyNumberFormat="1" applyFont="1"/>
    <xf numFmtId="9" fontId="19" fillId="0" borderId="10" xfId="0" applyNumberFormat="1" applyFont="1" applyBorder="1"/>
    <xf numFmtId="9" fontId="20" fillId="0" borderId="17" xfId="0" applyNumberFormat="1" applyFont="1" applyBorder="1"/>
    <xf numFmtId="9" fontId="19" fillId="0" borderId="15" xfId="0" applyNumberFormat="1" applyFont="1" applyBorder="1"/>
    <xf numFmtId="9" fontId="17" fillId="0" borderId="17" xfId="0" applyNumberFormat="1" applyFont="1" applyBorder="1"/>
    <xf numFmtId="9" fontId="20" fillId="0" borderId="7" xfId="0" applyNumberFormat="1" applyFont="1" applyBorder="1"/>
    <xf numFmtId="3" fontId="19" fillId="0" borderId="9" xfId="0" applyNumberFormat="1" applyFont="1" applyBorder="1"/>
    <xf numFmtId="0" fontId="18" fillId="0" borderId="0" xfId="0" applyFont="1"/>
    <xf numFmtId="3" fontId="18" fillId="0" borderId="11" xfId="0" applyNumberFormat="1" applyFont="1" applyBorder="1"/>
    <xf numFmtId="3" fontId="18" fillId="0" borderId="13" xfId="0" applyNumberFormat="1" applyFont="1" applyBorder="1"/>
    <xf numFmtId="3" fontId="18" fillId="0" borderId="16" xfId="0" applyNumberFormat="1" applyFont="1" applyBorder="1"/>
    <xf numFmtId="9" fontId="17" fillId="0" borderId="5" xfId="0" applyNumberFormat="1" applyFont="1" applyBorder="1"/>
    <xf numFmtId="9" fontId="17" fillId="0" borderId="8" xfId="0" applyNumberFormat="1" applyFont="1" applyBorder="1"/>
    <xf numFmtId="3" fontId="17" fillId="0" borderId="18" xfId="0" applyNumberFormat="1" applyFont="1" applyBorder="1"/>
    <xf numFmtId="3" fontId="17" fillId="0" borderId="19" xfId="0" applyNumberFormat="1" applyFont="1" applyBorder="1"/>
    <xf numFmtId="3" fontId="17" fillId="0" borderId="20" xfId="0" applyNumberFormat="1" applyFont="1" applyBorder="1"/>
    <xf numFmtId="9" fontId="17" fillId="0" borderId="18" xfId="0" applyNumberFormat="1" applyFont="1" applyBorder="1"/>
    <xf numFmtId="9" fontId="17" fillId="0" borderId="19" xfId="0" applyNumberFormat="1" applyFont="1" applyBorder="1"/>
    <xf numFmtId="9" fontId="17" fillId="0" borderId="20" xfId="0" applyNumberFormat="1" applyFont="1" applyBorder="1"/>
    <xf numFmtId="3" fontId="18" fillId="0" borderId="5" xfId="0" applyNumberFormat="1" applyFont="1" applyBorder="1"/>
    <xf numFmtId="3" fontId="0" fillId="0" borderId="5" xfId="0" applyNumberFormat="1" applyBorder="1"/>
    <xf numFmtId="3" fontId="18" fillId="0" borderId="8" xfId="0" applyNumberFormat="1" applyFont="1" applyBorder="1"/>
    <xf numFmtId="3" fontId="21" fillId="0" borderId="0" xfId="0" applyNumberFormat="1" applyFont="1"/>
    <xf numFmtId="0" fontId="21" fillId="0" borderId="0" xfId="0" applyFont="1"/>
    <xf numFmtId="0" fontId="16" fillId="0" borderId="0" xfId="0" applyFont="1"/>
    <xf numFmtId="0" fontId="0" fillId="0" borderId="0" xfId="0"/>
    <xf numFmtId="0" fontId="16" fillId="0" borderId="7" xfId="0" applyFont="1" applyBorder="1"/>
    <xf numFmtId="0" fontId="0" fillId="0" borderId="7" xfId="0" applyBorder="1"/>
    <xf numFmtId="0" fontId="2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J111"/>
  <sheetViews>
    <sheetView tabSelected="1" topLeftCell="A26" zoomScale="40" zoomScaleNormal="40" workbookViewId="0">
      <selection activeCell="S72" sqref="S72"/>
    </sheetView>
  </sheetViews>
  <sheetFormatPr defaultRowHeight="15" x14ac:dyDescent="0.25"/>
  <cols>
    <col min="2" max="2" width="21" bestFit="1" customWidth="1"/>
    <col min="4" max="6" width="11.140625" bestFit="1" customWidth="1"/>
    <col min="7" max="8" width="10.7109375" customWidth="1"/>
    <col min="9" max="10" width="11.140625" bestFit="1" customWidth="1"/>
    <col min="11" max="11" width="10.7109375" customWidth="1"/>
    <col min="12" max="12" width="11.140625" bestFit="1" customWidth="1"/>
    <col min="13" max="13" width="12.5703125" bestFit="1" customWidth="1"/>
    <col min="14" max="14" width="13" bestFit="1" customWidth="1"/>
    <col min="15" max="15" width="13.42578125" bestFit="1" customWidth="1"/>
    <col min="16" max="16" width="11.28515625" bestFit="1" customWidth="1"/>
    <col min="17" max="17" width="10" bestFit="1" customWidth="1"/>
    <col min="18" max="18" width="8.5703125" bestFit="1" customWidth="1"/>
    <col min="19" max="19" width="13.42578125" style="2" bestFit="1" customWidth="1"/>
    <col min="21" max="21" width="21" bestFit="1" customWidth="1"/>
    <col min="23" max="23" width="10.7109375" bestFit="1" customWidth="1"/>
    <col min="24" max="24" width="11.140625" bestFit="1" customWidth="1"/>
    <col min="25" max="25" width="10.7109375" bestFit="1" customWidth="1"/>
    <col min="26" max="26" width="10.28515625" bestFit="1" customWidth="1"/>
    <col min="27" max="27" width="10.7109375" bestFit="1" customWidth="1"/>
    <col min="28" max="28" width="11.140625" bestFit="1" customWidth="1"/>
    <col min="29" max="29" width="11.5703125" bestFit="1" customWidth="1"/>
    <col min="30" max="31" width="12.28515625" bestFit="1" customWidth="1"/>
    <col min="32" max="32" width="12.140625" bestFit="1" customWidth="1"/>
    <col min="33" max="33" width="13" bestFit="1" customWidth="1"/>
    <col min="34" max="34" width="13.42578125" bestFit="1" customWidth="1"/>
    <col min="35" max="36" width="11.7109375" bestFit="1" customWidth="1"/>
    <col min="38" max="38" width="13" style="2" bestFit="1" customWidth="1"/>
    <col min="58" max="58" width="10.7109375" bestFit="1" customWidth="1"/>
  </cols>
  <sheetData>
    <row r="1" spans="2:58" ht="27.75" customHeight="1" x14ac:dyDescent="0.35">
      <c r="B1" s="139" t="s">
        <v>35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U1" s="139" t="s">
        <v>36</v>
      </c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N1" s="139" t="s">
        <v>37</v>
      </c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40"/>
      <c r="BF1" s="140"/>
    </row>
    <row r="2" spans="2:58" ht="15.75" thickBo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W2" s="2"/>
      <c r="X2" s="2"/>
      <c r="Y2" s="2"/>
      <c r="Z2" s="2"/>
      <c r="AA2" s="2"/>
      <c r="AB2" s="2"/>
      <c r="AC2" s="2"/>
      <c r="AD2" s="2"/>
      <c r="AE2" s="2"/>
    </row>
    <row r="3" spans="2:58" s="1" customFormat="1" ht="30.75" customHeight="1" thickTop="1" x14ac:dyDescent="0.25">
      <c r="B3" s="14"/>
      <c r="C3" s="15"/>
      <c r="D3" s="16" t="s">
        <v>23</v>
      </c>
      <c r="E3" s="16"/>
      <c r="F3" s="16"/>
      <c r="G3" s="17" t="s">
        <v>24</v>
      </c>
      <c r="H3" s="17"/>
      <c r="I3" s="17"/>
      <c r="J3" s="18" t="s">
        <v>25</v>
      </c>
      <c r="K3" s="20"/>
      <c r="L3" s="20"/>
      <c r="M3" s="19" t="s">
        <v>26</v>
      </c>
      <c r="N3" s="20"/>
      <c r="O3" s="20"/>
      <c r="P3" s="38" t="s">
        <v>27</v>
      </c>
      <c r="Q3" s="38" t="s">
        <v>28</v>
      </c>
      <c r="R3" s="38" t="s">
        <v>21</v>
      </c>
      <c r="S3" s="21" t="s">
        <v>33</v>
      </c>
      <c r="U3" s="14"/>
      <c r="V3" s="15"/>
      <c r="W3" s="16" t="s">
        <v>23</v>
      </c>
      <c r="X3" s="16"/>
      <c r="Y3" s="16"/>
      <c r="Z3" s="17" t="s">
        <v>24</v>
      </c>
      <c r="AA3" s="17"/>
      <c r="AB3" s="17"/>
      <c r="AC3" s="18" t="s">
        <v>25</v>
      </c>
      <c r="AD3" s="18"/>
      <c r="AE3" s="18"/>
      <c r="AF3" s="19" t="s">
        <v>26</v>
      </c>
      <c r="AG3" s="19"/>
      <c r="AH3" s="19"/>
      <c r="AI3" s="20" t="s">
        <v>27</v>
      </c>
      <c r="AJ3" s="20" t="s">
        <v>28</v>
      </c>
      <c r="AK3" s="20" t="s">
        <v>21</v>
      </c>
      <c r="AL3" s="21" t="s">
        <v>33</v>
      </c>
      <c r="AN3" s="14"/>
      <c r="AO3" s="15"/>
      <c r="AP3" s="15"/>
      <c r="AQ3" s="16" t="s">
        <v>23</v>
      </c>
      <c r="AR3" s="16"/>
      <c r="AS3" s="16"/>
      <c r="AT3" s="17" t="s">
        <v>24</v>
      </c>
      <c r="AU3" s="17"/>
      <c r="AV3" s="17"/>
      <c r="AW3" s="18" t="s">
        <v>25</v>
      </c>
      <c r="AX3" s="18"/>
      <c r="AY3" s="18"/>
      <c r="AZ3" s="19" t="s">
        <v>26</v>
      </c>
      <c r="BA3" s="19"/>
      <c r="BB3" s="19"/>
      <c r="BC3" s="19" t="s">
        <v>27</v>
      </c>
      <c r="BD3" s="20" t="s">
        <v>28</v>
      </c>
      <c r="BE3" s="20" t="s">
        <v>21</v>
      </c>
      <c r="BF3" s="21" t="s">
        <v>33</v>
      </c>
    </row>
    <row r="4" spans="2:58" ht="18" customHeight="1" thickBot="1" x14ac:dyDescent="0.3">
      <c r="B4" s="22" t="s">
        <v>31</v>
      </c>
      <c r="D4" s="7" t="s">
        <v>29</v>
      </c>
      <c r="E4" s="7" t="s">
        <v>30</v>
      </c>
      <c r="F4" s="7" t="s">
        <v>22</v>
      </c>
      <c r="G4" s="8" t="s">
        <v>29</v>
      </c>
      <c r="H4" s="8" t="s">
        <v>30</v>
      </c>
      <c r="I4" s="8" t="s">
        <v>22</v>
      </c>
      <c r="J4" s="9" t="s">
        <v>29</v>
      </c>
      <c r="K4" s="9" t="s">
        <v>30</v>
      </c>
      <c r="L4" s="9" t="s">
        <v>22</v>
      </c>
      <c r="M4" s="10" t="s">
        <v>29</v>
      </c>
      <c r="N4" s="10" t="s">
        <v>30</v>
      </c>
      <c r="O4" s="10" t="s">
        <v>22</v>
      </c>
      <c r="P4" s="11"/>
      <c r="Q4" s="11"/>
      <c r="R4" s="11"/>
      <c r="S4" s="39"/>
      <c r="U4" s="22" t="s">
        <v>31</v>
      </c>
      <c r="W4" s="7" t="s">
        <v>29</v>
      </c>
      <c r="X4" s="23" t="s">
        <v>32</v>
      </c>
      <c r="Y4" s="23" t="s">
        <v>22</v>
      </c>
      <c r="Z4" s="8" t="s">
        <v>29</v>
      </c>
      <c r="AA4" s="24" t="s">
        <v>32</v>
      </c>
      <c r="AB4" s="24" t="s">
        <v>22</v>
      </c>
      <c r="AC4" s="9" t="s">
        <v>29</v>
      </c>
      <c r="AD4" s="25" t="s">
        <v>32</v>
      </c>
      <c r="AE4" s="25" t="s">
        <v>22</v>
      </c>
      <c r="AF4" s="10" t="s">
        <v>29</v>
      </c>
      <c r="AG4" s="26" t="s">
        <v>32</v>
      </c>
      <c r="AH4" s="26" t="s">
        <v>22</v>
      </c>
      <c r="AL4" s="27"/>
      <c r="AN4" s="22" t="s">
        <v>31</v>
      </c>
      <c r="AQ4" s="7" t="s">
        <v>29</v>
      </c>
      <c r="AR4" s="23" t="s">
        <v>32</v>
      </c>
      <c r="AS4" s="23" t="s">
        <v>22</v>
      </c>
      <c r="AT4" s="77" t="s">
        <v>29</v>
      </c>
      <c r="AU4" s="24" t="s">
        <v>32</v>
      </c>
      <c r="AV4" s="24" t="s">
        <v>22</v>
      </c>
      <c r="AW4" s="9" t="s">
        <v>29</v>
      </c>
      <c r="AX4" s="25" t="s">
        <v>32</v>
      </c>
      <c r="AY4" s="25" t="s">
        <v>22</v>
      </c>
      <c r="AZ4" s="73" t="s">
        <v>29</v>
      </c>
      <c r="BA4" s="26" t="s">
        <v>32</v>
      </c>
      <c r="BB4" s="26" t="s">
        <v>22</v>
      </c>
      <c r="BC4" s="81"/>
      <c r="BF4" s="27"/>
    </row>
    <row r="5" spans="2:58" x14ac:dyDescent="0.25">
      <c r="B5" s="28" t="s">
        <v>0</v>
      </c>
      <c r="D5" s="56">
        <v>17102</v>
      </c>
      <c r="E5" s="57">
        <v>18080</v>
      </c>
      <c r="F5" s="57">
        <f t="shared" ref="F5:F25" si="0">SUM(D5:E5)</f>
        <v>35182</v>
      </c>
      <c r="G5" s="58">
        <v>28694</v>
      </c>
      <c r="H5" s="58">
        <v>29936</v>
      </c>
      <c r="I5" s="58">
        <f t="shared" ref="I5:I25" si="1">SUM(G5:H5)</f>
        <v>58630</v>
      </c>
      <c r="J5" s="59">
        <v>71769</v>
      </c>
      <c r="K5" s="59">
        <v>78530</v>
      </c>
      <c r="L5" s="59">
        <f t="shared" ref="L5:L25" si="2">SUM(J5:K5)</f>
        <v>150299</v>
      </c>
      <c r="M5" s="60">
        <v>121764</v>
      </c>
      <c r="N5" s="60">
        <v>124381</v>
      </c>
      <c r="O5" s="67">
        <f t="shared" ref="O5:O25" si="3">SUM(M5:N5)</f>
        <v>246145</v>
      </c>
      <c r="P5" s="5">
        <v>241</v>
      </c>
      <c r="Q5" s="5">
        <v>1516</v>
      </c>
      <c r="R5" s="5"/>
      <c r="S5" s="29">
        <f>F5+I5+L5+O5+P5+Q5</f>
        <v>492013</v>
      </c>
      <c r="U5" s="28" t="s">
        <v>0</v>
      </c>
      <c r="W5" s="56">
        <v>18269</v>
      </c>
      <c r="X5" s="57">
        <v>18656</v>
      </c>
      <c r="Y5" s="57">
        <f t="shared" ref="Y5:Y25" si="4">SUM(W5:X5)</f>
        <v>36925</v>
      </c>
      <c r="Z5" s="58">
        <v>29955</v>
      </c>
      <c r="AA5" s="58">
        <v>30653</v>
      </c>
      <c r="AB5" s="58">
        <f t="shared" ref="AB5:AB25" si="5">SUM(Z5:AA5)</f>
        <v>60608</v>
      </c>
      <c r="AC5" s="59">
        <v>82616</v>
      </c>
      <c r="AD5" s="59">
        <v>85120</v>
      </c>
      <c r="AE5" s="59">
        <f t="shared" ref="AE5:AE25" si="6">SUM(AC5:AD5)</f>
        <v>167736</v>
      </c>
      <c r="AF5" s="60">
        <v>127700</v>
      </c>
      <c r="AG5" s="60">
        <v>125566</v>
      </c>
      <c r="AH5" s="60">
        <f t="shared" ref="AH5:AH25" si="7">SUM(AF5:AG5)</f>
        <v>253266</v>
      </c>
      <c r="AI5" s="78">
        <v>0</v>
      </c>
      <c r="AJ5" s="5">
        <v>0</v>
      </c>
      <c r="AK5" s="5"/>
      <c r="AL5" s="29">
        <f t="shared" ref="AL5:AL25" si="8">Y5+AB5+AH5+AE5+AI5</f>
        <v>518535</v>
      </c>
      <c r="AN5" s="28" t="s">
        <v>0</v>
      </c>
      <c r="AQ5" s="56">
        <f t="shared" ref="AQ5:BB5" si="9">W5-D5</f>
        <v>1167</v>
      </c>
      <c r="AR5" s="57">
        <f t="shared" si="9"/>
        <v>576</v>
      </c>
      <c r="AS5" s="57">
        <f t="shared" si="9"/>
        <v>1743</v>
      </c>
      <c r="AT5" s="4">
        <f t="shared" si="9"/>
        <v>1261</v>
      </c>
      <c r="AU5" s="58">
        <f t="shared" si="9"/>
        <v>717</v>
      </c>
      <c r="AV5" s="58">
        <f t="shared" si="9"/>
        <v>1978</v>
      </c>
      <c r="AW5" s="59">
        <f t="shared" si="9"/>
        <v>10847</v>
      </c>
      <c r="AX5" s="59">
        <f t="shared" si="9"/>
        <v>6590</v>
      </c>
      <c r="AY5" s="59">
        <f t="shared" si="9"/>
        <v>17437</v>
      </c>
      <c r="AZ5" s="13">
        <f t="shared" si="9"/>
        <v>5936</v>
      </c>
      <c r="BA5" s="60">
        <f t="shared" si="9"/>
        <v>1185</v>
      </c>
      <c r="BB5" s="67">
        <f t="shared" si="9"/>
        <v>7121</v>
      </c>
      <c r="BC5" s="82"/>
      <c r="BD5" s="5"/>
      <c r="BE5" s="5"/>
      <c r="BF5" s="29">
        <f t="shared" ref="BF5:BF25" si="10">AS5+AV5+BB5+AY5+BC5</f>
        <v>28279</v>
      </c>
    </row>
    <row r="6" spans="2:58" x14ac:dyDescent="0.25">
      <c r="B6" s="28" t="s">
        <v>1</v>
      </c>
      <c r="D6" s="61">
        <v>31108</v>
      </c>
      <c r="E6" s="3">
        <v>32783</v>
      </c>
      <c r="F6" s="3">
        <f t="shared" si="0"/>
        <v>63891</v>
      </c>
      <c r="G6" s="4">
        <v>2504</v>
      </c>
      <c r="H6" s="4">
        <v>2294</v>
      </c>
      <c r="I6" s="4">
        <f t="shared" si="1"/>
        <v>4798</v>
      </c>
      <c r="J6" s="12">
        <v>8245</v>
      </c>
      <c r="K6" s="12">
        <v>8448</v>
      </c>
      <c r="L6" s="12">
        <f t="shared" si="2"/>
        <v>16693</v>
      </c>
      <c r="M6" s="13">
        <v>83637</v>
      </c>
      <c r="N6" s="13">
        <v>89792</v>
      </c>
      <c r="O6" s="68">
        <f t="shared" si="3"/>
        <v>173429</v>
      </c>
      <c r="P6" s="5">
        <v>8</v>
      </c>
      <c r="Q6" s="5">
        <v>257</v>
      </c>
      <c r="R6" s="5"/>
      <c r="S6" s="29">
        <f t="shared" ref="S6:S25" si="11">F6+I6+L6+O6+P6+Q6</f>
        <v>259076</v>
      </c>
      <c r="U6" s="28" t="s">
        <v>1</v>
      </c>
      <c r="W6" s="61">
        <v>32759</v>
      </c>
      <c r="X6" s="3">
        <v>34155</v>
      </c>
      <c r="Y6" s="3">
        <f t="shared" si="4"/>
        <v>66914</v>
      </c>
      <c r="Z6" s="4">
        <v>3743</v>
      </c>
      <c r="AA6" s="4">
        <v>2584</v>
      </c>
      <c r="AB6" s="4">
        <f t="shared" si="5"/>
        <v>6327</v>
      </c>
      <c r="AC6" s="12">
        <v>11087</v>
      </c>
      <c r="AD6" s="12">
        <v>10032</v>
      </c>
      <c r="AE6" s="12">
        <f t="shared" si="6"/>
        <v>21119</v>
      </c>
      <c r="AF6" s="13">
        <v>87158</v>
      </c>
      <c r="AG6" s="13">
        <v>92133</v>
      </c>
      <c r="AH6" s="13">
        <f t="shared" si="7"/>
        <v>179291</v>
      </c>
      <c r="AI6" s="78">
        <v>59</v>
      </c>
      <c r="AJ6" s="5">
        <v>0</v>
      </c>
      <c r="AK6" s="5"/>
      <c r="AL6" s="29">
        <f t="shared" si="8"/>
        <v>273710</v>
      </c>
      <c r="AN6" s="28" t="s">
        <v>1</v>
      </c>
      <c r="AQ6" s="61">
        <f t="shared" ref="AQ6:AQ25" si="12">W6-D6</f>
        <v>1651</v>
      </c>
      <c r="AR6" s="3">
        <f t="shared" ref="AR6:AR25" si="13">X6-E6</f>
        <v>1372</v>
      </c>
      <c r="AS6" s="3">
        <f t="shared" ref="AS6:AS25" si="14">Y6-F6</f>
        <v>3023</v>
      </c>
      <c r="AT6" s="4">
        <f t="shared" ref="AT6:AT25" si="15">Z6-G6</f>
        <v>1239</v>
      </c>
      <c r="AU6" s="4">
        <f t="shared" ref="AU6:AU25" si="16">AA6-H6</f>
        <v>290</v>
      </c>
      <c r="AV6" s="4">
        <f t="shared" ref="AV6:AV25" si="17">AB6-I6</f>
        <v>1529</v>
      </c>
      <c r="AW6" s="12">
        <f t="shared" ref="AW6:AW25" si="18">AC6-J6</f>
        <v>2842</v>
      </c>
      <c r="AX6" s="12">
        <f t="shared" ref="AX6:AX25" si="19">AD6-K6</f>
        <v>1584</v>
      </c>
      <c r="AY6" s="12">
        <f t="shared" ref="AY6:AY25" si="20">AE6-L6</f>
        <v>4426</v>
      </c>
      <c r="AZ6" s="13">
        <f t="shared" ref="AZ6:AZ25" si="21">AF6-M6</f>
        <v>3521</v>
      </c>
      <c r="BA6" s="13">
        <f t="shared" ref="BA6:BA25" si="22">AG6-N6</f>
        <v>2341</v>
      </c>
      <c r="BB6" s="13">
        <f t="shared" ref="BB6:BB25" si="23">AH6-O6</f>
        <v>5862</v>
      </c>
      <c r="BC6" s="82"/>
      <c r="BD6" s="5"/>
      <c r="BE6" s="5"/>
      <c r="BF6" s="29">
        <f t="shared" si="10"/>
        <v>14840</v>
      </c>
    </row>
    <row r="7" spans="2:58" x14ac:dyDescent="0.25">
      <c r="B7" s="28" t="s">
        <v>2</v>
      </c>
      <c r="D7" s="61">
        <v>24974</v>
      </c>
      <c r="E7" s="3">
        <v>24997</v>
      </c>
      <c r="F7" s="3">
        <f t="shared" si="0"/>
        <v>49971</v>
      </c>
      <c r="G7" s="4">
        <v>8692</v>
      </c>
      <c r="H7" s="4">
        <v>8214</v>
      </c>
      <c r="I7" s="4">
        <f t="shared" si="1"/>
        <v>16906</v>
      </c>
      <c r="J7" s="12">
        <v>31343</v>
      </c>
      <c r="K7" s="12">
        <v>33748</v>
      </c>
      <c r="L7" s="12">
        <f t="shared" si="2"/>
        <v>65091</v>
      </c>
      <c r="M7" s="13">
        <v>211984</v>
      </c>
      <c r="N7" s="13">
        <v>219360</v>
      </c>
      <c r="O7" s="68">
        <f t="shared" si="3"/>
        <v>431344</v>
      </c>
      <c r="P7" s="5">
        <v>101</v>
      </c>
      <c r="Q7" s="5">
        <v>2741</v>
      </c>
      <c r="R7" s="5"/>
      <c r="S7" s="29">
        <f t="shared" si="11"/>
        <v>566154</v>
      </c>
      <c r="U7" s="28" t="s">
        <v>2</v>
      </c>
      <c r="W7" s="61">
        <v>26726</v>
      </c>
      <c r="X7" s="3">
        <v>26520</v>
      </c>
      <c r="Y7" s="3">
        <f t="shared" si="4"/>
        <v>53246</v>
      </c>
      <c r="Z7" s="4">
        <v>9392</v>
      </c>
      <c r="AA7" s="4">
        <v>8682</v>
      </c>
      <c r="AB7" s="4">
        <f t="shared" si="5"/>
        <v>18074</v>
      </c>
      <c r="AC7" s="12">
        <v>38012</v>
      </c>
      <c r="AD7" s="12">
        <v>38387</v>
      </c>
      <c r="AE7" s="12">
        <f t="shared" si="6"/>
        <v>76399</v>
      </c>
      <c r="AF7" s="13">
        <v>222370</v>
      </c>
      <c r="AG7" s="13">
        <v>225709</v>
      </c>
      <c r="AH7" s="13">
        <f t="shared" si="7"/>
        <v>448079</v>
      </c>
      <c r="AI7" s="78">
        <v>322</v>
      </c>
      <c r="AJ7" s="5">
        <v>0</v>
      </c>
      <c r="AK7" s="5"/>
      <c r="AL7" s="29">
        <f t="shared" si="8"/>
        <v>596120</v>
      </c>
      <c r="AN7" s="28" t="s">
        <v>2</v>
      </c>
      <c r="AQ7" s="61">
        <f t="shared" si="12"/>
        <v>1752</v>
      </c>
      <c r="AR7" s="3">
        <f t="shared" si="13"/>
        <v>1523</v>
      </c>
      <c r="AS7" s="3">
        <f t="shared" si="14"/>
        <v>3275</v>
      </c>
      <c r="AT7" s="4">
        <f t="shared" si="15"/>
        <v>700</v>
      </c>
      <c r="AU7" s="4">
        <f t="shared" si="16"/>
        <v>468</v>
      </c>
      <c r="AV7" s="4">
        <f t="shared" si="17"/>
        <v>1168</v>
      </c>
      <c r="AW7" s="12">
        <f t="shared" si="18"/>
        <v>6669</v>
      </c>
      <c r="AX7" s="12">
        <f t="shared" si="19"/>
        <v>4639</v>
      </c>
      <c r="AY7" s="12">
        <f t="shared" si="20"/>
        <v>11308</v>
      </c>
      <c r="AZ7" s="13">
        <f t="shared" si="21"/>
        <v>10386</v>
      </c>
      <c r="BA7" s="13">
        <f t="shared" si="22"/>
        <v>6349</v>
      </c>
      <c r="BB7" s="13">
        <f t="shared" si="23"/>
        <v>16735</v>
      </c>
      <c r="BC7" s="82"/>
      <c r="BD7" s="5"/>
      <c r="BE7" s="5"/>
      <c r="BF7" s="29">
        <f t="shared" si="10"/>
        <v>32486</v>
      </c>
    </row>
    <row r="8" spans="2:58" x14ac:dyDescent="0.25">
      <c r="B8" s="28" t="s">
        <v>3</v>
      </c>
      <c r="D8" s="61">
        <v>16851</v>
      </c>
      <c r="E8" s="3">
        <v>17853</v>
      </c>
      <c r="F8" s="3">
        <f t="shared" si="0"/>
        <v>34704</v>
      </c>
      <c r="G8" s="4">
        <v>11532</v>
      </c>
      <c r="H8" s="4">
        <v>12206</v>
      </c>
      <c r="I8" s="4">
        <f t="shared" si="1"/>
        <v>23738</v>
      </c>
      <c r="J8" s="12">
        <v>20329</v>
      </c>
      <c r="K8" s="12">
        <v>23508</v>
      </c>
      <c r="L8" s="12">
        <f t="shared" si="2"/>
        <v>43837</v>
      </c>
      <c r="M8" s="13">
        <v>101484</v>
      </c>
      <c r="N8" s="13">
        <v>108769</v>
      </c>
      <c r="O8" s="68">
        <f t="shared" si="3"/>
        <v>210253</v>
      </c>
      <c r="P8" s="5">
        <v>153</v>
      </c>
      <c r="Q8" s="5">
        <v>2491</v>
      </c>
      <c r="R8" s="5"/>
      <c r="S8" s="29">
        <f>F8+I8+L8+O8+P8+Q8</f>
        <v>315176</v>
      </c>
      <c r="U8" s="28" t="s">
        <v>3</v>
      </c>
      <c r="W8" s="61">
        <v>17564</v>
      </c>
      <c r="X8" s="3">
        <v>18285</v>
      </c>
      <c r="Y8" s="3">
        <f t="shared" si="4"/>
        <v>35849</v>
      </c>
      <c r="Z8" s="4">
        <v>12070</v>
      </c>
      <c r="AA8" s="4">
        <v>12458</v>
      </c>
      <c r="AB8" s="4">
        <f t="shared" si="5"/>
        <v>24528</v>
      </c>
      <c r="AC8" s="12">
        <v>23190</v>
      </c>
      <c r="AD8" s="12">
        <v>25487</v>
      </c>
      <c r="AE8" s="12">
        <f t="shared" si="6"/>
        <v>48677</v>
      </c>
      <c r="AF8" s="13">
        <v>106340</v>
      </c>
      <c r="AG8" s="13">
        <v>110551</v>
      </c>
      <c r="AH8" s="13">
        <f t="shared" si="7"/>
        <v>216891</v>
      </c>
      <c r="AI8" s="78">
        <v>474</v>
      </c>
      <c r="AJ8" s="5">
        <v>0</v>
      </c>
      <c r="AK8" s="5"/>
      <c r="AL8" s="29">
        <f t="shared" si="8"/>
        <v>326419</v>
      </c>
      <c r="AN8" s="28" t="s">
        <v>3</v>
      </c>
      <c r="AQ8" s="61">
        <f t="shared" si="12"/>
        <v>713</v>
      </c>
      <c r="AR8" s="3">
        <f t="shared" si="13"/>
        <v>432</v>
      </c>
      <c r="AS8" s="3">
        <f t="shared" si="14"/>
        <v>1145</v>
      </c>
      <c r="AT8" s="4">
        <f t="shared" si="15"/>
        <v>538</v>
      </c>
      <c r="AU8" s="4">
        <f t="shared" si="16"/>
        <v>252</v>
      </c>
      <c r="AV8" s="4">
        <f t="shared" si="17"/>
        <v>790</v>
      </c>
      <c r="AW8" s="12">
        <f t="shared" si="18"/>
        <v>2861</v>
      </c>
      <c r="AX8" s="12">
        <f t="shared" si="19"/>
        <v>1979</v>
      </c>
      <c r="AY8" s="12">
        <f t="shared" si="20"/>
        <v>4840</v>
      </c>
      <c r="AZ8" s="13">
        <f t="shared" si="21"/>
        <v>4856</v>
      </c>
      <c r="BA8" s="13">
        <f t="shared" si="22"/>
        <v>1782</v>
      </c>
      <c r="BB8" s="13">
        <f t="shared" si="23"/>
        <v>6638</v>
      </c>
      <c r="BC8" s="82"/>
      <c r="BD8" s="5"/>
      <c r="BE8" s="5"/>
      <c r="BF8" s="29">
        <f t="shared" si="10"/>
        <v>13413</v>
      </c>
    </row>
    <row r="9" spans="2:58" x14ac:dyDescent="0.25">
      <c r="B9" s="28" t="s">
        <v>4</v>
      </c>
      <c r="D9" s="61">
        <v>41087</v>
      </c>
      <c r="E9" s="3">
        <v>45181</v>
      </c>
      <c r="F9" s="3">
        <f t="shared" si="0"/>
        <v>86268</v>
      </c>
      <c r="G9" s="4">
        <v>73116</v>
      </c>
      <c r="H9" s="4">
        <v>76979</v>
      </c>
      <c r="I9" s="4">
        <f t="shared" si="1"/>
        <v>150095</v>
      </c>
      <c r="J9" s="12">
        <v>78422</v>
      </c>
      <c r="K9" s="12">
        <v>79225</v>
      </c>
      <c r="L9" s="12">
        <f t="shared" si="2"/>
        <v>157647</v>
      </c>
      <c r="M9" s="13">
        <v>97719</v>
      </c>
      <c r="N9" s="13">
        <v>98312</v>
      </c>
      <c r="O9" s="68">
        <f t="shared" si="3"/>
        <v>196031</v>
      </c>
      <c r="P9" s="5">
        <v>192</v>
      </c>
      <c r="Q9" s="5">
        <v>2146</v>
      </c>
      <c r="R9" s="5"/>
      <c r="S9" s="29">
        <f>F9+I9+L9+O9+P9+Q9</f>
        <v>592379</v>
      </c>
      <c r="U9" s="28" t="s">
        <v>4</v>
      </c>
      <c r="W9" s="61">
        <v>42571</v>
      </c>
      <c r="X9" s="3">
        <v>46079</v>
      </c>
      <c r="Y9" s="3">
        <f t="shared" si="4"/>
        <v>88650</v>
      </c>
      <c r="Z9" s="4">
        <v>76923</v>
      </c>
      <c r="AA9" s="4">
        <v>79677</v>
      </c>
      <c r="AB9" s="4">
        <f t="shared" si="5"/>
        <v>156600</v>
      </c>
      <c r="AC9" s="12">
        <v>88625</v>
      </c>
      <c r="AD9" s="12">
        <v>84967</v>
      </c>
      <c r="AE9" s="12">
        <f t="shared" si="6"/>
        <v>173592</v>
      </c>
      <c r="AF9" s="13">
        <v>100883</v>
      </c>
      <c r="AG9" s="13">
        <v>98578</v>
      </c>
      <c r="AH9" s="13">
        <f t="shared" si="7"/>
        <v>199461</v>
      </c>
      <c r="AI9" s="78">
        <v>618</v>
      </c>
      <c r="AJ9" s="5">
        <v>0</v>
      </c>
      <c r="AK9" s="5"/>
      <c r="AL9" s="29">
        <f t="shared" si="8"/>
        <v>618921</v>
      </c>
      <c r="AN9" s="28" t="s">
        <v>4</v>
      </c>
      <c r="AQ9" s="61">
        <f t="shared" si="12"/>
        <v>1484</v>
      </c>
      <c r="AR9" s="3">
        <f t="shared" si="13"/>
        <v>898</v>
      </c>
      <c r="AS9" s="3">
        <f t="shared" si="14"/>
        <v>2382</v>
      </c>
      <c r="AT9" s="88">
        <f t="shared" si="15"/>
        <v>3807</v>
      </c>
      <c r="AU9" s="88">
        <f t="shared" si="16"/>
        <v>2698</v>
      </c>
      <c r="AV9" s="88">
        <f t="shared" si="17"/>
        <v>6505</v>
      </c>
      <c r="AW9" s="12">
        <f t="shared" si="18"/>
        <v>10203</v>
      </c>
      <c r="AX9" s="12">
        <f t="shared" si="19"/>
        <v>5742</v>
      </c>
      <c r="AY9" s="12">
        <f t="shared" si="20"/>
        <v>15945</v>
      </c>
      <c r="AZ9" s="13">
        <f t="shared" si="21"/>
        <v>3164</v>
      </c>
      <c r="BA9" s="13">
        <f t="shared" si="22"/>
        <v>266</v>
      </c>
      <c r="BB9" s="13">
        <f t="shared" si="23"/>
        <v>3430</v>
      </c>
      <c r="BC9" s="82"/>
      <c r="BD9" s="5"/>
      <c r="BE9" s="5"/>
      <c r="BF9" s="29">
        <f t="shared" si="10"/>
        <v>28262</v>
      </c>
    </row>
    <row r="10" spans="2:58" x14ac:dyDescent="0.25">
      <c r="B10" s="28" t="s">
        <v>5</v>
      </c>
      <c r="D10" s="61">
        <v>21833</v>
      </c>
      <c r="E10" s="3">
        <v>24125</v>
      </c>
      <c r="F10" s="3">
        <f t="shared" si="0"/>
        <v>45958</v>
      </c>
      <c r="G10" s="4">
        <v>3511</v>
      </c>
      <c r="H10" s="4">
        <v>3240</v>
      </c>
      <c r="I10" s="4">
        <f t="shared" si="1"/>
        <v>6751</v>
      </c>
      <c r="J10" s="12">
        <v>4000</v>
      </c>
      <c r="K10" s="12">
        <v>4293</v>
      </c>
      <c r="L10" s="12">
        <f t="shared" si="2"/>
        <v>8293</v>
      </c>
      <c r="M10" s="13">
        <v>54808</v>
      </c>
      <c r="N10" s="13">
        <v>58158</v>
      </c>
      <c r="O10" s="68">
        <f t="shared" si="3"/>
        <v>112966</v>
      </c>
      <c r="P10" s="5">
        <v>19</v>
      </c>
      <c r="Q10" s="5">
        <v>426</v>
      </c>
      <c r="R10" s="5"/>
      <c r="S10" s="29">
        <f>F10+I10+L10+O10+P10+Q10</f>
        <v>174413</v>
      </c>
      <c r="U10" s="28" t="s">
        <v>5</v>
      </c>
      <c r="W10" s="61">
        <v>22930</v>
      </c>
      <c r="X10" s="3">
        <v>24959</v>
      </c>
      <c r="Y10" s="3">
        <f t="shared" si="4"/>
        <v>47889</v>
      </c>
      <c r="Z10" s="4">
        <v>4888</v>
      </c>
      <c r="AA10" s="4">
        <v>3386</v>
      </c>
      <c r="AB10" s="4">
        <f t="shared" si="5"/>
        <v>8274</v>
      </c>
      <c r="AC10" s="12">
        <v>5159</v>
      </c>
      <c r="AD10" s="12">
        <v>4989</v>
      </c>
      <c r="AE10" s="12">
        <f t="shared" si="6"/>
        <v>10148</v>
      </c>
      <c r="AF10" s="13">
        <v>56526</v>
      </c>
      <c r="AG10" s="13">
        <v>59166</v>
      </c>
      <c r="AH10" s="13">
        <f t="shared" si="7"/>
        <v>115692</v>
      </c>
      <c r="AI10" s="78">
        <v>199</v>
      </c>
      <c r="AJ10" s="5">
        <v>0</v>
      </c>
      <c r="AK10" s="5"/>
      <c r="AL10" s="29">
        <f t="shared" si="8"/>
        <v>182202</v>
      </c>
      <c r="AN10" s="28" t="s">
        <v>5</v>
      </c>
      <c r="AQ10" s="61">
        <f t="shared" si="12"/>
        <v>1097</v>
      </c>
      <c r="AR10" s="3">
        <f t="shared" si="13"/>
        <v>834</v>
      </c>
      <c r="AS10" s="3">
        <f t="shared" si="14"/>
        <v>1931</v>
      </c>
      <c r="AT10" s="4">
        <f t="shared" si="15"/>
        <v>1377</v>
      </c>
      <c r="AU10" s="4">
        <f t="shared" si="16"/>
        <v>146</v>
      </c>
      <c r="AV10" s="4">
        <f t="shared" si="17"/>
        <v>1523</v>
      </c>
      <c r="AW10" s="12">
        <f t="shared" si="18"/>
        <v>1159</v>
      </c>
      <c r="AX10" s="12">
        <f t="shared" si="19"/>
        <v>696</v>
      </c>
      <c r="AY10" s="12">
        <f t="shared" si="20"/>
        <v>1855</v>
      </c>
      <c r="AZ10" s="13">
        <f t="shared" si="21"/>
        <v>1718</v>
      </c>
      <c r="BA10" s="13">
        <f t="shared" si="22"/>
        <v>1008</v>
      </c>
      <c r="BB10" s="13">
        <f t="shared" si="23"/>
        <v>2726</v>
      </c>
      <c r="BC10" s="82"/>
      <c r="BD10" s="5"/>
      <c r="BE10" s="5"/>
      <c r="BF10" s="29">
        <f t="shared" si="10"/>
        <v>8035</v>
      </c>
    </row>
    <row r="11" spans="2:58" x14ac:dyDescent="0.25">
      <c r="B11" s="28" t="s">
        <v>6</v>
      </c>
      <c r="D11" s="61">
        <v>12663</v>
      </c>
      <c r="E11" s="3">
        <v>12896</v>
      </c>
      <c r="F11" s="3">
        <f t="shared" si="0"/>
        <v>25559</v>
      </c>
      <c r="G11" s="4">
        <v>6172</v>
      </c>
      <c r="H11" s="4">
        <v>6234</v>
      </c>
      <c r="I11" s="4">
        <f t="shared" si="1"/>
        <v>12406</v>
      </c>
      <c r="J11" s="12">
        <v>10226</v>
      </c>
      <c r="K11" s="12">
        <v>11127</v>
      </c>
      <c r="L11" s="12">
        <f t="shared" si="2"/>
        <v>21353</v>
      </c>
      <c r="M11" s="13">
        <v>46898</v>
      </c>
      <c r="N11" s="13">
        <v>48787</v>
      </c>
      <c r="O11" s="68">
        <f t="shared" si="3"/>
        <v>95685</v>
      </c>
      <c r="P11" s="5">
        <v>8</v>
      </c>
      <c r="Q11" s="5">
        <v>359</v>
      </c>
      <c r="R11" s="5"/>
      <c r="S11" s="29">
        <f t="shared" si="11"/>
        <v>155370</v>
      </c>
      <c r="U11" s="28" t="s">
        <v>6</v>
      </c>
      <c r="W11" s="61">
        <v>13205</v>
      </c>
      <c r="X11" s="3">
        <v>13309</v>
      </c>
      <c r="Y11" s="3">
        <f t="shared" si="4"/>
        <v>26514</v>
      </c>
      <c r="Z11" s="4">
        <v>6427</v>
      </c>
      <c r="AA11" s="4">
        <v>6473</v>
      </c>
      <c r="AB11" s="4">
        <f t="shared" si="5"/>
        <v>12900</v>
      </c>
      <c r="AC11" s="12">
        <v>11764</v>
      </c>
      <c r="AD11" s="12">
        <v>12125</v>
      </c>
      <c r="AE11" s="12">
        <f t="shared" si="6"/>
        <v>23889</v>
      </c>
      <c r="AF11" s="13">
        <v>47547</v>
      </c>
      <c r="AG11" s="13">
        <v>48655</v>
      </c>
      <c r="AH11" s="13">
        <f t="shared" si="7"/>
        <v>96202</v>
      </c>
      <c r="AI11" s="78">
        <v>54</v>
      </c>
      <c r="AJ11" s="5">
        <v>0</v>
      </c>
      <c r="AK11" s="5"/>
      <c r="AL11" s="29">
        <f t="shared" si="8"/>
        <v>159559</v>
      </c>
      <c r="AN11" s="28" t="s">
        <v>6</v>
      </c>
      <c r="AQ11" s="61">
        <f t="shared" si="12"/>
        <v>542</v>
      </c>
      <c r="AR11" s="3">
        <f t="shared" si="13"/>
        <v>413</v>
      </c>
      <c r="AS11" s="3">
        <f t="shared" si="14"/>
        <v>955</v>
      </c>
      <c r="AT11" s="4">
        <f t="shared" si="15"/>
        <v>255</v>
      </c>
      <c r="AU11" s="4">
        <f t="shared" si="16"/>
        <v>239</v>
      </c>
      <c r="AV11" s="4">
        <f t="shared" si="17"/>
        <v>494</v>
      </c>
      <c r="AW11" s="12">
        <f t="shared" si="18"/>
        <v>1538</v>
      </c>
      <c r="AX11" s="12">
        <f t="shared" si="19"/>
        <v>998</v>
      </c>
      <c r="AY11" s="12">
        <f t="shared" si="20"/>
        <v>2536</v>
      </c>
      <c r="AZ11" s="13">
        <f t="shared" si="21"/>
        <v>649</v>
      </c>
      <c r="BA11" s="13">
        <f t="shared" si="22"/>
        <v>-132</v>
      </c>
      <c r="BB11" s="13">
        <f t="shared" si="23"/>
        <v>517</v>
      </c>
      <c r="BC11" s="82"/>
      <c r="BD11" s="5"/>
      <c r="BE11" s="5"/>
      <c r="BF11" s="29">
        <f t="shared" si="10"/>
        <v>4502</v>
      </c>
    </row>
    <row r="12" spans="2:58" x14ac:dyDescent="0.25">
      <c r="B12" s="28" t="s">
        <v>7</v>
      </c>
      <c r="D12" s="61">
        <v>19264</v>
      </c>
      <c r="E12" s="3">
        <v>20715</v>
      </c>
      <c r="F12" s="3">
        <f t="shared" si="0"/>
        <v>39979</v>
      </c>
      <c r="G12" s="4">
        <v>1510</v>
      </c>
      <c r="H12" s="4">
        <v>1423</v>
      </c>
      <c r="I12" s="4">
        <f t="shared" si="1"/>
        <v>2933</v>
      </c>
      <c r="J12" s="12">
        <v>3850</v>
      </c>
      <c r="K12" s="12">
        <v>4138</v>
      </c>
      <c r="L12" s="12">
        <f t="shared" si="2"/>
        <v>7988</v>
      </c>
      <c r="M12" s="13">
        <v>30943</v>
      </c>
      <c r="N12" s="13">
        <v>31893</v>
      </c>
      <c r="O12" s="68">
        <f t="shared" si="3"/>
        <v>62836</v>
      </c>
      <c r="P12" s="5">
        <v>0</v>
      </c>
      <c r="Q12" s="5">
        <v>651</v>
      </c>
      <c r="R12" s="5"/>
      <c r="S12" s="29">
        <f t="shared" si="11"/>
        <v>114387</v>
      </c>
      <c r="U12" s="28" t="s">
        <v>7</v>
      </c>
      <c r="W12" s="61">
        <v>20385</v>
      </c>
      <c r="X12" s="3">
        <v>21634</v>
      </c>
      <c r="Y12" s="3">
        <f t="shared" si="4"/>
        <v>42019</v>
      </c>
      <c r="Z12" s="4">
        <v>1620</v>
      </c>
      <c r="AA12" s="4">
        <v>1472</v>
      </c>
      <c r="AB12" s="4">
        <f t="shared" si="5"/>
        <v>3092</v>
      </c>
      <c r="AC12" s="12">
        <v>4833</v>
      </c>
      <c r="AD12" s="12">
        <v>4624</v>
      </c>
      <c r="AE12" s="12">
        <f t="shared" si="6"/>
        <v>9457</v>
      </c>
      <c r="AF12" s="13">
        <v>31976</v>
      </c>
      <c r="AG12" s="13">
        <v>32194</v>
      </c>
      <c r="AH12" s="13">
        <f t="shared" si="7"/>
        <v>64170</v>
      </c>
      <c r="AI12" s="78">
        <v>0</v>
      </c>
      <c r="AJ12" s="5">
        <v>0</v>
      </c>
      <c r="AK12" s="5"/>
      <c r="AL12" s="29">
        <f t="shared" si="8"/>
        <v>118738</v>
      </c>
      <c r="AN12" s="28" t="s">
        <v>7</v>
      </c>
      <c r="AQ12" s="61">
        <f t="shared" si="12"/>
        <v>1121</v>
      </c>
      <c r="AR12" s="3">
        <f t="shared" si="13"/>
        <v>919</v>
      </c>
      <c r="AS12" s="3">
        <f t="shared" si="14"/>
        <v>2040</v>
      </c>
      <c r="AT12" s="4">
        <f t="shared" si="15"/>
        <v>110</v>
      </c>
      <c r="AU12" s="4">
        <f t="shared" si="16"/>
        <v>49</v>
      </c>
      <c r="AV12" s="4">
        <f t="shared" si="17"/>
        <v>159</v>
      </c>
      <c r="AW12" s="12">
        <f t="shared" si="18"/>
        <v>983</v>
      </c>
      <c r="AX12" s="12">
        <f t="shared" si="19"/>
        <v>486</v>
      </c>
      <c r="AY12" s="12">
        <f t="shared" si="20"/>
        <v>1469</v>
      </c>
      <c r="AZ12" s="13">
        <f t="shared" si="21"/>
        <v>1033</v>
      </c>
      <c r="BA12" s="13">
        <f t="shared" si="22"/>
        <v>301</v>
      </c>
      <c r="BB12" s="13">
        <f t="shared" si="23"/>
        <v>1334</v>
      </c>
      <c r="BC12" s="82"/>
      <c r="BD12" s="5"/>
      <c r="BE12" s="5"/>
      <c r="BF12" s="29">
        <f t="shared" si="10"/>
        <v>5002</v>
      </c>
    </row>
    <row r="13" spans="2:58" x14ac:dyDescent="0.25">
      <c r="B13" s="28" t="s">
        <v>8</v>
      </c>
      <c r="D13" s="61">
        <v>16103</v>
      </c>
      <c r="E13" s="3">
        <v>17487</v>
      </c>
      <c r="F13" s="3">
        <f t="shared" si="0"/>
        <v>33590</v>
      </c>
      <c r="G13" s="4">
        <v>3045</v>
      </c>
      <c r="H13" s="4">
        <v>2942</v>
      </c>
      <c r="I13" s="4">
        <f t="shared" si="1"/>
        <v>5987</v>
      </c>
      <c r="J13" s="12">
        <v>6157</v>
      </c>
      <c r="K13" s="12">
        <v>6827</v>
      </c>
      <c r="L13" s="12">
        <f t="shared" si="2"/>
        <v>12984</v>
      </c>
      <c r="M13" s="13">
        <v>61821</v>
      </c>
      <c r="N13" s="13">
        <v>66205</v>
      </c>
      <c r="O13" s="68">
        <f t="shared" si="3"/>
        <v>128026</v>
      </c>
      <c r="P13" s="5">
        <v>5</v>
      </c>
      <c r="Q13" s="5">
        <v>1142</v>
      </c>
      <c r="R13" s="5"/>
      <c r="S13" s="29">
        <f t="shared" si="11"/>
        <v>181734</v>
      </c>
      <c r="U13" s="28" t="s">
        <v>8</v>
      </c>
      <c r="W13" s="61">
        <v>17390</v>
      </c>
      <c r="X13" s="3">
        <v>18406</v>
      </c>
      <c r="Y13" s="3">
        <f t="shared" si="4"/>
        <v>35796</v>
      </c>
      <c r="Z13" s="4">
        <v>3286</v>
      </c>
      <c r="AA13" s="4">
        <v>3126</v>
      </c>
      <c r="AB13" s="4">
        <f t="shared" si="5"/>
        <v>6412</v>
      </c>
      <c r="AC13" s="12">
        <v>7467</v>
      </c>
      <c r="AD13" s="12">
        <v>7696</v>
      </c>
      <c r="AE13" s="12">
        <f t="shared" si="6"/>
        <v>15163</v>
      </c>
      <c r="AF13" s="13">
        <v>64807</v>
      </c>
      <c r="AG13" s="13">
        <v>67025</v>
      </c>
      <c r="AH13" s="13">
        <f t="shared" si="7"/>
        <v>131832</v>
      </c>
      <c r="AI13" s="78">
        <v>30</v>
      </c>
      <c r="AJ13" s="5">
        <v>0</v>
      </c>
      <c r="AK13" s="5"/>
      <c r="AL13" s="29">
        <f t="shared" si="8"/>
        <v>189233</v>
      </c>
      <c r="AN13" s="28" t="s">
        <v>8</v>
      </c>
      <c r="AQ13" s="61">
        <f t="shared" si="12"/>
        <v>1287</v>
      </c>
      <c r="AR13" s="3">
        <f t="shared" si="13"/>
        <v>919</v>
      </c>
      <c r="AS13" s="3">
        <f t="shared" si="14"/>
        <v>2206</v>
      </c>
      <c r="AT13" s="4">
        <f t="shared" si="15"/>
        <v>241</v>
      </c>
      <c r="AU13" s="4">
        <f t="shared" si="16"/>
        <v>184</v>
      </c>
      <c r="AV13" s="4">
        <f t="shared" si="17"/>
        <v>425</v>
      </c>
      <c r="AW13" s="12">
        <f t="shared" si="18"/>
        <v>1310</v>
      </c>
      <c r="AX13" s="12">
        <f t="shared" si="19"/>
        <v>869</v>
      </c>
      <c r="AY13" s="12">
        <f t="shared" si="20"/>
        <v>2179</v>
      </c>
      <c r="AZ13" s="13">
        <f t="shared" si="21"/>
        <v>2986</v>
      </c>
      <c r="BA13" s="13">
        <f t="shared" si="22"/>
        <v>820</v>
      </c>
      <c r="BB13" s="13">
        <f t="shared" si="23"/>
        <v>3806</v>
      </c>
      <c r="BC13" s="82"/>
      <c r="BD13" s="5"/>
      <c r="BE13" s="5"/>
      <c r="BF13" s="29">
        <f t="shared" si="10"/>
        <v>8616</v>
      </c>
    </row>
    <row r="14" spans="2:58" x14ac:dyDescent="0.25">
      <c r="B14" s="28" t="s">
        <v>9</v>
      </c>
      <c r="D14" s="61">
        <v>7450</v>
      </c>
      <c r="E14" s="3">
        <v>8000</v>
      </c>
      <c r="F14" s="3">
        <f t="shared" si="0"/>
        <v>15450</v>
      </c>
      <c r="G14" s="4">
        <v>1589</v>
      </c>
      <c r="H14" s="4">
        <v>1240</v>
      </c>
      <c r="I14" s="4">
        <f t="shared" si="1"/>
        <v>2829</v>
      </c>
      <c r="J14" s="12">
        <v>3213</v>
      </c>
      <c r="K14" s="12">
        <v>3855</v>
      </c>
      <c r="L14" s="12">
        <f t="shared" si="2"/>
        <v>7068</v>
      </c>
      <c r="M14" s="13">
        <v>65036</v>
      </c>
      <c r="N14" s="13">
        <v>66502</v>
      </c>
      <c r="O14" s="68">
        <f t="shared" si="3"/>
        <v>131538</v>
      </c>
      <c r="P14" s="5">
        <v>7</v>
      </c>
      <c r="Q14" s="5">
        <v>550</v>
      </c>
      <c r="R14" s="5"/>
      <c r="S14" s="29">
        <f t="shared" si="11"/>
        <v>157442</v>
      </c>
      <c r="U14" s="28" t="s">
        <v>9</v>
      </c>
      <c r="W14" s="61">
        <v>7936</v>
      </c>
      <c r="X14" s="3">
        <v>8324</v>
      </c>
      <c r="Y14" s="3">
        <f t="shared" si="4"/>
        <v>16260</v>
      </c>
      <c r="Z14" s="4">
        <v>3166</v>
      </c>
      <c r="AA14" s="4">
        <v>1376</v>
      </c>
      <c r="AB14" s="4">
        <f t="shared" si="5"/>
        <v>4542</v>
      </c>
      <c r="AC14" s="12">
        <v>4178</v>
      </c>
      <c r="AD14" s="12">
        <v>4508</v>
      </c>
      <c r="AE14" s="12">
        <f t="shared" si="6"/>
        <v>8686</v>
      </c>
      <c r="AF14" s="13">
        <v>67413</v>
      </c>
      <c r="AG14" s="13">
        <v>68016</v>
      </c>
      <c r="AH14" s="13">
        <f t="shared" si="7"/>
        <v>135429</v>
      </c>
      <c r="AI14" s="78">
        <v>373</v>
      </c>
      <c r="AJ14" s="5">
        <v>0</v>
      </c>
      <c r="AK14" s="5"/>
      <c r="AL14" s="29">
        <f t="shared" si="8"/>
        <v>165290</v>
      </c>
      <c r="AN14" s="28" t="s">
        <v>9</v>
      </c>
      <c r="AQ14" s="61">
        <f t="shared" si="12"/>
        <v>486</v>
      </c>
      <c r="AR14" s="3">
        <f t="shared" si="13"/>
        <v>324</v>
      </c>
      <c r="AS14" s="3">
        <f t="shared" si="14"/>
        <v>810</v>
      </c>
      <c r="AT14" s="4">
        <f t="shared" si="15"/>
        <v>1577</v>
      </c>
      <c r="AU14" s="4">
        <f t="shared" si="16"/>
        <v>136</v>
      </c>
      <c r="AV14" s="4">
        <f t="shared" si="17"/>
        <v>1713</v>
      </c>
      <c r="AW14" s="12">
        <f t="shared" si="18"/>
        <v>965</v>
      </c>
      <c r="AX14" s="12">
        <f t="shared" si="19"/>
        <v>653</v>
      </c>
      <c r="AY14" s="12">
        <f t="shared" si="20"/>
        <v>1618</v>
      </c>
      <c r="AZ14" s="13">
        <f t="shared" si="21"/>
        <v>2377</v>
      </c>
      <c r="BA14" s="13">
        <f t="shared" si="22"/>
        <v>1514</v>
      </c>
      <c r="BB14" s="13">
        <f t="shared" si="23"/>
        <v>3891</v>
      </c>
      <c r="BC14" s="82"/>
      <c r="BD14" s="5"/>
      <c r="BE14" s="5"/>
      <c r="BF14" s="29">
        <f t="shared" si="10"/>
        <v>8032</v>
      </c>
    </row>
    <row r="15" spans="2:58" x14ac:dyDescent="0.25">
      <c r="B15" s="28" t="s">
        <v>10</v>
      </c>
      <c r="D15" s="61">
        <v>32958</v>
      </c>
      <c r="E15" s="3">
        <v>35018</v>
      </c>
      <c r="F15" s="3">
        <f t="shared" si="0"/>
        <v>67976</v>
      </c>
      <c r="G15" s="4">
        <v>1991</v>
      </c>
      <c r="H15" s="4">
        <v>1866</v>
      </c>
      <c r="I15" s="4">
        <f t="shared" si="1"/>
        <v>3857</v>
      </c>
      <c r="J15" s="12">
        <v>3183</v>
      </c>
      <c r="K15" s="12">
        <v>3806</v>
      </c>
      <c r="L15" s="12">
        <f t="shared" si="2"/>
        <v>6989</v>
      </c>
      <c r="M15" s="13">
        <v>57051</v>
      </c>
      <c r="N15" s="13">
        <v>57210</v>
      </c>
      <c r="O15" s="68">
        <f t="shared" si="3"/>
        <v>114261</v>
      </c>
      <c r="P15" s="5">
        <v>0</v>
      </c>
      <c r="Q15" s="5">
        <v>299</v>
      </c>
      <c r="R15" s="5"/>
      <c r="S15" s="29">
        <f t="shared" si="11"/>
        <v>193382</v>
      </c>
      <c r="U15" s="28" t="s">
        <v>10</v>
      </c>
      <c r="W15" s="61">
        <v>34431</v>
      </c>
      <c r="X15" s="3">
        <v>36366</v>
      </c>
      <c r="Y15" s="3">
        <f t="shared" si="4"/>
        <v>70797</v>
      </c>
      <c r="Z15" s="4">
        <v>2259</v>
      </c>
      <c r="AA15" s="4">
        <v>2006</v>
      </c>
      <c r="AB15" s="4">
        <f t="shared" si="5"/>
        <v>4265</v>
      </c>
      <c r="AC15" s="12">
        <v>3968</v>
      </c>
      <c r="AD15" s="12">
        <v>4282</v>
      </c>
      <c r="AE15" s="12">
        <f t="shared" si="6"/>
        <v>8250</v>
      </c>
      <c r="AF15" s="13">
        <v>59531</v>
      </c>
      <c r="AG15" s="13">
        <v>58943</v>
      </c>
      <c r="AH15" s="68">
        <f t="shared" si="7"/>
        <v>118474</v>
      </c>
      <c r="AI15" s="5">
        <v>16</v>
      </c>
      <c r="AJ15" s="5">
        <v>0</v>
      </c>
      <c r="AK15" s="5"/>
      <c r="AL15" s="29">
        <f t="shared" si="8"/>
        <v>201802</v>
      </c>
      <c r="AN15" s="28" t="s">
        <v>10</v>
      </c>
      <c r="AQ15" s="61">
        <f t="shared" si="12"/>
        <v>1473</v>
      </c>
      <c r="AR15" s="3">
        <f t="shared" si="13"/>
        <v>1348</v>
      </c>
      <c r="AS15" s="3">
        <f t="shared" si="14"/>
        <v>2821</v>
      </c>
      <c r="AT15" s="4">
        <f t="shared" si="15"/>
        <v>268</v>
      </c>
      <c r="AU15" s="4">
        <f t="shared" si="16"/>
        <v>140</v>
      </c>
      <c r="AV15" s="4">
        <f t="shared" si="17"/>
        <v>408</v>
      </c>
      <c r="AW15" s="12">
        <f t="shared" si="18"/>
        <v>785</v>
      </c>
      <c r="AX15" s="12">
        <f t="shared" ref="AX15:AX20" si="24">AD15-K15</f>
        <v>476</v>
      </c>
      <c r="AY15" s="12">
        <f t="shared" si="20"/>
        <v>1261</v>
      </c>
      <c r="AZ15" s="13">
        <f t="shared" si="21"/>
        <v>2480</v>
      </c>
      <c r="BA15" s="13">
        <f t="shared" si="22"/>
        <v>1733</v>
      </c>
      <c r="BB15" s="13">
        <f t="shared" si="23"/>
        <v>4213</v>
      </c>
      <c r="BC15" s="82"/>
      <c r="BD15" s="5"/>
      <c r="BE15" s="5"/>
      <c r="BF15" s="29">
        <f t="shared" si="10"/>
        <v>8703</v>
      </c>
    </row>
    <row r="16" spans="2:58" x14ac:dyDescent="0.25">
      <c r="B16" s="28" t="s">
        <v>11</v>
      </c>
      <c r="D16" s="61">
        <v>2346</v>
      </c>
      <c r="E16" s="3">
        <v>2437</v>
      </c>
      <c r="F16" s="3">
        <f t="shared" si="0"/>
        <v>4783</v>
      </c>
      <c r="G16" s="4">
        <v>641</v>
      </c>
      <c r="H16" s="4">
        <v>554</v>
      </c>
      <c r="I16" s="4">
        <f t="shared" si="1"/>
        <v>1195</v>
      </c>
      <c r="J16" s="12">
        <v>1496</v>
      </c>
      <c r="K16" s="12">
        <v>1539</v>
      </c>
      <c r="L16" s="12">
        <f t="shared" si="2"/>
        <v>3035</v>
      </c>
      <c r="M16" s="13">
        <v>25975</v>
      </c>
      <c r="N16" s="13">
        <v>26153</v>
      </c>
      <c r="O16" s="68">
        <f t="shared" si="3"/>
        <v>52128</v>
      </c>
      <c r="P16" s="5">
        <v>0</v>
      </c>
      <c r="Q16" s="5">
        <v>17</v>
      </c>
      <c r="R16" s="5"/>
      <c r="S16" s="29">
        <f t="shared" si="11"/>
        <v>61158</v>
      </c>
      <c r="U16" s="28" t="s">
        <v>11</v>
      </c>
      <c r="W16" s="61">
        <v>2474</v>
      </c>
      <c r="X16" s="3">
        <v>2541</v>
      </c>
      <c r="Y16" s="3">
        <f t="shared" si="4"/>
        <v>5015</v>
      </c>
      <c r="Z16" s="4">
        <v>799</v>
      </c>
      <c r="AA16" s="4">
        <v>601</v>
      </c>
      <c r="AB16" s="4">
        <f t="shared" si="5"/>
        <v>1400</v>
      </c>
      <c r="AC16" s="12">
        <v>1897</v>
      </c>
      <c r="AD16" s="12">
        <v>1684</v>
      </c>
      <c r="AE16" s="12">
        <f t="shared" si="6"/>
        <v>3581</v>
      </c>
      <c r="AF16" s="13">
        <v>26340</v>
      </c>
      <c r="AG16" s="13">
        <v>26321</v>
      </c>
      <c r="AH16" s="13">
        <f t="shared" si="7"/>
        <v>52661</v>
      </c>
      <c r="AI16" s="78">
        <v>19</v>
      </c>
      <c r="AJ16" s="5">
        <v>0</v>
      </c>
      <c r="AK16" s="5"/>
      <c r="AL16" s="29">
        <f t="shared" si="8"/>
        <v>62676</v>
      </c>
      <c r="AN16" s="28" t="s">
        <v>11</v>
      </c>
      <c r="AQ16" s="61">
        <f t="shared" si="12"/>
        <v>128</v>
      </c>
      <c r="AR16" s="3">
        <f t="shared" si="13"/>
        <v>104</v>
      </c>
      <c r="AS16" s="3">
        <f t="shared" si="14"/>
        <v>232</v>
      </c>
      <c r="AT16" s="4">
        <f t="shared" si="15"/>
        <v>158</v>
      </c>
      <c r="AU16" s="4">
        <f t="shared" si="16"/>
        <v>47</v>
      </c>
      <c r="AV16" s="4">
        <f t="shared" si="17"/>
        <v>205</v>
      </c>
      <c r="AW16" s="12">
        <f t="shared" si="18"/>
        <v>401</v>
      </c>
      <c r="AX16" s="12">
        <f t="shared" si="24"/>
        <v>145</v>
      </c>
      <c r="AY16" s="12">
        <f t="shared" si="20"/>
        <v>546</v>
      </c>
      <c r="AZ16" s="13">
        <f t="shared" si="21"/>
        <v>365</v>
      </c>
      <c r="BA16" s="13">
        <f t="shared" si="22"/>
        <v>168</v>
      </c>
      <c r="BB16" s="13">
        <f t="shared" si="23"/>
        <v>533</v>
      </c>
      <c r="BC16" s="82"/>
      <c r="BD16" s="5"/>
      <c r="BE16" s="5"/>
      <c r="BF16" s="29">
        <f t="shared" si="10"/>
        <v>1516</v>
      </c>
    </row>
    <row r="17" spans="2:58" x14ac:dyDescent="0.25">
      <c r="B17" s="28" t="s">
        <v>12</v>
      </c>
      <c r="D17" s="61">
        <v>15761</v>
      </c>
      <c r="E17" s="3">
        <v>15999</v>
      </c>
      <c r="F17" s="3">
        <f t="shared" si="0"/>
        <v>31760</v>
      </c>
      <c r="G17" s="4">
        <v>4069</v>
      </c>
      <c r="H17" s="4">
        <v>3944</v>
      </c>
      <c r="I17" s="4">
        <f t="shared" si="1"/>
        <v>8013</v>
      </c>
      <c r="J17" s="12">
        <v>9860</v>
      </c>
      <c r="K17" s="12">
        <v>11103</v>
      </c>
      <c r="L17" s="12">
        <f t="shared" si="2"/>
        <v>20963</v>
      </c>
      <c r="M17" s="13">
        <v>135006</v>
      </c>
      <c r="N17" s="13">
        <v>138737</v>
      </c>
      <c r="O17" s="68">
        <f t="shared" si="3"/>
        <v>273743</v>
      </c>
      <c r="P17" s="5">
        <v>34</v>
      </c>
      <c r="Q17" s="5">
        <v>659</v>
      </c>
      <c r="R17" s="5"/>
      <c r="S17" s="29">
        <f t="shared" si="11"/>
        <v>335172</v>
      </c>
      <c r="U17" s="28" t="s">
        <v>12</v>
      </c>
      <c r="W17" s="61">
        <v>16596</v>
      </c>
      <c r="X17" s="3">
        <v>16690</v>
      </c>
      <c r="Y17" s="3">
        <f t="shared" si="4"/>
        <v>33286</v>
      </c>
      <c r="Z17" s="4">
        <v>4810</v>
      </c>
      <c r="AA17" s="4">
        <v>4197</v>
      </c>
      <c r="AB17" s="4">
        <f t="shared" si="5"/>
        <v>9007</v>
      </c>
      <c r="AC17" s="12">
        <v>12525</v>
      </c>
      <c r="AD17" s="12">
        <v>12656</v>
      </c>
      <c r="AE17" s="12">
        <f t="shared" si="6"/>
        <v>25181</v>
      </c>
      <c r="AF17" s="13">
        <v>140347</v>
      </c>
      <c r="AG17" s="13">
        <v>141965</v>
      </c>
      <c r="AH17" s="68">
        <f t="shared" si="7"/>
        <v>282312</v>
      </c>
      <c r="AI17" s="5">
        <v>451</v>
      </c>
      <c r="AJ17" s="5">
        <v>0</v>
      </c>
      <c r="AK17" s="5"/>
      <c r="AL17" s="29">
        <f t="shared" si="8"/>
        <v>350237</v>
      </c>
      <c r="AN17" s="28" t="s">
        <v>12</v>
      </c>
      <c r="AQ17" s="61">
        <f t="shared" si="12"/>
        <v>835</v>
      </c>
      <c r="AR17" s="3">
        <f t="shared" si="13"/>
        <v>691</v>
      </c>
      <c r="AS17" s="3">
        <f t="shared" si="14"/>
        <v>1526</v>
      </c>
      <c r="AT17" s="4">
        <f t="shared" si="15"/>
        <v>741</v>
      </c>
      <c r="AU17" s="4">
        <f t="shared" si="16"/>
        <v>253</v>
      </c>
      <c r="AV17" s="4">
        <f t="shared" si="17"/>
        <v>994</v>
      </c>
      <c r="AW17" s="12">
        <f t="shared" si="18"/>
        <v>2665</v>
      </c>
      <c r="AX17" s="12">
        <f t="shared" si="24"/>
        <v>1553</v>
      </c>
      <c r="AY17" s="12">
        <f t="shared" si="20"/>
        <v>4218</v>
      </c>
      <c r="AZ17" s="13">
        <f t="shared" si="21"/>
        <v>5341</v>
      </c>
      <c r="BA17" s="13">
        <f t="shared" si="22"/>
        <v>3228</v>
      </c>
      <c r="BB17" s="13">
        <f t="shared" si="23"/>
        <v>8569</v>
      </c>
      <c r="BC17" s="82"/>
      <c r="BD17" s="5"/>
      <c r="BE17" s="5"/>
      <c r="BF17" s="29">
        <f t="shared" si="10"/>
        <v>15307</v>
      </c>
    </row>
    <row r="18" spans="2:58" x14ac:dyDescent="0.25">
      <c r="B18" s="28" t="s">
        <v>13</v>
      </c>
      <c r="D18" s="61">
        <v>12458</v>
      </c>
      <c r="E18" s="3">
        <v>13460</v>
      </c>
      <c r="F18" s="3">
        <f t="shared" si="0"/>
        <v>25918</v>
      </c>
      <c r="G18" s="4">
        <v>688</v>
      </c>
      <c r="H18" s="4">
        <v>499</v>
      </c>
      <c r="I18" s="4">
        <f t="shared" si="1"/>
        <v>1187</v>
      </c>
      <c r="J18" s="12">
        <v>674</v>
      </c>
      <c r="K18" s="12">
        <v>712</v>
      </c>
      <c r="L18" s="12">
        <f t="shared" si="2"/>
        <v>1386</v>
      </c>
      <c r="M18" s="13">
        <v>11348</v>
      </c>
      <c r="N18" s="13">
        <v>11420</v>
      </c>
      <c r="O18" s="68">
        <f t="shared" si="3"/>
        <v>22768</v>
      </c>
      <c r="P18" s="5">
        <v>0</v>
      </c>
      <c r="Q18" s="5">
        <v>118</v>
      </c>
      <c r="R18" s="5"/>
      <c r="S18" s="29">
        <f t="shared" si="11"/>
        <v>51377</v>
      </c>
      <c r="U18" s="28" t="s">
        <v>13</v>
      </c>
      <c r="W18" s="61">
        <v>13007</v>
      </c>
      <c r="X18" s="3">
        <v>13781</v>
      </c>
      <c r="Y18" s="3">
        <f t="shared" si="4"/>
        <v>26788</v>
      </c>
      <c r="Z18" s="4">
        <v>830</v>
      </c>
      <c r="AA18" s="4">
        <v>522</v>
      </c>
      <c r="AB18" s="4">
        <f t="shared" si="5"/>
        <v>1352</v>
      </c>
      <c r="AC18" s="12">
        <v>907</v>
      </c>
      <c r="AD18" s="12">
        <v>825</v>
      </c>
      <c r="AE18" s="12">
        <f t="shared" si="6"/>
        <v>1732</v>
      </c>
      <c r="AF18" s="13">
        <v>11662</v>
      </c>
      <c r="AG18" s="13">
        <v>11598</v>
      </c>
      <c r="AH18" s="68">
        <f t="shared" si="7"/>
        <v>23260</v>
      </c>
      <c r="AI18" s="78">
        <v>6</v>
      </c>
      <c r="AJ18" s="5">
        <v>0</v>
      </c>
      <c r="AK18" s="5"/>
      <c r="AL18" s="29">
        <f t="shared" si="8"/>
        <v>53138</v>
      </c>
      <c r="AN18" s="28" t="s">
        <v>13</v>
      </c>
      <c r="AQ18" s="61">
        <f t="shared" si="12"/>
        <v>549</v>
      </c>
      <c r="AR18" s="3">
        <f t="shared" si="13"/>
        <v>321</v>
      </c>
      <c r="AS18" s="3">
        <f t="shared" si="14"/>
        <v>870</v>
      </c>
      <c r="AT18" s="4">
        <f t="shared" si="15"/>
        <v>142</v>
      </c>
      <c r="AU18" s="4">
        <f t="shared" si="16"/>
        <v>23</v>
      </c>
      <c r="AV18" s="4">
        <f t="shared" si="17"/>
        <v>165</v>
      </c>
      <c r="AW18" s="12">
        <f t="shared" si="18"/>
        <v>233</v>
      </c>
      <c r="AX18" s="12">
        <f t="shared" si="24"/>
        <v>113</v>
      </c>
      <c r="AY18" s="12">
        <f t="shared" si="20"/>
        <v>346</v>
      </c>
      <c r="AZ18" s="13">
        <f t="shared" si="21"/>
        <v>314</v>
      </c>
      <c r="BA18" s="13">
        <f t="shared" si="22"/>
        <v>178</v>
      </c>
      <c r="BB18" s="13">
        <f t="shared" si="23"/>
        <v>492</v>
      </c>
      <c r="BC18" s="82"/>
      <c r="BD18" s="5"/>
      <c r="BE18" s="5"/>
      <c r="BF18" s="29">
        <f t="shared" si="10"/>
        <v>1873</v>
      </c>
    </row>
    <row r="19" spans="2:58" x14ac:dyDescent="0.25">
      <c r="B19" s="28" t="s">
        <v>14</v>
      </c>
      <c r="D19" s="61">
        <v>10688</v>
      </c>
      <c r="E19" s="3">
        <v>11615</v>
      </c>
      <c r="F19" s="3">
        <f t="shared" si="0"/>
        <v>22303</v>
      </c>
      <c r="G19" s="4">
        <v>897</v>
      </c>
      <c r="H19" s="4">
        <v>789</v>
      </c>
      <c r="I19" s="4">
        <f t="shared" si="1"/>
        <v>1686</v>
      </c>
      <c r="J19" s="12">
        <v>2490</v>
      </c>
      <c r="K19" s="12">
        <v>2803</v>
      </c>
      <c r="L19" s="12">
        <f t="shared" si="2"/>
        <v>5293</v>
      </c>
      <c r="M19" s="13">
        <v>45822</v>
      </c>
      <c r="N19" s="13">
        <v>47434</v>
      </c>
      <c r="O19" s="68">
        <f t="shared" si="3"/>
        <v>93256</v>
      </c>
      <c r="P19" s="5">
        <v>17</v>
      </c>
      <c r="Q19" s="5">
        <v>465</v>
      </c>
      <c r="R19" s="5"/>
      <c r="S19" s="29">
        <f t="shared" si="11"/>
        <v>123020</v>
      </c>
      <c r="U19" s="28" t="s">
        <v>14</v>
      </c>
      <c r="W19" s="61">
        <v>11374</v>
      </c>
      <c r="X19" s="3">
        <v>12061</v>
      </c>
      <c r="Y19" s="3">
        <f t="shared" si="4"/>
        <v>23435</v>
      </c>
      <c r="Z19" s="4">
        <v>968</v>
      </c>
      <c r="AA19" s="4">
        <v>838</v>
      </c>
      <c r="AB19" s="4">
        <f t="shared" si="5"/>
        <v>1806</v>
      </c>
      <c r="AC19" s="12">
        <v>3056</v>
      </c>
      <c r="AD19" s="12">
        <v>3135</v>
      </c>
      <c r="AE19" s="12">
        <f t="shared" si="6"/>
        <v>6191</v>
      </c>
      <c r="AF19" s="13">
        <v>47817</v>
      </c>
      <c r="AG19" s="13">
        <v>48446</v>
      </c>
      <c r="AH19" s="13">
        <f t="shared" si="7"/>
        <v>96263</v>
      </c>
      <c r="AI19" s="78">
        <v>13</v>
      </c>
      <c r="AJ19" s="5">
        <v>0</v>
      </c>
      <c r="AK19" s="5"/>
      <c r="AL19" s="29">
        <f t="shared" si="8"/>
        <v>127708</v>
      </c>
      <c r="AN19" s="28" t="s">
        <v>14</v>
      </c>
      <c r="AQ19" s="61">
        <f t="shared" si="12"/>
        <v>686</v>
      </c>
      <c r="AR19" s="3">
        <f t="shared" si="13"/>
        <v>446</v>
      </c>
      <c r="AS19" s="3">
        <f t="shared" si="14"/>
        <v>1132</v>
      </c>
      <c r="AT19" s="4">
        <f t="shared" si="15"/>
        <v>71</v>
      </c>
      <c r="AU19" s="4">
        <f t="shared" si="16"/>
        <v>49</v>
      </c>
      <c r="AV19" s="4">
        <f t="shared" si="17"/>
        <v>120</v>
      </c>
      <c r="AW19" s="12">
        <f t="shared" si="18"/>
        <v>566</v>
      </c>
      <c r="AX19" s="12">
        <f t="shared" si="24"/>
        <v>332</v>
      </c>
      <c r="AY19" s="12">
        <f t="shared" si="20"/>
        <v>898</v>
      </c>
      <c r="AZ19" s="13">
        <f t="shared" si="21"/>
        <v>1995</v>
      </c>
      <c r="BA19" s="13">
        <f t="shared" si="22"/>
        <v>1012</v>
      </c>
      <c r="BB19" s="13">
        <f t="shared" si="23"/>
        <v>3007</v>
      </c>
      <c r="BC19" s="82"/>
      <c r="BD19" s="5"/>
      <c r="BE19" s="5"/>
      <c r="BF19" s="29">
        <f t="shared" si="10"/>
        <v>5157</v>
      </c>
    </row>
    <row r="20" spans="2:58" x14ac:dyDescent="0.25">
      <c r="B20" s="28" t="s">
        <v>15</v>
      </c>
      <c r="D20" s="61">
        <v>45689</v>
      </c>
      <c r="E20" s="3">
        <v>48699</v>
      </c>
      <c r="F20" s="3">
        <f t="shared" si="0"/>
        <v>94388</v>
      </c>
      <c r="G20" s="4">
        <v>6990</v>
      </c>
      <c r="H20" s="4">
        <v>6858</v>
      </c>
      <c r="I20" s="4">
        <f t="shared" si="1"/>
        <v>13848</v>
      </c>
      <c r="J20" s="12">
        <v>20875</v>
      </c>
      <c r="K20" s="12">
        <v>21938</v>
      </c>
      <c r="L20" s="12">
        <f t="shared" si="2"/>
        <v>42813</v>
      </c>
      <c r="M20" s="13">
        <v>134351</v>
      </c>
      <c r="N20" s="13">
        <v>139418</v>
      </c>
      <c r="O20" s="68">
        <f t="shared" si="3"/>
        <v>273769</v>
      </c>
      <c r="P20" s="5">
        <v>50</v>
      </c>
      <c r="Q20" s="5">
        <v>5360</v>
      </c>
      <c r="R20" s="5"/>
      <c r="S20" s="29">
        <f>F20+I20+L20+O20+P20+Q20</f>
        <v>430228</v>
      </c>
      <c r="U20" s="28" t="s">
        <v>15</v>
      </c>
      <c r="W20" s="61">
        <v>48361</v>
      </c>
      <c r="X20" s="3">
        <v>50854</v>
      </c>
      <c r="Y20" s="3">
        <f t="shared" si="4"/>
        <v>99215</v>
      </c>
      <c r="Z20" s="4">
        <v>7543</v>
      </c>
      <c r="AA20" s="4">
        <v>7266</v>
      </c>
      <c r="AB20" s="4">
        <f t="shared" si="5"/>
        <v>14809</v>
      </c>
      <c r="AC20" s="12">
        <v>25227</v>
      </c>
      <c r="AD20" s="12">
        <v>24538</v>
      </c>
      <c r="AE20" s="12">
        <f t="shared" si="6"/>
        <v>49765</v>
      </c>
      <c r="AF20" s="13">
        <v>141839</v>
      </c>
      <c r="AG20" s="13">
        <v>143586</v>
      </c>
      <c r="AH20" s="68">
        <f t="shared" si="7"/>
        <v>285425</v>
      </c>
      <c r="AI20">
        <v>159</v>
      </c>
      <c r="AJ20" s="5">
        <v>0</v>
      </c>
      <c r="AK20" s="5"/>
      <c r="AL20" s="29">
        <f t="shared" si="8"/>
        <v>449373</v>
      </c>
      <c r="AN20" s="28" t="s">
        <v>15</v>
      </c>
      <c r="AQ20" s="61">
        <f t="shared" si="12"/>
        <v>2672</v>
      </c>
      <c r="AR20" s="3">
        <f t="shared" si="13"/>
        <v>2155</v>
      </c>
      <c r="AS20" s="3">
        <f t="shared" si="14"/>
        <v>4827</v>
      </c>
      <c r="AT20" s="4">
        <f t="shared" si="15"/>
        <v>553</v>
      </c>
      <c r="AU20" s="4">
        <f t="shared" si="16"/>
        <v>408</v>
      </c>
      <c r="AV20" s="4">
        <f t="shared" si="17"/>
        <v>961</v>
      </c>
      <c r="AW20" s="12">
        <f t="shared" si="18"/>
        <v>4352</v>
      </c>
      <c r="AX20" s="12">
        <f t="shared" si="24"/>
        <v>2600</v>
      </c>
      <c r="AY20" s="12">
        <f t="shared" si="20"/>
        <v>6952</v>
      </c>
      <c r="AZ20" s="13">
        <f t="shared" si="21"/>
        <v>7488</v>
      </c>
      <c r="BA20" s="13">
        <f t="shared" si="22"/>
        <v>4168</v>
      </c>
      <c r="BB20" s="13">
        <f t="shared" si="23"/>
        <v>11656</v>
      </c>
      <c r="BC20" s="83"/>
      <c r="BD20" s="5"/>
      <c r="BE20" s="5"/>
      <c r="BF20" s="29">
        <f t="shared" si="10"/>
        <v>24396</v>
      </c>
    </row>
    <row r="21" spans="2:58" x14ac:dyDescent="0.25">
      <c r="B21" s="28" t="s">
        <v>16</v>
      </c>
      <c r="D21" s="61">
        <v>4198</v>
      </c>
      <c r="E21" s="3">
        <v>4386</v>
      </c>
      <c r="F21" s="3">
        <f t="shared" si="0"/>
        <v>8584</v>
      </c>
      <c r="G21" s="4">
        <v>552</v>
      </c>
      <c r="H21" s="4">
        <v>505</v>
      </c>
      <c r="I21" s="4">
        <f t="shared" si="1"/>
        <v>1057</v>
      </c>
      <c r="J21" s="12">
        <v>723</v>
      </c>
      <c r="K21" s="12">
        <v>799</v>
      </c>
      <c r="L21" s="12">
        <f t="shared" si="2"/>
        <v>1522</v>
      </c>
      <c r="M21" s="13">
        <v>18100</v>
      </c>
      <c r="N21" s="13">
        <v>19150</v>
      </c>
      <c r="O21" s="68">
        <f t="shared" si="3"/>
        <v>37250</v>
      </c>
      <c r="P21" s="5">
        <v>0</v>
      </c>
      <c r="Q21" s="5">
        <v>133</v>
      </c>
      <c r="R21" s="5"/>
      <c r="S21" s="29">
        <f t="shared" si="11"/>
        <v>48546</v>
      </c>
      <c r="U21" s="28" t="s">
        <v>16</v>
      </c>
      <c r="W21" s="61">
        <v>4428</v>
      </c>
      <c r="X21" s="3">
        <v>4549</v>
      </c>
      <c r="Y21" s="3">
        <f t="shared" si="4"/>
        <v>8977</v>
      </c>
      <c r="Z21" s="4">
        <v>609</v>
      </c>
      <c r="AA21" s="4">
        <v>535</v>
      </c>
      <c r="AB21" s="4">
        <f t="shared" si="5"/>
        <v>1144</v>
      </c>
      <c r="AC21" s="12">
        <v>941</v>
      </c>
      <c r="AD21" s="12">
        <v>885</v>
      </c>
      <c r="AE21" s="12">
        <f t="shared" si="6"/>
        <v>1826</v>
      </c>
      <c r="AF21" s="13">
        <v>18787</v>
      </c>
      <c r="AG21" s="13">
        <v>19546</v>
      </c>
      <c r="AH21" s="13">
        <f t="shared" si="7"/>
        <v>38333</v>
      </c>
      <c r="AI21" s="78">
        <v>0</v>
      </c>
      <c r="AJ21" s="5">
        <v>0</v>
      </c>
      <c r="AK21" s="5"/>
      <c r="AL21" s="29">
        <f t="shared" si="8"/>
        <v>50280</v>
      </c>
      <c r="AN21" s="28" t="s">
        <v>16</v>
      </c>
      <c r="AQ21" s="61">
        <f t="shared" si="12"/>
        <v>230</v>
      </c>
      <c r="AR21" s="3">
        <f t="shared" si="13"/>
        <v>163</v>
      </c>
      <c r="AS21" s="3">
        <f t="shared" si="14"/>
        <v>393</v>
      </c>
      <c r="AT21" s="4">
        <f t="shared" si="15"/>
        <v>57</v>
      </c>
      <c r="AU21" s="4">
        <f t="shared" si="16"/>
        <v>30</v>
      </c>
      <c r="AV21" s="4">
        <f t="shared" si="17"/>
        <v>87</v>
      </c>
      <c r="AW21" s="12">
        <f t="shared" si="18"/>
        <v>218</v>
      </c>
      <c r="AX21" s="12">
        <f t="shared" si="19"/>
        <v>86</v>
      </c>
      <c r="AY21" s="12">
        <f t="shared" si="20"/>
        <v>304</v>
      </c>
      <c r="AZ21" s="13">
        <f t="shared" si="21"/>
        <v>687</v>
      </c>
      <c r="BA21" s="13">
        <f t="shared" si="22"/>
        <v>396</v>
      </c>
      <c r="BB21" s="13">
        <f t="shared" si="23"/>
        <v>1083</v>
      </c>
      <c r="BC21" s="82"/>
      <c r="BD21" s="5"/>
      <c r="BE21" s="5"/>
      <c r="BF21" s="29">
        <f t="shared" si="10"/>
        <v>1867</v>
      </c>
    </row>
    <row r="22" spans="2:58" x14ac:dyDescent="0.25">
      <c r="B22" s="28" t="s">
        <v>17</v>
      </c>
      <c r="D22" s="61">
        <v>27042</v>
      </c>
      <c r="E22" s="3">
        <v>28472</v>
      </c>
      <c r="F22" s="3">
        <f t="shared" si="0"/>
        <v>55514</v>
      </c>
      <c r="G22" s="4">
        <v>23820</v>
      </c>
      <c r="H22" s="4">
        <v>24425</v>
      </c>
      <c r="I22" s="4">
        <f t="shared" si="1"/>
        <v>48245</v>
      </c>
      <c r="J22" s="12">
        <v>73023</v>
      </c>
      <c r="K22" s="12">
        <v>81767</v>
      </c>
      <c r="L22" s="12">
        <f t="shared" si="2"/>
        <v>154790</v>
      </c>
      <c r="M22" s="13">
        <v>181408</v>
      </c>
      <c r="N22" s="13">
        <v>187463</v>
      </c>
      <c r="O22" s="68">
        <f t="shared" si="3"/>
        <v>368871</v>
      </c>
      <c r="P22" s="5">
        <v>180</v>
      </c>
      <c r="Q22" s="5">
        <v>1486</v>
      </c>
      <c r="R22" s="5"/>
      <c r="S22" s="29">
        <f t="shared" si="11"/>
        <v>629086</v>
      </c>
      <c r="U22" s="28" t="s">
        <v>17</v>
      </c>
      <c r="W22" s="61">
        <v>28076</v>
      </c>
      <c r="X22" s="3">
        <v>29027</v>
      </c>
      <c r="Y22" s="3">
        <f t="shared" si="4"/>
        <v>57103</v>
      </c>
      <c r="Z22" s="4">
        <v>25021</v>
      </c>
      <c r="AA22" s="4">
        <v>25135</v>
      </c>
      <c r="AB22" s="4">
        <f t="shared" si="5"/>
        <v>50156</v>
      </c>
      <c r="AC22" s="12">
        <v>83308</v>
      </c>
      <c r="AD22" s="12">
        <v>88917</v>
      </c>
      <c r="AE22" s="12">
        <f t="shared" si="6"/>
        <v>172225</v>
      </c>
      <c r="AF22" s="13">
        <v>187279</v>
      </c>
      <c r="AG22" s="13">
        <v>188993</v>
      </c>
      <c r="AH22" s="13">
        <f t="shared" si="7"/>
        <v>376272</v>
      </c>
      <c r="AI22" s="78">
        <v>691</v>
      </c>
      <c r="AJ22" s="5">
        <v>0</v>
      </c>
      <c r="AK22" s="5"/>
      <c r="AL22" s="29">
        <f t="shared" si="8"/>
        <v>656447</v>
      </c>
      <c r="AN22" s="28" t="s">
        <v>17</v>
      </c>
      <c r="AQ22" s="61">
        <f t="shared" si="12"/>
        <v>1034</v>
      </c>
      <c r="AR22" s="3">
        <f t="shared" si="13"/>
        <v>555</v>
      </c>
      <c r="AS22" s="3">
        <f t="shared" si="14"/>
        <v>1589</v>
      </c>
      <c r="AT22" s="4">
        <f t="shared" si="15"/>
        <v>1201</v>
      </c>
      <c r="AU22" s="4">
        <f t="shared" si="16"/>
        <v>710</v>
      </c>
      <c r="AV22" s="4">
        <f t="shared" si="17"/>
        <v>1911</v>
      </c>
      <c r="AW22" s="12">
        <f t="shared" si="18"/>
        <v>10285</v>
      </c>
      <c r="AX22" s="12">
        <f t="shared" si="19"/>
        <v>7150</v>
      </c>
      <c r="AY22" s="12">
        <f t="shared" si="20"/>
        <v>17435</v>
      </c>
      <c r="AZ22" s="13">
        <f t="shared" si="21"/>
        <v>5871</v>
      </c>
      <c r="BA22" s="13">
        <f t="shared" si="22"/>
        <v>1530</v>
      </c>
      <c r="BB22" s="13">
        <f t="shared" si="23"/>
        <v>7401</v>
      </c>
      <c r="BC22" s="82"/>
      <c r="BD22" s="5"/>
      <c r="BE22" s="5"/>
      <c r="BF22" s="29">
        <f t="shared" si="10"/>
        <v>28336</v>
      </c>
    </row>
    <row r="23" spans="2:58" x14ac:dyDescent="0.25">
      <c r="B23" s="28" t="s">
        <v>18</v>
      </c>
      <c r="D23" s="61">
        <v>1834</v>
      </c>
      <c r="E23" s="3">
        <v>1832</v>
      </c>
      <c r="F23" s="3">
        <f t="shared" si="0"/>
        <v>3666</v>
      </c>
      <c r="G23" s="4">
        <v>167</v>
      </c>
      <c r="H23" s="4">
        <v>186</v>
      </c>
      <c r="I23" s="4">
        <f t="shared" si="1"/>
        <v>353</v>
      </c>
      <c r="J23" s="12">
        <v>494</v>
      </c>
      <c r="K23" s="12">
        <v>593</v>
      </c>
      <c r="L23" s="12">
        <f t="shared" si="2"/>
        <v>1087</v>
      </c>
      <c r="M23" s="13">
        <v>13982</v>
      </c>
      <c r="N23" s="13">
        <v>13157</v>
      </c>
      <c r="O23" s="68">
        <f t="shared" si="3"/>
        <v>27139</v>
      </c>
      <c r="P23" s="5">
        <v>0</v>
      </c>
      <c r="Q23" s="5">
        <v>45</v>
      </c>
      <c r="R23" s="5"/>
      <c r="S23" s="29">
        <f t="shared" si="11"/>
        <v>32290</v>
      </c>
      <c r="U23" s="28" t="s">
        <v>18</v>
      </c>
      <c r="W23" s="61">
        <v>1933</v>
      </c>
      <c r="X23" s="3">
        <v>1894</v>
      </c>
      <c r="Y23" s="3">
        <f t="shared" si="4"/>
        <v>3827</v>
      </c>
      <c r="Z23" s="4">
        <v>186</v>
      </c>
      <c r="AA23" s="4">
        <v>206</v>
      </c>
      <c r="AB23" s="4">
        <f t="shared" si="5"/>
        <v>392</v>
      </c>
      <c r="AC23" s="12">
        <v>574</v>
      </c>
      <c r="AD23" s="12">
        <v>638</v>
      </c>
      <c r="AE23" s="12">
        <f t="shared" si="6"/>
        <v>1212</v>
      </c>
      <c r="AF23" s="13">
        <v>14286</v>
      </c>
      <c r="AG23" s="13">
        <v>13365</v>
      </c>
      <c r="AH23" s="13">
        <f t="shared" si="7"/>
        <v>27651</v>
      </c>
      <c r="AI23" s="78">
        <v>0</v>
      </c>
      <c r="AJ23" s="5">
        <v>0</v>
      </c>
      <c r="AK23" s="5"/>
      <c r="AL23" s="29">
        <f t="shared" si="8"/>
        <v>33082</v>
      </c>
      <c r="AN23" s="28" t="s">
        <v>18</v>
      </c>
      <c r="AQ23" s="61">
        <f t="shared" si="12"/>
        <v>99</v>
      </c>
      <c r="AR23" s="3">
        <f t="shared" si="13"/>
        <v>62</v>
      </c>
      <c r="AS23" s="3">
        <f t="shared" si="14"/>
        <v>161</v>
      </c>
      <c r="AT23" s="4">
        <f t="shared" si="15"/>
        <v>19</v>
      </c>
      <c r="AU23" s="4">
        <f t="shared" si="16"/>
        <v>20</v>
      </c>
      <c r="AV23" s="4">
        <f t="shared" si="17"/>
        <v>39</v>
      </c>
      <c r="AW23" s="12">
        <f t="shared" si="18"/>
        <v>80</v>
      </c>
      <c r="AX23" s="12">
        <f t="shared" si="19"/>
        <v>45</v>
      </c>
      <c r="AY23" s="12">
        <f t="shared" si="20"/>
        <v>125</v>
      </c>
      <c r="AZ23" s="13">
        <f t="shared" si="21"/>
        <v>304</v>
      </c>
      <c r="BA23" s="13">
        <f t="shared" si="22"/>
        <v>208</v>
      </c>
      <c r="BB23" s="13">
        <f t="shared" si="23"/>
        <v>512</v>
      </c>
      <c r="BC23" s="82"/>
      <c r="BD23" s="5"/>
      <c r="BE23" s="5"/>
      <c r="BF23" s="29">
        <f t="shared" si="10"/>
        <v>837</v>
      </c>
    </row>
    <row r="24" spans="2:58" x14ac:dyDescent="0.25">
      <c r="B24" s="28" t="s">
        <v>19</v>
      </c>
      <c r="D24" s="61">
        <v>8791</v>
      </c>
      <c r="E24" s="3">
        <v>9394</v>
      </c>
      <c r="F24" s="3">
        <f t="shared" si="0"/>
        <v>18185</v>
      </c>
      <c r="G24" s="4">
        <v>954</v>
      </c>
      <c r="H24" s="4">
        <v>908</v>
      </c>
      <c r="I24" s="4">
        <f t="shared" si="1"/>
        <v>1862</v>
      </c>
      <c r="J24" s="12">
        <v>1116</v>
      </c>
      <c r="K24" s="12">
        <v>1276</v>
      </c>
      <c r="L24" s="12">
        <f t="shared" si="2"/>
        <v>2392</v>
      </c>
      <c r="M24" s="13">
        <v>22395</v>
      </c>
      <c r="N24" s="13">
        <v>23206</v>
      </c>
      <c r="O24" s="68">
        <f t="shared" si="3"/>
        <v>45601</v>
      </c>
      <c r="P24" s="5">
        <v>0</v>
      </c>
      <c r="Q24" s="5">
        <v>147</v>
      </c>
      <c r="R24" s="5"/>
      <c r="S24" s="29">
        <f t="shared" si="11"/>
        <v>68187</v>
      </c>
      <c r="U24" s="28" t="s">
        <v>19</v>
      </c>
      <c r="W24" s="61">
        <v>9176</v>
      </c>
      <c r="X24" s="3">
        <v>9727</v>
      </c>
      <c r="Y24" s="3">
        <f t="shared" si="4"/>
        <v>18903</v>
      </c>
      <c r="Z24" s="4">
        <v>964</v>
      </c>
      <c r="AA24" s="4">
        <v>919</v>
      </c>
      <c r="AB24" s="4">
        <f t="shared" si="5"/>
        <v>1883</v>
      </c>
      <c r="AC24" s="12">
        <v>1346</v>
      </c>
      <c r="AD24" s="12">
        <v>1382</v>
      </c>
      <c r="AE24" s="12">
        <f t="shared" si="6"/>
        <v>2728</v>
      </c>
      <c r="AF24" s="13">
        <v>23045</v>
      </c>
      <c r="AG24" s="13">
        <v>23478</v>
      </c>
      <c r="AH24" s="13">
        <f t="shared" si="7"/>
        <v>46523</v>
      </c>
      <c r="AI24" s="78">
        <v>0</v>
      </c>
      <c r="AJ24" s="5">
        <v>0</v>
      </c>
      <c r="AK24" s="5"/>
      <c r="AL24" s="29">
        <f t="shared" si="8"/>
        <v>70037</v>
      </c>
      <c r="AN24" s="28" t="s">
        <v>19</v>
      </c>
      <c r="AQ24" s="61">
        <f t="shared" si="12"/>
        <v>385</v>
      </c>
      <c r="AR24" s="3">
        <f t="shared" si="13"/>
        <v>333</v>
      </c>
      <c r="AS24" s="3">
        <f t="shared" si="14"/>
        <v>718</v>
      </c>
      <c r="AT24" s="4">
        <f t="shared" si="15"/>
        <v>10</v>
      </c>
      <c r="AU24" s="4">
        <f t="shared" si="16"/>
        <v>11</v>
      </c>
      <c r="AV24" s="4">
        <f t="shared" si="17"/>
        <v>21</v>
      </c>
      <c r="AW24" s="12">
        <f t="shared" si="18"/>
        <v>230</v>
      </c>
      <c r="AX24" s="12">
        <f t="shared" si="19"/>
        <v>106</v>
      </c>
      <c r="AY24" s="12">
        <f t="shared" si="20"/>
        <v>336</v>
      </c>
      <c r="AZ24" s="13">
        <f t="shared" si="21"/>
        <v>650</v>
      </c>
      <c r="BA24" s="13">
        <f t="shared" si="22"/>
        <v>272</v>
      </c>
      <c r="BB24" s="13">
        <f t="shared" si="23"/>
        <v>922</v>
      </c>
      <c r="BC24" s="82"/>
      <c r="BD24" s="5"/>
      <c r="BE24" s="5"/>
      <c r="BF24" s="29">
        <f t="shared" si="10"/>
        <v>1997</v>
      </c>
    </row>
    <row r="25" spans="2:58" ht="15.75" thickBot="1" x14ac:dyDescent="0.3">
      <c r="B25" s="28" t="s">
        <v>20</v>
      </c>
      <c r="D25" s="62">
        <v>2089</v>
      </c>
      <c r="E25" s="63">
        <v>851</v>
      </c>
      <c r="F25" s="63">
        <f t="shared" si="0"/>
        <v>2940</v>
      </c>
      <c r="G25" s="64">
        <v>889</v>
      </c>
      <c r="H25" s="64">
        <v>408</v>
      </c>
      <c r="I25" s="64">
        <f t="shared" si="1"/>
        <v>1297</v>
      </c>
      <c r="J25" s="65">
        <v>1284</v>
      </c>
      <c r="K25" s="65">
        <v>1160</v>
      </c>
      <c r="L25" s="65">
        <f t="shared" si="2"/>
        <v>2444</v>
      </c>
      <c r="M25" s="66">
        <v>6049</v>
      </c>
      <c r="N25" s="66">
        <v>4449</v>
      </c>
      <c r="O25" s="69">
        <f t="shared" si="3"/>
        <v>10498</v>
      </c>
      <c r="P25" s="5">
        <v>28</v>
      </c>
      <c r="Q25" s="5">
        <v>1262</v>
      </c>
      <c r="R25" s="5"/>
      <c r="S25" s="29">
        <f t="shared" si="11"/>
        <v>18469</v>
      </c>
      <c r="U25" s="28" t="s">
        <v>20</v>
      </c>
      <c r="W25" s="62">
        <v>3218</v>
      </c>
      <c r="X25" s="63">
        <v>1253</v>
      </c>
      <c r="Y25" s="63">
        <f t="shared" si="4"/>
        <v>4471</v>
      </c>
      <c r="Z25" s="64">
        <v>2069</v>
      </c>
      <c r="AA25" s="64">
        <v>654</v>
      </c>
      <c r="AB25" s="64">
        <f t="shared" si="5"/>
        <v>2723</v>
      </c>
      <c r="AC25" s="65">
        <v>2634</v>
      </c>
      <c r="AD25" s="65">
        <v>1624</v>
      </c>
      <c r="AE25" s="65">
        <f t="shared" si="6"/>
        <v>4258</v>
      </c>
      <c r="AF25" s="66">
        <v>11126</v>
      </c>
      <c r="AG25" s="66">
        <v>5284</v>
      </c>
      <c r="AH25" s="66">
        <f t="shared" si="7"/>
        <v>16410</v>
      </c>
      <c r="AI25" s="78">
        <v>165</v>
      </c>
      <c r="AJ25" s="5">
        <v>0</v>
      </c>
      <c r="AK25" s="5"/>
      <c r="AL25" s="29">
        <f t="shared" si="8"/>
        <v>28027</v>
      </c>
      <c r="AN25" s="28" t="s">
        <v>20</v>
      </c>
      <c r="AQ25" s="61">
        <f t="shared" si="12"/>
        <v>1129</v>
      </c>
      <c r="AR25" s="63">
        <f t="shared" si="13"/>
        <v>402</v>
      </c>
      <c r="AS25" s="3">
        <f t="shared" si="14"/>
        <v>1531</v>
      </c>
      <c r="AT25" s="64">
        <f t="shared" si="15"/>
        <v>1180</v>
      </c>
      <c r="AU25" s="64">
        <f t="shared" si="16"/>
        <v>246</v>
      </c>
      <c r="AV25" s="4">
        <f t="shared" si="17"/>
        <v>1426</v>
      </c>
      <c r="AW25" s="12">
        <f t="shared" si="18"/>
        <v>1350</v>
      </c>
      <c r="AX25" s="12">
        <f t="shared" si="19"/>
        <v>464</v>
      </c>
      <c r="AY25" s="12">
        <f t="shared" si="20"/>
        <v>1814</v>
      </c>
      <c r="AZ25" s="66">
        <f t="shared" si="21"/>
        <v>5077</v>
      </c>
      <c r="BA25" s="13">
        <f t="shared" si="22"/>
        <v>835</v>
      </c>
      <c r="BB25" s="13">
        <f t="shared" si="23"/>
        <v>5912</v>
      </c>
      <c r="BC25" s="82"/>
      <c r="BD25" s="5"/>
      <c r="BE25" s="5"/>
      <c r="BF25" s="29">
        <f t="shared" si="10"/>
        <v>10683</v>
      </c>
    </row>
    <row r="26" spans="2:58" x14ac:dyDescent="0.25">
      <c r="B26" s="28" t="s">
        <v>21</v>
      </c>
      <c r="D26" s="3"/>
      <c r="E26" s="3"/>
      <c r="F26" s="3"/>
      <c r="G26" s="4"/>
      <c r="H26" s="4"/>
      <c r="I26" s="4"/>
      <c r="J26" s="12"/>
      <c r="K26" s="12"/>
      <c r="L26" s="12"/>
      <c r="M26" s="13"/>
      <c r="N26" s="13"/>
      <c r="O26" s="13"/>
      <c r="P26" s="5"/>
      <c r="Q26" s="5"/>
      <c r="R26" s="5">
        <v>1452</v>
      </c>
      <c r="S26" s="29">
        <v>1452</v>
      </c>
      <c r="U26" s="28" t="s">
        <v>21</v>
      </c>
      <c r="W26" s="3"/>
      <c r="X26" s="3"/>
      <c r="Y26" s="3"/>
      <c r="Z26" s="4"/>
      <c r="AA26" s="4"/>
      <c r="AB26" s="4"/>
      <c r="AC26" s="12"/>
      <c r="AD26" s="12"/>
      <c r="AE26" s="12"/>
      <c r="AF26" s="13"/>
      <c r="AG26" s="13"/>
      <c r="AH26" s="13"/>
      <c r="AI26" s="5"/>
      <c r="AK26">
        <v>979</v>
      </c>
      <c r="AL26" s="29">
        <f>AK26</f>
        <v>979</v>
      </c>
      <c r="AN26" s="28" t="s">
        <v>21</v>
      </c>
      <c r="AQ26" s="57"/>
      <c r="AR26" s="3"/>
      <c r="AS26" s="57"/>
      <c r="AT26" s="4"/>
      <c r="AU26" s="4"/>
      <c r="AV26" s="58"/>
      <c r="AW26" s="59"/>
      <c r="AX26" s="59"/>
      <c r="AY26" s="59"/>
      <c r="AZ26" s="13"/>
      <c r="BA26" s="60"/>
      <c r="BB26" s="60"/>
      <c r="BC26" s="13"/>
      <c r="BF26" s="29">
        <f>BE26</f>
        <v>0</v>
      </c>
    </row>
    <row r="27" spans="2:58" ht="15.75" thickBot="1" x14ac:dyDescent="0.3">
      <c r="B27" s="40" t="s">
        <v>22</v>
      </c>
      <c r="C27" s="41"/>
      <c r="D27" s="42">
        <f t="shared" ref="D27:Q27" si="25">SUM(D5:D25)</f>
        <v>372289</v>
      </c>
      <c r="E27" s="42">
        <f t="shared" si="25"/>
        <v>394280</v>
      </c>
      <c r="F27" s="42">
        <f t="shared" si="25"/>
        <v>766569</v>
      </c>
      <c r="G27" s="43">
        <f t="shared" si="25"/>
        <v>182023</v>
      </c>
      <c r="H27" s="43">
        <f t="shared" si="25"/>
        <v>185650</v>
      </c>
      <c r="I27" s="43">
        <f t="shared" si="25"/>
        <v>367673</v>
      </c>
      <c r="J27" s="44">
        <f t="shared" si="25"/>
        <v>352772</v>
      </c>
      <c r="K27" s="44">
        <f t="shared" si="25"/>
        <v>381195</v>
      </c>
      <c r="L27" s="44">
        <f t="shared" si="25"/>
        <v>733967</v>
      </c>
      <c r="M27" s="45">
        <f t="shared" si="25"/>
        <v>1527581</v>
      </c>
      <c r="N27" s="45">
        <f>SUM(N5:N25)</f>
        <v>1579956</v>
      </c>
      <c r="O27" s="45">
        <f>SUM(O5:O25)</f>
        <v>3107537</v>
      </c>
      <c r="P27" s="46">
        <v>1023</v>
      </c>
      <c r="Q27" s="46">
        <f t="shared" si="25"/>
        <v>22270</v>
      </c>
      <c r="R27" s="46">
        <v>1452</v>
      </c>
      <c r="S27" s="37">
        <f>F27+I27+L27+O27+P27+Q27+R27</f>
        <v>5000491</v>
      </c>
      <c r="U27" s="30" t="s">
        <v>34</v>
      </c>
      <c r="V27" s="31"/>
      <c r="W27" s="32">
        <f t="shared" ref="W27:AA27" si="26">SUM(W5:W25)</f>
        <v>392809</v>
      </c>
      <c r="X27" s="32">
        <f t="shared" si="26"/>
        <v>409070</v>
      </c>
      <c r="Y27" s="32">
        <f>SUM(Y5:Y25)</f>
        <v>801879</v>
      </c>
      <c r="Z27" s="33">
        <f t="shared" si="26"/>
        <v>197528</v>
      </c>
      <c r="AA27" s="33">
        <f t="shared" si="26"/>
        <v>192766</v>
      </c>
      <c r="AB27" s="33">
        <f>SUM(AB5:AB25)</f>
        <v>390294</v>
      </c>
      <c r="AC27" s="34">
        <f>SUM(AC5:AC26)</f>
        <v>413314</v>
      </c>
      <c r="AD27" s="34">
        <f>SUM(AD5:AD26)</f>
        <v>418501</v>
      </c>
      <c r="AE27" s="34">
        <f>SUM(AE5:AE26)</f>
        <v>831815</v>
      </c>
      <c r="AF27" s="35">
        <f>SUM(AF5:AF26)</f>
        <v>1594779</v>
      </c>
      <c r="AG27" s="35">
        <f>SUM(AG5:AG26)</f>
        <v>1609118</v>
      </c>
      <c r="AH27" s="35">
        <f>SUM(AF27:AG27)</f>
        <v>3203897</v>
      </c>
      <c r="AI27" s="36">
        <f>SUM(AI5:AI25)</f>
        <v>3649</v>
      </c>
      <c r="AJ27" s="36">
        <v>0</v>
      </c>
      <c r="AK27" s="31">
        <v>979</v>
      </c>
      <c r="AL27" s="37">
        <f>SUM(AL5:AL26)</f>
        <v>5232513</v>
      </c>
      <c r="AM27" s="5"/>
      <c r="AN27" s="30" t="s">
        <v>34</v>
      </c>
      <c r="AO27" s="31"/>
      <c r="AP27" s="31"/>
      <c r="AQ27" s="32">
        <f t="shared" ref="AQ27:AR27" si="27">SUM(AQ5:AQ25)</f>
        <v>20520</v>
      </c>
      <c r="AR27" s="32">
        <f t="shared" si="27"/>
        <v>14790</v>
      </c>
      <c r="AS27" s="32">
        <f>SUM(AS5:AS25)</f>
        <v>35310</v>
      </c>
      <c r="AT27" s="33">
        <f t="shared" ref="AT27:AU27" si="28">SUM(AT5:AT25)</f>
        <v>15505</v>
      </c>
      <c r="AU27" s="33">
        <f t="shared" si="28"/>
        <v>7116</v>
      </c>
      <c r="AV27" s="33">
        <f>SUM(AV5:AV25)</f>
        <v>22621</v>
      </c>
      <c r="AW27" s="34">
        <f>SUM(AW5:AW26)</f>
        <v>60542</v>
      </c>
      <c r="AX27" s="34">
        <f>SUM(AX5:AX26)</f>
        <v>37306</v>
      </c>
      <c r="AY27" s="34">
        <f>SUM(AY5:AY26)</f>
        <v>97848</v>
      </c>
      <c r="AZ27" s="35">
        <f>SUM(AZ5:AZ26)</f>
        <v>67198</v>
      </c>
      <c r="BA27" s="35">
        <f>SUM(BA5:BA26)</f>
        <v>29162</v>
      </c>
      <c r="BB27" s="35">
        <f>SUM(AZ27:BA27)</f>
        <v>96360</v>
      </c>
      <c r="BC27" s="35">
        <f>SUM(BC5:BC25)</f>
        <v>0</v>
      </c>
      <c r="BD27" s="36">
        <v>0</v>
      </c>
      <c r="BE27" s="31"/>
      <c r="BF27" s="37">
        <f>SUM(BF5:BF26)</f>
        <v>252139</v>
      </c>
    </row>
    <row r="28" spans="2:58" s="79" customFormat="1" ht="15.75" thickTop="1" x14ac:dyDescent="0.25">
      <c r="S28" s="80"/>
      <c r="AL28" s="80"/>
      <c r="AQ28" s="79">
        <f t="shared" ref="AQ28:BB28" si="29">AQ27/D27</f>
        <v>5.5118469790941982E-2</v>
      </c>
      <c r="AR28" s="79">
        <f t="shared" si="29"/>
        <v>3.7511413208887089E-2</v>
      </c>
      <c r="AS28" s="79">
        <f t="shared" si="29"/>
        <v>4.6062389687034043E-2</v>
      </c>
      <c r="AT28" s="79">
        <f t="shared" si="29"/>
        <v>8.5181542991819709E-2</v>
      </c>
      <c r="AU28" s="79">
        <f t="shared" si="29"/>
        <v>3.8330191220037703E-2</v>
      </c>
      <c r="AV28" s="79">
        <f t="shared" si="29"/>
        <v>6.1524778811607055E-2</v>
      </c>
      <c r="AW28" s="79">
        <f t="shared" si="29"/>
        <v>0.17161792886056718</v>
      </c>
      <c r="AX28" s="79">
        <f t="shared" si="29"/>
        <v>9.7865921641154791E-2</v>
      </c>
      <c r="AY28" s="79">
        <f t="shared" si="29"/>
        <v>0.13331389558386139</v>
      </c>
      <c r="AZ28" s="79">
        <f t="shared" si="29"/>
        <v>4.3989811342246339E-2</v>
      </c>
      <c r="BA28" s="79">
        <f t="shared" si="29"/>
        <v>1.8457476030978078E-2</v>
      </c>
      <c r="BB28" s="79">
        <f t="shared" si="29"/>
        <v>3.1008480349550144E-2</v>
      </c>
      <c r="BF28" s="79">
        <f>BF27/S27</f>
        <v>5.0422848476279626E-2</v>
      </c>
    </row>
    <row r="30" spans="2:58" ht="24" thickBot="1" x14ac:dyDescent="0.4">
      <c r="B30" s="141" t="s">
        <v>39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U30" s="141" t="s">
        <v>40</v>
      </c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N30" s="70" t="s">
        <v>38</v>
      </c>
    </row>
    <row r="31" spans="2:58" ht="45.75" thickTop="1" x14ac:dyDescent="0.25">
      <c r="B31" s="47"/>
      <c r="C31" s="48"/>
      <c r="D31" s="49" t="s">
        <v>23</v>
      </c>
      <c r="E31" s="49"/>
      <c r="F31" s="50"/>
      <c r="G31" s="51" t="s">
        <v>24</v>
      </c>
      <c r="H31" s="51"/>
      <c r="I31" s="51"/>
      <c r="J31" s="52" t="s">
        <v>25</v>
      </c>
      <c r="K31" s="52"/>
      <c r="L31" s="53"/>
      <c r="M31" s="54" t="s">
        <v>26</v>
      </c>
      <c r="N31" s="54"/>
      <c r="O31" s="54"/>
      <c r="P31" s="53" t="s">
        <v>27</v>
      </c>
      <c r="Q31" s="53" t="s">
        <v>28</v>
      </c>
      <c r="R31" s="53"/>
      <c r="S31" s="55" t="s">
        <v>22</v>
      </c>
      <c r="U31" s="47"/>
      <c r="V31" s="48"/>
      <c r="W31" s="49" t="s">
        <v>23</v>
      </c>
      <c r="X31" s="49"/>
      <c r="Y31" s="49"/>
      <c r="Z31" s="51" t="s">
        <v>24</v>
      </c>
      <c r="AA31" s="51"/>
      <c r="AB31" s="51"/>
      <c r="AC31" s="52" t="s">
        <v>25</v>
      </c>
      <c r="AD31" s="52"/>
      <c r="AE31" s="53"/>
      <c r="AF31" s="54" t="s">
        <v>26</v>
      </c>
      <c r="AG31" s="54"/>
      <c r="AH31" s="54"/>
      <c r="AI31" s="53" t="s">
        <v>27</v>
      </c>
      <c r="AJ31" s="53" t="s">
        <v>28</v>
      </c>
      <c r="AK31" s="48"/>
      <c r="AL31" s="55" t="s">
        <v>34</v>
      </c>
      <c r="AN31" s="47"/>
      <c r="AO31" s="48"/>
      <c r="AP31" s="48"/>
      <c r="AQ31" s="49" t="s">
        <v>23</v>
      </c>
      <c r="AR31" s="49"/>
      <c r="AS31" s="49"/>
      <c r="AT31" s="51" t="s">
        <v>24</v>
      </c>
      <c r="AU31" s="51"/>
      <c r="AV31" s="51"/>
      <c r="AW31" s="52" t="s">
        <v>25</v>
      </c>
      <c r="AX31" s="52"/>
      <c r="AY31" s="53"/>
      <c r="AZ31" s="54" t="s">
        <v>26</v>
      </c>
      <c r="BA31" s="54"/>
      <c r="BB31" s="54"/>
      <c r="BC31" s="53" t="s">
        <v>27</v>
      </c>
      <c r="BD31" s="53" t="s">
        <v>28</v>
      </c>
      <c r="BE31" s="48"/>
      <c r="BF31" s="55" t="s">
        <v>34</v>
      </c>
    </row>
    <row r="32" spans="2:58" ht="16.5" thickBot="1" x14ac:dyDescent="0.3">
      <c r="B32" s="28"/>
      <c r="D32" s="7" t="s">
        <v>29</v>
      </c>
      <c r="E32" s="7" t="s">
        <v>30</v>
      </c>
      <c r="F32" s="7" t="s">
        <v>22</v>
      </c>
      <c r="G32" s="8" t="s">
        <v>29</v>
      </c>
      <c r="H32" s="8" t="s">
        <v>30</v>
      </c>
      <c r="I32" s="8" t="s">
        <v>22</v>
      </c>
      <c r="J32" s="9" t="s">
        <v>29</v>
      </c>
      <c r="K32" s="9" t="s">
        <v>30</v>
      </c>
      <c r="L32" s="9" t="s">
        <v>22</v>
      </c>
      <c r="M32" s="10" t="s">
        <v>29</v>
      </c>
      <c r="N32" s="10" t="s">
        <v>30</v>
      </c>
      <c r="O32" s="10" t="s">
        <v>22</v>
      </c>
      <c r="P32" s="11"/>
      <c r="Q32" s="11"/>
      <c r="R32" s="11"/>
      <c r="S32" s="27"/>
      <c r="U32" s="28"/>
      <c r="W32" s="7" t="s">
        <v>29</v>
      </c>
      <c r="X32" s="7" t="s">
        <v>30</v>
      </c>
      <c r="Y32" s="7" t="s">
        <v>22</v>
      </c>
      <c r="Z32" s="8" t="s">
        <v>29</v>
      </c>
      <c r="AA32" s="8" t="s">
        <v>30</v>
      </c>
      <c r="AB32" s="8" t="s">
        <v>22</v>
      </c>
      <c r="AC32" s="9" t="s">
        <v>29</v>
      </c>
      <c r="AD32" s="9" t="s">
        <v>30</v>
      </c>
      <c r="AE32" s="9" t="s">
        <v>22</v>
      </c>
      <c r="AF32" s="10" t="s">
        <v>29</v>
      </c>
      <c r="AG32" s="10" t="s">
        <v>30</v>
      </c>
      <c r="AH32" s="10" t="s">
        <v>22</v>
      </c>
      <c r="AL32" s="27"/>
      <c r="AN32" s="28"/>
      <c r="AQ32" s="7" t="s">
        <v>29</v>
      </c>
      <c r="AR32" s="7" t="s">
        <v>30</v>
      </c>
      <c r="AS32" s="7" t="s">
        <v>22</v>
      </c>
      <c r="AT32" s="77" t="s">
        <v>29</v>
      </c>
      <c r="AU32" s="8" t="s">
        <v>30</v>
      </c>
      <c r="AV32" s="8" t="s">
        <v>22</v>
      </c>
      <c r="AW32" s="72" t="s">
        <v>29</v>
      </c>
      <c r="AX32" s="72" t="s">
        <v>30</v>
      </c>
      <c r="AY32" s="9" t="s">
        <v>22</v>
      </c>
      <c r="AZ32" s="73" t="s">
        <v>29</v>
      </c>
      <c r="BA32" s="10" t="s">
        <v>30</v>
      </c>
      <c r="BB32" s="73" t="s">
        <v>22</v>
      </c>
      <c r="BF32" s="27"/>
    </row>
    <row r="33" spans="2:58" x14ac:dyDescent="0.25">
      <c r="B33" s="28" t="s">
        <v>0</v>
      </c>
      <c r="D33" s="56">
        <v>20250</v>
      </c>
      <c r="E33" s="57">
        <v>20270</v>
      </c>
      <c r="F33" s="57">
        <f>D33+E33</f>
        <v>40520</v>
      </c>
      <c r="G33" s="58">
        <v>27200</v>
      </c>
      <c r="H33" s="58">
        <v>27690</v>
      </c>
      <c r="I33" s="58">
        <f>G33+H33</f>
        <v>54890</v>
      </c>
      <c r="J33" s="59">
        <v>79860</v>
      </c>
      <c r="K33" s="59">
        <v>83170</v>
      </c>
      <c r="L33" s="59">
        <f>J33+K33</f>
        <v>163030</v>
      </c>
      <c r="M33" s="60">
        <v>124370</v>
      </c>
      <c r="N33" s="60">
        <v>122920</v>
      </c>
      <c r="O33" s="67">
        <f>M33+N33</f>
        <v>247290</v>
      </c>
      <c r="P33" s="5"/>
      <c r="Q33" s="5"/>
      <c r="R33" s="5"/>
      <c r="S33" s="29">
        <f>F33+I33+L33+O33</f>
        <v>505730</v>
      </c>
      <c r="U33" s="28" t="s">
        <v>0</v>
      </c>
      <c r="W33" s="56">
        <v>19960</v>
      </c>
      <c r="X33" s="57">
        <v>19980</v>
      </c>
      <c r="Y33" s="57">
        <f>W33+X33</f>
        <v>39940</v>
      </c>
      <c r="Z33" s="58">
        <v>26870</v>
      </c>
      <c r="AA33" s="58">
        <v>27390</v>
      </c>
      <c r="AB33" s="58">
        <f>Z33+AA33</f>
        <v>54260</v>
      </c>
      <c r="AC33" s="59">
        <v>78460</v>
      </c>
      <c r="AD33" s="59">
        <v>82020</v>
      </c>
      <c r="AE33" s="59">
        <f>AC33+AD33</f>
        <v>160480</v>
      </c>
      <c r="AF33" s="60">
        <v>120010</v>
      </c>
      <c r="AG33" s="60">
        <v>118250</v>
      </c>
      <c r="AH33" s="67">
        <f>AF33+AG33</f>
        <v>238260</v>
      </c>
      <c r="AI33" s="5"/>
      <c r="AJ33" s="5"/>
      <c r="AK33" s="5"/>
      <c r="AL33" s="29">
        <f>Y33+AB33+AE33+AH33</f>
        <v>492940</v>
      </c>
      <c r="AN33" s="28" t="s">
        <v>0</v>
      </c>
      <c r="AQ33" s="56">
        <f t="shared" ref="AQ33:BB33" si="30">W33-D33</f>
        <v>-290</v>
      </c>
      <c r="AR33" s="57">
        <f t="shared" si="30"/>
        <v>-290</v>
      </c>
      <c r="AS33" s="57">
        <f t="shared" si="30"/>
        <v>-580</v>
      </c>
      <c r="AT33" s="4">
        <f t="shared" si="30"/>
        <v>-330</v>
      </c>
      <c r="AU33" s="58">
        <f t="shared" si="30"/>
        <v>-300</v>
      </c>
      <c r="AV33" s="58">
        <f t="shared" si="30"/>
        <v>-630</v>
      </c>
      <c r="AW33" s="12">
        <f t="shared" si="30"/>
        <v>-1400</v>
      </c>
      <c r="AX33" s="12">
        <f t="shared" si="30"/>
        <v>-1150</v>
      </c>
      <c r="AY33" s="59">
        <f t="shared" si="30"/>
        <v>-2550</v>
      </c>
      <c r="AZ33" s="13">
        <f t="shared" si="30"/>
        <v>-4360</v>
      </c>
      <c r="BA33" s="60">
        <f t="shared" si="30"/>
        <v>-4670</v>
      </c>
      <c r="BB33" s="68">
        <f t="shared" si="30"/>
        <v>-9030</v>
      </c>
      <c r="BC33" s="5"/>
      <c r="BD33" s="5"/>
      <c r="BE33" s="5"/>
      <c r="BF33" s="29">
        <f>AS33+AV33+AY33+BB33</f>
        <v>-12790</v>
      </c>
    </row>
    <row r="34" spans="2:58" x14ac:dyDescent="0.25">
      <c r="B34" s="28" t="s">
        <v>1</v>
      </c>
      <c r="D34" s="61">
        <v>33990</v>
      </c>
      <c r="E34" s="3">
        <v>34560</v>
      </c>
      <c r="F34" s="3">
        <f t="shared" ref="F34:F52" si="31">D34+E34</f>
        <v>68550</v>
      </c>
      <c r="G34" s="4">
        <v>2980</v>
      </c>
      <c r="H34" s="4">
        <v>2660</v>
      </c>
      <c r="I34" s="4">
        <f t="shared" ref="I34:I52" si="32">G34+H34</f>
        <v>5640</v>
      </c>
      <c r="J34" s="12">
        <v>10470</v>
      </c>
      <c r="K34" s="12">
        <v>10120</v>
      </c>
      <c r="L34" s="12">
        <f t="shared" ref="L34:L52" si="33">J34+K34</f>
        <v>20590</v>
      </c>
      <c r="M34" s="13">
        <v>82990</v>
      </c>
      <c r="N34" s="13">
        <v>88050</v>
      </c>
      <c r="O34" s="68">
        <f t="shared" ref="O34:O52" si="34">M34+N34</f>
        <v>171040</v>
      </c>
      <c r="P34" s="5"/>
      <c r="Q34" s="5"/>
      <c r="R34" s="5"/>
      <c r="S34" s="29">
        <f t="shared" ref="S34:S52" si="35">F34+I34+L34+O34</f>
        <v>265820</v>
      </c>
      <c r="U34" s="28" t="s">
        <v>1</v>
      </c>
      <c r="W34" s="61">
        <v>34960</v>
      </c>
      <c r="X34" s="3">
        <v>35580</v>
      </c>
      <c r="Y34" s="3">
        <f t="shared" ref="Y34:Y52" si="36">W34+X34</f>
        <v>70540</v>
      </c>
      <c r="Z34" s="4">
        <v>3090</v>
      </c>
      <c r="AA34" s="4">
        <v>2770</v>
      </c>
      <c r="AB34" s="4">
        <f t="shared" ref="AB34:AB52" si="37">Z34+AA34</f>
        <v>5860</v>
      </c>
      <c r="AC34" s="12">
        <v>10430</v>
      </c>
      <c r="AD34" s="12">
        <v>10160</v>
      </c>
      <c r="AE34" s="12">
        <f t="shared" ref="AE34:AE51" si="38">AC34+AD34</f>
        <v>20590</v>
      </c>
      <c r="AF34" s="13">
        <v>84400</v>
      </c>
      <c r="AG34" s="13">
        <v>89410</v>
      </c>
      <c r="AH34" s="68">
        <f t="shared" ref="AH34:AH52" si="39">AF34+AG34</f>
        <v>173810</v>
      </c>
      <c r="AI34" s="5"/>
      <c r="AJ34" s="5"/>
      <c r="AK34" s="5"/>
      <c r="AL34" s="29">
        <f t="shared" ref="AL34:AL52" si="40">Y34+AB34+AE34+AH34</f>
        <v>270800</v>
      </c>
      <c r="AN34" s="28" t="s">
        <v>1</v>
      </c>
      <c r="AQ34" s="61">
        <f t="shared" ref="AQ34:AQ52" si="41">W34-D34</f>
        <v>970</v>
      </c>
      <c r="AR34" s="3">
        <f t="shared" ref="AR34:AR52" si="42">X34-E34</f>
        <v>1020</v>
      </c>
      <c r="AS34" s="3">
        <f t="shared" ref="AS34:AS52" si="43">Y34-F34</f>
        <v>1990</v>
      </c>
      <c r="AT34" s="4">
        <f t="shared" ref="AT34:AT52" si="44">Z34-G34</f>
        <v>110</v>
      </c>
      <c r="AU34" s="4">
        <f t="shared" ref="AU34:AU52" si="45">AA34-H34</f>
        <v>110</v>
      </c>
      <c r="AV34" s="4">
        <f t="shared" ref="AV34:AV52" si="46">AB34-I34</f>
        <v>220</v>
      </c>
      <c r="AW34" s="12">
        <f t="shared" ref="AW34:AW52" si="47">AC34-J34</f>
        <v>-40</v>
      </c>
      <c r="AX34" s="12">
        <f t="shared" ref="AX34:AX52" si="48">AD34-K34</f>
        <v>40</v>
      </c>
      <c r="AY34" s="12">
        <f t="shared" ref="AY34:AY52" si="49">AE34-L34</f>
        <v>0</v>
      </c>
      <c r="AZ34" s="13">
        <f t="shared" ref="AZ34:AZ52" si="50">AF34-M34</f>
        <v>1410</v>
      </c>
      <c r="BA34" s="13">
        <f t="shared" ref="BA34:BA52" si="51">AG34-N34</f>
        <v>1360</v>
      </c>
      <c r="BB34" s="68">
        <f t="shared" ref="BB34:BB52" si="52">AH34-O34</f>
        <v>2770</v>
      </c>
      <c r="BC34" s="5"/>
      <c r="BD34" s="5"/>
      <c r="BE34" s="5"/>
      <c r="BF34" s="29">
        <f t="shared" ref="BF34:BF52" si="53">AS34+AV34+AY34+BB34</f>
        <v>4980</v>
      </c>
    </row>
    <row r="35" spans="2:58" x14ac:dyDescent="0.25">
      <c r="B35" s="28" t="s">
        <v>2</v>
      </c>
      <c r="D35" s="61">
        <v>29610</v>
      </c>
      <c r="E35" s="3">
        <v>27820</v>
      </c>
      <c r="F35" s="3">
        <f t="shared" si="31"/>
        <v>57430</v>
      </c>
      <c r="G35" s="4">
        <v>9540</v>
      </c>
      <c r="H35" s="4">
        <v>8440</v>
      </c>
      <c r="I35" s="4">
        <f t="shared" si="32"/>
        <v>17980</v>
      </c>
      <c r="J35" s="12">
        <v>39510</v>
      </c>
      <c r="K35" s="12">
        <v>38770</v>
      </c>
      <c r="L35" s="12">
        <f t="shared" si="33"/>
        <v>78280</v>
      </c>
      <c r="M35" s="13">
        <v>212350</v>
      </c>
      <c r="N35" s="13">
        <v>214770</v>
      </c>
      <c r="O35" s="68">
        <f t="shared" si="34"/>
        <v>427120</v>
      </c>
      <c r="P35" s="5"/>
      <c r="Q35" s="5"/>
      <c r="R35" s="5"/>
      <c r="S35" s="29">
        <f t="shared" si="35"/>
        <v>580810</v>
      </c>
      <c r="U35" s="28" t="s">
        <v>2</v>
      </c>
      <c r="W35" s="61">
        <v>30490</v>
      </c>
      <c r="X35" s="3">
        <v>28680</v>
      </c>
      <c r="Y35" s="3">
        <f t="shared" si="36"/>
        <v>59170</v>
      </c>
      <c r="Z35" s="4">
        <v>9760</v>
      </c>
      <c r="AA35" s="4">
        <v>8650</v>
      </c>
      <c r="AB35" s="4">
        <f t="shared" si="37"/>
        <v>18410</v>
      </c>
      <c r="AC35" s="12">
        <v>39690</v>
      </c>
      <c r="AD35" s="12">
        <v>39100</v>
      </c>
      <c r="AE35" s="12">
        <f t="shared" si="38"/>
        <v>78790</v>
      </c>
      <c r="AF35" s="13">
        <v>213920</v>
      </c>
      <c r="AG35" s="13">
        <v>216550</v>
      </c>
      <c r="AH35" s="68">
        <f t="shared" si="39"/>
        <v>430470</v>
      </c>
      <c r="AI35" s="5"/>
      <c r="AJ35" s="5"/>
      <c r="AK35" s="5"/>
      <c r="AL35" s="29">
        <f t="shared" si="40"/>
        <v>586840</v>
      </c>
      <c r="AN35" s="28" t="s">
        <v>2</v>
      </c>
      <c r="AQ35" s="61">
        <f t="shared" si="41"/>
        <v>880</v>
      </c>
      <c r="AR35" s="3">
        <f t="shared" si="42"/>
        <v>860</v>
      </c>
      <c r="AS35" s="3">
        <f t="shared" si="43"/>
        <v>1740</v>
      </c>
      <c r="AT35" s="4">
        <f t="shared" si="44"/>
        <v>220</v>
      </c>
      <c r="AU35" s="4">
        <f t="shared" si="45"/>
        <v>210</v>
      </c>
      <c r="AV35" s="4">
        <f t="shared" si="46"/>
        <v>430</v>
      </c>
      <c r="AW35" s="12">
        <f t="shared" si="47"/>
        <v>180</v>
      </c>
      <c r="AX35" s="12">
        <f t="shared" si="48"/>
        <v>330</v>
      </c>
      <c r="AY35" s="12">
        <f t="shared" si="49"/>
        <v>510</v>
      </c>
      <c r="AZ35" s="13">
        <f t="shared" si="50"/>
        <v>1570</v>
      </c>
      <c r="BA35" s="13">
        <f t="shared" si="51"/>
        <v>1780</v>
      </c>
      <c r="BB35" s="68">
        <f t="shared" si="52"/>
        <v>3350</v>
      </c>
      <c r="BC35" s="5"/>
      <c r="BD35" s="5"/>
      <c r="BE35" s="5"/>
      <c r="BF35" s="29">
        <f t="shared" si="53"/>
        <v>6030</v>
      </c>
    </row>
    <row r="36" spans="2:58" x14ac:dyDescent="0.25">
      <c r="B36" s="28" t="s">
        <v>3</v>
      </c>
      <c r="D36" s="61">
        <v>18850</v>
      </c>
      <c r="E36" s="3">
        <v>19530</v>
      </c>
      <c r="F36" s="3">
        <f t="shared" si="31"/>
        <v>38380</v>
      </c>
      <c r="G36" s="4">
        <v>11540</v>
      </c>
      <c r="H36" s="4">
        <v>11860</v>
      </c>
      <c r="I36" s="4">
        <f t="shared" si="32"/>
        <v>23400</v>
      </c>
      <c r="J36" s="12">
        <v>24670</v>
      </c>
      <c r="K36" s="12">
        <v>27030</v>
      </c>
      <c r="L36" s="12">
        <f t="shared" si="33"/>
        <v>51700</v>
      </c>
      <c r="M36" s="13">
        <v>102300</v>
      </c>
      <c r="N36" s="13">
        <v>108660</v>
      </c>
      <c r="O36" s="68">
        <f t="shared" si="34"/>
        <v>210960</v>
      </c>
      <c r="P36" s="5"/>
      <c r="Q36" s="5"/>
      <c r="R36" s="5"/>
      <c r="S36" s="29">
        <f t="shared" si="35"/>
        <v>324440</v>
      </c>
      <c r="U36" s="28" t="s">
        <v>3</v>
      </c>
      <c r="W36" s="61">
        <v>19290</v>
      </c>
      <c r="X36" s="3">
        <v>19950</v>
      </c>
      <c r="Y36" s="3">
        <f t="shared" si="36"/>
        <v>39240</v>
      </c>
      <c r="Z36" s="4">
        <v>11610</v>
      </c>
      <c r="AA36" s="4">
        <v>11940</v>
      </c>
      <c r="AB36" s="4">
        <f t="shared" si="37"/>
        <v>23550</v>
      </c>
      <c r="AC36" s="12">
        <v>24690</v>
      </c>
      <c r="AD36" s="12">
        <v>27040</v>
      </c>
      <c r="AE36" s="12">
        <f t="shared" si="38"/>
        <v>51730</v>
      </c>
      <c r="AF36" s="13">
        <v>101390</v>
      </c>
      <c r="AG36" s="13">
        <v>108140</v>
      </c>
      <c r="AH36" s="68">
        <f t="shared" si="39"/>
        <v>209530</v>
      </c>
      <c r="AI36" s="5"/>
      <c r="AJ36" s="5"/>
      <c r="AK36" s="5"/>
      <c r="AL36" s="29">
        <f t="shared" si="40"/>
        <v>324050</v>
      </c>
      <c r="AN36" s="28" t="s">
        <v>3</v>
      </c>
      <c r="AQ36" s="61">
        <f t="shared" si="41"/>
        <v>440</v>
      </c>
      <c r="AR36" s="3">
        <f t="shared" si="42"/>
        <v>420</v>
      </c>
      <c r="AS36" s="3">
        <f t="shared" si="43"/>
        <v>860</v>
      </c>
      <c r="AT36" s="4">
        <f t="shared" si="44"/>
        <v>70</v>
      </c>
      <c r="AU36" s="4">
        <f t="shared" si="45"/>
        <v>80</v>
      </c>
      <c r="AV36" s="4">
        <f t="shared" si="46"/>
        <v>150</v>
      </c>
      <c r="AW36" s="12">
        <f t="shared" si="47"/>
        <v>20</v>
      </c>
      <c r="AX36" s="12">
        <f t="shared" si="48"/>
        <v>10</v>
      </c>
      <c r="AY36" s="12">
        <f t="shared" si="49"/>
        <v>30</v>
      </c>
      <c r="AZ36" s="13">
        <f t="shared" si="50"/>
        <v>-910</v>
      </c>
      <c r="BA36" s="13">
        <f t="shared" si="51"/>
        <v>-520</v>
      </c>
      <c r="BB36" s="68">
        <f t="shared" si="52"/>
        <v>-1430</v>
      </c>
      <c r="BC36" s="5"/>
      <c r="BD36" s="5"/>
      <c r="BE36" s="5"/>
      <c r="BF36" s="29">
        <f t="shared" si="53"/>
        <v>-390</v>
      </c>
    </row>
    <row r="37" spans="2:58" x14ac:dyDescent="0.25">
      <c r="B37" s="28" t="s">
        <v>4</v>
      </c>
      <c r="D37" s="61">
        <v>46990</v>
      </c>
      <c r="E37" s="3">
        <v>49050</v>
      </c>
      <c r="F37" s="3">
        <f t="shared" si="31"/>
        <v>96040</v>
      </c>
      <c r="G37" s="4">
        <v>66350</v>
      </c>
      <c r="H37" s="4">
        <v>68090</v>
      </c>
      <c r="I37" s="4">
        <f t="shared" si="32"/>
        <v>134440</v>
      </c>
      <c r="J37" s="12">
        <v>84260</v>
      </c>
      <c r="K37" s="12">
        <v>83410</v>
      </c>
      <c r="L37" s="12">
        <f t="shared" si="33"/>
        <v>167670</v>
      </c>
      <c r="M37" s="13">
        <v>98940</v>
      </c>
      <c r="N37" s="13">
        <v>97090</v>
      </c>
      <c r="O37" s="68">
        <f t="shared" si="34"/>
        <v>196030</v>
      </c>
      <c r="P37" s="5"/>
      <c r="Q37" s="5"/>
      <c r="R37" s="5"/>
      <c r="S37" s="29">
        <f t="shared" si="35"/>
        <v>594180</v>
      </c>
      <c r="U37" s="28" t="s">
        <v>4</v>
      </c>
      <c r="W37" s="61">
        <v>48110</v>
      </c>
      <c r="X37" s="3">
        <v>50170</v>
      </c>
      <c r="Y37" s="3">
        <f t="shared" si="36"/>
        <v>98280</v>
      </c>
      <c r="Z37" s="4">
        <v>67670</v>
      </c>
      <c r="AA37" s="4">
        <v>69500</v>
      </c>
      <c r="AB37" s="4">
        <f t="shared" si="37"/>
        <v>137170</v>
      </c>
      <c r="AC37" s="12">
        <v>84190</v>
      </c>
      <c r="AD37" s="12">
        <v>83620</v>
      </c>
      <c r="AE37" s="12">
        <f t="shared" si="38"/>
        <v>167810</v>
      </c>
      <c r="AF37" s="13">
        <v>98970</v>
      </c>
      <c r="AG37" s="13">
        <v>96840</v>
      </c>
      <c r="AH37" s="68">
        <f t="shared" si="39"/>
        <v>195810</v>
      </c>
      <c r="AI37" s="5"/>
      <c r="AJ37" s="5"/>
      <c r="AK37" s="5"/>
      <c r="AL37" s="29">
        <f t="shared" si="40"/>
        <v>599070</v>
      </c>
      <c r="AN37" s="28" t="s">
        <v>4</v>
      </c>
      <c r="AQ37" s="61">
        <f t="shared" si="41"/>
        <v>1120</v>
      </c>
      <c r="AR37" s="3">
        <f t="shared" si="42"/>
        <v>1120</v>
      </c>
      <c r="AS37" s="3">
        <f t="shared" si="43"/>
        <v>2240</v>
      </c>
      <c r="AT37" s="88">
        <f t="shared" si="44"/>
        <v>1320</v>
      </c>
      <c r="AU37" s="88">
        <f t="shared" si="45"/>
        <v>1410</v>
      </c>
      <c r="AV37" s="88">
        <f t="shared" si="46"/>
        <v>2730</v>
      </c>
      <c r="AW37" s="12">
        <f t="shared" si="47"/>
        <v>-70</v>
      </c>
      <c r="AX37" s="12">
        <f t="shared" si="48"/>
        <v>210</v>
      </c>
      <c r="AY37" s="12">
        <f t="shared" si="49"/>
        <v>140</v>
      </c>
      <c r="AZ37" s="13">
        <f t="shared" si="50"/>
        <v>30</v>
      </c>
      <c r="BA37" s="13">
        <f t="shared" si="51"/>
        <v>-250</v>
      </c>
      <c r="BB37" s="68">
        <f t="shared" si="52"/>
        <v>-220</v>
      </c>
      <c r="BC37" s="5"/>
      <c r="BD37" s="5"/>
      <c r="BE37" s="5"/>
      <c r="BF37" s="29">
        <f t="shared" si="53"/>
        <v>4890</v>
      </c>
    </row>
    <row r="38" spans="2:58" x14ac:dyDescent="0.25">
      <c r="B38" s="28" t="s">
        <v>5</v>
      </c>
      <c r="D38" s="61">
        <v>24050</v>
      </c>
      <c r="E38" s="3">
        <v>25540</v>
      </c>
      <c r="F38" s="3">
        <f t="shared" si="31"/>
        <v>49590</v>
      </c>
      <c r="G38" s="4">
        <v>4590</v>
      </c>
      <c r="H38" s="4">
        <v>3610</v>
      </c>
      <c r="I38" s="4">
        <f t="shared" si="32"/>
        <v>8200</v>
      </c>
      <c r="J38" s="12">
        <v>5210</v>
      </c>
      <c r="K38" s="12">
        <v>5260</v>
      </c>
      <c r="L38" s="12">
        <f t="shared" si="33"/>
        <v>10470</v>
      </c>
      <c r="M38" s="13">
        <v>55080</v>
      </c>
      <c r="N38" s="13">
        <v>56630</v>
      </c>
      <c r="O38" s="68">
        <f t="shared" si="34"/>
        <v>111710</v>
      </c>
      <c r="P38" s="5"/>
      <c r="Q38" s="5"/>
      <c r="R38" s="5"/>
      <c r="S38" s="29">
        <f t="shared" si="35"/>
        <v>179970</v>
      </c>
      <c r="U38" s="28" t="s">
        <v>5</v>
      </c>
      <c r="W38" s="61">
        <v>24660</v>
      </c>
      <c r="X38" s="3">
        <v>26140</v>
      </c>
      <c r="Y38" s="3">
        <f t="shared" si="36"/>
        <v>50800</v>
      </c>
      <c r="Z38" s="4">
        <v>4700</v>
      </c>
      <c r="AA38" s="4">
        <v>3660</v>
      </c>
      <c r="AB38" s="4">
        <f t="shared" si="37"/>
        <v>8360</v>
      </c>
      <c r="AC38" s="12">
        <v>5190</v>
      </c>
      <c r="AD38" s="12">
        <v>5240</v>
      </c>
      <c r="AE38" s="12">
        <f t="shared" si="38"/>
        <v>10430</v>
      </c>
      <c r="AF38" s="13">
        <v>55480</v>
      </c>
      <c r="AG38" s="13">
        <v>56580</v>
      </c>
      <c r="AH38" s="68">
        <f t="shared" si="39"/>
        <v>112060</v>
      </c>
      <c r="AI38" s="5"/>
      <c r="AJ38" s="5"/>
      <c r="AK38" s="5"/>
      <c r="AL38" s="29">
        <f t="shared" si="40"/>
        <v>181650</v>
      </c>
      <c r="AN38" s="28" t="s">
        <v>5</v>
      </c>
      <c r="AQ38" s="61">
        <f t="shared" si="41"/>
        <v>610</v>
      </c>
      <c r="AR38" s="3">
        <f t="shared" si="42"/>
        <v>600</v>
      </c>
      <c r="AS38" s="3">
        <f t="shared" si="43"/>
        <v>1210</v>
      </c>
      <c r="AT38" s="4">
        <f t="shared" si="44"/>
        <v>110</v>
      </c>
      <c r="AU38" s="4">
        <f t="shared" si="45"/>
        <v>50</v>
      </c>
      <c r="AV38" s="4">
        <f t="shared" si="46"/>
        <v>160</v>
      </c>
      <c r="AW38" s="12">
        <f t="shared" si="47"/>
        <v>-20</v>
      </c>
      <c r="AX38" s="12">
        <f t="shared" si="48"/>
        <v>-20</v>
      </c>
      <c r="AY38" s="12">
        <f t="shared" si="49"/>
        <v>-40</v>
      </c>
      <c r="AZ38" s="13">
        <f t="shared" si="50"/>
        <v>400</v>
      </c>
      <c r="BA38" s="13">
        <f t="shared" si="51"/>
        <v>-50</v>
      </c>
      <c r="BB38" s="68">
        <f t="shared" si="52"/>
        <v>350</v>
      </c>
      <c r="BC38" s="5"/>
      <c r="BD38" s="5"/>
      <c r="BE38" s="5"/>
      <c r="BF38" s="29">
        <f t="shared" si="53"/>
        <v>1680</v>
      </c>
    </row>
    <row r="39" spans="2:58" x14ac:dyDescent="0.25">
      <c r="B39" s="28" t="s">
        <v>6</v>
      </c>
      <c r="D39" s="61">
        <v>14580</v>
      </c>
      <c r="E39" s="3">
        <v>14130</v>
      </c>
      <c r="F39" s="3">
        <f t="shared" si="31"/>
        <v>28710</v>
      </c>
      <c r="G39" s="4">
        <v>6540</v>
      </c>
      <c r="H39" s="4">
        <v>6380</v>
      </c>
      <c r="I39" s="4">
        <f t="shared" si="32"/>
        <v>12920</v>
      </c>
      <c r="J39" s="12">
        <v>12030</v>
      </c>
      <c r="K39" s="12">
        <v>12480</v>
      </c>
      <c r="L39" s="12">
        <f t="shared" si="33"/>
        <v>24510</v>
      </c>
      <c r="M39" s="13">
        <v>45760</v>
      </c>
      <c r="N39" s="13">
        <v>46750</v>
      </c>
      <c r="O39" s="68">
        <f t="shared" si="34"/>
        <v>92510</v>
      </c>
      <c r="P39" s="5"/>
      <c r="Q39" s="5"/>
      <c r="R39" s="5"/>
      <c r="S39" s="29">
        <f t="shared" si="35"/>
        <v>158650</v>
      </c>
      <c r="U39" s="28" t="s">
        <v>6</v>
      </c>
      <c r="W39" s="61">
        <v>14960</v>
      </c>
      <c r="X39" s="3">
        <v>14530</v>
      </c>
      <c r="Y39" s="3">
        <f t="shared" si="36"/>
        <v>29490</v>
      </c>
      <c r="Z39" s="4">
        <v>6640</v>
      </c>
      <c r="AA39" s="4">
        <v>6470</v>
      </c>
      <c r="AB39" s="4">
        <f t="shared" si="37"/>
        <v>13110</v>
      </c>
      <c r="AC39" s="12">
        <v>12030</v>
      </c>
      <c r="AD39" s="12">
        <v>12460</v>
      </c>
      <c r="AE39" s="12">
        <f t="shared" si="38"/>
        <v>24490</v>
      </c>
      <c r="AF39" s="13">
        <v>45780</v>
      </c>
      <c r="AG39" s="13">
        <v>46760</v>
      </c>
      <c r="AH39" s="68">
        <f t="shared" si="39"/>
        <v>92540</v>
      </c>
      <c r="AI39" s="5"/>
      <c r="AJ39" s="5"/>
      <c r="AK39" s="5"/>
      <c r="AL39" s="29">
        <f t="shared" si="40"/>
        <v>159630</v>
      </c>
      <c r="AN39" s="28" t="s">
        <v>6</v>
      </c>
      <c r="AQ39" s="61">
        <f t="shared" si="41"/>
        <v>380</v>
      </c>
      <c r="AR39" s="3">
        <f t="shared" si="42"/>
        <v>400</v>
      </c>
      <c r="AS39" s="3">
        <f t="shared" si="43"/>
        <v>780</v>
      </c>
      <c r="AT39" s="4">
        <f t="shared" si="44"/>
        <v>100</v>
      </c>
      <c r="AU39" s="4">
        <f t="shared" si="45"/>
        <v>90</v>
      </c>
      <c r="AV39" s="4">
        <f t="shared" si="46"/>
        <v>190</v>
      </c>
      <c r="AW39" s="12">
        <f t="shared" si="47"/>
        <v>0</v>
      </c>
      <c r="AX39" s="12">
        <f t="shared" si="48"/>
        <v>-20</v>
      </c>
      <c r="AY39" s="12">
        <f t="shared" si="49"/>
        <v>-20</v>
      </c>
      <c r="AZ39" s="13">
        <f t="shared" si="50"/>
        <v>20</v>
      </c>
      <c r="BA39" s="13">
        <f t="shared" si="51"/>
        <v>10</v>
      </c>
      <c r="BB39" s="68">
        <f t="shared" si="52"/>
        <v>30</v>
      </c>
      <c r="BC39" s="5"/>
      <c r="BD39" s="5"/>
      <c r="BE39" s="5"/>
      <c r="BF39" s="29">
        <f t="shared" si="53"/>
        <v>980</v>
      </c>
    </row>
    <row r="40" spans="2:58" x14ac:dyDescent="0.25">
      <c r="B40" s="28" t="s">
        <v>7</v>
      </c>
      <c r="D40" s="61">
        <v>21370</v>
      </c>
      <c r="E40" s="3">
        <v>22230</v>
      </c>
      <c r="F40" s="3">
        <f t="shared" si="31"/>
        <v>43600</v>
      </c>
      <c r="G40" s="4">
        <v>1660</v>
      </c>
      <c r="H40" s="4">
        <v>1460</v>
      </c>
      <c r="I40" s="4">
        <f t="shared" si="32"/>
        <v>3120</v>
      </c>
      <c r="J40" s="12">
        <v>5410</v>
      </c>
      <c r="K40" s="12">
        <v>5490</v>
      </c>
      <c r="L40" s="12">
        <f t="shared" si="33"/>
        <v>10900</v>
      </c>
      <c r="M40" s="13">
        <v>29960</v>
      </c>
      <c r="N40" s="13">
        <v>30030</v>
      </c>
      <c r="O40" s="68">
        <f t="shared" si="34"/>
        <v>59990</v>
      </c>
      <c r="P40" s="5"/>
      <c r="Q40" s="5"/>
      <c r="R40" s="5"/>
      <c r="S40" s="29">
        <f t="shared" si="35"/>
        <v>117610</v>
      </c>
      <c r="U40" s="28" t="s">
        <v>7</v>
      </c>
      <c r="W40" s="61">
        <v>21850</v>
      </c>
      <c r="X40" s="3">
        <v>22760</v>
      </c>
      <c r="Y40" s="3">
        <f t="shared" si="36"/>
        <v>44610</v>
      </c>
      <c r="Z40" s="4">
        <v>1690</v>
      </c>
      <c r="AA40" s="4">
        <v>1500</v>
      </c>
      <c r="AB40" s="4">
        <f t="shared" si="37"/>
        <v>3190</v>
      </c>
      <c r="AC40" s="12">
        <v>5420</v>
      </c>
      <c r="AD40" s="12">
        <v>5500</v>
      </c>
      <c r="AE40" s="12">
        <f t="shared" si="38"/>
        <v>10920</v>
      </c>
      <c r="AF40" s="13">
        <v>29680</v>
      </c>
      <c r="AG40" s="13">
        <v>29620</v>
      </c>
      <c r="AH40" s="68">
        <f t="shared" si="39"/>
        <v>59300</v>
      </c>
      <c r="AI40" s="5"/>
      <c r="AJ40" s="5"/>
      <c r="AK40" s="5"/>
      <c r="AL40" s="29">
        <f t="shared" si="40"/>
        <v>118020</v>
      </c>
      <c r="AN40" s="28" t="s">
        <v>7</v>
      </c>
      <c r="AQ40" s="61">
        <f t="shared" si="41"/>
        <v>480</v>
      </c>
      <c r="AR40" s="3">
        <f t="shared" si="42"/>
        <v>530</v>
      </c>
      <c r="AS40" s="3">
        <f t="shared" si="43"/>
        <v>1010</v>
      </c>
      <c r="AT40" s="4">
        <f t="shared" si="44"/>
        <v>30</v>
      </c>
      <c r="AU40" s="4">
        <f t="shared" si="45"/>
        <v>40</v>
      </c>
      <c r="AV40" s="4">
        <f t="shared" si="46"/>
        <v>70</v>
      </c>
      <c r="AW40" s="12">
        <f t="shared" si="47"/>
        <v>10</v>
      </c>
      <c r="AX40" s="12">
        <f t="shared" si="48"/>
        <v>10</v>
      </c>
      <c r="AY40" s="12">
        <f t="shared" si="49"/>
        <v>20</v>
      </c>
      <c r="AZ40" s="13">
        <f t="shared" si="50"/>
        <v>-280</v>
      </c>
      <c r="BA40" s="13">
        <f t="shared" si="51"/>
        <v>-410</v>
      </c>
      <c r="BB40" s="68">
        <f t="shared" si="52"/>
        <v>-690</v>
      </c>
      <c r="BC40" s="5"/>
      <c r="BD40" s="5"/>
      <c r="BE40" s="5"/>
      <c r="BF40" s="29">
        <f t="shared" si="53"/>
        <v>410</v>
      </c>
    </row>
    <row r="41" spans="2:58" x14ac:dyDescent="0.25">
      <c r="B41" s="28" t="s">
        <v>8</v>
      </c>
      <c r="D41" s="61">
        <v>19830</v>
      </c>
      <c r="E41" s="3">
        <v>19900</v>
      </c>
      <c r="F41" s="3">
        <f t="shared" si="31"/>
        <v>39730</v>
      </c>
      <c r="G41" s="4">
        <v>3450</v>
      </c>
      <c r="H41" s="4">
        <v>3110</v>
      </c>
      <c r="I41" s="4">
        <f t="shared" si="32"/>
        <v>6560</v>
      </c>
      <c r="J41" s="12">
        <v>7730</v>
      </c>
      <c r="K41" s="12">
        <v>8340</v>
      </c>
      <c r="L41" s="12">
        <f t="shared" si="33"/>
        <v>16070</v>
      </c>
      <c r="M41" s="13">
        <v>60940</v>
      </c>
      <c r="N41" s="13">
        <v>64200</v>
      </c>
      <c r="O41" s="68">
        <f t="shared" si="34"/>
        <v>125140</v>
      </c>
      <c r="P41" s="5"/>
      <c r="Q41" s="5"/>
      <c r="R41" s="5"/>
      <c r="S41" s="29">
        <f t="shared" si="35"/>
        <v>187500</v>
      </c>
      <c r="U41" s="28" t="s">
        <v>8</v>
      </c>
      <c r="W41" s="61">
        <v>20340</v>
      </c>
      <c r="X41" s="3">
        <v>20400</v>
      </c>
      <c r="Y41" s="3">
        <f t="shared" si="36"/>
        <v>40740</v>
      </c>
      <c r="Z41" s="4">
        <v>3550</v>
      </c>
      <c r="AA41" s="4">
        <v>3220</v>
      </c>
      <c r="AB41" s="4">
        <f t="shared" si="37"/>
        <v>6770</v>
      </c>
      <c r="AC41" s="12">
        <v>7730</v>
      </c>
      <c r="AD41" s="12">
        <v>8310</v>
      </c>
      <c r="AE41" s="12">
        <f t="shared" si="38"/>
        <v>16040</v>
      </c>
      <c r="AF41" s="13">
        <v>61050</v>
      </c>
      <c r="AG41" s="13">
        <v>64540</v>
      </c>
      <c r="AH41" s="68">
        <f t="shared" si="39"/>
        <v>125590</v>
      </c>
      <c r="AI41" s="5"/>
      <c r="AJ41" s="5"/>
      <c r="AK41" s="5"/>
      <c r="AL41" s="29">
        <f t="shared" si="40"/>
        <v>189140</v>
      </c>
      <c r="AN41" s="28" t="s">
        <v>8</v>
      </c>
      <c r="AQ41" s="61">
        <f t="shared" si="41"/>
        <v>510</v>
      </c>
      <c r="AR41" s="3">
        <f t="shared" si="42"/>
        <v>500</v>
      </c>
      <c r="AS41" s="3">
        <f t="shared" si="43"/>
        <v>1010</v>
      </c>
      <c r="AT41" s="4">
        <f t="shared" si="44"/>
        <v>100</v>
      </c>
      <c r="AU41" s="4">
        <f t="shared" si="45"/>
        <v>110</v>
      </c>
      <c r="AV41" s="4">
        <f t="shared" si="46"/>
        <v>210</v>
      </c>
      <c r="AW41" s="12">
        <f t="shared" si="47"/>
        <v>0</v>
      </c>
      <c r="AX41" s="12">
        <f t="shared" si="48"/>
        <v>-30</v>
      </c>
      <c r="AY41" s="12">
        <f t="shared" si="49"/>
        <v>-30</v>
      </c>
      <c r="AZ41" s="13">
        <f t="shared" si="50"/>
        <v>110</v>
      </c>
      <c r="BA41" s="13">
        <f t="shared" si="51"/>
        <v>340</v>
      </c>
      <c r="BB41" s="68">
        <f t="shared" si="52"/>
        <v>450</v>
      </c>
      <c r="BC41" s="5"/>
      <c r="BD41" s="5"/>
      <c r="BE41" s="5"/>
      <c r="BF41" s="29">
        <f t="shared" si="53"/>
        <v>1640</v>
      </c>
    </row>
    <row r="42" spans="2:58" x14ac:dyDescent="0.25">
      <c r="B42" s="28" t="s">
        <v>9</v>
      </c>
      <c r="D42" s="61">
        <v>9140</v>
      </c>
      <c r="E42" s="3">
        <v>8880</v>
      </c>
      <c r="F42" s="3">
        <f t="shared" si="31"/>
        <v>18020</v>
      </c>
      <c r="G42" s="4">
        <v>1990</v>
      </c>
      <c r="H42" s="4">
        <v>1410</v>
      </c>
      <c r="I42" s="4">
        <f t="shared" si="32"/>
        <v>3400</v>
      </c>
      <c r="J42" s="12">
        <v>4460</v>
      </c>
      <c r="K42" s="12">
        <v>5270</v>
      </c>
      <c r="L42" s="12">
        <f t="shared" si="33"/>
        <v>9730</v>
      </c>
      <c r="M42" s="13">
        <v>66260</v>
      </c>
      <c r="N42" s="13">
        <v>66050</v>
      </c>
      <c r="O42" s="68">
        <f t="shared" si="34"/>
        <v>132310</v>
      </c>
      <c r="P42" s="5"/>
      <c r="Q42" s="5"/>
      <c r="R42" s="5"/>
      <c r="S42" s="29">
        <f t="shared" si="35"/>
        <v>163460</v>
      </c>
      <c r="U42" s="28" t="s">
        <v>9</v>
      </c>
      <c r="W42" s="61">
        <v>9400</v>
      </c>
      <c r="X42" s="3">
        <v>9100</v>
      </c>
      <c r="Y42" s="3">
        <f t="shared" si="36"/>
        <v>18500</v>
      </c>
      <c r="Z42" s="4">
        <v>2060</v>
      </c>
      <c r="AA42" s="4">
        <v>1490</v>
      </c>
      <c r="AB42" s="4">
        <f t="shared" si="37"/>
        <v>3550</v>
      </c>
      <c r="AC42" s="12">
        <v>4450</v>
      </c>
      <c r="AD42" s="12">
        <v>5230</v>
      </c>
      <c r="AE42" s="12">
        <f t="shared" si="38"/>
        <v>9680</v>
      </c>
      <c r="AF42" s="13">
        <v>66590</v>
      </c>
      <c r="AG42" s="13">
        <v>66050</v>
      </c>
      <c r="AH42" s="68">
        <f t="shared" si="39"/>
        <v>132640</v>
      </c>
      <c r="AI42" s="5"/>
      <c r="AJ42" s="5"/>
      <c r="AK42" s="5"/>
      <c r="AL42" s="29">
        <f t="shared" si="40"/>
        <v>164370</v>
      </c>
      <c r="AN42" s="28" t="s">
        <v>9</v>
      </c>
      <c r="AQ42" s="61">
        <f t="shared" si="41"/>
        <v>260</v>
      </c>
      <c r="AR42" s="3">
        <f t="shared" si="42"/>
        <v>220</v>
      </c>
      <c r="AS42" s="3">
        <f t="shared" si="43"/>
        <v>480</v>
      </c>
      <c r="AT42" s="4">
        <f t="shared" si="44"/>
        <v>70</v>
      </c>
      <c r="AU42" s="4">
        <f t="shared" si="45"/>
        <v>80</v>
      </c>
      <c r="AV42" s="4">
        <f t="shared" si="46"/>
        <v>150</v>
      </c>
      <c r="AW42" s="12">
        <f t="shared" si="47"/>
        <v>-10</v>
      </c>
      <c r="AX42" s="12">
        <f t="shared" si="48"/>
        <v>-40</v>
      </c>
      <c r="AY42" s="12">
        <f t="shared" si="49"/>
        <v>-50</v>
      </c>
      <c r="AZ42" s="13">
        <f t="shared" si="50"/>
        <v>330</v>
      </c>
      <c r="BA42" s="13">
        <f t="shared" si="51"/>
        <v>0</v>
      </c>
      <c r="BB42" s="68">
        <f t="shared" si="52"/>
        <v>330</v>
      </c>
      <c r="BC42" s="5"/>
      <c r="BD42" s="5"/>
      <c r="BE42" s="5"/>
      <c r="BF42" s="29">
        <f t="shared" si="53"/>
        <v>910</v>
      </c>
    </row>
    <row r="43" spans="2:58" x14ac:dyDescent="0.25">
      <c r="B43" s="28" t="s">
        <v>10</v>
      </c>
      <c r="D43" s="61">
        <v>34890</v>
      </c>
      <c r="E43" s="3">
        <v>35610</v>
      </c>
      <c r="F43" s="3">
        <f t="shared" si="31"/>
        <v>70500</v>
      </c>
      <c r="G43" s="4">
        <v>2670</v>
      </c>
      <c r="H43" s="4">
        <v>2430</v>
      </c>
      <c r="I43" s="4">
        <f t="shared" si="32"/>
        <v>5100</v>
      </c>
      <c r="J43" s="12">
        <v>4210</v>
      </c>
      <c r="K43" s="12">
        <v>4550</v>
      </c>
      <c r="L43" s="12">
        <f t="shared" si="33"/>
        <v>8760</v>
      </c>
      <c r="M43" s="13">
        <v>55080</v>
      </c>
      <c r="N43" s="13">
        <v>55160</v>
      </c>
      <c r="O43" s="68">
        <f t="shared" si="34"/>
        <v>110240</v>
      </c>
      <c r="P43" s="5"/>
      <c r="Q43" s="5"/>
      <c r="R43" s="5"/>
      <c r="S43" s="29">
        <f t="shared" si="35"/>
        <v>194600</v>
      </c>
      <c r="U43" s="28" t="s">
        <v>10</v>
      </c>
      <c r="W43" s="61">
        <v>35670</v>
      </c>
      <c r="X43" s="3">
        <v>36400</v>
      </c>
      <c r="Y43" s="3">
        <f t="shared" si="36"/>
        <v>72070</v>
      </c>
      <c r="Z43" s="4">
        <v>2820</v>
      </c>
      <c r="AA43" s="4">
        <v>2560</v>
      </c>
      <c r="AB43" s="4">
        <f t="shared" si="37"/>
        <v>5380</v>
      </c>
      <c r="AC43" s="12">
        <v>4190</v>
      </c>
      <c r="AD43" s="12">
        <v>4500</v>
      </c>
      <c r="AE43" s="12">
        <f t="shared" si="38"/>
        <v>8690</v>
      </c>
      <c r="AF43" s="13">
        <v>56290</v>
      </c>
      <c r="AG43" s="13">
        <v>56370</v>
      </c>
      <c r="AH43" s="68">
        <f t="shared" si="39"/>
        <v>112660</v>
      </c>
      <c r="AI43" s="5"/>
      <c r="AJ43" s="5"/>
      <c r="AK43" s="5"/>
      <c r="AL43" s="29">
        <f t="shared" si="40"/>
        <v>198800</v>
      </c>
      <c r="AN43" s="28" t="s">
        <v>10</v>
      </c>
      <c r="AQ43" s="61">
        <f t="shared" si="41"/>
        <v>780</v>
      </c>
      <c r="AR43" s="3">
        <f t="shared" si="42"/>
        <v>790</v>
      </c>
      <c r="AS43" s="3">
        <f t="shared" si="43"/>
        <v>1570</v>
      </c>
      <c r="AT43" s="4">
        <f t="shared" si="44"/>
        <v>150</v>
      </c>
      <c r="AU43" s="4">
        <f t="shared" si="45"/>
        <v>130</v>
      </c>
      <c r="AV43" s="4">
        <f t="shared" si="46"/>
        <v>280</v>
      </c>
      <c r="AW43" s="12">
        <f t="shared" si="47"/>
        <v>-20</v>
      </c>
      <c r="AX43" s="12">
        <f t="shared" si="48"/>
        <v>-50</v>
      </c>
      <c r="AY43" s="12">
        <f t="shared" si="49"/>
        <v>-70</v>
      </c>
      <c r="AZ43" s="13">
        <f t="shared" si="50"/>
        <v>1210</v>
      </c>
      <c r="BA43" s="13">
        <f t="shared" si="51"/>
        <v>1210</v>
      </c>
      <c r="BB43" s="68">
        <f t="shared" si="52"/>
        <v>2420</v>
      </c>
      <c r="BC43" s="5"/>
      <c r="BD43" s="5"/>
      <c r="BE43" s="5"/>
      <c r="BF43" s="29">
        <f t="shared" si="53"/>
        <v>4200</v>
      </c>
    </row>
    <row r="44" spans="2:58" x14ac:dyDescent="0.25">
      <c r="B44" s="28" t="s">
        <v>11</v>
      </c>
      <c r="D44" s="61">
        <v>2890</v>
      </c>
      <c r="E44" s="3">
        <v>2850</v>
      </c>
      <c r="F44" s="3">
        <f t="shared" si="31"/>
        <v>5740</v>
      </c>
      <c r="G44" s="4">
        <v>605</v>
      </c>
      <c r="H44" s="4">
        <v>495</v>
      </c>
      <c r="I44" s="4">
        <f t="shared" si="32"/>
        <v>1100</v>
      </c>
      <c r="J44" s="12">
        <v>1960</v>
      </c>
      <c r="K44" s="12">
        <v>1880</v>
      </c>
      <c r="L44" s="12">
        <f t="shared" si="33"/>
        <v>3840</v>
      </c>
      <c r="M44" s="13">
        <v>25830</v>
      </c>
      <c r="N44" s="13">
        <v>25570</v>
      </c>
      <c r="O44" s="68">
        <f t="shared" si="34"/>
        <v>51400</v>
      </c>
      <c r="P44" s="5"/>
      <c r="Q44" s="5"/>
      <c r="R44" s="5"/>
      <c r="S44" s="29">
        <f t="shared" si="35"/>
        <v>62080</v>
      </c>
      <c r="U44" s="28" t="s">
        <v>11</v>
      </c>
      <c r="W44" s="61">
        <v>2970</v>
      </c>
      <c r="X44" s="3">
        <v>2930</v>
      </c>
      <c r="Y44" s="3">
        <f t="shared" si="36"/>
        <v>5900</v>
      </c>
      <c r="Z44" s="4">
        <v>635</v>
      </c>
      <c r="AA44" s="4">
        <v>515</v>
      </c>
      <c r="AB44" s="4">
        <f t="shared" si="37"/>
        <v>1150</v>
      </c>
      <c r="AC44" s="12">
        <v>1940</v>
      </c>
      <c r="AD44" s="12">
        <v>1910</v>
      </c>
      <c r="AE44" s="12">
        <f t="shared" si="38"/>
        <v>3850</v>
      </c>
      <c r="AF44" s="13">
        <v>25890</v>
      </c>
      <c r="AG44" s="13">
        <v>25470</v>
      </c>
      <c r="AH44" s="68">
        <f t="shared" si="39"/>
        <v>51360</v>
      </c>
      <c r="AI44" s="5"/>
      <c r="AJ44" s="5"/>
      <c r="AK44" s="5"/>
      <c r="AL44" s="29">
        <f t="shared" si="40"/>
        <v>62260</v>
      </c>
      <c r="AN44" s="28" t="s">
        <v>11</v>
      </c>
      <c r="AQ44" s="61">
        <f t="shared" si="41"/>
        <v>80</v>
      </c>
      <c r="AR44" s="3">
        <f t="shared" si="42"/>
        <v>80</v>
      </c>
      <c r="AS44" s="3">
        <f t="shared" si="43"/>
        <v>160</v>
      </c>
      <c r="AT44" s="4">
        <f t="shared" si="44"/>
        <v>30</v>
      </c>
      <c r="AU44" s="4">
        <f t="shared" si="45"/>
        <v>20</v>
      </c>
      <c r="AV44" s="4">
        <f t="shared" si="46"/>
        <v>50</v>
      </c>
      <c r="AW44" s="12">
        <f t="shared" si="47"/>
        <v>-20</v>
      </c>
      <c r="AX44" s="12">
        <f t="shared" si="48"/>
        <v>30</v>
      </c>
      <c r="AY44" s="12">
        <f t="shared" si="49"/>
        <v>10</v>
      </c>
      <c r="AZ44" s="13">
        <f t="shared" si="50"/>
        <v>60</v>
      </c>
      <c r="BA44" s="13">
        <f t="shared" si="51"/>
        <v>-100</v>
      </c>
      <c r="BB44" s="68">
        <f t="shared" si="52"/>
        <v>-40</v>
      </c>
      <c r="BC44" s="5"/>
      <c r="BD44" s="5"/>
      <c r="BE44" s="5"/>
      <c r="BF44" s="29">
        <f t="shared" si="53"/>
        <v>180</v>
      </c>
    </row>
    <row r="45" spans="2:58" x14ac:dyDescent="0.25">
      <c r="B45" s="28" t="s">
        <v>12</v>
      </c>
      <c r="D45" s="61">
        <v>19350</v>
      </c>
      <c r="E45" s="3">
        <v>18660</v>
      </c>
      <c r="F45" s="3">
        <f t="shared" si="31"/>
        <v>38010</v>
      </c>
      <c r="G45" s="4">
        <v>4540</v>
      </c>
      <c r="H45" s="4">
        <v>3970</v>
      </c>
      <c r="I45" s="4">
        <f t="shared" si="32"/>
        <v>8510</v>
      </c>
      <c r="J45" s="12">
        <v>13460</v>
      </c>
      <c r="K45" s="12">
        <v>14450</v>
      </c>
      <c r="L45" s="12">
        <f t="shared" si="33"/>
        <v>27910</v>
      </c>
      <c r="M45" s="13">
        <v>136960</v>
      </c>
      <c r="N45" s="13">
        <v>138360</v>
      </c>
      <c r="O45" s="68">
        <f t="shared" si="34"/>
        <v>275320</v>
      </c>
      <c r="P45" s="5"/>
      <c r="Q45" s="5"/>
      <c r="R45" s="5"/>
      <c r="S45" s="29">
        <f t="shared" si="35"/>
        <v>349750</v>
      </c>
      <c r="U45" s="28" t="s">
        <v>12</v>
      </c>
      <c r="W45" s="61">
        <v>19920</v>
      </c>
      <c r="X45" s="3">
        <v>19250</v>
      </c>
      <c r="Y45" s="3">
        <f t="shared" si="36"/>
        <v>39170</v>
      </c>
      <c r="Z45" s="4">
        <v>4650</v>
      </c>
      <c r="AA45" s="4">
        <v>4060</v>
      </c>
      <c r="AB45" s="4">
        <f t="shared" si="37"/>
        <v>8710</v>
      </c>
      <c r="AC45" s="12">
        <v>13480</v>
      </c>
      <c r="AD45" s="12">
        <v>14420</v>
      </c>
      <c r="AE45" s="12">
        <f t="shared" si="38"/>
        <v>27900</v>
      </c>
      <c r="AF45" s="13">
        <v>136610</v>
      </c>
      <c r="AG45" s="13">
        <v>137750</v>
      </c>
      <c r="AH45" s="68">
        <f t="shared" si="39"/>
        <v>274360</v>
      </c>
      <c r="AI45" s="5"/>
      <c r="AJ45" s="5"/>
      <c r="AK45" s="5"/>
      <c r="AL45" s="29">
        <f t="shared" si="40"/>
        <v>350140</v>
      </c>
      <c r="AN45" s="28" t="s">
        <v>12</v>
      </c>
      <c r="AQ45" s="61">
        <f t="shared" si="41"/>
        <v>570</v>
      </c>
      <c r="AR45" s="3">
        <f t="shared" si="42"/>
        <v>590</v>
      </c>
      <c r="AS45" s="3">
        <f t="shared" si="43"/>
        <v>1160</v>
      </c>
      <c r="AT45" s="4">
        <f t="shared" si="44"/>
        <v>110</v>
      </c>
      <c r="AU45" s="4">
        <f t="shared" si="45"/>
        <v>90</v>
      </c>
      <c r="AV45" s="4">
        <f t="shared" si="46"/>
        <v>200</v>
      </c>
      <c r="AW45" s="12">
        <f t="shared" si="47"/>
        <v>20</v>
      </c>
      <c r="AX45" s="12">
        <f t="shared" si="48"/>
        <v>-30</v>
      </c>
      <c r="AY45" s="12">
        <f t="shared" si="49"/>
        <v>-10</v>
      </c>
      <c r="AZ45" s="13">
        <f t="shared" si="50"/>
        <v>-350</v>
      </c>
      <c r="BA45" s="13">
        <f t="shared" si="51"/>
        <v>-610</v>
      </c>
      <c r="BB45" s="68">
        <f t="shared" si="52"/>
        <v>-960</v>
      </c>
      <c r="BC45" s="5"/>
      <c r="BD45" s="5"/>
      <c r="BE45" s="5"/>
      <c r="BF45" s="29">
        <f t="shared" si="53"/>
        <v>390</v>
      </c>
    </row>
    <row r="46" spans="2:58" x14ac:dyDescent="0.25">
      <c r="B46" s="28" t="s">
        <v>13</v>
      </c>
      <c r="D46" s="61">
        <v>13560</v>
      </c>
      <c r="E46" s="3">
        <v>14200</v>
      </c>
      <c r="F46" s="3">
        <f t="shared" si="31"/>
        <v>27760</v>
      </c>
      <c r="G46" s="4">
        <v>760</v>
      </c>
      <c r="H46" s="4">
        <v>620</v>
      </c>
      <c r="I46" s="4">
        <f t="shared" si="32"/>
        <v>1380</v>
      </c>
      <c r="J46" s="12">
        <v>750</v>
      </c>
      <c r="K46" s="12">
        <v>785</v>
      </c>
      <c r="L46" s="12">
        <f t="shared" si="33"/>
        <v>1535</v>
      </c>
      <c r="M46" s="13">
        <v>10470</v>
      </c>
      <c r="N46" s="13">
        <v>10250</v>
      </c>
      <c r="O46" s="68">
        <f t="shared" si="34"/>
        <v>20720</v>
      </c>
      <c r="P46" s="5"/>
      <c r="Q46" s="5"/>
      <c r="R46" s="5"/>
      <c r="S46" s="29">
        <f t="shared" si="35"/>
        <v>51395</v>
      </c>
      <c r="U46" s="28" t="s">
        <v>13</v>
      </c>
      <c r="W46" s="61">
        <v>13870</v>
      </c>
      <c r="X46" s="3">
        <v>14510</v>
      </c>
      <c r="Y46" s="3">
        <f t="shared" si="36"/>
        <v>28380</v>
      </c>
      <c r="Z46" s="4">
        <v>780</v>
      </c>
      <c r="AA46" s="4">
        <v>640</v>
      </c>
      <c r="AB46" s="4">
        <f t="shared" si="37"/>
        <v>1420</v>
      </c>
      <c r="AC46" s="12">
        <v>760</v>
      </c>
      <c r="AD46" s="12">
        <v>780</v>
      </c>
      <c r="AE46" s="12">
        <f t="shared" si="38"/>
        <v>1540</v>
      </c>
      <c r="AF46" s="13">
        <v>10360</v>
      </c>
      <c r="AG46" s="13">
        <v>10080</v>
      </c>
      <c r="AH46" s="68">
        <f t="shared" si="39"/>
        <v>20440</v>
      </c>
      <c r="AI46" s="5"/>
      <c r="AJ46" s="5"/>
      <c r="AK46" s="5"/>
      <c r="AL46" s="29">
        <f t="shared" si="40"/>
        <v>51780</v>
      </c>
      <c r="AN46" s="28" t="s">
        <v>13</v>
      </c>
      <c r="AQ46" s="61">
        <f t="shared" si="41"/>
        <v>310</v>
      </c>
      <c r="AR46" s="3">
        <f t="shared" si="42"/>
        <v>310</v>
      </c>
      <c r="AS46" s="3">
        <f t="shared" si="43"/>
        <v>620</v>
      </c>
      <c r="AT46" s="4">
        <f t="shared" si="44"/>
        <v>20</v>
      </c>
      <c r="AU46" s="4">
        <f t="shared" si="45"/>
        <v>20</v>
      </c>
      <c r="AV46" s="4">
        <f t="shared" si="46"/>
        <v>40</v>
      </c>
      <c r="AW46" s="12">
        <f t="shared" si="47"/>
        <v>10</v>
      </c>
      <c r="AX46" s="12">
        <f t="shared" si="48"/>
        <v>-5</v>
      </c>
      <c r="AY46" s="12">
        <f t="shared" si="49"/>
        <v>5</v>
      </c>
      <c r="AZ46" s="13">
        <f t="shared" si="50"/>
        <v>-110</v>
      </c>
      <c r="BA46" s="13">
        <f t="shared" si="51"/>
        <v>-170</v>
      </c>
      <c r="BB46" s="68">
        <f t="shared" si="52"/>
        <v>-280</v>
      </c>
      <c r="BC46" s="5"/>
      <c r="BD46" s="5"/>
      <c r="BE46" s="5"/>
      <c r="BF46" s="29">
        <f t="shared" si="53"/>
        <v>385</v>
      </c>
    </row>
    <row r="47" spans="2:58" x14ac:dyDescent="0.25">
      <c r="B47" s="28" t="s">
        <v>14</v>
      </c>
      <c r="D47" s="61">
        <v>12970</v>
      </c>
      <c r="E47" s="3">
        <v>12820</v>
      </c>
      <c r="F47" s="3">
        <f t="shared" si="31"/>
        <v>25790</v>
      </c>
      <c r="G47" s="4">
        <v>1010</v>
      </c>
      <c r="H47" s="4">
        <v>905</v>
      </c>
      <c r="I47" s="4">
        <f t="shared" si="32"/>
        <v>1915</v>
      </c>
      <c r="J47" s="12">
        <v>3330</v>
      </c>
      <c r="K47" s="12">
        <v>3340</v>
      </c>
      <c r="L47" s="12">
        <f t="shared" si="33"/>
        <v>6670</v>
      </c>
      <c r="M47" s="13">
        <v>45130</v>
      </c>
      <c r="N47" s="13">
        <v>45920</v>
      </c>
      <c r="O47" s="68">
        <f t="shared" si="34"/>
        <v>91050</v>
      </c>
      <c r="P47" s="5"/>
      <c r="Q47" s="5"/>
      <c r="R47" s="5"/>
      <c r="S47" s="29">
        <f t="shared" si="35"/>
        <v>125425</v>
      </c>
      <c r="U47" s="28" t="s">
        <v>14</v>
      </c>
      <c r="W47" s="61">
        <v>13350</v>
      </c>
      <c r="X47" s="3">
        <v>13150</v>
      </c>
      <c r="Y47" s="3">
        <f t="shared" si="36"/>
        <v>26500</v>
      </c>
      <c r="Z47" s="4">
        <v>1050</v>
      </c>
      <c r="AA47" s="4">
        <v>930</v>
      </c>
      <c r="AB47" s="4">
        <f t="shared" si="37"/>
        <v>1980</v>
      </c>
      <c r="AC47" s="12">
        <v>3300</v>
      </c>
      <c r="AD47" s="12">
        <v>3300</v>
      </c>
      <c r="AE47" s="12">
        <f t="shared" si="38"/>
        <v>6600</v>
      </c>
      <c r="AF47" s="13">
        <v>45430</v>
      </c>
      <c r="AG47" s="13">
        <v>46170</v>
      </c>
      <c r="AH47" s="68">
        <f t="shared" si="39"/>
        <v>91600</v>
      </c>
      <c r="AI47" s="5"/>
      <c r="AJ47" s="5"/>
      <c r="AK47" s="5"/>
      <c r="AL47" s="29">
        <f t="shared" si="40"/>
        <v>126680</v>
      </c>
      <c r="AN47" s="28" t="s">
        <v>14</v>
      </c>
      <c r="AQ47" s="61">
        <f t="shared" si="41"/>
        <v>380</v>
      </c>
      <c r="AR47" s="3">
        <f t="shared" si="42"/>
        <v>330</v>
      </c>
      <c r="AS47" s="3">
        <f t="shared" si="43"/>
        <v>710</v>
      </c>
      <c r="AT47" s="4">
        <f t="shared" si="44"/>
        <v>40</v>
      </c>
      <c r="AU47" s="4">
        <f t="shared" si="45"/>
        <v>25</v>
      </c>
      <c r="AV47" s="4">
        <f t="shared" si="46"/>
        <v>65</v>
      </c>
      <c r="AW47" s="12">
        <f t="shared" si="47"/>
        <v>-30</v>
      </c>
      <c r="AX47" s="12">
        <f t="shared" si="48"/>
        <v>-40</v>
      </c>
      <c r="AY47" s="12">
        <f t="shared" si="49"/>
        <v>-70</v>
      </c>
      <c r="AZ47" s="13">
        <f t="shared" si="50"/>
        <v>300</v>
      </c>
      <c r="BA47" s="13">
        <f t="shared" si="51"/>
        <v>250</v>
      </c>
      <c r="BB47" s="68">
        <f t="shared" si="52"/>
        <v>550</v>
      </c>
      <c r="BC47" s="5"/>
      <c r="BD47" s="5"/>
      <c r="BE47" s="5"/>
      <c r="BF47" s="29">
        <f t="shared" si="53"/>
        <v>1255</v>
      </c>
    </row>
    <row r="48" spans="2:58" x14ac:dyDescent="0.25">
      <c r="B48" s="28" t="s">
        <v>15</v>
      </c>
      <c r="D48" s="61">
        <v>52980</v>
      </c>
      <c r="E48" s="3">
        <v>53620</v>
      </c>
      <c r="F48" s="3">
        <f t="shared" si="31"/>
        <v>106600</v>
      </c>
      <c r="G48" s="4">
        <v>7790</v>
      </c>
      <c r="H48" s="4">
        <v>7360</v>
      </c>
      <c r="I48" s="4">
        <f t="shared" si="32"/>
        <v>15150</v>
      </c>
      <c r="J48" s="12">
        <v>25070</v>
      </c>
      <c r="K48" s="12">
        <v>25520</v>
      </c>
      <c r="L48" s="12">
        <f t="shared" si="33"/>
        <v>50590</v>
      </c>
      <c r="M48" s="13">
        <v>132670</v>
      </c>
      <c r="N48" s="13">
        <v>136200</v>
      </c>
      <c r="O48" s="68">
        <f t="shared" si="34"/>
        <v>268870</v>
      </c>
      <c r="P48" s="5"/>
      <c r="Q48" s="5"/>
      <c r="R48" s="5"/>
      <c r="S48" s="29">
        <f t="shared" si="35"/>
        <v>441210</v>
      </c>
      <c r="U48" s="28" t="s">
        <v>15</v>
      </c>
      <c r="W48" s="61">
        <v>54450</v>
      </c>
      <c r="X48" s="3">
        <v>55040</v>
      </c>
      <c r="Y48" s="3">
        <f t="shared" si="36"/>
        <v>109490</v>
      </c>
      <c r="Z48" s="4">
        <v>8170</v>
      </c>
      <c r="AA48" s="4">
        <v>7720</v>
      </c>
      <c r="AB48" s="4">
        <f t="shared" si="37"/>
        <v>15890</v>
      </c>
      <c r="AC48" s="12">
        <v>25320</v>
      </c>
      <c r="AD48" s="12">
        <v>25810</v>
      </c>
      <c r="AE48" s="12">
        <f t="shared" si="38"/>
        <v>51130</v>
      </c>
      <c r="AF48" s="13">
        <v>133890</v>
      </c>
      <c r="AG48" s="13">
        <v>137430</v>
      </c>
      <c r="AH48" s="68">
        <f t="shared" si="39"/>
        <v>271320</v>
      </c>
      <c r="AI48" s="5"/>
      <c r="AJ48" s="5"/>
      <c r="AK48" s="5"/>
      <c r="AL48" s="29">
        <f t="shared" si="40"/>
        <v>447830</v>
      </c>
      <c r="AN48" s="28" t="s">
        <v>15</v>
      </c>
      <c r="AQ48" s="61">
        <f t="shared" si="41"/>
        <v>1470</v>
      </c>
      <c r="AR48" s="3">
        <f t="shared" si="42"/>
        <v>1420</v>
      </c>
      <c r="AS48" s="3">
        <f t="shared" si="43"/>
        <v>2890</v>
      </c>
      <c r="AT48" s="4">
        <f t="shared" si="44"/>
        <v>380</v>
      </c>
      <c r="AU48" s="4">
        <f t="shared" si="45"/>
        <v>360</v>
      </c>
      <c r="AV48" s="4">
        <f t="shared" si="46"/>
        <v>740</v>
      </c>
      <c r="AW48" s="12">
        <f t="shared" si="47"/>
        <v>250</v>
      </c>
      <c r="AX48" s="12">
        <f t="shared" si="48"/>
        <v>290</v>
      </c>
      <c r="AY48" s="12">
        <f t="shared" si="49"/>
        <v>540</v>
      </c>
      <c r="AZ48" s="13">
        <f t="shared" si="50"/>
        <v>1220</v>
      </c>
      <c r="BA48" s="13">
        <f t="shared" si="51"/>
        <v>1230</v>
      </c>
      <c r="BB48" s="68">
        <f t="shared" si="52"/>
        <v>2450</v>
      </c>
      <c r="BC48" s="5"/>
      <c r="BD48" s="5"/>
      <c r="BE48" s="5"/>
      <c r="BF48" s="29">
        <f t="shared" si="53"/>
        <v>6620</v>
      </c>
    </row>
    <row r="49" spans="2:62" x14ac:dyDescent="0.25">
      <c r="B49" s="28" t="s">
        <v>16</v>
      </c>
      <c r="D49" s="61">
        <v>4510</v>
      </c>
      <c r="E49" s="3">
        <v>4570</v>
      </c>
      <c r="F49" s="3">
        <f t="shared" si="31"/>
        <v>9080</v>
      </c>
      <c r="G49" s="4">
        <v>580</v>
      </c>
      <c r="H49" s="4">
        <v>535</v>
      </c>
      <c r="I49" s="4">
        <f t="shared" si="32"/>
        <v>1115</v>
      </c>
      <c r="J49" s="12">
        <v>835</v>
      </c>
      <c r="K49" s="12">
        <v>895</v>
      </c>
      <c r="L49" s="12">
        <f t="shared" si="33"/>
        <v>1730</v>
      </c>
      <c r="M49" s="13">
        <v>18170</v>
      </c>
      <c r="N49" s="13">
        <v>18930</v>
      </c>
      <c r="O49" s="68">
        <f t="shared" si="34"/>
        <v>37100</v>
      </c>
      <c r="P49" s="5"/>
      <c r="Q49" s="5"/>
      <c r="R49" s="5"/>
      <c r="S49" s="29">
        <f t="shared" si="35"/>
        <v>49025</v>
      </c>
      <c r="U49" s="28" t="s">
        <v>16</v>
      </c>
      <c r="W49" s="61">
        <v>4670</v>
      </c>
      <c r="X49" s="3">
        <v>4710</v>
      </c>
      <c r="Y49" s="3">
        <f t="shared" si="36"/>
        <v>9380</v>
      </c>
      <c r="Z49" s="4">
        <v>605</v>
      </c>
      <c r="AA49" s="4">
        <v>550</v>
      </c>
      <c r="AB49" s="4">
        <f t="shared" si="37"/>
        <v>1155</v>
      </c>
      <c r="AC49" s="12">
        <v>830</v>
      </c>
      <c r="AD49" s="12">
        <v>895</v>
      </c>
      <c r="AE49" s="12">
        <f t="shared" si="38"/>
        <v>1725</v>
      </c>
      <c r="AF49" s="13">
        <v>18580</v>
      </c>
      <c r="AG49" s="13">
        <v>19330</v>
      </c>
      <c r="AH49" s="68">
        <f t="shared" si="39"/>
        <v>37910</v>
      </c>
      <c r="AI49" s="5"/>
      <c r="AJ49" s="5"/>
      <c r="AK49" s="5"/>
      <c r="AL49" s="29">
        <f t="shared" si="40"/>
        <v>50170</v>
      </c>
      <c r="AN49" s="28" t="s">
        <v>16</v>
      </c>
      <c r="AQ49" s="61">
        <f t="shared" si="41"/>
        <v>160</v>
      </c>
      <c r="AR49" s="3">
        <f t="shared" si="42"/>
        <v>140</v>
      </c>
      <c r="AS49" s="3">
        <f t="shared" si="43"/>
        <v>300</v>
      </c>
      <c r="AT49" s="4">
        <f t="shared" si="44"/>
        <v>25</v>
      </c>
      <c r="AU49" s="4">
        <f t="shared" si="45"/>
        <v>15</v>
      </c>
      <c r="AV49" s="4">
        <f t="shared" si="46"/>
        <v>40</v>
      </c>
      <c r="AW49" s="12">
        <f t="shared" si="47"/>
        <v>-5</v>
      </c>
      <c r="AX49" s="12">
        <f t="shared" si="48"/>
        <v>0</v>
      </c>
      <c r="AY49" s="12">
        <f t="shared" si="49"/>
        <v>-5</v>
      </c>
      <c r="AZ49" s="13">
        <f t="shared" si="50"/>
        <v>410</v>
      </c>
      <c r="BA49" s="13">
        <f t="shared" si="51"/>
        <v>400</v>
      </c>
      <c r="BB49" s="68">
        <f t="shared" si="52"/>
        <v>810</v>
      </c>
      <c r="BC49" s="5"/>
      <c r="BD49" s="5"/>
      <c r="BE49" s="5"/>
      <c r="BF49" s="29">
        <f t="shared" si="53"/>
        <v>1145</v>
      </c>
    </row>
    <row r="50" spans="2:62" x14ac:dyDescent="0.25">
      <c r="B50" s="28" t="s">
        <v>17</v>
      </c>
      <c r="D50" s="61">
        <v>32800</v>
      </c>
      <c r="E50" s="3">
        <v>32220</v>
      </c>
      <c r="F50" s="3">
        <f t="shared" si="31"/>
        <v>65020</v>
      </c>
      <c r="G50" s="4">
        <v>23830</v>
      </c>
      <c r="H50" s="4">
        <v>23540</v>
      </c>
      <c r="I50" s="4">
        <f t="shared" si="32"/>
        <v>47370</v>
      </c>
      <c r="J50" s="12">
        <v>77110</v>
      </c>
      <c r="K50" s="12">
        <v>81880</v>
      </c>
      <c r="L50" s="12">
        <f t="shared" si="33"/>
        <v>158990</v>
      </c>
      <c r="M50" s="13">
        <v>180940</v>
      </c>
      <c r="N50" s="13">
        <v>184770</v>
      </c>
      <c r="O50" s="68">
        <f t="shared" si="34"/>
        <v>365710</v>
      </c>
      <c r="P50" s="5"/>
      <c r="Q50" s="5"/>
      <c r="R50" s="5"/>
      <c r="S50" s="29">
        <f t="shared" si="35"/>
        <v>637090</v>
      </c>
      <c r="U50" s="28" t="s">
        <v>17</v>
      </c>
      <c r="W50" s="61">
        <v>33560</v>
      </c>
      <c r="X50" s="3">
        <v>32910</v>
      </c>
      <c r="Y50" s="3">
        <f t="shared" si="36"/>
        <v>66470</v>
      </c>
      <c r="Z50" s="4">
        <v>24190</v>
      </c>
      <c r="AA50" s="4">
        <v>23870</v>
      </c>
      <c r="AB50" s="4">
        <f t="shared" si="37"/>
        <v>48060</v>
      </c>
      <c r="AC50" s="12">
        <v>77430</v>
      </c>
      <c r="AD50" s="12">
        <v>82060</v>
      </c>
      <c r="AE50" s="12">
        <f t="shared" si="38"/>
        <v>159490</v>
      </c>
      <c r="AF50" s="13">
        <v>178530</v>
      </c>
      <c r="AG50" s="13">
        <v>182520</v>
      </c>
      <c r="AH50" s="68">
        <f t="shared" si="39"/>
        <v>361050</v>
      </c>
      <c r="AI50" s="5"/>
      <c r="AJ50" s="5"/>
      <c r="AK50" s="5"/>
      <c r="AL50" s="29">
        <f t="shared" si="40"/>
        <v>635070</v>
      </c>
      <c r="AN50" s="28" t="s">
        <v>17</v>
      </c>
      <c r="AQ50" s="61">
        <f t="shared" si="41"/>
        <v>760</v>
      </c>
      <c r="AR50" s="3">
        <f t="shared" si="42"/>
        <v>690</v>
      </c>
      <c r="AS50" s="3">
        <f t="shared" si="43"/>
        <v>1450</v>
      </c>
      <c r="AT50" s="4">
        <f t="shared" si="44"/>
        <v>360</v>
      </c>
      <c r="AU50" s="4">
        <f t="shared" si="45"/>
        <v>330</v>
      </c>
      <c r="AV50" s="4">
        <f t="shared" si="46"/>
        <v>690</v>
      </c>
      <c r="AW50" s="12">
        <f t="shared" si="47"/>
        <v>320</v>
      </c>
      <c r="AX50" s="12">
        <f t="shared" si="48"/>
        <v>180</v>
      </c>
      <c r="AY50" s="12">
        <f t="shared" si="49"/>
        <v>500</v>
      </c>
      <c r="AZ50" s="13">
        <f t="shared" si="50"/>
        <v>-2410</v>
      </c>
      <c r="BA50" s="13">
        <f t="shared" si="51"/>
        <v>-2250</v>
      </c>
      <c r="BB50" s="68">
        <f t="shared" si="52"/>
        <v>-4660</v>
      </c>
      <c r="BC50" s="5"/>
      <c r="BD50" s="5"/>
      <c r="BE50" s="5"/>
      <c r="BF50" s="29">
        <f t="shared" si="53"/>
        <v>-2020</v>
      </c>
    </row>
    <row r="51" spans="2:62" x14ac:dyDescent="0.25">
      <c r="B51" s="28" t="s">
        <v>18</v>
      </c>
      <c r="D51" s="61">
        <v>2010</v>
      </c>
      <c r="E51" s="3">
        <v>2000</v>
      </c>
      <c r="F51" s="3">
        <f t="shared" si="31"/>
        <v>4010</v>
      </c>
      <c r="G51" s="4">
        <v>195</v>
      </c>
      <c r="H51" s="4">
        <v>190</v>
      </c>
      <c r="I51" s="4">
        <f t="shared" si="32"/>
        <v>385</v>
      </c>
      <c r="J51" s="12">
        <v>650</v>
      </c>
      <c r="K51" s="12">
        <v>735</v>
      </c>
      <c r="L51" s="12">
        <f t="shared" si="33"/>
        <v>1385</v>
      </c>
      <c r="M51" s="13">
        <v>13910</v>
      </c>
      <c r="N51" s="13">
        <v>13120</v>
      </c>
      <c r="O51" s="68">
        <f t="shared" si="34"/>
        <v>27030</v>
      </c>
      <c r="P51" s="5"/>
      <c r="Q51" s="5"/>
      <c r="R51" s="5"/>
      <c r="S51" s="29">
        <f t="shared" si="35"/>
        <v>32810</v>
      </c>
      <c r="U51" s="28" t="s">
        <v>18</v>
      </c>
      <c r="W51" s="61">
        <v>2040</v>
      </c>
      <c r="X51" s="3">
        <v>2020</v>
      </c>
      <c r="Y51" s="3">
        <f t="shared" si="36"/>
        <v>4060</v>
      </c>
      <c r="Z51" s="4">
        <v>195</v>
      </c>
      <c r="AA51" s="4">
        <v>195</v>
      </c>
      <c r="AB51" s="4">
        <f t="shared" si="37"/>
        <v>390</v>
      </c>
      <c r="AC51" s="12">
        <v>640</v>
      </c>
      <c r="AD51" s="12">
        <v>735</v>
      </c>
      <c r="AE51" s="12">
        <f t="shared" si="38"/>
        <v>1375</v>
      </c>
      <c r="AF51" s="13">
        <v>13920</v>
      </c>
      <c r="AG51" s="13">
        <v>13150</v>
      </c>
      <c r="AH51" s="68">
        <f t="shared" si="39"/>
        <v>27070</v>
      </c>
      <c r="AI51" s="5"/>
      <c r="AJ51" s="5"/>
      <c r="AK51" s="5"/>
      <c r="AL51" s="29">
        <f t="shared" si="40"/>
        <v>32895</v>
      </c>
      <c r="AN51" s="28" t="s">
        <v>18</v>
      </c>
      <c r="AQ51" s="61">
        <f t="shared" si="41"/>
        <v>30</v>
      </c>
      <c r="AR51" s="3">
        <f t="shared" si="42"/>
        <v>20</v>
      </c>
      <c r="AS51" s="3">
        <f t="shared" si="43"/>
        <v>50</v>
      </c>
      <c r="AT51" s="4">
        <f t="shared" si="44"/>
        <v>0</v>
      </c>
      <c r="AU51" s="4">
        <f t="shared" si="45"/>
        <v>5</v>
      </c>
      <c r="AV51" s="4">
        <f t="shared" si="46"/>
        <v>5</v>
      </c>
      <c r="AW51" s="12">
        <f t="shared" si="47"/>
        <v>-10</v>
      </c>
      <c r="AX51" s="12">
        <f t="shared" si="48"/>
        <v>0</v>
      </c>
      <c r="AY51" s="12">
        <f t="shared" si="49"/>
        <v>-10</v>
      </c>
      <c r="AZ51" s="13">
        <f t="shared" si="50"/>
        <v>10</v>
      </c>
      <c r="BA51" s="13">
        <f t="shared" si="51"/>
        <v>30</v>
      </c>
      <c r="BB51" s="68">
        <f t="shared" si="52"/>
        <v>40</v>
      </c>
      <c r="BC51" s="5"/>
      <c r="BD51" s="5"/>
      <c r="BE51" s="5"/>
      <c r="BF51" s="29">
        <f t="shared" si="53"/>
        <v>85</v>
      </c>
    </row>
    <row r="52" spans="2:62" ht="15.75" thickBot="1" x14ac:dyDescent="0.3">
      <c r="B52" s="28" t="s">
        <v>19</v>
      </c>
      <c r="D52" s="62">
        <v>9550</v>
      </c>
      <c r="E52" s="63">
        <v>9760</v>
      </c>
      <c r="F52" s="63">
        <f t="shared" si="31"/>
        <v>19310</v>
      </c>
      <c r="G52" s="64">
        <v>1180</v>
      </c>
      <c r="H52" s="64">
        <v>1010</v>
      </c>
      <c r="I52" s="64">
        <f t="shared" si="32"/>
        <v>2190</v>
      </c>
      <c r="J52" s="65">
        <v>1380</v>
      </c>
      <c r="K52" s="65">
        <v>1400</v>
      </c>
      <c r="L52" s="65">
        <f t="shared" si="33"/>
        <v>2780</v>
      </c>
      <c r="M52" s="66">
        <v>21590</v>
      </c>
      <c r="N52" s="66">
        <v>22550</v>
      </c>
      <c r="O52" s="69">
        <f t="shared" si="34"/>
        <v>44140</v>
      </c>
      <c r="P52" s="5"/>
      <c r="Q52" s="5"/>
      <c r="R52" s="5"/>
      <c r="S52" s="29">
        <f t="shared" si="35"/>
        <v>68420</v>
      </c>
      <c r="U52" s="28" t="s">
        <v>19</v>
      </c>
      <c r="W52" s="62">
        <v>9790</v>
      </c>
      <c r="X52" s="63">
        <v>9990</v>
      </c>
      <c r="Y52" s="63">
        <f t="shared" si="36"/>
        <v>19780</v>
      </c>
      <c r="Z52" s="64">
        <v>1200</v>
      </c>
      <c r="AA52" s="64">
        <v>1040</v>
      </c>
      <c r="AB52" s="64">
        <f t="shared" si="37"/>
        <v>2240</v>
      </c>
      <c r="AC52" s="65">
        <v>1340</v>
      </c>
      <c r="AD52" s="65">
        <v>1410</v>
      </c>
      <c r="AE52" s="65">
        <f>AC52+AD52</f>
        <v>2750</v>
      </c>
      <c r="AF52" s="66">
        <v>21640</v>
      </c>
      <c r="AG52" s="66">
        <v>22640</v>
      </c>
      <c r="AH52" s="69">
        <f t="shared" si="39"/>
        <v>44280</v>
      </c>
      <c r="AI52" s="5"/>
      <c r="AJ52" s="5"/>
      <c r="AK52" s="5"/>
      <c r="AL52" s="29">
        <f t="shared" si="40"/>
        <v>69050</v>
      </c>
      <c r="AN52" s="28" t="s">
        <v>19</v>
      </c>
      <c r="AQ52" s="62">
        <f t="shared" si="41"/>
        <v>240</v>
      </c>
      <c r="AR52" s="63">
        <f t="shared" si="42"/>
        <v>230</v>
      </c>
      <c r="AS52" s="63">
        <f t="shared" si="43"/>
        <v>470</v>
      </c>
      <c r="AT52" s="64">
        <f t="shared" si="44"/>
        <v>20</v>
      </c>
      <c r="AU52" s="64">
        <f t="shared" si="45"/>
        <v>30</v>
      </c>
      <c r="AV52" s="4">
        <f t="shared" si="46"/>
        <v>50</v>
      </c>
      <c r="AW52" s="12">
        <f t="shared" si="47"/>
        <v>-40</v>
      </c>
      <c r="AX52" s="12">
        <f t="shared" si="48"/>
        <v>10</v>
      </c>
      <c r="AY52" s="12">
        <f t="shared" si="49"/>
        <v>-30</v>
      </c>
      <c r="AZ52" s="13">
        <f t="shared" si="50"/>
        <v>50</v>
      </c>
      <c r="BA52" s="13">
        <f t="shared" si="51"/>
        <v>90</v>
      </c>
      <c r="BB52" s="69">
        <f t="shared" si="52"/>
        <v>140</v>
      </c>
      <c r="BC52" s="5"/>
      <c r="BD52" s="5"/>
      <c r="BE52" s="5"/>
      <c r="BF52" s="29">
        <f t="shared" si="53"/>
        <v>630</v>
      </c>
    </row>
    <row r="53" spans="2:62" s="2" customFormat="1" ht="15.75" thickBot="1" x14ac:dyDescent="0.3">
      <c r="B53" s="40" t="s">
        <v>22</v>
      </c>
      <c r="C53" s="41"/>
      <c r="D53" s="42">
        <f t="shared" ref="D53:I53" si="54">SUM(D33:D52)</f>
        <v>424170</v>
      </c>
      <c r="E53" s="42">
        <f t="shared" si="54"/>
        <v>428220</v>
      </c>
      <c r="F53" s="42">
        <f t="shared" si="54"/>
        <v>852390</v>
      </c>
      <c r="G53" s="43">
        <f t="shared" si="54"/>
        <v>179000</v>
      </c>
      <c r="H53" s="43">
        <f t="shared" si="54"/>
        <v>175765</v>
      </c>
      <c r="I53" s="43">
        <f t="shared" si="54"/>
        <v>354765</v>
      </c>
      <c r="J53" s="44">
        <f t="shared" ref="J53:O53" si="55">SUM(J33:J52)</f>
        <v>402365</v>
      </c>
      <c r="K53" s="44">
        <f t="shared" si="55"/>
        <v>414775</v>
      </c>
      <c r="L53" s="44">
        <f t="shared" si="55"/>
        <v>817140</v>
      </c>
      <c r="M53" s="45">
        <f t="shared" si="55"/>
        <v>1519700</v>
      </c>
      <c r="N53" s="45">
        <f t="shared" si="55"/>
        <v>1545980</v>
      </c>
      <c r="O53" s="45">
        <f t="shared" si="55"/>
        <v>3065680</v>
      </c>
      <c r="P53" s="46"/>
      <c r="Q53" s="46"/>
      <c r="R53" s="46"/>
      <c r="S53" s="37">
        <f>SUM(S33:S52)</f>
        <v>5089975</v>
      </c>
      <c r="U53" s="40" t="s">
        <v>34</v>
      </c>
      <c r="V53" s="41"/>
      <c r="W53" s="42">
        <f t="shared" ref="W53:AH53" si="56">SUM(W33:W52)</f>
        <v>434310</v>
      </c>
      <c r="X53" s="42">
        <f t="shared" si="56"/>
        <v>438200</v>
      </c>
      <c r="Y53" s="42">
        <f t="shared" si="56"/>
        <v>872510</v>
      </c>
      <c r="Z53" s="43">
        <f t="shared" si="56"/>
        <v>181935</v>
      </c>
      <c r="AA53" s="43">
        <f t="shared" si="56"/>
        <v>178670</v>
      </c>
      <c r="AB53" s="43">
        <f t="shared" si="56"/>
        <v>360605</v>
      </c>
      <c r="AC53" s="44">
        <f t="shared" si="56"/>
        <v>401510</v>
      </c>
      <c r="AD53" s="44">
        <f t="shared" si="56"/>
        <v>414500</v>
      </c>
      <c r="AE53" s="44">
        <f t="shared" si="56"/>
        <v>816010</v>
      </c>
      <c r="AF53" s="45">
        <f t="shared" si="56"/>
        <v>1518410</v>
      </c>
      <c r="AG53" s="45">
        <f t="shared" si="56"/>
        <v>1543650</v>
      </c>
      <c r="AH53" s="45">
        <f t="shared" si="56"/>
        <v>3062060</v>
      </c>
      <c r="AI53" s="46"/>
      <c r="AJ53" s="46"/>
      <c r="AK53" s="46"/>
      <c r="AL53" s="37">
        <f>SUM(AL33:AL52)</f>
        <v>5111185</v>
      </c>
      <c r="AN53" s="40" t="s">
        <v>34</v>
      </c>
      <c r="AO53" s="41"/>
      <c r="AP53" s="41"/>
      <c r="AQ53" s="42">
        <f t="shared" ref="AQ53:BB53" si="57">SUM(AQ33:AQ52)</f>
        <v>10140</v>
      </c>
      <c r="AR53" s="42">
        <f t="shared" si="57"/>
        <v>9980</v>
      </c>
      <c r="AS53" s="42">
        <f t="shared" si="57"/>
        <v>20120</v>
      </c>
      <c r="AT53" s="43">
        <f t="shared" si="57"/>
        <v>2935</v>
      </c>
      <c r="AU53" s="43">
        <f t="shared" si="57"/>
        <v>2905</v>
      </c>
      <c r="AV53" s="74">
        <f t="shared" si="57"/>
        <v>5840</v>
      </c>
      <c r="AW53" s="75">
        <f t="shared" si="57"/>
        <v>-855</v>
      </c>
      <c r="AX53" s="75">
        <f t="shared" si="57"/>
        <v>-275</v>
      </c>
      <c r="AY53" s="75">
        <f t="shared" si="57"/>
        <v>-1130</v>
      </c>
      <c r="AZ53" s="76">
        <f t="shared" si="57"/>
        <v>-1290</v>
      </c>
      <c r="BA53" s="76">
        <f t="shared" si="57"/>
        <v>-2330</v>
      </c>
      <c r="BB53" s="45">
        <f t="shared" si="57"/>
        <v>-3620</v>
      </c>
      <c r="BC53" s="46"/>
      <c r="BD53" s="46"/>
      <c r="BE53" s="46"/>
      <c r="BF53" s="37">
        <f>SUM(BF33:BF52)</f>
        <v>21210</v>
      </c>
    </row>
    <row r="54" spans="2:62" s="80" customFormat="1" ht="15.75" thickTop="1" x14ac:dyDescent="0.25">
      <c r="D54" s="84"/>
      <c r="E54" s="84"/>
      <c r="G54" s="85"/>
      <c r="H54" s="85"/>
      <c r="I54" s="85"/>
      <c r="O54" s="86"/>
      <c r="W54" s="87"/>
      <c r="AQ54" s="80">
        <f>AQ53/D53</f>
        <v>2.390550958342174E-2</v>
      </c>
      <c r="AR54" s="80">
        <f>AR53/E53</f>
        <v>2.330577740413806E-2</v>
      </c>
      <c r="AS54" s="80">
        <f t="shared" ref="AS54:BB54" si="58">AS53/F53</f>
        <v>2.3604218726169947E-2</v>
      </c>
      <c r="AT54" s="80">
        <f>AT53/G53</f>
        <v>1.6396648044692739E-2</v>
      </c>
      <c r="AU54" s="80">
        <f t="shared" si="58"/>
        <v>1.6527750120900065E-2</v>
      </c>
      <c r="AV54" s="80">
        <f t="shared" si="58"/>
        <v>1.6461601341733259E-2</v>
      </c>
      <c r="AW54" s="80">
        <f t="shared" si="58"/>
        <v>-2.1249363140432194E-3</v>
      </c>
      <c r="AX54" s="80">
        <f t="shared" si="58"/>
        <v>-6.6301006569827018E-4</v>
      </c>
      <c r="AY54" s="80">
        <f t="shared" si="58"/>
        <v>-1.3828719680838045E-3</v>
      </c>
      <c r="AZ54" s="80">
        <f t="shared" si="58"/>
        <v>-8.4885174705533987E-4</v>
      </c>
      <c r="BA54" s="80">
        <f t="shared" si="58"/>
        <v>-1.5071346330482931E-3</v>
      </c>
      <c r="BB54" s="80">
        <f t="shared" si="58"/>
        <v>-1.1808146969024818E-3</v>
      </c>
    </row>
    <row r="55" spans="2:62" x14ac:dyDescent="0.25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"/>
      <c r="W55" s="3"/>
      <c r="X55" s="3"/>
      <c r="Y55" s="3"/>
      <c r="Z55" s="4"/>
      <c r="AA55" s="4"/>
      <c r="AB55" s="4"/>
      <c r="AC55" s="5"/>
      <c r="AD55" s="5"/>
      <c r="AE55" s="5"/>
    </row>
    <row r="56" spans="2:62" ht="27" thickBot="1" x14ac:dyDescent="0.45">
      <c r="B56" s="143" t="s">
        <v>41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5"/>
      <c r="U56" s="137" t="s">
        <v>42</v>
      </c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BC56" s="2"/>
    </row>
    <row r="57" spans="2:62" ht="30.75" thickTop="1" x14ac:dyDescent="0.25">
      <c r="B57" s="47"/>
      <c r="C57" s="48"/>
      <c r="D57" s="49" t="s">
        <v>23</v>
      </c>
      <c r="E57" s="49"/>
      <c r="F57" s="50"/>
      <c r="G57" s="51" t="s">
        <v>24</v>
      </c>
      <c r="H57" s="51"/>
      <c r="I57" s="51"/>
      <c r="J57" s="52" t="s">
        <v>25</v>
      </c>
      <c r="K57" s="52"/>
      <c r="L57" s="53"/>
      <c r="M57" s="54" t="s">
        <v>26</v>
      </c>
      <c r="N57" s="54"/>
      <c r="O57" s="54"/>
      <c r="P57" s="55" t="s">
        <v>22</v>
      </c>
      <c r="Q57" s="11"/>
      <c r="U57" s="47"/>
      <c r="V57" s="48"/>
      <c r="W57" s="49" t="s">
        <v>23</v>
      </c>
      <c r="X57" s="49"/>
      <c r="Y57" s="50"/>
      <c r="Z57" s="51" t="s">
        <v>24</v>
      </c>
      <c r="AA57" s="51"/>
      <c r="AB57" s="51"/>
      <c r="AC57" s="52" t="s">
        <v>25</v>
      </c>
      <c r="AD57" s="52"/>
      <c r="AE57" s="53"/>
      <c r="AF57" s="54" t="s">
        <v>26</v>
      </c>
      <c r="AG57" s="54"/>
      <c r="AH57" s="54"/>
      <c r="AI57" s="55" t="s">
        <v>22</v>
      </c>
      <c r="AJ57" s="11"/>
      <c r="AK57" s="11"/>
    </row>
    <row r="58" spans="2:62" ht="16.5" thickBot="1" x14ac:dyDescent="0.3">
      <c r="B58" s="28"/>
      <c r="D58" s="71" t="s">
        <v>29</v>
      </c>
      <c r="E58" s="71" t="s">
        <v>30</v>
      </c>
      <c r="F58" s="7" t="s">
        <v>22</v>
      </c>
      <c r="G58" s="8" t="s">
        <v>29</v>
      </c>
      <c r="H58" s="77" t="s">
        <v>30</v>
      </c>
      <c r="I58" s="8" t="s">
        <v>22</v>
      </c>
      <c r="J58" s="9" t="s">
        <v>29</v>
      </c>
      <c r="K58" s="9" t="s">
        <v>30</v>
      </c>
      <c r="L58" s="72" t="s">
        <v>22</v>
      </c>
      <c r="M58" s="10" t="s">
        <v>29</v>
      </c>
      <c r="N58" s="10" t="s">
        <v>30</v>
      </c>
      <c r="O58" s="73" t="s">
        <v>22</v>
      </c>
      <c r="P58" s="27"/>
      <c r="Q58" s="11"/>
      <c r="U58" s="28"/>
      <c r="W58" s="7" t="s">
        <v>29</v>
      </c>
      <c r="X58" s="7" t="s">
        <v>30</v>
      </c>
      <c r="Y58" s="7" t="s">
        <v>22</v>
      </c>
      <c r="Z58" s="77" t="s">
        <v>29</v>
      </c>
      <c r="AA58" s="77" t="s">
        <v>30</v>
      </c>
      <c r="AB58" s="77" t="s">
        <v>22</v>
      </c>
      <c r="AC58" s="72" t="s">
        <v>29</v>
      </c>
      <c r="AD58" s="72" t="s">
        <v>30</v>
      </c>
      <c r="AE58" s="72" t="s">
        <v>22</v>
      </c>
      <c r="AF58" s="73" t="s">
        <v>29</v>
      </c>
      <c r="AG58" s="10" t="s">
        <v>30</v>
      </c>
      <c r="AH58" s="10" t="s">
        <v>22</v>
      </c>
      <c r="AI58" s="27"/>
      <c r="AJ58" s="11"/>
      <c r="AK58" s="11"/>
    </row>
    <row r="59" spans="2:62" x14ac:dyDescent="0.25">
      <c r="B59" s="28" t="s">
        <v>0</v>
      </c>
      <c r="D59" s="108">
        <f t="shared" ref="D59:O59" si="59">D33-D5</f>
        <v>3148</v>
      </c>
      <c r="E59" s="109">
        <f t="shared" si="59"/>
        <v>2190</v>
      </c>
      <c r="F59" s="110">
        <f t="shared" si="59"/>
        <v>5338</v>
      </c>
      <c r="G59" s="104">
        <f t="shared" si="59"/>
        <v>-1494</v>
      </c>
      <c r="H59" s="104">
        <f t="shared" si="59"/>
        <v>-2246</v>
      </c>
      <c r="I59" s="104">
        <f t="shared" si="59"/>
        <v>-3740</v>
      </c>
      <c r="J59" s="110">
        <f t="shared" si="59"/>
        <v>8091</v>
      </c>
      <c r="K59" s="110">
        <f t="shared" si="59"/>
        <v>4640</v>
      </c>
      <c r="L59" s="109">
        <f t="shared" si="59"/>
        <v>12731</v>
      </c>
      <c r="M59" s="60">
        <f t="shared" si="59"/>
        <v>2606</v>
      </c>
      <c r="N59" s="104">
        <f t="shared" si="59"/>
        <v>-1461</v>
      </c>
      <c r="O59" s="68">
        <f t="shared" si="59"/>
        <v>1145</v>
      </c>
      <c r="P59" s="29">
        <f t="shared" ref="P59:P78" si="60">F59+I59+L59+O59</f>
        <v>15474</v>
      </c>
      <c r="Q59" s="5"/>
      <c r="U59" s="28" t="s">
        <v>0</v>
      </c>
      <c r="W59" s="121">
        <f t="shared" ref="W59:AH59" si="61">W33-W5</f>
        <v>1691</v>
      </c>
      <c r="X59" s="110">
        <f t="shared" si="61"/>
        <v>1324</v>
      </c>
      <c r="Y59" s="110">
        <f t="shared" si="61"/>
        <v>3015</v>
      </c>
      <c r="Z59" s="103">
        <f t="shared" si="61"/>
        <v>-3085</v>
      </c>
      <c r="AA59" s="103">
        <f t="shared" si="61"/>
        <v>-3263</v>
      </c>
      <c r="AB59" s="103">
        <f t="shared" si="61"/>
        <v>-6348</v>
      </c>
      <c r="AC59" s="103">
        <f t="shared" si="61"/>
        <v>-4156</v>
      </c>
      <c r="AD59" s="103">
        <f t="shared" si="61"/>
        <v>-3100</v>
      </c>
      <c r="AE59" s="103">
        <f t="shared" si="61"/>
        <v>-7256</v>
      </c>
      <c r="AF59" s="103">
        <f t="shared" si="61"/>
        <v>-7690</v>
      </c>
      <c r="AG59" s="104">
        <f t="shared" si="61"/>
        <v>-7316</v>
      </c>
      <c r="AH59" s="123">
        <f t="shared" si="61"/>
        <v>-15006</v>
      </c>
      <c r="AI59" s="134">
        <f t="shared" ref="AI59:AI78" si="62">Y59+AB59+AE59+AH59</f>
        <v>-25595</v>
      </c>
      <c r="AJ59" s="5"/>
      <c r="AK59" s="5"/>
    </row>
    <row r="60" spans="2:62" x14ac:dyDescent="0.25">
      <c r="B60" s="28" t="s">
        <v>1</v>
      </c>
      <c r="D60" s="108">
        <f t="shared" ref="D60:O60" si="63">D34-D6</f>
        <v>2882</v>
      </c>
      <c r="E60" s="109">
        <f t="shared" si="63"/>
        <v>1777</v>
      </c>
      <c r="F60" s="109">
        <f t="shared" si="63"/>
        <v>4659</v>
      </c>
      <c r="G60" s="109">
        <f t="shared" si="63"/>
        <v>476</v>
      </c>
      <c r="H60" s="109">
        <f t="shared" si="63"/>
        <v>366</v>
      </c>
      <c r="I60" s="109">
        <f t="shared" si="63"/>
        <v>842</v>
      </c>
      <c r="J60" s="109">
        <f t="shared" si="63"/>
        <v>2225</v>
      </c>
      <c r="K60" s="109">
        <f t="shared" si="63"/>
        <v>1672</v>
      </c>
      <c r="L60" s="109">
        <f t="shared" si="63"/>
        <v>3897</v>
      </c>
      <c r="M60" s="103">
        <f t="shared" si="63"/>
        <v>-647</v>
      </c>
      <c r="N60" s="103">
        <f t="shared" si="63"/>
        <v>-1742</v>
      </c>
      <c r="O60" s="124">
        <f t="shared" si="63"/>
        <v>-2389</v>
      </c>
      <c r="P60" s="29">
        <f t="shared" si="60"/>
        <v>7009</v>
      </c>
      <c r="Q60" s="5"/>
      <c r="U60" s="28" t="s">
        <v>1</v>
      </c>
      <c r="W60" s="108">
        <f t="shared" ref="W60:AH60" si="64">W34-W6</f>
        <v>2201</v>
      </c>
      <c r="X60" s="109">
        <f t="shared" si="64"/>
        <v>1425</v>
      </c>
      <c r="Y60" s="109">
        <f t="shared" si="64"/>
        <v>3626</v>
      </c>
      <c r="Z60" s="103">
        <f t="shared" si="64"/>
        <v>-653</v>
      </c>
      <c r="AA60" s="109">
        <f t="shared" si="64"/>
        <v>186</v>
      </c>
      <c r="AB60" s="103">
        <f t="shared" si="64"/>
        <v>-467</v>
      </c>
      <c r="AC60" s="103">
        <f t="shared" si="64"/>
        <v>-657</v>
      </c>
      <c r="AD60" s="109">
        <f t="shared" si="64"/>
        <v>128</v>
      </c>
      <c r="AE60" s="103">
        <f t="shared" si="64"/>
        <v>-529</v>
      </c>
      <c r="AF60" s="103">
        <f t="shared" si="64"/>
        <v>-2758</v>
      </c>
      <c r="AG60" s="103">
        <f t="shared" si="64"/>
        <v>-2723</v>
      </c>
      <c r="AH60" s="124">
        <f t="shared" si="64"/>
        <v>-5481</v>
      </c>
      <c r="AI60" s="134">
        <f t="shared" si="62"/>
        <v>-2851</v>
      </c>
      <c r="AJ60" s="5"/>
      <c r="AK60" s="5"/>
    </row>
    <row r="61" spans="2:62" x14ac:dyDescent="0.25">
      <c r="B61" s="28" t="s">
        <v>2</v>
      </c>
      <c r="D61" s="108">
        <f t="shared" ref="D61:O61" si="65">D35-D7</f>
        <v>4636</v>
      </c>
      <c r="E61" s="109">
        <f t="shared" si="65"/>
        <v>2823</v>
      </c>
      <c r="F61" s="109">
        <f t="shared" si="65"/>
        <v>7459</v>
      </c>
      <c r="G61" s="109">
        <f t="shared" si="65"/>
        <v>848</v>
      </c>
      <c r="H61" s="109">
        <f t="shared" si="65"/>
        <v>226</v>
      </c>
      <c r="I61" s="109">
        <f t="shared" si="65"/>
        <v>1074</v>
      </c>
      <c r="J61" s="109">
        <f t="shared" si="65"/>
        <v>8167</v>
      </c>
      <c r="K61" s="109">
        <f t="shared" si="65"/>
        <v>5022</v>
      </c>
      <c r="L61" s="109">
        <f t="shared" si="65"/>
        <v>13189</v>
      </c>
      <c r="M61" s="13">
        <f t="shared" si="65"/>
        <v>366</v>
      </c>
      <c r="N61" s="103">
        <f t="shared" si="65"/>
        <v>-4590</v>
      </c>
      <c r="O61" s="124">
        <f t="shared" si="65"/>
        <v>-4224</v>
      </c>
      <c r="P61" s="29">
        <f t="shared" si="60"/>
        <v>17498</v>
      </c>
      <c r="Q61" s="5"/>
      <c r="U61" s="28" t="s">
        <v>2</v>
      </c>
      <c r="W61" s="108">
        <f t="shared" ref="W61:AH61" si="66">W35-W7</f>
        <v>3764</v>
      </c>
      <c r="X61" s="109">
        <f t="shared" si="66"/>
        <v>2160</v>
      </c>
      <c r="Y61" s="109">
        <f t="shared" si="66"/>
        <v>5924</v>
      </c>
      <c r="Z61" s="109">
        <f t="shared" si="66"/>
        <v>368</v>
      </c>
      <c r="AA61" s="103">
        <f t="shared" si="66"/>
        <v>-32</v>
      </c>
      <c r="AB61" s="109">
        <f t="shared" si="66"/>
        <v>336</v>
      </c>
      <c r="AC61" s="109">
        <f t="shared" si="66"/>
        <v>1678</v>
      </c>
      <c r="AD61" s="109">
        <f t="shared" si="66"/>
        <v>713</v>
      </c>
      <c r="AE61" s="109">
        <f t="shared" si="66"/>
        <v>2391</v>
      </c>
      <c r="AF61" s="103">
        <f t="shared" si="66"/>
        <v>-8450</v>
      </c>
      <c r="AG61" s="103">
        <f t="shared" si="66"/>
        <v>-9159</v>
      </c>
      <c r="AH61" s="124">
        <f t="shared" si="66"/>
        <v>-17609</v>
      </c>
      <c r="AI61" s="134">
        <f t="shared" si="62"/>
        <v>-8958</v>
      </c>
      <c r="AJ61" s="5"/>
      <c r="AK61" s="5"/>
    </row>
    <row r="62" spans="2:62" ht="15.75" thickBot="1" x14ac:dyDescent="0.3">
      <c r="B62" s="28" t="s">
        <v>3</v>
      </c>
      <c r="D62" s="108">
        <f t="shared" ref="D62:O62" si="67">D36-D8</f>
        <v>1999</v>
      </c>
      <c r="E62" s="109">
        <f t="shared" si="67"/>
        <v>1677</v>
      </c>
      <c r="F62" s="109">
        <f t="shared" si="67"/>
        <v>3676</v>
      </c>
      <c r="G62" s="109">
        <f t="shared" si="67"/>
        <v>8</v>
      </c>
      <c r="H62" s="103">
        <f t="shared" si="67"/>
        <v>-346</v>
      </c>
      <c r="I62" s="103">
        <f t="shared" si="67"/>
        <v>-338</v>
      </c>
      <c r="J62" s="109">
        <f t="shared" si="67"/>
        <v>4341</v>
      </c>
      <c r="K62" s="109">
        <f t="shared" si="67"/>
        <v>3522</v>
      </c>
      <c r="L62" s="109">
        <f t="shared" si="67"/>
        <v>7863</v>
      </c>
      <c r="M62" s="13">
        <f t="shared" si="67"/>
        <v>816</v>
      </c>
      <c r="N62" s="103">
        <f t="shared" si="67"/>
        <v>-109</v>
      </c>
      <c r="O62" s="68">
        <f t="shared" si="67"/>
        <v>707</v>
      </c>
      <c r="P62" s="29">
        <f t="shared" si="60"/>
        <v>11908</v>
      </c>
      <c r="Q62" s="5"/>
      <c r="U62" s="28" t="s">
        <v>3</v>
      </c>
      <c r="W62" s="108">
        <f t="shared" ref="W62:AH62" si="68">W36-W8</f>
        <v>1726</v>
      </c>
      <c r="X62" s="109">
        <f t="shared" si="68"/>
        <v>1665</v>
      </c>
      <c r="Y62" s="109">
        <f t="shared" si="68"/>
        <v>3391</v>
      </c>
      <c r="Z62" s="103">
        <f t="shared" si="68"/>
        <v>-460</v>
      </c>
      <c r="AA62" s="103">
        <f t="shared" si="68"/>
        <v>-518</v>
      </c>
      <c r="AB62" s="103">
        <f t="shared" si="68"/>
        <v>-978</v>
      </c>
      <c r="AC62" s="109">
        <f t="shared" si="68"/>
        <v>1500</v>
      </c>
      <c r="AD62" s="109">
        <f t="shared" si="68"/>
        <v>1553</v>
      </c>
      <c r="AE62" s="109">
        <f t="shared" si="68"/>
        <v>3053</v>
      </c>
      <c r="AF62" s="103">
        <f t="shared" si="68"/>
        <v>-4950</v>
      </c>
      <c r="AG62" s="103">
        <f t="shared" si="68"/>
        <v>-2411</v>
      </c>
      <c r="AH62" s="124">
        <f t="shared" si="68"/>
        <v>-7361</v>
      </c>
      <c r="AI62" s="134">
        <f t="shared" si="62"/>
        <v>-1895</v>
      </c>
      <c r="AJ62" s="5"/>
      <c r="AK62" s="5"/>
    </row>
    <row r="63" spans="2:62" ht="18.75" customHeight="1" thickBot="1" x14ac:dyDescent="0.45">
      <c r="B63" s="22" t="s">
        <v>4</v>
      </c>
      <c r="D63" s="108">
        <f t="shared" ref="D63:O63" si="69">D37-D9</f>
        <v>5903</v>
      </c>
      <c r="E63" s="109">
        <f t="shared" si="69"/>
        <v>3869</v>
      </c>
      <c r="F63" s="109">
        <f t="shared" si="69"/>
        <v>9772</v>
      </c>
      <c r="G63" s="128">
        <f t="shared" si="69"/>
        <v>-6766</v>
      </c>
      <c r="H63" s="129">
        <f t="shared" si="69"/>
        <v>-8889</v>
      </c>
      <c r="I63" s="130">
        <f t="shared" si="69"/>
        <v>-15655</v>
      </c>
      <c r="J63" s="109">
        <f t="shared" si="69"/>
        <v>5838</v>
      </c>
      <c r="K63" s="109">
        <f t="shared" si="69"/>
        <v>4185</v>
      </c>
      <c r="L63" s="109">
        <f t="shared" si="69"/>
        <v>10023</v>
      </c>
      <c r="M63" s="13">
        <f t="shared" si="69"/>
        <v>1221</v>
      </c>
      <c r="N63" s="103">
        <f t="shared" si="69"/>
        <v>-1222</v>
      </c>
      <c r="O63" s="124">
        <f t="shared" si="69"/>
        <v>-1</v>
      </c>
      <c r="P63" s="29">
        <f t="shared" si="60"/>
        <v>4139</v>
      </c>
      <c r="Q63" s="5"/>
      <c r="U63" s="22" t="s">
        <v>4</v>
      </c>
      <c r="W63" s="108">
        <f t="shared" ref="W63:AH63" si="70">W37-W9</f>
        <v>5539</v>
      </c>
      <c r="X63" s="109">
        <f t="shared" si="70"/>
        <v>4091</v>
      </c>
      <c r="Y63" s="109">
        <f t="shared" si="70"/>
        <v>9630</v>
      </c>
      <c r="Z63" s="128">
        <f t="shared" si="70"/>
        <v>-9253</v>
      </c>
      <c r="AA63" s="129">
        <f t="shared" si="70"/>
        <v>-10177</v>
      </c>
      <c r="AB63" s="130">
        <f t="shared" si="70"/>
        <v>-19430</v>
      </c>
      <c r="AC63" s="103">
        <f t="shared" si="70"/>
        <v>-4435</v>
      </c>
      <c r="AD63" s="103">
        <f t="shared" si="70"/>
        <v>-1347</v>
      </c>
      <c r="AE63" s="103">
        <f t="shared" si="70"/>
        <v>-5782</v>
      </c>
      <c r="AF63" s="103">
        <f t="shared" si="70"/>
        <v>-1913</v>
      </c>
      <c r="AG63" s="103">
        <f t="shared" si="70"/>
        <v>-1738</v>
      </c>
      <c r="AH63" s="124">
        <f t="shared" si="70"/>
        <v>-3651</v>
      </c>
      <c r="AI63" s="134">
        <f t="shared" si="62"/>
        <v>-19233</v>
      </c>
      <c r="AJ63" s="5"/>
      <c r="AK63" s="5"/>
      <c r="AT63" s="137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</row>
    <row r="64" spans="2:62" x14ac:dyDescent="0.25">
      <c r="B64" s="28" t="s">
        <v>5</v>
      </c>
      <c r="D64" s="108">
        <f t="shared" ref="D64:O64" si="71">D38-D10</f>
        <v>2217</v>
      </c>
      <c r="E64" s="109">
        <f t="shared" si="71"/>
        <v>1415</v>
      </c>
      <c r="F64" s="109">
        <f t="shared" si="71"/>
        <v>3632</v>
      </c>
      <c r="G64" s="109">
        <f t="shared" si="71"/>
        <v>1079</v>
      </c>
      <c r="H64" s="109">
        <f t="shared" si="71"/>
        <v>370</v>
      </c>
      <c r="I64" s="109">
        <f t="shared" si="71"/>
        <v>1449</v>
      </c>
      <c r="J64" s="109">
        <f t="shared" si="71"/>
        <v>1210</v>
      </c>
      <c r="K64" s="109">
        <f t="shared" si="71"/>
        <v>967</v>
      </c>
      <c r="L64" s="109">
        <f t="shared" si="71"/>
        <v>2177</v>
      </c>
      <c r="M64" s="13">
        <f t="shared" si="71"/>
        <v>272</v>
      </c>
      <c r="N64" s="103">
        <f t="shared" si="71"/>
        <v>-1528</v>
      </c>
      <c r="O64" s="124">
        <f t="shared" si="71"/>
        <v>-1256</v>
      </c>
      <c r="P64" s="29">
        <f t="shared" si="60"/>
        <v>6002</v>
      </c>
      <c r="Q64" s="5"/>
      <c r="U64" s="28" t="s">
        <v>5</v>
      </c>
      <c r="W64" s="108">
        <f t="shared" ref="W64:AH64" si="72">W38-W10</f>
        <v>1730</v>
      </c>
      <c r="X64" s="109">
        <f t="shared" si="72"/>
        <v>1181</v>
      </c>
      <c r="Y64" s="109">
        <f t="shared" si="72"/>
        <v>2911</v>
      </c>
      <c r="Z64" s="103">
        <f t="shared" si="72"/>
        <v>-188</v>
      </c>
      <c r="AA64" s="109">
        <f t="shared" si="72"/>
        <v>274</v>
      </c>
      <c r="AB64" s="109">
        <f t="shared" si="72"/>
        <v>86</v>
      </c>
      <c r="AC64" s="109">
        <f t="shared" si="72"/>
        <v>31</v>
      </c>
      <c r="AD64" s="109">
        <f t="shared" si="72"/>
        <v>251</v>
      </c>
      <c r="AE64" s="109">
        <f t="shared" si="72"/>
        <v>282</v>
      </c>
      <c r="AF64" s="103">
        <f t="shared" si="72"/>
        <v>-1046</v>
      </c>
      <c r="AG64" s="103">
        <f t="shared" si="72"/>
        <v>-2586</v>
      </c>
      <c r="AH64" s="124">
        <f t="shared" si="72"/>
        <v>-3632</v>
      </c>
      <c r="AI64" s="134">
        <f t="shared" si="62"/>
        <v>-353</v>
      </c>
      <c r="AJ64" s="5"/>
      <c r="AK64" s="5"/>
    </row>
    <row r="65" spans="2:39" x14ac:dyDescent="0.25">
      <c r="B65" s="28" t="s">
        <v>6</v>
      </c>
      <c r="D65" s="108">
        <f t="shared" ref="D65:O65" si="73">D39-D11</f>
        <v>1917</v>
      </c>
      <c r="E65" s="109">
        <f t="shared" si="73"/>
        <v>1234</v>
      </c>
      <c r="F65" s="109">
        <f t="shared" si="73"/>
        <v>3151</v>
      </c>
      <c r="G65" s="109">
        <f t="shared" si="73"/>
        <v>368</v>
      </c>
      <c r="H65" s="109">
        <f t="shared" si="73"/>
        <v>146</v>
      </c>
      <c r="I65" s="109">
        <f t="shared" si="73"/>
        <v>514</v>
      </c>
      <c r="J65" s="109">
        <f t="shared" si="73"/>
        <v>1804</v>
      </c>
      <c r="K65" s="109">
        <f t="shared" si="73"/>
        <v>1353</v>
      </c>
      <c r="L65" s="109">
        <f t="shared" si="73"/>
        <v>3157</v>
      </c>
      <c r="M65" s="103">
        <f t="shared" si="73"/>
        <v>-1138</v>
      </c>
      <c r="N65" s="103">
        <f t="shared" si="73"/>
        <v>-2037</v>
      </c>
      <c r="O65" s="124">
        <f t="shared" si="73"/>
        <v>-3175</v>
      </c>
      <c r="P65" s="29">
        <f t="shared" si="60"/>
        <v>3647</v>
      </c>
      <c r="Q65" s="5"/>
      <c r="U65" s="28" t="s">
        <v>6</v>
      </c>
      <c r="W65" s="108">
        <f t="shared" ref="W65:AH65" si="74">W39-W11</f>
        <v>1755</v>
      </c>
      <c r="X65" s="109">
        <f t="shared" si="74"/>
        <v>1221</v>
      </c>
      <c r="Y65" s="109">
        <f t="shared" si="74"/>
        <v>2976</v>
      </c>
      <c r="Z65" s="109">
        <f t="shared" si="74"/>
        <v>213</v>
      </c>
      <c r="AA65" s="103">
        <f t="shared" si="74"/>
        <v>-3</v>
      </c>
      <c r="AB65" s="109">
        <f t="shared" si="74"/>
        <v>210</v>
      </c>
      <c r="AC65" s="109">
        <f t="shared" si="74"/>
        <v>266</v>
      </c>
      <c r="AD65" s="109">
        <f t="shared" si="74"/>
        <v>335</v>
      </c>
      <c r="AE65" s="109">
        <f t="shared" si="74"/>
        <v>601</v>
      </c>
      <c r="AF65" s="103">
        <f t="shared" si="74"/>
        <v>-1767</v>
      </c>
      <c r="AG65" s="103">
        <f t="shared" si="74"/>
        <v>-1895</v>
      </c>
      <c r="AH65" s="124">
        <f t="shared" si="74"/>
        <v>-3662</v>
      </c>
      <c r="AI65" s="135">
        <f t="shared" si="62"/>
        <v>125</v>
      </c>
      <c r="AJ65" s="5"/>
      <c r="AK65" s="5"/>
    </row>
    <row r="66" spans="2:39" x14ac:dyDescent="0.25">
      <c r="B66" s="28" t="s">
        <v>7</v>
      </c>
      <c r="D66" s="108">
        <f t="shared" ref="D66:O66" si="75">D40-D12</f>
        <v>2106</v>
      </c>
      <c r="E66" s="109">
        <f t="shared" si="75"/>
        <v>1515</v>
      </c>
      <c r="F66" s="109">
        <f t="shared" si="75"/>
        <v>3621</v>
      </c>
      <c r="G66" s="109">
        <f t="shared" si="75"/>
        <v>150</v>
      </c>
      <c r="H66" s="109">
        <f t="shared" si="75"/>
        <v>37</v>
      </c>
      <c r="I66" s="109">
        <f t="shared" si="75"/>
        <v>187</v>
      </c>
      <c r="J66" s="109">
        <f t="shared" si="75"/>
        <v>1560</v>
      </c>
      <c r="K66" s="109">
        <f t="shared" si="75"/>
        <v>1352</v>
      </c>
      <c r="L66" s="109">
        <f t="shared" si="75"/>
        <v>2912</v>
      </c>
      <c r="M66" s="103">
        <f t="shared" si="75"/>
        <v>-983</v>
      </c>
      <c r="N66" s="103">
        <f t="shared" si="75"/>
        <v>-1863</v>
      </c>
      <c r="O66" s="124">
        <f t="shared" si="75"/>
        <v>-2846</v>
      </c>
      <c r="P66" s="29">
        <f t="shared" si="60"/>
        <v>3874</v>
      </c>
      <c r="Q66" s="5"/>
      <c r="U66" s="28" t="s">
        <v>7</v>
      </c>
      <c r="W66" s="108">
        <f t="shared" ref="W66:AH66" si="76">W40-W12</f>
        <v>1465</v>
      </c>
      <c r="X66" s="109">
        <f t="shared" si="76"/>
        <v>1126</v>
      </c>
      <c r="Y66" s="109">
        <f t="shared" si="76"/>
        <v>2591</v>
      </c>
      <c r="Z66" s="109">
        <f t="shared" si="76"/>
        <v>70</v>
      </c>
      <c r="AA66" s="109">
        <f t="shared" si="76"/>
        <v>28</v>
      </c>
      <c r="AB66" s="109">
        <f t="shared" si="76"/>
        <v>98</v>
      </c>
      <c r="AC66" s="109">
        <f t="shared" si="76"/>
        <v>587</v>
      </c>
      <c r="AD66" s="109">
        <f t="shared" si="76"/>
        <v>876</v>
      </c>
      <c r="AE66" s="109">
        <f t="shared" si="76"/>
        <v>1463</v>
      </c>
      <c r="AF66" s="103">
        <f t="shared" si="76"/>
        <v>-2296</v>
      </c>
      <c r="AG66" s="103">
        <f t="shared" si="76"/>
        <v>-2574</v>
      </c>
      <c r="AH66" s="124">
        <f t="shared" si="76"/>
        <v>-4870</v>
      </c>
      <c r="AI66" s="134">
        <f t="shared" si="62"/>
        <v>-718</v>
      </c>
      <c r="AJ66" s="5"/>
      <c r="AK66" s="5"/>
    </row>
    <row r="67" spans="2:39" x14ac:dyDescent="0.25">
      <c r="B67" s="28" t="s">
        <v>8</v>
      </c>
      <c r="D67" s="108">
        <f t="shared" ref="D67:O67" si="77">D41-D13</f>
        <v>3727</v>
      </c>
      <c r="E67" s="109">
        <f t="shared" si="77"/>
        <v>2413</v>
      </c>
      <c r="F67" s="109">
        <f t="shared" si="77"/>
        <v>6140</v>
      </c>
      <c r="G67" s="109">
        <f t="shared" si="77"/>
        <v>405</v>
      </c>
      <c r="H67" s="109">
        <f t="shared" si="77"/>
        <v>168</v>
      </c>
      <c r="I67" s="109">
        <f t="shared" si="77"/>
        <v>573</v>
      </c>
      <c r="J67" s="109">
        <f t="shared" si="77"/>
        <v>1573</v>
      </c>
      <c r="K67" s="109">
        <f t="shared" si="77"/>
        <v>1513</v>
      </c>
      <c r="L67" s="109">
        <f t="shared" si="77"/>
        <v>3086</v>
      </c>
      <c r="M67" s="103">
        <f t="shared" si="77"/>
        <v>-881</v>
      </c>
      <c r="N67" s="103">
        <f t="shared" si="77"/>
        <v>-2005</v>
      </c>
      <c r="O67" s="124">
        <f t="shared" si="77"/>
        <v>-2886</v>
      </c>
      <c r="P67" s="29">
        <f t="shared" si="60"/>
        <v>6913</v>
      </c>
      <c r="Q67" s="5"/>
      <c r="U67" s="28" t="s">
        <v>8</v>
      </c>
      <c r="W67" s="108">
        <f t="shared" ref="W67:AH67" si="78">W41-W13</f>
        <v>2950</v>
      </c>
      <c r="X67" s="109">
        <f t="shared" si="78"/>
        <v>1994</v>
      </c>
      <c r="Y67" s="109">
        <f t="shared" si="78"/>
        <v>4944</v>
      </c>
      <c r="Z67" s="109">
        <f t="shared" si="78"/>
        <v>264</v>
      </c>
      <c r="AA67" s="109">
        <f t="shared" si="78"/>
        <v>94</v>
      </c>
      <c r="AB67" s="109">
        <f t="shared" si="78"/>
        <v>358</v>
      </c>
      <c r="AC67" s="109">
        <f t="shared" si="78"/>
        <v>263</v>
      </c>
      <c r="AD67" s="109">
        <f t="shared" si="78"/>
        <v>614</v>
      </c>
      <c r="AE67" s="109">
        <f t="shared" si="78"/>
        <v>877</v>
      </c>
      <c r="AF67" s="103">
        <f t="shared" si="78"/>
        <v>-3757</v>
      </c>
      <c r="AG67" s="103">
        <f t="shared" si="78"/>
        <v>-2485</v>
      </c>
      <c r="AH67" s="124">
        <f t="shared" si="78"/>
        <v>-6242</v>
      </c>
      <c r="AI67" s="134">
        <f t="shared" si="62"/>
        <v>-63</v>
      </c>
      <c r="AJ67" s="5"/>
      <c r="AK67" s="5"/>
    </row>
    <row r="68" spans="2:39" x14ac:dyDescent="0.25">
      <c r="B68" s="28" t="s">
        <v>9</v>
      </c>
      <c r="D68" s="108">
        <f t="shared" ref="D68:O68" si="79">D42-D14</f>
        <v>1690</v>
      </c>
      <c r="E68" s="109">
        <f t="shared" si="79"/>
        <v>880</v>
      </c>
      <c r="F68" s="109">
        <f t="shared" si="79"/>
        <v>2570</v>
      </c>
      <c r="G68" s="109">
        <f t="shared" si="79"/>
        <v>401</v>
      </c>
      <c r="H68" s="109">
        <f t="shared" si="79"/>
        <v>170</v>
      </c>
      <c r="I68" s="109">
        <f t="shared" si="79"/>
        <v>571</v>
      </c>
      <c r="J68" s="109">
        <f t="shared" si="79"/>
        <v>1247</v>
      </c>
      <c r="K68" s="109">
        <f t="shared" si="79"/>
        <v>1415</v>
      </c>
      <c r="L68" s="109">
        <f t="shared" si="79"/>
        <v>2662</v>
      </c>
      <c r="M68" s="13">
        <f t="shared" si="79"/>
        <v>1224</v>
      </c>
      <c r="N68" s="103">
        <f t="shared" si="79"/>
        <v>-452</v>
      </c>
      <c r="O68" s="68">
        <f t="shared" si="79"/>
        <v>772</v>
      </c>
      <c r="P68" s="29">
        <f t="shared" si="60"/>
        <v>6575</v>
      </c>
      <c r="Q68" s="5"/>
      <c r="U68" s="28" t="s">
        <v>9</v>
      </c>
      <c r="W68" s="108">
        <f t="shared" ref="W68:AH68" si="80">W42-W14</f>
        <v>1464</v>
      </c>
      <c r="X68" s="109">
        <f t="shared" si="80"/>
        <v>776</v>
      </c>
      <c r="Y68" s="109">
        <f t="shared" si="80"/>
        <v>2240</v>
      </c>
      <c r="Z68" s="103">
        <f t="shared" si="80"/>
        <v>-1106</v>
      </c>
      <c r="AA68" s="109">
        <f t="shared" si="80"/>
        <v>114</v>
      </c>
      <c r="AB68" s="103">
        <f t="shared" si="80"/>
        <v>-992</v>
      </c>
      <c r="AC68" s="109">
        <f t="shared" si="80"/>
        <v>272</v>
      </c>
      <c r="AD68" s="109">
        <f t="shared" si="80"/>
        <v>722</v>
      </c>
      <c r="AE68" s="109">
        <f t="shared" si="80"/>
        <v>994</v>
      </c>
      <c r="AF68" s="103">
        <f t="shared" si="80"/>
        <v>-823</v>
      </c>
      <c r="AG68" s="103">
        <f t="shared" si="80"/>
        <v>-1966</v>
      </c>
      <c r="AH68" s="124">
        <f t="shared" si="80"/>
        <v>-2789</v>
      </c>
      <c r="AI68" s="134">
        <f t="shared" si="62"/>
        <v>-547</v>
      </c>
      <c r="AJ68" s="5"/>
      <c r="AK68" s="5"/>
    </row>
    <row r="69" spans="2:39" x14ac:dyDescent="0.25">
      <c r="B69" s="28" t="s">
        <v>10</v>
      </c>
      <c r="D69" s="108">
        <f t="shared" ref="D69:O69" si="81">D43-D15</f>
        <v>1932</v>
      </c>
      <c r="E69" s="109">
        <f t="shared" si="81"/>
        <v>592</v>
      </c>
      <c r="F69" s="109">
        <f t="shared" si="81"/>
        <v>2524</v>
      </c>
      <c r="G69" s="109">
        <f t="shared" si="81"/>
        <v>679</v>
      </c>
      <c r="H69" s="109">
        <f t="shared" si="81"/>
        <v>564</v>
      </c>
      <c r="I69" s="109">
        <f t="shared" si="81"/>
        <v>1243</v>
      </c>
      <c r="J69" s="109">
        <f t="shared" si="81"/>
        <v>1027</v>
      </c>
      <c r="K69" s="109">
        <f t="shared" si="81"/>
        <v>744</v>
      </c>
      <c r="L69" s="109">
        <f t="shared" si="81"/>
        <v>1771</v>
      </c>
      <c r="M69" s="103">
        <f t="shared" si="81"/>
        <v>-1971</v>
      </c>
      <c r="N69" s="103">
        <f t="shared" si="81"/>
        <v>-2050</v>
      </c>
      <c r="O69" s="124">
        <f t="shared" si="81"/>
        <v>-4021</v>
      </c>
      <c r="P69" s="29">
        <f t="shared" si="60"/>
        <v>1517</v>
      </c>
      <c r="Q69" s="5"/>
      <c r="U69" s="28" t="s">
        <v>10</v>
      </c>
      <c r="W69" s="108">
        <f t="shared" ref="W69:AH69" si="82">W43-W15</f>
        <v>1239</v>
      </c>
      <c r="X69" s="109">
        <f t="shared" si="82"/>
        <v>34</v>
      </c>
      <c r="Y69" s="109">
        <f t="shared" si="82"/>
        <v>1273</v>
      </c>
      <c r="Z69" s="109">
        <f t="shared" si="82"/>
        <v>561</v>
      </c>
      <c r="AA69" s="109">
        <f t="shared" si="82"/>
        <v>554</v>
      </c>
      <c r="AB69" s="109">
        <f t="shared" si="82"/>
        <v>1115</v>
      </c>
      <c r="AC69" s="109">
        <f t="shared" si="82"/>
        <v>222</v>
      </c>
      <c r="AD69" s="109">
        <f t="shared" si="82"/>
        <v>218</v>
      </c>
      <c r="AE69" s="109">
        <f t="shared" si="82"/>
        <v>440</v>
      </c>
      <c r="AF69" s="103">
        <f t="shared" si="82"/>
        <v>-3241</v>
      </c>
      <c r="AG69" s="103">
        <f t="shared" si="82"/>
        <v>-2573</v>
      </c>
      <c r="AH69" s="124">
        <f t="shared" si="82"/>
        <v>-5814</v>
      </c>
      <c r="AI69" s="134">
        <f t="shared" si="62"/>
        <v>-2986</v>
      </c>
      <c r="AJ69" s="5"/>
      <c r="AK69" s="5"/>
    </row>
    <row r="70" spans="2:39" x14ac:dyDescent="0.25">
      <c r="B70" s="28" t="s">
        <v>11</v>
      </c>
      <c r="D70" s="108">
        <f t="shared" ref="D70:O70" si="83">D44-D16</f>
        <v>544</v>
      </c>
      <c r="E70" s="109">
        <f t="shared" si="83"/>
        <v>413</v>
      </c>
      <c r="F70" s="109">
        <f t="shared" si="83"/>
        <v>957</v>
      </c>
      <c r="G70" s="103">
        <f t="shared" si="83"/>
        <v>-36</v>
      </c>
      <c r="H70" s="103">
        <f t="shared" si="83"/>
        <v>-59</v>
      </c>
      <c r="I70" s="103">
        <f t="shared" si="83"/>
        <v>-95</v>
      </c>
      <c r="J70" s="109">
        <f t="shared" si="83"/>
        <v>464</v>
      </c>
      <c r="K70" s="109">
        <f t="shared" si="83"/>
        <v>341</v>
      </c>
      <c r="L70" s="109">
        <f t="shared" si="83"/>
        <v>805</v>
      </c>
      <c r="M70" s="103">
        <f t="shared" si="83"/>
        <v>-145</v>
      </c>
      <c r="N70" s="103">
        <f t="shared" si="83"/>
        <v>-583</v>
      </c>
      <c r="O70" s="124">
        <f t="shared" si="83"/>
        <v>-728</v>
      </c>
      <c r="P70" s="29">
        <f t="shared" si="60"/>
        <v>939</v>
      </c>
      <c r="Q70" s="5"/>
      <c r="U70" s="28" t="s">
        <v>11</v>
      </c>
      <c r="W70" s="108">
        <f t="shared" ref="W70:AH70" si="84">W44-W16</f>
        <v>496</v>
      </c>
      <c r="X70" s="109">
        <f t="shared" si="84"/>
        <v>389</v>
      </c>
      <c r="Y70" s="109">
        <f t="shared" si="84"/>
        <v>885</v>
      </c>
      <c r="Z70" s="103">
        <f t="shared" si="84"/>
        <v>-164</v>
      </c>
      <c r="AA70" s="103">
        <f t="shared" si="84"/>
        <v>-86</v>
      </c>
      <c r="AB70" s="103">
        <f t="shared" si="84"/>
        <v>-250</v>
      </c>
      <c r="AC70" s="109">
        <f t="shared" si="84"/>
        <v>43</v>
      </c>
      <c r="AD70" s="109">
        <f t="shared" si="84"/>
        <v>226</v>
      </c>
      <c r="AE70" s="109">
        <f t="shared" si="84"/>
        <v>269</v>
      </c>
      <c r="AF70" s="103">
        <f t="shared" si="84"/>
        <v>-450</v>
      </c>
      <c r="AG70" s="103">
        <f t="shared" si="84"/>
        <v>-851</v>
      </c>
      <c r="AH70" s="124">
        <f t="shared" si="84"/>
        <v>-1301</v>
      </c>
      <c r="AI70" s="134">
        <f t="shared" si="62"/>
        <v>-397</v>
      </c>
      <c r="AJ70" s="5"/>
      <c r="AK70" s="5"/>
    </row>
    <row r="71" spans="2:39" x14ac:dyDescent="0.25">
      <c r="B71" s="28" t="s">
        <v>12</v>
      </c>
      <c r="D71" s="108">
        <f t="shared" ref="D71:O71" si="85">D45-D17</f>
        <v>3589</v>
      </c>
      <c r="E71" s="109">
        <f t="shared" si="85"/>
        <v>2661</v>
      </c>
      <c r="F71" s="109">
        <f t="shared" si="85"/>
        <v>6250</v>
      </c>
      <c r="G71" s="109">
        <f t="shared" si="85"/>
        <v>471</v>
      </c>
      <c r="H71" s="109">
        <f t="shared" si="85"/>
        <v>26</v>
      </c>
      <c r="I71" s="109">
        <f t="shared" si="85"/>
        <v>497</v>
      </c>
      <c r="J71" s="109">
        <f t="shared" si="85"/>
        <v>3600</v>
      </c>
      <c r="K71" s="109">
        <f t="shared" si="85"/>
        <v>3347</v>
      </c>
      <c r="L71" s="109">
        <f t="shared" si="85"/>
        <v>6947</v>
      </c>
      <c r="M71" s="13">
        <f t="shared" si="85"/>
        <v>1954</v>
      </c>
      <c r="N71" s="103">
        <f t="shared" si="85"/>
        <v>-377</v>
      </c>
      <c r="O71" s="68">
        <f t="shared" si="85"/>
        <v>1577</v>
      </c>
      <c r="P71" s="29">
        <f t="shared" si="60"/>
        <v>15271</v>
      </c>
      <c r="Q71" s="5"/>
      <c r="U71" s="28" t="s">
        <v>12</v>
      </c>
      <c r="W71" s="108">
        <f t="shared" ref="W71:AH71" si="86">W45-W17</f>
        <v>3324</v>
      </c>
      <c r="X71" s="109">
        <f t="shared" si="86"/>
        <v>2560</v>
      </c>
      <c r="Y71" s="109">
        <f t="shared" si="86"/>
        <v>5884</v>
      </c>
      <c r="Z71" s="103">
        <f t="shared" si="86"/>
        <v>-160</v>
      </c>
      <c r="AA71" s="103">
        <f t="shared" si="86"/>
        <v>-137</v>
      </c>
      <c r="AB71" s="103">
        <f t="shared" si="86"/>
        <v>-297</v>
      </c>
      <c r="AC71" s="109">
        <f t="shared" si="86"/>
        <v>955</v>
      </c>
      <c r="AD71" s="109">
        <f t="shared" si="86"/>
        <v>1764</v>
      </c>
      <c r="AE71" s="109">
        <f t="shared" si="86"/>
        <v>2719</v>
      </c>
      <c r="AF71" s="103">
        <f t="shared" si="86"/>
        <v>-3737</v>
      </c>
      <c r="AG71" s="103">
        <f t="shared" si="86"/>
        <v>-4215</v>
      </c>
      <c r="AH71" s="124">
        <f t="shared" si="86"/>
        <v>-7952</v>
      </c>
      <c r="AI71" s="135">
        <f t="shared" si="62"/>
        <v>354</v>
      </c>
      <c r="AJ71" s="5"/>
      <c r="AK71" s="5"/>
    </row>
    <row r="72" spans="2:39" x14ac:dyDescent="0.25">
      <c r="B72" s="28" t="s">
        <v>13</v>
      </c>
      <c r="D72" s="108">
        <f t="shared" ref="D72:O72" si="87">D46-D18</f>
        <v>1102</v>
      </c>
      <c r="E72" s="109">
        <f t="shared" si="87"/>
        <v>740</v>
      </c>
      <c r="F72" s="109">
        <f t="shared" si="87"/>
        <v>1842</v>
      </c>
      <c r="G72" s="109">
        <f t="shared" si="87"/>
        <v>72</v>
      </c>
      <c r="H72" s="109">
        <f t="shared" si="87"/>
        <v>121</v>
      </c>
      <c r="I72" s="109">
        <f t="shared" si="87"/>
        <v>193</v>
      </c>
      <c r="J72" s="109">
        <f t="shared" si="87"/>
        <v>76</v>
      </c>
      <c r="K72" s="109">
        <f t="shared" si="87"/>
        <v>73</v>
      </c>
      <c r="L72" s="109">
        <f t="shared" si="87"/>
        <v>149</v>
      </c>
      <c r="M72" s="103">
        <f t="shared" si="87"/>
        <v>-878</v>
      </c>
      <c r="N72" s="103">
        <f t="shared" si="87"/>
        <v>-1170</v>
      </c>
      <c r="O72" s="124">
        <f t="shared" si="87"/>
        <v>-2048</v>
      </c>
      <c r="P72" s="29">
        <f t="shared" si="60"/>
        <v>136</v>
      </c>
      <c r="Q72" s="5"/>
      <c r="U72" s="28" t="s">
        <v>13</v>
      </c>
      <c r="W72" s="108">
        <f t="shared" ref="W72:AH72" si="88">W46-W18</f>
        <v>863</v>
      </c>
      <c r="X72" s="109">
        <f t="shared" si="88"/>
        <v>729</v>
      </c>
      <c r="Y72" s="109">
        <f t="shared" si="88"/>
        <v>1592</v>
      </c>
      <c r="Z72" s="103">
        <f t="shared" si="88"/>
        <v>-50</v>
      </c>
      <c r="AA72" s="109">
        <f t="shared" si="88"/>
        <v>118</v>
      </c>
      <c r="AB72" s="109">
        <f t="shared" si="88"/>
        <v>68</v>
      </c>
      <c r="AC72" s="103">
        <f t="shared" si="88"/>
        <v>-147</v>
      </c>
      <c r="AD72" s="103">
        <f t="shared" si="88"/>
        <v>-45</v>
      </c>
      <c r="AE72" s="103">
        <f t="shared" si="88"/>
        <v>-192</v>
      </c>
      <c r="AF72" s="103">
        <f t="shared" si="88"/>
        <v>-1302</v>
      </c>
      <c r="AG72" s="103">
        <f t="shared" si="88"/>
        <v>-1518</v>
      </c>
      <c r="AH72" s="124">
        <f t="shared" si="88"/>
        <v>-2820</v>
      </c>
      <c r="AI72" s="134">
        <f t="shared" si="62"/>
        <v>-1352</v>
      </c>
      <c r="AJ72" s="5"/>
      <c r="AK72" s="5"/>
    </row>
    <row r="73" spans="2:39" x14ac:dyDescent="0.25">
      <c r="B73" s="28" t="s">
        <v>14</v>
      </c>
      <c r="D73" s="108">
        <f t="shared" ref="D73:O73" si="89">D47-D19</f>
        <v>2282</v>
      </c>
      <c r="E73" s="109">
        <f t="shared" si="89"/>
        <v>1205</v>
      </c>
      <c r="F73" s="109">
        <f t="shared" si="89"/>
        <v>3487</v>
      </c>
      <c r="G73" s="109">
        <f t="shared" si="89"/>
        <v>113</v>
      </c>
      <c r="H73" s="109">
        <f t="shared" si="89"/>
        <v>116</v>
      </c>
      <c r="I73" s="109">
        <f t="shared" si="89"/>
        <v>229</v>
      </c>
      <c r="J73" s="109">
        <f t="shared" si="89"/>
        <v>840</v>
      </c>
      <c r="K73" s="109">
        <f t="shared" si="89"/>
        <v>537</v>
      </c>
      <c r="L73" s="109">
        <f t="shared" si="89"/>
        <v>1377</v>
      </c>
      <c r="M73" s="103">
        <f t="shared" si="89"/>
        <v>-692</v>
      </c>
      <c r="N73" s="103">
        <f t="shared" si="89"/>
        <v>-1514</v>
      </c>
      <c r="O73" s="124">
        <f t="shared" si="89"/>
        <v>-2206</v>
      </c>
      <c r="P73" s="29">
        <f t="shared" si="60"/>
        <v>2887</v>
      </c>
      <c r="Q73" s="5"/>
      <c r="U73" s="28" t="s">
        <v>14</v>
      </c>
      <c r="W73" s="108">
        <f t="shared" ref="W73:AH73" si="90">W47-W19</f>
        <v>1976</v>
      </c>
      <c r="X73" s="109">
        <f t="shared" si="90"/>
        <v>1089</v>
      </c>
      <c r="Y73" s="109">
        <f t="shared" si="90"/>
        <v>3065</v>
      </c>
      <c r="Z73" s="109">
        <f t="shared" si="90"/>
        <v>82</v>
      </c>
      <c r="AA73" s="109">
        <f t="shared" si="90"/>
        <v>92</v>
      </c>
      <c r="AB73" s="109">
        <f t="shared" si="90"/>
        <v>174</v>
      </c>
      <c r="AC73" s="109">
        <f t="shared" si="90"/>
        <v>244</v>
      </c>
      <c r="AD73" s="109">
        <f t="shared" si="90"/>
        <v>165</v>
      </c>
      <c r="AE73" s="109">
        <f t="shared" si="90"/>
        <v>409</v>
      </c>
      <c r="AF73" s="103">
        <f t="shared" si="90"/>
        <v>-2387</v>
      </c>
      <c r="AG73" s="103">
        <f t="shared" si="90"/>
        <v>-2276</v>
      </c>
      <c r="AH73" s="124">
        <f t="shared" si="90"/>
        <v>-4663</v>
      </c>
      <c r="AI73" s="134">
        <f t="shared" si="62"/>
        <v>-1015</v>
      </c>
      <c r="AJ73" s="5"/>
      <c r="AK73" s="5"/>
      <c r="AM73" s="122"/>
    </row>
    <row r="74" spans="2:39" x14ac:dyDescent="0.25">
      <c r="B74" s="28" t="s">
        <v>15</v>
      </c>
      <c r="D74" s="108">
        <f t="shared" ref="D74:O74" si="91">D48-D20</f>
        <v>7291</v>
      </c>
      <c r="E74" s="109">
        <f t="shared" si="91"/>
        <v>4921</v>
      </c>
      <c r="F74" s="109">
        <f t="shared" si="91"/>
        <v>12212</v>
      </c>
      <c r="G74" s="109">
        <f t="shared" si="91"/>
        <v>800</v>
      </c>
      <c r="H74" s="109">
        <f t="shared" si="91"/>
        <v>502</v>
      </c>
      <c r="I74" s="109">
        <f t="shared" si="91"/>
        <v>1302</v>
      </c>
      <c r="J74" s="109">
        <f t="shared" si="91"/>
        <v>4195</v>
      </c>
      <c r="K74" s="109">
        <f t="shared" si="91"/>
        <v>3582</v>
      </c>
      <c r="L74" s="109">
        <f t="shared" si="91"/>
        <v>7777</v>
      </c>
      <c r="M74" s="103">
        <f t="shared" si="91"/>
        <v>-1681</v>
      </c>
      <c r="N74" s="103">
        <f t="shared" si="91"/>
        <v>-3218</v>
      </c>
      <c r="O74" s="124">
        <f t="shared" si="91"/>
        <v>-4899</v>
      </c>
      <c r="P74" s="29">
        <f t="shared" si="60"/>
        <v>16392</v>
      </c>
      <c r="Q74" s="5"/>
      <c r="U74" s="28" t="s">
        <v>15</v>
      </c>
      <c r="W74" s="108">
        <f t="shared" ref="W74:AH74" si="92">W48-W20</f>
        <v>6089</v>
      </c>
      <c r="X74" s="109">
        <f t="shared" si="92"/>
        <v>4186</v>
      </c>
      <c r="Y74" s="109">
        <f t="shared" si="92"/>
        <v>10275</v>
      </c>
      <c r="Z74" s="109">
        <f t="shared" si="92"/>
        <v>627</v>
      </c>
      <c r="AA74" s="109">
        <f t="shared" si="92"/>
        <v>454</v>
      </c>
      <c r="AB74" s="109">
        <f t="shared" si="92"/>
        <v>1081</v>
      </c>
      <c r="AC74" s="109">
        <f t="shared" si="92"/>
        <v>93</v>
      </c>
      <c r="AD74" s="109">
        <f t="shared" si="92"/>
        <v>1272</v>
      </c>
      <c r="AE74" s="109">
        <f t="shared" si="92"/>
        <v>1365</v>
      </c>
      <c r="AF74" s="103">
        <f t="shared" si="92"/>
        <v>-7949</v>
      </c>
      <c r="AG74" s="103">
        <f t="shared" si="92"/>
        <v>-6156</v>
      </c>
      <c r="AH74" s="124">
        <f t="shared" si="92"/>
        <v>-14105</v>
      </c>
      <c r="AI74" s="134">
        <f t="shared" si="62"/>
        <v>-1384</v>
      </c>
      <c r="AJ74" s="5"/>
      <c r="AK74" s="5"/>
    </row>
    <row r="75" spans="2:39" x14ac:dyDescent="0.25">
      <c r="B75" s="28" t="s">
        <v>16</v>
      </c>
      <c r="D75" s="108">
        <f t="shared" ref="D75:O75" si="93">D49-D21</f>
        <v>312</v>
      </c>
      <c r="E75" s="109">
        <f t="shared" si="93"/>
        <v>184</v>
      </c>
      <c r="F75" s="109">
        <f t="shared" si="93"/>
        <v>496</v>
      </c>
      <c r="G75" s="109">
        <f t="shared" si="93"/>
        <v>28</v>
      </c>
      <c r="H75" s="109">
        <f t="shared" si="93"/>
        <v>30</v>
      </c>
      <c r="I75" s="109">
        <f t="shared" si="93"/>
        <v>58</v>
      </c>
      <c r="J75" s="109">
        <f t="shared" si="93"/>
        <v>112</v>
      </c>
      <c r="K75" s="109">
        <f t="shared" si="93"/>
        <v>96</v>
      </c>
      <c r="L75" s="109">
        <f t="shared" si="93"/>
        <v>208</v>
      </c>
      <c r="M75" s="13">
        <f t="shared" si="93"/>
        <v>70</v>
      </c>
      <c r="N75" s="103">
        <f t="shared" si="93"/>
        <v>-220</v>
      </c>
      <c r="O75" s="124">
        <f t="shared" si="93"/>
        <v>-150</v>
      </c>
      <c r="P75" s="29">
        <f t="shared" si="60"/>
        <v>612</v>
      </c>
      <c r="Q75" s="5"/>
      <c r="U75" s="28" t="s">
        <v>16</v>
      </c>
      <c r="W75" s="108">
        <f t="shared" ref="W75:AH75" si="94">W49-W21</f>
        <v>242</v>
      </c>
      <c r="X75" s="109">
        <f t="shared" si="94"/>
        <v>161</v>
      </c>
      <c r="Y75" s="109">
        <f t="shared" si="94"/>
        <v>403</v>
      </c>
      <c r="Z75" s="103">
        <f t="shared" si="94"/>
        <v>-4</v>
      </c>
      <c r="AA75" s="109">
        <f t="shared" si="94"/>
        <v>15</v>
      </c>
      <c r="AB75" s="109">
        <f t="shared" si="94"/>
        <v>11</v>
      </c>
      <c r="AC75" s="103">
        <f t="shared" si="94"/>
        <v>-111</v>
      </c>
      <c r="AD75" s="109">
        <f t="shared" si="94"/>
        <v>10</v>
      </c>
      <c r="AE75" s="109">
        <f t="shared" si="94"/>
        <v>-101</v>
      </c>
      <c r="AF75" s="103">
        <f t="shared" si="94"/>
        <v>-207</v>
      </c>
      <c r="AG75" s="103">
        <f t="shared" si="94"/>
        <v>-216</v>
      </c>
      <c r="AH75" s="124">
        <f t="shared" si="94"/>
        <v>-423</v>
      </c>
      <c r="AI75" s="134">
        <f t="shared" si="62"/>
        <v>-110</v>
      </c>
      <c r="AJ75" s="5"/>
      <c r="AK75" s="5"/>
    </row>
    <row r="76" spans="2:39" x14ac:dyDescent="0.25">
      <c r="B76" s="28" t="s">
        <v>17</v>
      </c>
      <c r="D76" s="108">
        <f t="shared" ref="D76:O76" si="95">D50-D22</f>
        <v>5758</v>
      </c>
      <c r="E76" s="109">
        <f t="shared" si="95"/>
        <v>3748</v>
      </c>
      <c r="F76" s="109">
        <f t="shared" si="95"/>
        <v>9506</v>
      </c>
      <c r="G76" s="109">
        <f t="shared" si="95"/>
        <v>10</v>
      </c>
      <c r="H76" s="103">
        <f t="shared" si="95"/>
        <v>-885</v>
      </c>
      <c r="I76" s="103">
        <f t="shared" si="95"/>
        <v>-875</v>
      </c>
      <c r="J76" s="109">
        <f t="shared" si="95"/>
        <v>4087</v>
      </c>
      <c r="K76" s="109">
        <f t="shared" si="95"/>
        <v>113</v>
      </c>
      <c r="L76" s="109">
        <f t="shared" si="95"/>
        <v>4200</v>
      </c>
      <c r="M76" s="103">
        <f t="shared" si="95"/>
        <v>-468</v>
      </c>
      <c r="N76" s="103">
        <f t="shared" si="95"/>
        <v>-2693</v>
      </c>
      <c r="O76" s="124">
        <f t="shared" si="95"/>
        <v>-3161</v>
      </c>
      <c r="P76" s="29">
        <f t="shared" si="60"/>
        <v>9670</v>
      </c>
      <c r="Q76" s="5"/>
      <c r="U76" s="28" t="s">
        <v>17</v>
      </c>
      <c r="W76" s="108">
        <f t="shared" ref="W76:AH76" si="96">W50-W22</f>
        <v>5484</v>
      </c>
      <c r="X76" s="109">
        <f t="shared" si="96"/>
        <v>3883</v>
      </c>
      <c r="Y76" s="109">
        <f t="shared" si="96"/>
        <v>9367</v>
      </c>
      <c r="Z76" s="103">
        <f t="shared" si="96"/>
        <v>-831</v>
      </c>
      <c r="AA76" s="103">
        <f t="shared" si="96"/>
        <v>-1265</v>
      </c>
      <c r="AB76" s="103">
        <f t="shared" si="96"/>
        <v>-2096</v>
      </c>
      <c r="AC76" s="103">
        <f t="shared" si="96"/>
        <v>-5878</v>
      </c>
      <c r="AD76" s="103">
        <f t="shared" si="96"/>
        <v>-6857</v>
      </c>
      <c r="AE76" s="103">
        <f t="shared" si="96"/>
        <v>-12735</v>
      </c>
      <c r="AF76" s="103">
        <f t="shared" si="96"/>
        <v>-8749</v>
      </c>
      <c r="AG76" s="103">
        <f t="shared" si="96"/>
        <v>-6473</v>
      </c>
      <c r="AH76" s="124">
        <f t="shared" si="96"/>
        <v>-15222</v>
      </c>
      <c r="AI76" s="134">
        <f t="shared" si="62"/>
        <v>-20686</v>
      </c>
      <c r="AJ76" s="5"/>
      <c r="AK76" s="5"/>
    </row>
    <row r="77" spans="2:39" x14ac:dyDescent="0.25">
      <c r="B77" s="28" t="s">
        <v>18</v>
      </c>
      <c r="D77" s="108">
        <f t="shared" ref="D77:O77" si="97">D51-D23</f>
        <v>176</v>
      </c>
      <c r="E77" s="109">
        <f t="shared" si="97"/>
        <v>168</v>
      </c>
      <c r="F77" s="109">
        <f t="shared" si="97"/>
        <v>344</v>
      </c>
      <c r="G77" s="109">
        <f t="shared" si="97"/>
        <v>28</v>
      </c>
      <c r="H77" s="109">
        <f t="shared" si="97"/>
        <v>4</v>
      </c>
      <c r="I77" s="109">
        <f t="shared" si="97"/>
        <v>32</v>
      </c>
      <c r="J77" s="109">
        <f t="shared" si="97"/>
        <v>156</v>
      </c>
      <c r="K77" s="109">
        <f t="shared" si="97"/>
        <v>142</v>
      </c>
      <c r="L77" s="109">
        <f t="shared" si="97"/>
        <v>298</v>
      </c>
      <c r="M77" s="103">
        <f t="shared" si="97"/>
        <v>-72</v>
      </c>
      <c r="N77" s="103">
        <f t="shared" si="97"/>
        <v>-37</v>
      </c>
      <c r="O77" s="124">
        <f t="shared" si="97"/>
        <v>-109</v>
      </c>
      <c r="P77" s="29">
        <f t="shared" si="60"/>
        <v>565</v>
      </c>
      <c r="Q77" s="5"/>
      <c r="U77" s="28" t="s">
        <v>18</v>
      </c>
      <c r="W77" s="108">
        <f t="shared" ref="W77:AH77" si="98">W51-W23</f>
        <v>107</v>
      </c>
      <c r="X77" s="109">
        <f t="shared" si="98"/>
        <v>126</v>
      </c>
      <c r="Y77" s="109">
        <f t="shared" si="98"/>
        <v>233</v>
      </c>
      <c r="Z77" s="109">
        <f t="shared" si="98"/>
        <v>9</v>
      </c>
      <c r="AA77" s="103">
        <f t="shared" si="98"/>
        <v>-11</v>
      </c>
      <c r="AB77" s="103">
        <f t="shared" si="98"/>
        <v>-2</v>
      </c>
      <c r="AC77" s="109">
        <f t="shared" si="98"/>
        <v>66</v>
      </c>
      <c r="AD77" s="109">
        <f t="shared" si="98"/>
        <v>97</v>
      </c>
      <c r="AE77" s="109">
        <f t="shared" si="98"/>
        <v>163</v>
      </c>
      <c r="AF77" s="103">
        <f t="shared" si="98"/>
        <v>-366</v>
      </c>
      <c r="AG77" s="103">
        <f t="shared" si="98"/>
        <v>-215</v>
      </c>
      <c r="AH77" s="124">
        <f t="shared" si="98"/>
        <v>-581</v>
      </c>
      <c r="AI77" s="134">
        <f t="shared" si="62"/>
        <v>-187</v>
      </c>
      <c r="AJ77" s="5"/>
      <c r="AK77" s="5"/>
    </row>
    <row r="78" spans="2:39" ht="15.75" thickBot="1" x14ac:dyDescent="0.3">
      <c r="B78" s="28" t="s">
        <v>19</v>
      </c>
      <c r="D78" s="108">
        <f t="shared" ref="D78:O78" si="99">D52-D24</f>
        <v>759</v>
      </c>
      <c r="E78" s="109">
        <f t="shared" si="99"/>
        <v>366</v>
      </c>
      <c r="F78" s="109">
        <f t="shared" si="99"/>
        <v>1125</v>
      </c>
      <c r="G78" s="109">
        <f t="shared" si="99"/>
        <v>226</v>
      </c>
      <c r="H78" s="109">
        <f t="shared" si="99"/>
        <v>102</v>
      </c>
      <c r="I78" s="111">
        <f t="shared" si="99"/>
        <v>328</v>
      </c>
      <c r="J78" s="109">
        <f t="shared" si="99"/>
        <v>264</v>
      </c>
      <c r="K78" s="111">
        <f t="shared" si="99"/>
        <v>124</v>
      </c>
      <c r="L78" s="109">
        <f t="shared" si="99"/>
        <v>388</v>
      </c>
      <c r="M78" s="103">
        <f t="shared" si="99"/>
        <v>-805</v>
      </c>
      <c r="N78" s="105">
        <f t="shared" si="99"/>
        <v>-656</v>
      </c>
      <c r="O78" s="125">
        <f t="shared" si="99"/>
        <v>-1461</v>
      </c>
      <c r="P78" s="29">
        <f t="shared" si="60"/>
        <v>380</v>
      </c>
      <c r="Q78" s="5"/>
      <c r="U78" s="28" t="s">
        <v>19</v>
      </c>
      <c r="W78" s="108">
        <f t="shared" ref="W78:AH78" si="100">W52-W24</f>
        <v>614</v>
      </c>
      <c r="X78" s="111">
        <f t="shared" si="100"/>
        <v>263</v>
      </c>
      <c r="Y78" s="109">
        <f t="shared" si="100"/>
        <v>877</v>
      </c>
      <c r="Z78" s="111">
        <f t="shared" si="100"/>
        <v>236</v>
      </c>
      <c r="AA78" s="111">
        <f t="shared" si="100"/>
        <v>121</v>
      </c>
      <c r="AB78" s="109">
        <f t="shared" si="100"/>
        <v>357</v>
      </c>
      <c r="AC78" s="103">
        <f t="shared" si="100"/>
        <v>-6</v>
      </c>
      <c r="AD78" s="109">
        <f t="shared" si="100"/>
        <v>28</v>
      </c>
      <c r="AE78" s="109">
        <f t="shared" si="100"/>
        <v>22</v>
      </c>
      <c r="AF78" s="103">
        <f t="shared" si="100"/>
        <v>-1405</v>
      </c>
      <c r="AG78" s="105">
        <f t="shared" si="100"/>
        <v>-838</v>
      </c>
      <c r="AH78" s="125">
        <f t="shared" si="100"/>
        <v>-2243</v>
      </c>
      <c r="AI78" s="134">
        <f t="shared" si="62"/>
        <v>-987</v>
      </c>
      <c r="AJ78" s="5"/>
      <c r="AK78" s="5"/>
    </row>
    <row r="79" spans="2:39" ht="15.75" thickBot="1" x14ac:dyDescent="0.3">
      <c r="B79" s="40" t="s">
        <v>22</v>
      </c>
      <c r="C79" s="41"/>
      <c r="D79" s="112">
        <f t="shared" ref="D79:O79" si="101">SUM(D59:D78)</f>
        <v>53970</v>
      </c>
      <c r="E79" s="112">
        <f t="shared" si="101"/>
        <v>34791</v>
      </c>
      <c r="F79" s="112">
        <f t="shared" si="101"/>
        <v>88761</v>
      </c>
      <c r="G79" s="106">
        <f t="shared" si="101"/>
        <v>-2134</v>
      </c>
      <c r="H79" s="106">
        <f t="shared" si="101"/>
        <v>-9477</v>
      </c>
      <c r="I79" s="107">
        <f t="shared" si="101"/>
        <v>-11611</v>
      </c>
      <c r="J79" s="112">
        <f>SUM(J59:J78)</f>
        <v>50877</v>
      </c>
      <c r="K79" s="113">
        <f>SUM(K59:K78)</f>
        <v>34740</v>
      </c>
      <c r="L79" s="112">
        <f t="shared" si="101"/>
        <v>85617</v>
      </c>
      <c r="M79" s="106">
        <f t="shared" si="101"/>
        <v>-1832</v>
      </c>
      <c r="N79" s="107">
        <f t="shared" si="101"/>
        <v>-29527</v>
      </c>
      <c r="O79" s="107">
        <f t="shared" si="101"/>
        <v>-31359</v>
      </c>
      <c r="P79" s="37">
        <f>SUM(P59:P78)</f>
        <v>131408</v>
      </c>
      <c r="Q79" s="6"/>
      <c r="U79" s="40" t="s">
        <v>22</v>
      </c>
      <c r="V79" s="41"/>
      <c r="W79" s="112">
        <f t="shared" ref="W79:AH79" si="102">SUM(W59:W78)</f>
        <v>44719</v>
      </c>
      <c r="X79" s="113">
        <f t="shared" si="102"/>
        <v>30383</v>
      </c>
      <c r="Y79" s="112">
        <f t="shared" si="102"/>
        <v>75102</v>
      </c>
      <c r="Z79" s="107">
        <f t="shared" si="102"/>
        <v>-13524</v>
      </c>
      <c r="AA79" s="107">
        <f t="shared" si="102"/>
        <v>-13442</v>
      </c>
      <c r="AB79" s="106">
        <f t="shared" si="102"/>
        <v>-26966</v>
      </c>
      <c r="AC79" s="106">
        <f t="shared" si="102"/>
        <v>-9170</v>
      </c>
      <c r="AD79" s="106">
        <f t="shared" si="102"/>
        <v>-2377</v>
      </c>
      <c r="AE79" s="106">
        <f t="shared" si="102"/>
        <v>-11547</v>
      </c>
      <c r="AF79" s="106">
        <f t="shared" si="102"/>
        <v>-65243</v>
      </c>
      <c r="AG79" s="107">
        <f t="shared" si="102"/>
        <v>-60184</v>
      </c>
      <c r="AH79" s="107">
        <f t="shared" si="102"/>
        <v>-125427</v>
      </c>
      <c r="AI79" s="136">
        <f>SUM(AI59:AI78)</f>
        <v>-88838</v>
      </c>
      <c r="AJ79" s="6"/>
      <c r="AK79" s="6"/>
    </row>
    <row r="80" spans="2:39" s="79" customFormat="1" ht="15.75" thickTop="1" x14ac:dyDescent="0.25">
      <c r="K80" s="93" t="s">
        <v>45</v>
      </c>
      <c r="S80" s="80"/>
      <c r="AD80" s="93" t="s">
        <v>45</v>
      </c>
      <c r="AL80" s="80"/>
    </row>
    <row r="81" spans="2:37" x14ac:dyDescent="0.25">
      <c r="K81" t="s">
        <v>46</v>
      </c>
      <c r="AD81" t="s">
        <v>46</v>
      </c>
    </row>
    <row r="83" spans="2:37" ht="27" thickBot="1" x14ac:dyDescent="0.45">
      <c r="B83" s="138" t="s">
        <v>43</v>
      </c>
      <c r="U83" s="138" t="s">
        <v>44</v>
      </c>
    </row>
    <row r="84" spans="2:37" ht="30.75" thickTop="1" x14ac:dyDescent="0.25">
      <c r="B84" s="47"/>
      <c r="C84" s="48"/>
      <c r="D84" s="49" t="s">
        <v>23</v>
      </c>
      <c r="E84" s="49"/>
      <c r="F84" s="50"/>
      <c r="G84" s="51" t="s">
        <v>24</v>
      </c>
      <c r="H84" s="51"/>
      <c r="I84" s="51"/>
      <c r="J84" s="52" t="s">
        <v>25</v>
      </c>
      <c r="K84" s="52"/>
      <c r="L84" s="53"/>
      <c r="M84" s="54" t="s">
        <v>26</v>
      </c>
      <c r="N84" s="54"/>
      <c r="O84" s="54"/>
      <c r="P84" s="55" t="s">
        <v>22</v>
      </c>
      <c r="Q84" s="11"/>
      <c r="U84" s="47"/>
      <c r="V84" s="48"/>
      <c r="W84" s="49" t="s">
        <v>23</v>
      </c>
      <c r="X84" s="49"/>
      <c r="Y84" s="50"/>
      <c r="Z84" s="51" t="s">
        <v>24</v>
      </c>
      <c r="AA84" s="51"/>
      <c r="AB84" s="51"/>
      <c r="AC84" s="52" t="s">
        <v>25</v>
      </c>
      <c r="AD84" s="52"/>
      <c r="AE84" s="53"/>
      <c r="AF84" s="54" t="s">
        <v>26</v>
      </c>
      <c r="AG84" s="54"/>
      <c r="AH84" s="54"/>
      <c r="AI84" s="55" t="s">
        <v>22</v>
      </c>
      <c r="AJ84" s="11"/>
      <c r="AK84" s="11"/>
    </row>
    <row r="85" spans="2:37" ht="16.5" thickBot="1" x14ac:dyDescent="0.3">
      <c r="B85" s="28"/>
      <c r="D85" s="71" t="s">
        <v>29</v>
      </c>
      <c r="E85" s="71" t="s">
        <v>30</v>
      </c>
      <c r="F85" s="7" t="s">
        <v>22</v>
      </c>
      <c r="G85" s="8" t="s">
        <v>29</v>
      </c>
      <c r="H85" s="77" t="s">
        <v>30</v>
      </c>
      <c r="I85" s="8" t="s">
        <v>22</v>
      </c>
      <c r="J85" s="9" t="s">
        <v>29</v>
      </c>
      <c r="K85" s="9" t="s">
        <v>30</v>
      </c>
      <c r="L85" s="72" t="s">
        <v>22</v>
      </c>
      <c r="M85" s="10" t="s">
        <v>29</v>
      </c>
      <c r="N85" s="10" t="s">
        <v>30</v>
      </c>
      <c r="O85" s="73" t="s">
        <v>22</v>
      </c>
      <c r="P85" s="27"/>
      <c r="Q85" s="11"/>
      <c r="U85" s="28"/>
      <c r="W85" s="71" t="s">
        <v>29</v>
      </c>
      <c r="X85" s="71" t="s">
        <v>30</v>
      </c>
      <c r="Y85" s="7" t="s">
        <v>22</v>
      </c>
      <c r="Z85" s="8" t="s">
        <v>29</v>
      </c>
      <c r="AA85" s="77" t="s">
        <v>30</v>
      </c>
      <c r="AB85" s="8" t="s">
        <v>22</v>
      </c>
      <c r="AC85" s="9" t="s">
        <v>29</v>
      </c>
      <c r="AD85" s="9" t="s">
        <v>30</v>
      </c>
      <c r="AE85" s="72" t="s">
        <v>22</v>
      </c>
      <c r="AF85" s="10" t="s">
        <v>29</v>
      </c>
      <c r="AG85" s="10" t="s">
        <v>30</v>
      </c>
      <c r="AH85" s="73" t="s">
        <v>22</v>
      </c>
      <c r="AI85" s="27"/>
      <c r="AJ85" s="11"/>
      <c r="AK85" s="11"/>
    </row>
    <row r="86" spans="2:37" x14ac:dyDescent="0.25">
      <c r="B86" s="28" t="s">
        <v>0</v>
      </c>
      <c r="D86" s="114">
        <f t="shared" ref="D86:O86" si="103">D59/D33</f>
        <v>0.15545679012345678</v>
      </c>
      <c r="E86" s="115">
        <f t="shared" si="103"/>
        <v>0.1080414405525407</v>
      </c>
      <c r="F86" s="116">
        <f t="shared" si="103"/>
        <v>0.13173741362290228</v>
      </c>
      <c r="G86" s="94">
        <f t="shared" si="103"/>
        <v>-5.4926470588235292E-2</v>
      </c>
      <c r="H86" s="94">
        <f t="shared" si="103"/>
        <v>-8.1112314915131822E-2</v>
      </c>
      <c r="I86" s="94">
        <f t="shared" si="103"/>
        <v>-6.8136272545090179E-2</v>
      </c>
      <c r="J86" s="116">
        <f t="shared" si="103"/>
        <v>0.10131480090157777</v>
      </c>
      <c r="K86" s="116">
        <f t="shared" si="103"/>
        <v>5.5789347120355895E-2</v>
      </c>
      <c r="L86" s="115">
        <f t="shared" si="103"/>
        <v>7.8089922100226958E-2</v>
      </c>
      <c r="M86" s="89">
        <f t="shared" si="103"/>
        <v>2.0953606175122617E-2</v>
      </c>
      <c r="N86" s="94">
        <f t="shared" si="103"/>
        <v>-1.1885779368695086E-2</v>
      </c>
      <c r="O86" s="90">
        <f t="shared" si="103"/>
        <v>4.630191273403696E-3</v>
      </c>
      <c r="P86" s="98">
        <f t="shared" ref="P86:P106" si="104">P59/S33</f>
        <v>3.0597354319498546E-2</v>
      </c>
      <c r="Q86" s="5"/>
      <c r="U86" s="28" t="s">
        <v>0</v>
      </c>
      <c r="W86" s="114">
        <f t="shared" ref="W86:AH86" si="105">W59/W33</f>
        <v>8.4719438877755515E-2</v>
      </c>
      <c r="X86" s="115">
        <f t="shared" si="105"/>
        <v>6.6266266266266263E-2</v>
      </c>
      <c r="Y86" s="116">
        <f t="shared" si="105"/>
        <v>7.5488232348522782E-2</v>
      </c>
      <c r="Z86" s="94">
        <f t="shared" si="105"/>
        <v>-0.11481205805731298</v>
      </c>
      <c r="AA86" s="94">
        <f t="shared" si="105"/>
        <v>-0.11913106973347937</v>
      </c>
      <c r="AB86" s="94">
        <f t="shared" si="105"/>
        <v>-0.116992259491338</v>
      </c>
      <c r="AC86" s="94">
        <f t="shared" si="105"/>
        <v>-5.2969666071883761E-2</v>
      </c>
      <c r="AD86" s="94">
        <f t="shared" si="105"/>
        <v>-3.7795659595220681E-2</v>
      </c>
      <c r="AE86" s="93">
        <f t="shared" si="105"/>
        <v>-4.5214356929212364E-2</v>
      </c>
      <c r="AF86" s="94">
        <f t="shared" si="105"/>
        <v>-6.4077993500541622E-2</v>
      </c>
      <c r="AG86" s="94">
        <f t="shared" si="105"/>
        <v>-6.1868921775898519E-2</v>
      </c>
      <c r="AH86" s="96">
        <f t="shared" si="105"/>
        <v>-6.2981616721228914E-2</v>
      </c>
      <c r="AI86" s="126">
        <f t="shared" ref="AI86:AI106" si="106">AI59/AL33</f>
        <v>-5.1923154947863835E-2</v>
      </c>
      <c r="AJ86" s="5"/>
      <c r="AK86" s="5"/>
    </row>
    <row r="87" spans="2:37" x14ac:dyDescent="0.25">
      <c r="B87" s="28" t="s">
        <v>1</v>
      </c>
      <c r="D87" s="114">
        <f t="shared" ref="D87:O87" si="107">D60/D34</f>
        <v>8.478964401294499E-2</v>
      </c>
      <c r="E87" s="115">
        <f t="shared" si="107"/>
        <v>5.1417824074074074E-2</v>
      </c>
      <c r="F87" s="115">
        <f t="shared" si="107"/>
        <v>6.7964989059080966E-2</v>
      </c>
      <c r="G87" s="115">
        <f t="shared" si="107"/>
        <v>0.15973154362416109</v>
      </c>
      <c r="H87" s="115">
        <f t="shared" si="107"/>
        <v>0.13759398496240602</v>
      </c>
      <c r="I87" s="115">
        <f t="shared" si="107"/>
        <v>0.14929078014184397</v>
      </c>
      <c r="J87" s="115">
        <f t="shared" si="107"/>
        <v>0.2125119388729704</v>
      </c>
      <c r="K87" s="115">
        <f t="shared" si="107"/>
        <v>0.16521739130434782</v>
      </c>
      <c r="L87" s="115">
        <f t="shared" si="107"/>
        <v>0.18926663428848955</v>
      </c>
      <c r="M87" s="93">
        <f t="shared" si="107"/>
        <v>-7.7961200144595734E-3</v>
      </c>
      <c r="N87" s="93">
        <f t="shared" si="107"/>
        <v>-1.9784213515048266E-2</v>
      </c>
      <c r="O87" s="96">
        <f t="shared" si="107"/>
        <v>-1.3967492984097288E-2</v>
      </c>
      <c r="P87" s="98">
        <f t="shared" si="104"/>
        <v>2.636746670679407E-2</v>
      </c>
      <c r="Q87" s="5"/>
      <c r="U87" s="28" t="s">
        <v>1</v>
      </c>
      <c r="W87" s="114">
        <f t="shared" ref="W87:AH87" si="108">W60/W34</f>
        <v>6.2957665903890167E-2</v>
      </c>
      <c r="X87" s="115">
        <f t="shared" si="108"/>
        <v>4.0050590219224282E-2</v>
      </c>
      <c r="Y87" s="115">
        <f t="shared" si="108"/>
        <v>5.1403459030337398E-2</v>
      </c>
      <c r="Z87" s="93">
        <f t="shared" si="108"/>
        <v>-0.21132686084142394</v>
      </c>
      <c r="AA87" s="115">
        <f t="shared" si="108"/>
        <v>6.714801444043321E-2</v>
      </c>
      <c r="AB87" s="93">
        <f t="shared" si="108"/>
        <v>-7.9692832764505117E-2</v>
      </c>
      <c r="AC87" s="93">
        <f t="shared" si="108"/>
        <v>-6.2991371045062319E-2</v>
      </c>
      <c r="AD87" s="115">
        <f t="shared" si="108"/>
        <v>1.2598425196850394E-2</v>
      </c>
      <c r="AE87" s="93">
        <f t="shared" si="108"/>
        <v>-2.5692083535696939E-2</v>
      </c>
      <c r="AF87" s="93">
        <f t="shared" si="108"/>
        <v>-3.2677725118483415E-2</v>
      </c>
      <c r="AG87" s="93">
        <f t="shared" si="108"/>
        <v>-3.0455206352756961E-2</v>
      </c>
      <c r="AH87" s="96">
        <f t="shared" si="108"/>
        <v>-3.1534434152235197E-2</v>
      </c>
      <c r="AI87" s="126">
        <f t="shared" si="106"/>
        <v>-1.0528064992614475E-2</v>
      </c>
      <c r="AJ87" s="5"/>
      <c r="AK87" s="5"/>
    </row>
    <row r="88" spans="2:37" x14ac:dyDescent="0.25">
      <c r="B88" s="28" t="s">
        <v>2</v>
      </c>
      <c r="D88" s="114">
        <f t="shared" ref="D88:O88" si="109">D61/D35</f>
        <v>0.15656872678149275</v>
      </c>
      <c r="E88" s="115">
        <f t="shared" si="109"/>
        <v>0.10147375988497484</v>
      </c>
      <c r="F88" s="115">
        <f t="shared" si="109"/>
        <v>0.1298798537349817</v>
      </c>
      <c r="G88" s="115">
        <f t="shared" si="109"/>
        <v>8.8888888888888892E-2</v>
      </c>
      <c r="H88" s="115">
        <f t="shared" si="109"/>
        <v>2.6777251184834122E-2</v>
      </c>
      <c r="I88" s="115">
        <f t="shared" si="109"/>
        <v>5.9733036707452725E-2</v>
      </c>
      <c r="J88" s="115">
        <f t="shared" si="109"/>
        <v>0.2067071627436092</v>
      </c>
      <c r="K88" s="115">
        <f t="shared" si="109"/>
        <v>0.12953314418364714</v>
      </c>
      <c r="L88" s="115">
        <f t="shared" si="109"/>
        <v>0.16848492590700051</v>
      </c>
      <c r="M88" s="92">
        <f t="shared" si="109"/>
        <v>1.7235695785260184E-3</v>
      </c>
      <c r="N88" s="93">
        <f t="shared" si="109"/>
        <v>-2.1371699958094705E-2</v>
      </c>
      <c r="O88" s="96">
        <f t="shared" si="109"/>
        <v>-9.8894924143097963E-3</v>
      </c>
      <c r="P88" s="98">
        <f t="shared" si="104"/>
        <v>3.0126891754618551E-2</v>
      </c>
      <c r="Q88" s="5"/>
      <c r="U88" s="28" t="s">
        <v>2</v>
      </c>
      <c r="W88" s="114">
        <f t="shared" ref="W88:AH88" si="110">W61/W35</f>
        <v>0.12345031157756642</v>
      </c>
      <c r="X88" s="115">
        <f t="shared" si="110"/>
        <v>7.5313807531380755E-2</v>
      </c>
      <c r="Y88" s="115">
        <f t="shared" si="110"/>
        <v>0.10011830319418624</v>
      </c>
      <c r="Z88" s="115">
        <f t="shared" si="110"/>
        <v>3.7704918032786888E-2</v>
      </c>
      <c r="AA88" s="115">
        <f t="shared" si="110"/>
        <v>-3.699421965317919E-3</v>
      </c>
      <c r="AB88" s="115">
        <f t="shared" si="110"/>
        <v>1.8250950570342206E-2</v>
      </c>
      <c r="AC88" s="115">
        <f t="shared" si="110"/>
        <v>4.2277651801461327E-2</v>
      </c>
      <c r="AD88" s="115">
        <f t="shared" si="110"/>
        <v>1.8235294117647058E-2</v>
      </c>
      <c r="AE88" s="115">
        <f t="shared" si="110"/>
        <v>3.0346490671405001E-2</v>
      </c>
      <c r="AF88" s="93">
        <f t="shared" si="110"/>
        <v>-3.950074794315632E-2</v>
      </c>
      <c r="AG88" s="93">
        <f t="shared" si="110"/>
        <v>-4.2295081967213113E-2</v>
      </c>
      <c r="AH88" s="96">
        <f t="shared" si="110"/>
        <v>-4.09064510883453E-2</v>
      </c>
      <c r="AI88" s="126">
        <f t="shared" si="106"/>
        <v>-1.5264808124872197E-2</v>
      </c>
      <c r="AJ88" s="5"/>
      <c r="AK88" s="5"/>
    </row>
    <row r="89" spans="2:37" ht="15.75" thickBot="1" x14ac:dyDescent="0.3">
      <c r="B89" s="28" t="s">
        <v>3</v>
      </c>
      <c r="D89" s="114">
        <f t="shared" ref="D89:O89" si="111">D62/D36</f>
        <v>0.10604774535809018</v>
      </c>
      <c r="E89" s="115">
        <f t="shared" si="111"/>
        <v>8.5867895545314904E-2</v>
      </c>
      <c r="F89" s="115">
        <f t="shared" si="111"/>
        <v>9.577905158936946E-2</v>
      </c>
      <c r="G89" s="115">
        <f t="shared" si="111"/>
        <v>6.932409012131716E-4</v>
      </c>
      <c r="H89" s="93">
        <f t="shared" si="111"/>
        <v>-2.9173693086003372E-2</v>
      </c>
      <c r="I89" s="93">
        <f t="shared" si="111"/>
        <v>-1.4444444444444444E-2</v>
      </c>
      <c r="J89" s="115">
        <f t="shared" si="111"/>
        <v>0.17596270774219699</v>
      </c>
      <c r="K89" s="115">
        <f t="shared" si="111"/>
        <v>0.13029966703662596</v>
      </c>
      <c r="L89" s="115">
        <f t="shared" si="111"/>
        <v>0.15208897485493231</v>
      </c>
      <c r="M89" s="92">
        <f t="shared" si="111"/>
        <v>7.9765395894428152E-3</v>
      </c>
      <c r="N89" s="92">
        <f t="shared" si="111"/>
        <v>-1.0031290263206331E-3</v>
      </c>
      <c r="O89" s="90">
        <f t="shared" si="111"/>
        <v>3.3513462267728477E-3</v>
      </c>
      <c r="P89" s="98">
        <f t="shared" si="104"/>
        <v>3.6703242510171374E-2</v>
      </c>
      <c r="Q89" s="5"/>
      <c r="U89" s="28" t="s">
        <v>3</v>
      </c>
      <c r="W89" s="114">
        <f t="shared" ref="W89:AH89" si="112">W62/W36</f>
        <v>8.9476412649040951E-2</v>
      </c>
      <c r="X89" s="115">
        <f t="shared" si="112"/>
        <v>8.3458646616541357E-2</v>
      </c>
      <c r="Y89" s="115">
        <f t="shared" si="112"/>
        <v>8.6416921508664632E-2</v>
      </c>
      <c r="Z89" s="93">
        <f t="shared" si="112"/>
        <v>-3.9621016365202412E-2</v>
      </c>
      <c r="AA89" s="93">
        <f t="shared" si="112"/>
        <v>-4.3383584589614742E-2</v>
      </c>
      <c r="AB89" s="93">
        <f t="shared" si="112"/>
        <v>-4.1528662420382167E-2</v>
      </c>
      <c r="AC89" s="115">
        <f t="shared" si="112"/>
        <v>6.0753341433778855E-2</v>
      </c>
      <c r="AD89" s="115">
        <f t="shared" si="112"/>
        <v>5.743343195266272E-2</v>
      </c>
      <c r="AE89" s="115">
        <f t="shared" si="112"/>
        <v>5.9017977962497581E-2</v>
      </c>
      <c r="AF89" s="93">
        <f t="shared" si="112"/>
        <v>-4.8821382779366804E-2</v>
      </c>
      <c r="AG89" s="93">
        <f t="shared" si="112"/>
        <v>-2.2295172923987423E-2</v>
      </c>
      <c r="AH89" s="96">
        <f t="shared" si="112"/>
        <v>-3.5131007492960435E-2</v>
      </c>
      <c r="AI89" s="126">
        <f t="shared" si="106"/>
        <v>-5.8478629841073907E-3</v>
      </c>
      <c r="AJ89" s="5"/>
      <c r="AK89" s="5"/>
    </row>
    <row r="90" spans="2:37" ht="15.75" thickBot="1" x14ac:dyDescent="0.3">
      <c r="B90" s="22" t="s">
        <v>4</v>
      </c>
      <c r="D90" s="114">
        <f t="shared" ref="D90:O90" si="113">D63/D37</f>
        <v>0.12562247286656736</v>
      </c>
      <c r="E90" s="115">
        <f t="shared" si="113"/>
        <v>7.8878695208970437E-2</v>
      </c>
      <c r="F90" s="115">
        <f t="shared" si="113"/>
        <v>0.10174927113702624</v>
      </c>
      <c r="G90" s="131">
        <f t="shared" si="113"/>
        <v>-0.10197437829691032</v>
      </c>
      <c r="H90" s="132">
        <f t="shared" si="113"/>
        <v>-0.13054780437656044</v>
      </c>
      <c r="I90" s="133">
        <f t="shared" si="113"/>
        <v>-0.11644599821481702</v>
      </c>
      <c r="J90" s="115">
        <f t="shared" si="113"/>
        <v>6.9285544742463803E-2</v>
      </c>
      <c r="K90" s="115">
        <f t="shared" si="113"/>
        <v>5.017384006713823E-2</v>
      </c>
      <c r="L90" s="115">
        <f t="shared" si="113"/>
        <v>5.9778135623546252E-2</v>
      </c>
      <c r="M90" s="92">
        <f t="shared" si="113"/>
        <v>1.2340812613705275E-2</v>
      </c>
      <c r="N90" s="93">
        <f t="shared" si="113"/>
        <v>-1.2586260170975383E-2</v>
      </c>
      <c r="O90" s="90">
        <f t="shared" si="113"/>
        <v>-5.1012600112227719E-6</v>
      </c>
      <c r="P90" s="98">
        <f t="shared" si="104"/>
        <v>6.9659025884412128E-3</v>
      </c>
      <c r="Q90" s="5"/>
      <c r="U90" s="22" t="s">
        <v>4</v>
      </c>
      <c r="W90" s="114">
        <f t="shared" ref="W90:AH90" si="114">W63/W37</f>
        <v>0.11513198919143629</v>
      </c>
      <c r="X90" s="115">
        <f t="shared" si="114"/>
        <v>8.1542754634243569E-2</v>
      </c>
      <c r="Y90" s="115">
        <f t="shared" si="114"/>
        <v>9.7985347985347984E-2</v>
      </c>
      <c r="Z90" s="131">
        <f t="shared" si="114"/>
        <v>-0.13673710654647556</v>
      </c>
      <c r="AA90" s="132">
        <f t="shared" si="114"/>
        <v>-0.14643165467625899</v>
      </c>
      <c r="AB90" s="133">
        <f t="shared" si="114"/>
        <v>-0.14164904862579281</v>
      </c>
      <c r="AC90" s="93">
        <f t="shared" si="114"/>
        <v>-5.2678465375935388E-2</v>
      </c>
      <c r="AD90" s="93">
        <f t="shared" si="114"/>
        <v>-1.6108586462568762E-2</v>
      </c>
      <c r="AE90" s="93">
        <f t="shared" si="114"/>
        <v>-3.4455634348370179E-2</v>
      </c>
      <c r="AF90" s="93">
        <f t="shared" si="114"/>
        <v>-1.9329089623118117E-2</v>
      </c>
      <c r="AG90" s="93">
        <f t="shared" si="114"/>
        <v>-1.794712928541925E-2</v>
      </c>
      <c r="AH90" s="96">
        <f t="shared" si="114"/>
        <v>-1.8645625861804811E-2</v>
      </c>
      <c r="AI90" s="126">
        <f t="shared" si="106"/>
        <v>-3.2104762381691625E-2</v>
      </c>
      <c r="AJ90" s="5"/>
      <c r="AK90" s="5"/>
    </row>
    <row r="91" spans="2:37" x14ac:dyDescent="0.25">
      <c r="B91" s="28" t="s">
        <v>5</v>
      </c>
      <c r="D91" s="114">
        <f t="shared" ref="D91:O91" si="115">D64/D38</f>
        <v>9.218295218295218E-2</v>
      </c>
      <c r="E91" s="115">
        <f t="shared" si="115"/>
        <v>5.5403288958496479E-2</v>
      </c>
      <c r="F91" s="115">
        <f t="shared" si="115"/>
        <v>7.3240572696108092E-2</v>
      </c>
      <c r="G91" s="115">
        <f t="shared" si="115"/>
        <v>0.23507625272331154</v>
      </c>
      <c r="H91" s="115">
        <f t="shared" si="115"/>
        <v>0.10249307479224377</v>
      </c>
      <c r="I91" s="115">
        <f t="shared" si="115"/>
        <v>0.17670731707317072</v>
      </c>
      <c r="J91" s="115">
        <f t="shared" si="115"/>
        <v>0.23224568138195778</v>
      </c>
      <c r="K91" s="115">
        <f t="shared" si="115"/>
        <v>0.18384030418250952</v>
      </c>
      <c r="L91" s="115">
        <f t="shared" si="115"/>
        <v>0.20792741165234002</v>
      </c>
      <c r="M91" s="92">
        <f t="shared" si="115"/>
        <v>4.9382716049382715E-3</v>
      </c>
      <c r="N91" s="93">
        <f t="shared" si="115"/>
        <v>-2.6982164930248985E-2</v>
      </c>
      <c r="O91" s="96">
        <f t="shared" si="115"/>
        <v>-1.1243398084325486E-2</v>
      </c>
      <c r="P91" s="98">
        <f t="shared" si="104"/>
        <v>3.3350002778240816E-2</v>
      </c>
      <c r="Q91" s="5"/>
      <c r="U91" s="28" t="s">
        <v>5</v>
      </c>
      <c r="W91" s="114">
        <f t="shared" ref="W91:AH91" si="116">W64/W38</f>
        <v>7.0154095701540964E-2</v>
      </c>
      <c r="X91" s="115">
        <f t="shared" si="116"/>
        <v>4.5179801071155316E-2</v>
      </c>
      <c r="Y91" s="115">
        <f t="shared" si="116"/>
        <v>5.730314960629921E-2</v>
      </c>
      <c r="Z91" s="93">
        <f t="shared" si="116"/>
        <v>-0.04</v>
      </c>
      <c r="AA91" s="115">
        <f t="shared" si="116"/>
        <v>7.4863387978142071E-2</v>
      </c>
      <c r="AB91" s="115">
        <f t="shared" si="116"/>
        <v>1.0287081339712919E-2</v>
      </c>
      <c r="AC91" s="115">
        <f t="shared" si="116"/>
        <v>5.9730250481695567E-3</v>
      </c>
      <c r="AD91" s="115">
        <f t="shared" si="116"/>
        <v>4.7900763358778624E-2</v>
      </c>
      <c r="AE91" s="115">
        <f t="shared" si="116"/>
        <v>2.703739213806328E-2</v>
      </c>
      <c r="AF91" s="93">
        <f t="shared" si="116"/>
        <v>-1.8853640951694305E-2</v>
      </c>
      <c r="AG91" s="93">
        <f t="shared" si="116"/>
        <v>-4.5705196182396608E-2</v>
      </c>
      <c r="AH91" s="96">
        <f t="shared" si="116"/>
        <v>-3.2411208281277887E-2</v>
      </c>
      <c r="AI91" s="98">
        <f t="shared" si="106"/>
        <v>-1.9432975502339663E-3</v>
      </c>
      <c r="AJ91" s="5"/>
      <c r="AK91" s="5"/>
    </row>
    <row r="92" spans="2:37" x14ac:dyDescent="0.25">
      <c r="B92" s="28" t="s">
        <v>6</v>
      </c>
      <c r="D92" s="114">
        <f t="shared" ref="D92:O92" si="117">D65/D39</f>
        <v>0.13148148148148148</v>
      </c>
      <c r="E92" s="115">
        <f t="shared" si="117"/>
        <v>8.7331917905166312E-2</v>
      </c>
      <c r="F92" s="115">
        <f t="shared" si="117"/>
        <v>0.10975269940787181</v>
      </c>
      <c r="G92" s="115">
        <f t="shared" si="117"/>
        <v>5.6269113149847096E-2</v>
      </c>
      <c r="H92" s="115">
        <f t="shared" si="117"/>
        <v>2.2884012539184952E-2</v>
      </c>
      <c r="I92" s="115">
        <f t="shared" si="117"/>
        <v>3.978328173374613E-2</v>
      </c>
      <c r="J92" s="115">
        <f t="shared" si="117"/>
        <v>0.14995843724023275</v>
      </c>
      <c r="K92" s="115">
        <f t="shared" si="117"/>
        <v>0.10841346153846154</v>
      </c>
      <c r="L92" s="115">
        <f t="shared" si="117"/>
        <v>0.12880456956344349</v>
      </c>
      <c r="M92" s="93">
        <f t="shared" si="117"/>
        <v>-2.4868881118881119E-2</v>
      </c>
      <c r="N92" s="93">
        <f t="shared" si="117"/>
        <v>-4.3572192513368982E-2</v>
      </c>
      <c r="O92" s="96">
        <f t="shared" si="117"/>
        <v>-3.4320613987677009E-2</v>
      </c>
      <c r="P92" s="98">
        <f t="shared" si="104"/>
        <v>2.2987708792940435E-2</v>
      </c>
      <c r="Q92" s="5"/>
      <c r="U92" s="28" t="s">
        <v>6</v>
      </c>
      <c r="W92" s="114">
        <f t="shared" ref="W92:AH92" si="118">W65/W39</f>
        <v>0.11731283422459893</v>
      </c>
      <c r="X92" s="115">
        <f t="shared" si="118"/>
        <v>8.4033035099793527E-2</v>
      </c>
      <c r="Y92" s="115">
        <f t="shared" si="118"/>
        <v>0.10091556459816887</v>
      </c>
      <c r="Z92" s="115">
        <f t="shared" si="118"/>
        <v>3.2078313253012046E-2</v>
      </c>
      <c r="AA92" s="115">
        <f t="shared" si="118"/>
        <v>-4.6367851622874809E-4</v>
      </c>
      <c r="AB92" s="115">
        <f t="shared" si="118"/>
        <v>1.6018306636155607E-2</v>
      </c>
      <c r="AC92" s="115">
        <f t="shared" si="118"/>
        <v>2.2111388196176227E-2</v>
      </c>
      <c r="AD92" s="115">
        <f t="shared" si="118"/>
        <v>2.6886035313001606E-2</v>
      </c>
      <c r="AE92" s="115">
        <f t="shared" si="118"/>
        <v>2.4540628828093099E-2</v>
      </c>
      <c r="AF92" s="93">
        <f t="shared" si="118"/>
        <v>-3.8597640891218872E-2</v>
      </c>
      <c r="AG92" s="93">
        <f t="shared" si="118"/>
        <v>-4.0526090675791278E-2</v>
      </c>
      <c r="AH92" s="96">
        <f t="shared" si="118"/>
        <v>-3.9572076939701752E-2</v>
      </c>
      <c r="AI92" s="98">
        <f t="shared" si="106"/>
        <v>7.8306082816513188E-4</v>
      </c>
      <c r="AJ92" s="5"/>
      <c r="AK92" s="5"/>
    </row>
    <row r="93" spans="2:37" x14ac:dyDescent="0.25">
      <c r="B93" s="28" t="s">
        <v>7</v>
      </c>
      <c r="D93" s="114">
        <f t="shared" ref="D93:O93" si="119">D66/D40</f>
        <v>9.8549368273280299E-2</v>
      </c>
      <c r="E93" s="115">
        <f t="shared" si="119"/>
        <v>6.8151147098515524E-2</v>
      </c>
      <c r="F93" s="115">
        <f t="shared" si="119"/>
        <v>8.3050458715596326E-2</v>
      </c>
      <c r="G93" s="115">
        <f t="shared" si="119"/>
        <v>9.036144578313253E-2</v>
      </c>
      <c r="H93" s="115">
        <f t="shared" si="119"/>
        <v>2.5342465753424658E-2</v>
      </c>
      <c r="I93" s="115">
        <f t="shared" si="119"/>
        <v>5.9935897435897438E-2</v>
      </c>
      <c r="J93" s="115">
        <f t="shared" si="119"/>
        <v>0.28835489833641403</v>
      </c>
      <c r="K93" s="115">
        <f t="shared" si="119"/>
        <v>0.24626593806921676</v>
      </c>
      <c r="L93" s="115">
        <f t="shared" si="119"/>
        <v>0.26715596330275232</v>
      </c>
      <c r="M93" s="93">
        <f t="shared" si="119"/>
        <v>-3.2810413885180238E-2</v>
      </c>
      <c r="N93" s="93">
        <f t="shared" si="119"/>
        <v>-6.2037962037962038E-2</v>
      </c>
      <c r="O93" s="96">
        <f t="shared" si="119"/>
        <v>-4.7441240206701117E-2</v>
      </c>
      <c r="P93" s="98">
        <f t="shared" si="104"/>
        <v>3.2939375903409576E-2</v>
      </c>
      <c r="Q93" s="5"/>
      <c r="U93" s="28" t="s">
        <v>7</v>
      </c>
      <c r="W93" s="114">
        <f t="shared" ref="W93:AH93" si="120">W66/W40</f>
        <v>6.7048054919908465E-2</v>
      </c>
      <c r="X93" s="115">
        <f t="shared" si="120"/>
        <v>4.9472759226713535E-2</v>
      </c>
      <c r="Y93" s="115">
        <f t="shared" si="120"/>
        <v>5.8081147724725397E-2</v>
      </c>
      <c r="Z93" s="115">
        <f t="shared" si="120"/>
        <v>4.142011834319527E-2</v>
      </c>
      <c r="AA93" s="115">
        <f t="shared" si="120"/>
        <v>1.8666666666666668E-2</v>
      </c>
      <c r="AB93" s="115">
        <f t="shared" si="120"/>
        <v>3.0721003134796237E-2</v>
      </c>
      <c r="AC93" s="115">
        <f t="shared" si="120"/>
        <v>0.10830258302583026</v>
      </c>
      <c r="AD93" s="115">
        <f t="shared" si="120"/>
        <v>0.15927272727272726</v>
      </c>
      <c r="AE93" s="115">
        <f t="shared" si="120"/>
        <v>0.13397435897435897</v>
      </c>
      <c r="AF93" s="93">
        <f t="shared" si="120"/>
        <v>-7.7358490566037733E-2</v>
      </c>
      <c r="AG93" s="93">
        <f t="shared" si="120"/>
        <v>-8.6900742741390952E-2</v>
      </c>
      <c r="AH93" s="96">
        <f t="shared" si="120"/>
        <v>-8.2124789207419904E-2</v>
      </c>
      <c r="AI93" s="126">
        <f t="shared" si="106"/>
        <v>-6.0837146246398915E-3</v>
      </c>
      <c r="AJ93" s="5"/>
      <c r="AK93" s="5"/>
    </row>
    <row r="94" spans="2:37" x14ac:dyDescent="0.25">
      <c r="B94" s="28" t="s">
        <v>8</v>
      </c>
      <c r="D94" s="114">
        <f t="shared" ref="D94:O94" si="121">D67/D41</f>
        <v>0.18794755421079173</v>
      </c>
      <c r="E94" s="115">
        <f t="shared" si="121"/>
        <v>0.12125628140703518</v>
      </c>
      <c r="F94" s="115">
        <f t="shared" si="121"/>
        <v>0.15454316637301788</v>
      </c>
      <c r="G94" s="115">
        <f t="shared" si="121"/>
        <v>0.11739130434782609</v>
      </c>
      <c r="H94" s="115">
        <f t="shared" si="121"/>
        <v>5.4019292604501605E-2</v>
      </c>
      <c r="I94" s="115">
        <f t="shared" si="121"/>
        <v>8.734756097560975E-2</v>
      </c>
      <c r="J94" s="115">
        <f t="shared" si="121"/>
        <v>0.20349288486416559</v>
      </c>
      <c r="K94" s="115">
        <f t="shared" si="121"/>
        <v>0.18141486810551558</v>
      </c>
      <c r="L94" s="115">
        <f t="shared" si="121"/>
        <v>0.19203484754200373</v>
      </c>
      <c r="M94" s="93">
        <f t="shared" si="121"/>
        <v>-1.4456842796192977E-2</v>
      </c>
      <c r="N94" s="93">
        <f t="shared" si="121"/>
        <v>-3.1230529595015575E-2</v>
      </c>
      <c r="O94" s="96">
        <f t="shared" si="121"/>
        <v>-2.3062170369186511E-2</v>
      </c>
      <c r="P94" s="98">
        <f t="shared" si="104"/>
        <v>3.686933333333333E-2</v>
      </c>
      <c r="Q94" s="5"/>
      <c r="U94" s="28" t="s">
        <v>8</v>
      </c>
      <c r="W94" s="114">
        <f t="shared" ref="W94:AH94" si="122">W67/W41</f>
        <v>0.14503441494591937</v>
      </c>
      <c r="X94" s="115">
        <f t="shared" si="122"/>
        <v>9.7745098039215689E-2</v>
      </c>
      <c r="Y94" s="115">
        <f t="shared" si="122"/>
        <v>0.12135493372606775</v>
      </c>
      <c r="Z94" s="115">
        <f t="shared" si="122"/>
        <v>7.4366197183098587E-2</v>
      </c>
      <c r="AA94" s="115">
        <f t="shared" si="122"/>
        <v>2.9192546583850933E-2</v>
      </c>
      <c r="AB94" s="115">
        <f t="shared" si="122"/>
        <v>5.2880354505169869E-2</v>
      </c>
      <c r="AC94" s="115">
        <f t="shared" si="122"/>
        <v>3.4023285899094438E-2</v>
      </c>
      <c r="AD94" s="115">
        <f t="shared" si="122"/>
        <v>7.3886883273164866E-2</v>
      </c>
      <c r="AE94" s="115">
        <f t="shared" si="122"/>
        <v>5.4675810473815464E-2</v>
      </c>
      <c r="AF94" s="93">
        <f t="shared" si="122"/>
        <v>-6.1539721539721537E-2</v>
      </c>
      <c r="AG94" s="93">
        <f t="shared" si="122"/>
        <v>-3.8503253796095448E-2</v>
      </c>
      <c r="AH94" s="96">
        <f t="shared" si="122"/>
        <v>-4.9701409347878013E-2</v>
      </c>
      <c r="AI94" s="98">
        <f t="shared" si="106"/>
        <v>-3.3308660251665431E-4</v>
      </c>
      <c r="AJ94" s="5"/>
      <c r="AK94" s="5"/>
    </row>
    <row r="95" spans="2:37" x14ac:dyDescent="0.25">
      <c r="B95" s="28" t="s">
        <v>9</v>
      </c>
      <c r="D95" s="114">
        <f t="shared" ref="D95:O95" si="123">D68/D42</f>
        <v>0.18490153172866522</v>
      </c>
      <c r="E95" s="115">
        <f t="shared" si="123"/>
        <v>9.90990990990991E-2</v>
      </c>
      <c r="F95" s="115">
        <f t="shared" si="123"/>
        <v>0.14261931187569368</v>
      </c>
      <c r="G95" s="115">
        <f t="shared" si="123"/>
        <v>0.20150753768844221</v>
      </c>
      <c r="H95" s="115">
        <f t="shared" si="123"/>
        <v>0.12056737588652482</v>
      </c>
      <c r="I95" s="115">
        <f t="shared" si="123"/>
        <v>0.16794117647058823</v>
      </c>
      <c r="J95" s="115">
        <f t="shared" si="123"/>
        <v>0.27959641255605383</v>
      </c>
      <c r="K95" s="115">
        <f t="shared" si="123"/>
        <v>0.26850094876660341</v>
      </c>
      <c r="L95" s="115">
        <f t="shared" si="123"/>
        <v>0.27358684480986639</v>
      </c>
      <c r="M95" s="92">
        <f t="shared" si="123"/>
        <v>1.8472683368548144E-2</v>
      </c>
      <c r="N95" s="93">
        <f t="shared" si="123"/>
        <v>-6.8433005299015897E-3</v>
      </c>
      <c r="O95" s="90">
        <f t="shared" si="123"/>
        <v>5.8347819514775901E-3</v>
      </c>
      <c r="P95" s="98">
        <f t="shared" si="104"/>
        <v>4.0223907989722259E-2</v>
      </c>
      <c r="Q95" s="5"/>
      <c r="U95" s="28" t="s">
        <v>9</v>
      </c>
      <c r="W95" s="114">
        <f t="shared" ref="W95:AH95" si="124">W68/W42</f>
        <v>0.15574468085106383</v>
      </c>
      <c r="X95" s="115">
        <f t="shared" si="124"/>
        <v>8.527472527472528E-2</v>
      </c>
      <c r="Y95" s="115">
        <f t="shared" si="124"/>
        <v>0.12108108108108108</v>
      </c>
      <c r="Z95" s="93">
        <f t="shared" si="124"/>
        <v>-0.53689320388349515</v>
      </c>
      <c r="AA95" s="115">
        <f t="shared" si="124"/>
        <v>7.6510067114093958E-2</v>
      </c>
      <c r="AB95" s="93">
        <f t="shared" si="124"/>
        <v>-0.27943661971830985</v>
      </c>
      <c r="AC95" s="115">
        <f t="shared" si="124"/>
        <v>6.1123595505617981E-2</v>
      </c>
      <c r="AD95" s="115">
        <f t="shared" si="124"/>
        <v>0.13804971319311662</v>
      </c>
      <c r="AE95" s="115">
        <f t="shared" si="124"/>
        <v>0.10268595041322313</v>
      </c>
      <c r="AF95" s="93">
        <f t="shared" si="124"/>
        <v>-1.2359213095059319E-2</v>
      </c>
      <c r="AG95" s="93">
        <f t="shared" si="124"/>
        <v>-2.9765329295987887E-2</v>
      </c>
      <c r="AH95" s="96">
        <f t="shared" si="124"/>
        <v>-2.1026839565741858E-2</v>
      </c>
      <c r="AI95" s="98">
        <f t="shared" si="106"/>
        <v>-3.3278578816085661E-3</v>
      </c>
      <c r="AJ95" s="5"/>
      <c r="AK95" s="5"/>
    </row>
    <row r="96" spans="2:37" x14ac:dyDescent="0.25">
      <c r="B96" s="28" t="s">
        <v>10</v>
      </c>
      <c r="D96" s="114">
        <f t="shared" ref="D96:O96" si="125">D69/D43</f>
        <v>5.537403267411866E-2</v>
      </c>
      <c r="E96" s="115">
        <f t="shared" si="125"/>
        <v>1.6624543667509126E-2</v>
      </c>
      <c r="F96" s="115">
        <f t="shared" si="125"/>
        <v>3.5801418439716313E-2</v>
      </c>
      <c r="G96" s="115">
        <f t="shared" si="125"/>
        <v>0.25430711610486889</v>
      </c>
      <c r="H96" s="115">
        <f t="shared" si="125"/>
        <v>0.23209876543209876</v>
      </c>
      <c r="I96" s="115">
        <f t="shared" si="125"/>
        <v>0.24372549019607842</v>
      </c>
      <c r="J96" s="115">
        <f t="shared" si="125"/>
        <v>0.24394299287410925</v>
      </c>
      <c r="K96" s="115">
        <f t="shared" si="125"/>
        <v>0.16351648351648351</v>
      </c>
      <c r="L96" s="115">
        <f t="shared" si="125"/>
        <v>0.2021689497716895</v>
      </c>
      <c r="M96" s="93">
        <f t="shared" si="125"/>
        <v>-3.5784313725490194E-2</v>
      </c>
      <c r="N96" s="93">
        <f t="shared" si="125"/>
        <v>-3.7164612037708482E-2</v>
      </c>
      <c r="O96" s="96">
        <f t="shared" si="125"/>
        <v>-3.6474963715529753E-2</v>
      </c>
      <c r="P96" s="98">
        <f t="shared" si="104"/>
        <v>7.7954779033915728E-3</v>
      </c>
      <c r="Q96" s="5"/>
      <c r="U96" s="28" t="s">
        <v>10</v>
      </c>
      <c r="W96" s="114">
        <f t="shared" ref="W96:AH96" si="126">W69/W43</f>
        <v>3.4735071488645922E-2</v>
      </c>
      <c r="X96" s="115">
        <f t="shared" si="126"/>
        <v>9.3406593406593407E-4</v>
      </c>
      <c r="Y96" s="115">
        <f t="shared" si="126"/>
        <v>1.766338282225614E-2</v>
      </c>
      <c r="Z96" s="115">
        <f t="shared" si="126"/>
        <v>0.19893617021276597</v>
      </c>
      <c r="AA96" s="115">
        <f t="shared" si="126"/>
        <v>0.21640624999999999</v>
      </c>
      <c r="AB96" s="115">
        <f t="shared" si="126"/>
        <v>0.20724907063197026</v>
      </c>
      <c r="AC96" s="115">
        <f t="shared" si="126"/>
        <v>5.2983293556085921E-2</v>
      </c>
      <c r="AD96" s="115">
        <f t="shared" si="126"/>
        <v>4.8444444444444443E-2</v>
      </c>
      <c r="AE96" s="115">
        <f t="shared" si="126"/>
        <v>5.0632911392405063E-2</v>
      </c>
      <c r="AF96" s="93">
        <f t="shared" si="126"/>
        <v>-5.7576834251199145E-2</v>
      </c>
      <c r="AG96" s="93">
        <f t="shared" si="126"/>
        <v>-4.5644846549583111E-2</v>
      </c>
      <c r="AH96" s="96">
        <f t="shared" si="126"/>
        <v>-5.1606603941061605E-2</v>
      </c>
      <c r="AI96" s="126">
        <f t="shared" si="106"/>
        <v>-1.5020120724346076E-2</v>
      </c>
      <c r="AJ96" s="5"/>
      <c r="AK96" s="5"/>
    </row>
    <row r="97" spans="2:37" x14ac:dyDescent="0.25">
      <c r="B97" s="28" t="s">
        <v>11</v>
      </c>
      <c r="D97" s="114">
        <f t="shared" ref="D97:O97" si="127">D70/D44</f>
        <v>0.18823529411764706</v>
      </c>
      <c r="E97" s="115">
        <f t="shared" si="127"/>
        <v>0.14491228070175438</v>
      </c>
      <c r="F97" s="115">
        <f t="shared" si="127"/>
        <v>0.16672473867595819</v>
      </c>
      <c r="G97" s="93">
        <f t="shared" si="127"/>
        <v>-5.9504132231404959E-2</v>
      </c>
      <c r="H97" s="93">
        <f t="shared" si="127"/>
        <v>-0.1191919191919192</v>
      </c>
      <c r="I97" s="93">
        <f t="shared" si="127"/>
        <v>-8.6363636363636365E-2</v>
      </c>
      <c r="J97" s="115">
        <f t="shared" si="127"/>
        <v>0.23673469387755103</v>
      </c>
      <c r="K97" s="115">
        <f t="shared" si="127"/>
        <v>0.18138297872340425</v>
      </c>
      <c r="L97" s="115">
        <f t="shared" si="127"/>
        <v>0.20963541666666666</v>
      </c>
      <c r="M97" s="93">
        <f t="shared" si="127"/>
        <v>-5.6136275648470775E-3</v>
      </c>
      <c r="N97" s="93">
        <f t="shared" si="127"/>
        <v>-2.2800156433320298E-2</v>
      </c>
      <c r="O97" s="96">
        <f t="shared" si="127"/>
        <v>-1.4163424124513619E-2</v>
      </c>
      <c r="P97" s="98">
        <f t="shared" si="104"/>
        <v>1.5125644329896907E-2</v>
      </c>
      <c r="Q97" s="5"/>
      <c r="U97" s="28" t="s">
        <v>11</v>
      </c>
      <c r="W97" s="114">
        <f t="shared" ref="W97:AH97" si="128">W70/W44</f>
        <v>0.16700336700336701</v>
      </c>
      <c r="X97" s="115">
        <f t="shared" si="128"/>
        <v>0.13276450511945392</v>
      </c>
      <c r="Y97" s="115">
        <f t="shared" si="128"/>
        <v>0.15</v>
      </c>
      <c r="Z97" s="93">
        <f t="shared" si="128"/>
        <v>-0.25826771653543307</v>
      </c>
      <c r="AA97" s="93">
        <f t="shared" si="128"/>
        <v>-0.16699029126213591</v>
      </c>
      <c r="AB97" s="93">
        <f t="shared" si="128"/>
        <v>-0.21739130434782608</v>
      </c>
      <c r="AC97" s="115">
        <f t="shared" si="128"/>
        <v>2.2164948453608248E-2</v>
      </c>
      <c r="AD97" s="115">
        <f t="shared" si="128"/>
        <v>0.11832460732984293</v>
      </c>
      <c r="AE97" s="115">
        <f t="shared" si="128"/>
        <v>6.9870129870129874E-2</v>
      </c>
      <c r="AF97" s="93">
        <f t="shared" si="128"/>
        <v>-1.7381228273464659E-2</v>
      </c>
      <c r="AG97" s="93">
        <f t="shared" si="128"/>
        <v>-3.3411857086768748E-2</v>
      </c>
      <c r="AH97" s="96">
        <f t="shared" si="128"/>
        <v>-2.5330996884735203E-2</v>
      </c>
      <c r="AI97" s="126">
        <f t="shared" si="106"/>
        <v>-6.3764857051076132E-3</v>
      </c>
      <c r="AJ97" s="5"/>
      <c r="AK97" s="5"/>
    </row>
    <row r="98" spans="2:37" x14ac:dyDescent="0.25">
      <c r="B98" s="28" t="s">
        <v>12</v>
      </c>
      <c r="D98" s="114">
        <f t="shared" ref="D98:O98" si="129">D71/D45</f>
        <v>0.1854780361757106</v>
      </c>
      <c r="E98" s="115">
        <f t="shared" si="129"/>
        <v>0.14260450160771704</v>
      </c>
      <c r="F98" s="115">
        <f t="shared" si="129"/>
        <v>0.16443041304919759</v>
      </c>
      <c r="G98" s="115">
        <f t="shared" si="129"/>
        <v>0.10374449339207048</v>
      </c>
      <c r="H98" s="115">
        <f t="shared" si="129"/>
        <v>6.5491183879093197E-3</v>
      </c>
      <c r="I98" s="115">
        <f t="shared" si="129"/>
        <v>5.8401880141010575E-2</v>
      </c>
      <c r="J98" s="115">
        <f t="shared" si="129"/>
        <v>0.26745913818722139</v>
      </c>
      <c r="K98" s="115">
        <f t="shared" si="129"/>
        <v>0.23162629757785466</v>
      </c>
      <c r="L98" s="115">
        <f t="shared" si="129"/>
        <v>0.24890720171981368</v>
      </c>
      <c r="M98" s="92">
        <f t="shared" si="129"/>
        <v>1.4266939252336448E-2</v>
      </c>
      <c r="N98" s="92">
        <f t="shared" si="129"/>
        <v>-2.7247759468054353E-3</v>
      </c>
      <c r="O98" s="90">
        <f t="shared" si="129"/>
        <v>5.7278802847595522E-3</v>
      </c>
      <c r="P98" s="98">
        <f t="shared" si="104"/>
        <v>4.3662616154395997E-2</v>
      </c>
      <c r="Q98" s="5"/>
      <c r="U98" s="28" t="s">
        <v>12</v>
      </c>
      <c r="W98" s="114">
        <f t="shared" ref="W98:AH98" si="130">W71/W45</f>
        <v>0.16686746987951806</v>
      </c>
      <c r="X98" s="115">
        <f t="shared" si="130"/>
        <v>0.13298701298701299</v>
      </c>
      <c r="Y98" s="115">
        <f t="shared" si="130"/>
        <v>0.15021700280827163</v>
      </c>
      <c r="Z98" s="93">
        <f t="shared" si="130"/>
        <v>-3.4408602150537634E-2</v>
      </c>
      <c r="AA98" s="93">
        <f t="shared" si="130"/>
        <v>-3.3743842364532019E-2</v>
      </c>
      <c r="AB98" s="93">
        <f t="shared" si="130"/>
        <v>-3.4098737083811712E-2</v>
      </c>
      <c r="AC98" s="115">
        <f t="shared" si="130"/>
        <v>7.0845697329376858E-2</v>
      </c>
      <c r="AD98" s="115">
        <f t="shared" si="130"/>
        <v>0.12233009708737864</v>
      </c>
      <c r="AE98" s="115">
        <f t="shared" si="130"/>
        <v>9.7455197132616481E-2</v>
      </c>
      <c r="AF98" s="93">
        <f t="shared" si="130"/>
        <v>-2.7355244857623893E-2</v>
      </c>
      <c r="AG98" s="93">
        <f t="shared" si="130"/>
        <v>-3.0598911070780398E-2</v>
      </c>
      <c r="AH98" s="96">
        <f t="shared" si="130"/>
        <v>-2.8983816882927539E-2</v>
      </c>
      <c r="AI98" s="98">
        <f t="shared" si="106"/>
        <v>1.0110241617638659E-3</v>
      </c>
      <c r="AJ98" s="5"/>
      <c r="AK98" s="5"/>
    </row>
    <row r="99" spans="2:37" x14ac:dyDescent="0.25">
      <c r="B99" s="28" t="s">
        <v>13</v>
      </c>
      <c r="D99" s="114">
        <f t="shared" ref="D99:O99" si="131">D72/D46</f>
        <v>8.1268436578171094E-2</v>
      </c>
      <c r="E99" s="115">
        <f t="shared" si="131"/>
        <v>5.2112676056338028E-2</v>
      </c>
      <c r="F99" s="115">
        <f t="shared" si="131"/>
        <v>6.6354466858789624E-2</v>
      </c>
      <c r="G99" s="115">
        <f t="shared" si="131"/>
        <v>9.4736842105263161E-2</v>
      </c>
      <c r="H99" s="115">
        <f t="shared" si="131"/>
        <v>0.19516129032258064</v>
      </c>
      <c r="I99" s="115">
        <f t="shared" si="131"/>
        <v>0.1398550724637681</v>
      </c>
      <c r="J99" s="115">
        <f t="shared" si="131"/>
        <v>0.10133333333333333</v>
      </c>
      <c r="K99" s="115">
        <f t="shared" si="131"/>
        <v>9.2993630573248401E-2</v>
      </c>
      <c r="L99" s="115">
        <f t="shared" si="131"/>
        <v>9.7068403908794787E-2</v>
      </c>
      <c r="M99" s="93">
        <f t="shared" si="131"/>
        <v>-8.385864374403057E-2</v>
      </c>
      <c r="N99" s="93">
        <f t="shared" si="131"/>
        <v>-0.11414634146341464</v>
      </c>
      <c r="O99" s="96">
        <f t="shared" si="131"/>
        <v>-9.8841698841698841E-2</v>
      </c>
      <c r="P99" s="98">
        <f t="shared" si="104"/>
        <v>2.6461718065959724E-3</v>
      </c>
      <c r="Q99" s="5"/>
      <c r="U99" s="28" t="s">
        <v>13</v>
      </c>
      <c r="W99" s="114">
        <f t="shared" ref="W99:AH99" si="132">W72/W46</f>
        <v>6.2220620043258831E-2</v>
      </c>
      <c r="X99" s="115">
        <f t="shared" si="132"/>
        <v>5.0241212956581668E-2</v>
      </c>
      <c r="Y99" s="115">
        <f t="shared" si="132"/>
        <v>5.6095842142353768E-2</v>
      </c>
      <c r="Z99" s="93">
        <f t="shared" si="132"/>
        <v>-6.4102564102564097E-2</v>
      </c>
      <c r="AA99" s="115">
        <f t="shared" si="132"/>
        <v>0.18437500000000001</v>
      </c>
      <c r="AB99" s="115">
        <f t="shared" si="132"/>
        <v>4.788732394366197E-2</v>
      </c>
      <c r="AC99" s="93">
        <f t="shared" si="132"/>
        <v>-0.19342105263157894</v>
      </c>
      <c r="AD99" s="93">
        <f t="shared" si="132"/>
        <v>-5.7692307692307696E-2</v>
      </c>
      <c r="AE99" s="93">
        <f t="shared" si="132"/>
        <v>-0.12467532467532468</v>
      </c>
      <c r="AF99" s="93">
        <f t="shared" si="132"/>
        <v>-0.12567567567567567</v>
      </c>
      <c r="AG99" s="93">
        <f t="shared" si="132"/>
        <v>-0.15059523809523809</v>
      </c>
      <c r="AH99" s="96">
        <f t="shared" si="132"/>
        <v>-0.13796477495107631</v>
      </c>
      <c r="AI99" s="126">
        <f t="shared" si="106"/>
        <v>-2.6110467361915798E-2</v>
      </c>
      <c r="AJ99" s="5"/>
      <c r="AK99" s="5"/>
    </row>
    <row r="100" spans="2:37" x14ac:dyDescent="0.25">
      <c r="B100" s="28" t="s">
        <v>14</v>
      </c>
      <c r="D100" s="114">
        <f t="shared" ref="D100:O100" si="133">D73/D47</f>
        <v>0.17594448727833462</v>
      </c>
      <c r="E100" s="115">
        <f t="shared" si="133"/>
        <v>9.399375975039001E-2</v>
      </c>
      <c r="F100" s="115">
        <f t="shared" si="133"/>
        <v>0.13520744474602558</v>
      </c>
      <c r="G100" s="115">
        <f t="shared" si="133"/>
        <v>0.11188118811881188</v>
      </c>
      <c r="H100" s="115">
        <f t="shared" si="133"/>
        <v>0.1281767955801105</v>
      </c>
      <c r="I100" s="115">
        <f t="shared" si="133"/>
        <v>0.11958224543080941</v>
      </c>
      <c r="J100" s="115">
        <f t="shared" si="133"/>
        <v>0.25225225225225223</v>
      </c>
      <c r="K100" s="115">
        <f t="shared" si="133"/>
        <v>0.16077844311377246</v>
      </c>
      <c r="L100" s="115">
        <f t="shared" si="133"/>
        <v>0.20644677661169417</v>
      </c>
      <c r="M100" s="93">
        <f t="shared" si="133"/>
        <v>-1.5333481054730778E-2</v>
      </c>
      <c r="N100" s="93">
        <f t="shared" si="133"/>
        <v>-3.2970383275261327E-2</v>
      </c>
      <c r="O100" s="96">
        <f t="shared" si="133"/>
        <v>-2.4228445908841295E-2</v>
      </c>
      <c r="P100" s="98">
        <f t="shared" si="104"/>
        <v>2.3017739685070759E-2</v>
      </c>
      <c r="Q100" s="5"/>
      <c r="U100" s="28" t="s">
        <v>14</v>
      </c>
      <c r="W100" s="114">
        <f t="shared" ref="W100:AH100" si="134">W73/W47</f>
        <v>0.14801498127340823</v>
      </c>
      <c r="X100" s="115">
        <f t="shared" si="134"/>
        <v>8.2813688212927755E-2</v>
      </c>
      <c r="Y100" s="115">
        <f t="shared" si="134"/>
        <v>0.11566037735849057</v>
      </c>
      <c r="Z100" s="115">
        <f t="shared" si="134"/>
        <v>7.8095238095238093E-2</v>
      </c>
      <c r="AA100" s="115">
        <f t="shared" si="134"/>
        <v>9.8924731182795697E-2</v>
      </c>
      <c r="AB100" s="115">
        <f t="shared" si="134"/>
        <v>8.7878787878787876E-2</v>
      </c>
      <c r="AC100" s="115">
        <f t="shared" si="134"/>
        <v>7.3939393939393944E-2</v>
      </c>
      <c r="AD100" s="115">
        <f t="shared" si="134"/>
        <v>0.05</v>
      </c>
      <c r="AE100" s="115">
        <f t="shared" si="134"/>
        <v>6.1969696969696966E-2</v>
      </c>
      <c r="AF100" s="93">
        <f t="shared" si="134"/>
        <v>-5.254237288135593E-2</v>
      </c>
      <c r="AG100" s="93">
        <f t="shared" si="134"/>
        <v>-4.9296079705436431E-2</v>
      </c>
      <c r="AH100" s="96">
        <f t="shared" si="134"/>
        <v>-5.0906113537117902E-2</v>
      </c>
      <c r="AI100" s="126">
        <f t="shared" si="106"/>
        <v>-8.0123144932112405E-3</v>
      </c>
      <c r="AJ100" s="5"/>
      <c r="AK100" s="5"/>
    </row>
    <row r="101" spans="2:37" x14ac:dyDescent="0.25">
      <c r="B101" s="28" t="s">
        <v>15</v>
      </c>
      <c r="D101" s="114">
        <f t="shared" ref="D101:O101" si="135">D74/D48</f>
        <v>0.1376179690449226</v>
      </c>
      <c r="E101" s="115">
        <f t="shared" si="135"/>
        <v>9.1775456919060056E-2</v>
      </c>
      <c r="F101" s="115">
        <f t="shared" si="135"/>
        <v>0.11455909943714822</v>
      </c>
      <c r="G101" s="115">
        <f t="shared" si="135"/>
        <v>0.10269576379974327</v>
      </c>
      <c r="H101" s="115">
        <f t="shared" si="135"/>
        <v>6.820652173913043E-2</v>
      </c>
      <c r="I101" s="115">
        <f t="shared" si="135"/>
        <v>8.5940594059405934E-2</v>
      </c>
      <c r="J101" s="115">
        <f t="shared" si="135"/>
        <v>0.16733147187873953</v>
      </c>
      <c r="K101" s="115">
        <f t="shared" si="135"/>
        <v>0.14036050156739813</v>
      </c>
      <c r="L101" s="115">
        <f t="shared" si="135"/>
        <v>0.15372603281280886</v>
      </c>
      <c r="M101" s="93">
        <f t="shared" si="135"/>
        <v>-1.267053591618301E-2</v>
      </c>
      <c r="N101" s="93">
        <f t="shared" si="135"/>
        <v>-2.3627019089574156E-2</v>
      </c>
      <c r="O101" s="96">
        <f t="shared" si="135"/>
        <v>-1.8220701454234389E-2</v>
      </c>
      <c r="P101" s="98">
        <f t="shared" si="104"/>
        <v>3.7152376419392126E-2</v>
      </c>
      <c r="Q101" s="5"/>
      <c r="U101" s="28" t="s">
        <v>15</v>
      </c>
      <c r="W101" s="114">
        <f t="shared" ref="W101:AH101" si="136">W74/W48</f>
        <v>0.11182736455463728</v>
      </c>
      <c r="X101" s="115">
        <f t="shared" si="136"/>
        <v>7.6053779069767444E-2</v>
      </c>
      <c r="Y101" s="115">
        <f t="shared" si="136"/>
        <v>9.3844186683715414E-2</v>
      </c>
      <c r="Z101" s="115">
        <f t="shared" si="136"/>
        <v>7.6744186046511634E-2</v>
      </c>
      <c r="AA101" s="115">
        <f t="shared" si="136"/>
        <v>5.8808290155440417E-2</v>
      </c>
      <c r="AB101" s="115">
        <f t="shared" si="136"/>
        <v>6.8030207677784768E-2</v>
      </c>
      <c r="AC101" s="115">
        <f t="shared" si="136"/>
        <v>3.6729857819905215E-3</v>
      </c>
      <c r="AD101" s="115">
        <f t="shared" si="136"/>
        <v>4.9283223556760944E-2</v>
      </c>
      <c r="AE101" s="115">
        <f t="shared" si="136"/>
        <v>2.6696655583805986E-2</v>
      </c>
      <c r="AF101" s="93">
        <f t="shared" si="136"/>
        <v>-5.9369631787288074E-2</v>
      </c>
      <c r="AG101" s="93">
        <f t="shared" si="136"/>
        <v>-4.4793713163064831E-2</v>
      </c>
      <c r="AH101" s="96">
        <f t="shared" si="136"/>
        <v>-5.1986584107327143E-2</v>
      </c>
      <c r="AI101" s="98">
        <f t="shared" si="106"/>
        <v>-3.0904584328874797E-3</v>
      </c>
      <c r="AJ101" s="5"/>
      <c r="AK101" s="5"/>
    </row>
    <row r="102" spans="2:37" x14ac:dyDescent="0.25">
      <c r="B102" s="28" t="s">
        <v>16</v>
      </c>
      <c r="D102" s="114">
        <f t="shared" ref="D102:O102" si="137">D75/D49</f>
        <v>6.9179600886917963E-2</v>
      </c>
      <c r="E102" s="115">
        <f t="shared" si="137"/>
        <v>4.026258205689278E-2</v>
      </c>
      <c r="F102" s="115">
        <f t="shared" si="137"/>
        <v>5.462555066079295E-2</v>
      </c>
      <c r="G102" s="115">
        <f t="shared" si="137"/>
        <v>4.8275862068965517E-2</v>
      </c>
      <c r="H102" s="115">
        <f t="shared" si="137"/>
        <v>5.6074766355140186E-2</v>
      </c>
      <c r="I102" s="115">
        <f t="shared" si="137"/>
        <v>5.2017937219730942E-2</v>
      </c>
      <c r="J102" s="115">
        <f t="shared" si="137"/>
        <v>0.1341317365269461</v>
      </c>
      <c r="K102" s="115">
        <f t="shared" si="137"/>
        <v>0.10726256983240223</v>
      </c>
      <c r="L102" s="115">
        <f t="shared" si="137"/>
        <v>0.12023121387283237</v>
      </c>
      <c r="M102" s="92">
        <f t="shared" si="137"/>
        <v>3.852504127682994E-3</v>
      </c>
      <c r="N102" s="93">
        <f t="shared" si="137"/>
        <v>-1.162176439513999E-2</v>
      </c>
      <c r="O102" s="90">
        <f t="shared" si="137"/>
        <v>-4.0431266846361188E-3</v>
      </c>
      <c r="P102" s="98">
        <f t="shared" si="104"/>
        <v>1.2483426823049464E-2</v>
      </c>
      <c r="Q102" s="5"/>
      <c r="U102" s="28" t="s">
        <v>16</v>
      </c>
      <c r="W102" s="114">
        <f t="shared" ref="W102:AH102" si="138">W75/W49</f>
        <v>5.182012847965739E-2</v>
      </c>
      <c r="X102" s="115">
        <f t="shared" si="138"/>
        <v>3.4182590233545647E-2</v>
      </c>
      <c r="Y102" s="115">
        <f t="shared" si="138"/>
        <v>4.29637526652452E-2</v>
      </c>
      <c r="Z102" s="91">
        <f t="shared" si="138"/>
        <v>-6.6115702479338841E-3</v>
      </c>
      <c r="AA102" s="115">
        <f t="shared" si="138"/>
        <v>2.7272727272727271E-2</v>
      </c>
      <c r="AB102" s="115">
        <f t="shared" si="138"/>
        <v>9.5238095238095247E-3</v>
      </c>
      <c r="AC102" s="93">
        <f t="shared" si="138"/>
        <v>-0.13373493975903614</v>
      </c>
      <c r="AD102" s="93">
        <f t="shared" si="138"/>
        <v>1.11731843575419E-2</v>
      </c>
      <c r="AE102" s="93">
        <f t="shared" si="138"/>
        <v>-5.8550724637681156E-2</v>
      </c>
      <c r="AF102" s="93">
        <f t="shared" si="138"/>
        <v>-1.1141011840688914E-2</v>
      </c>
      <c r="AG102" s="93">
        <f t="shared" si="138"/>
        <v>-1.1174340403517847E-2</v>
      </c>
      <c r="AH102" s="96">
        <f t="shared" si="138"/>
        <v>-1.1158005803218149E-2</v>
      </c>
      <c r="AI102" s="98">
        <f t="shared" si="106"/>
        <v>-2.1925453458241976E-3</v>
      </c>
      <c r="AJ102" s="5"/>
      <c r="AK102" s="5"/>
    </row>
    <row r="103" spans="2:37" x14ac:dyDescent="0.25">
      <c r="B103" s="28" t="s">
        <v>17</v>
      </c>
      <c r="D103" s="114">
        <f t="shared" ref="D103:O103" si="139">D76/D50</f>
        <v>0.17554878048780487</v>
      </c>
      <c r="E103" s="115">
        <f t="shared" si="139"/>
        <v>0.11632526381129733</v>
      </c>
      <c r="F103" s="115">
        <f t="shared" si="139"/>
        <v>0.14620116887111659</v>
      </c>
      <c r="G103" s="115">
        <f t="shared" si="139"/>
        <v>4.1963911036508602E-4</v>
      </c>
      <c r="H103" s="93">
        <f t="shared" si="139"/>
        <v>-3.759558198810535E-2</v>
      </c>
      <c r="I103" s="93">
        <f t="shared" si="139"/>
        <v>-1.8471606502005487E-2</v>
      </c>
      <c r="J103" s="115">
        <f t="shared" si="139"/>
        <v>5.3002204642718195E-2</v>
      </c>
      <c r="K103" s="115">
        <f t="shared" si="139"/>
        <v>1.3800683927699072E-3</v>
      </c>
      <c r="L103" s="115">
        <f t="shared" si="139"/>
        <v>2.6416755770803196E-2</v>
      </c>
      <c r="M103" s="92">
        <f t="shared" si="139"/>
        <v>-2.5864927600309493E-3</v>
      </c>
      <c r="N103" s="93">
        <f t="shared" si="139"/>
        <v>-1.45748768739514E-2</v>
      </c>
      <c r="O103" s="96">
        <f t="shared" si="139"/>
        <v>-8.6434606655546743E-3</v>
      </c>
      <c r="P103" s="98">
        <f t="shared" si="104"/>
        <v>1.517838923856912E-2</v>
      </c>
      <c r="Q103" s="5"/>
      <c r="U103" s="28" t="s">
        <v>17</v>
      </c>
      <c r="W103" s="114">
        <f t="shared" ref="W103:AH103" si="140">W76/W50</f>
        <v>0.16340882002383791</v>
      </c>
      <c r="X103" s="115">
        <f t="shared" si="140"/>
        <v>0.11798845335764205</v>
      </c>
      <c r="Y103" s="115">
        <f t="shared" si="140"/>
        <v>0.14092071611253196</v>
      </c>
      <c r="Z103" s="91">
        <f t="shared" si="140"/>
        <v>-3.4353038445638695E-2</v>
      </c>
      <c r="AA103" s="93">
        <f t="shared" si="140"/>
        <v>-5.2995391705069124E-2</v>
      </c>
      <c r="AB103" s="93">
        <f t="shared" si="140"/>
        <v>-4.3612151477320019E-2</v>
      </c>
      <c r="AC103" s="93">
        <f t="shared" si="140"/>
        <v>-7.5913728528993932E-2</v>
      </c>
      <c r="AD103" s="93">
        <f t="shared" si="140"/>
        <v>-8.356080916402632E-2</v>
      </c>
      <c r="AE103" s="93">
        <f t="shared" si="140"/>
        <v>-7.9848266348987396E-2</v>
      </c>
      <c r="AF103" s="93">
        <f t="shared" si="140"/>
        <v>-4.9005769338486528E-2</v>
      </c>
      <c r="AG103" s="93">
        <f t="shared" si="140"/>
        <v>-3.5464606618452771E-2</v>
      </c>
      <c r="AH103" s="96">
        <f t="shared" si="140"/>
        <v>-4.2160365600332365E-2</v>
      </c>
      <c r="AI103" s="126">
        <f t="shared" si="106"/>
        <v>-3.2572787251799011E-2</v>
      </c>
      <c r="AJ103" s="5"/>
      <c r="AK103" s="5"/>
    </row>
    <row r="104" spans="2:37" x14ac:dyDescent="0.25">
      <c r="B104" s="28" t="s">
        <v>18</v>
      </c>
      <c r="D104" s="114">
        <f t="shared" ref="D104:O104" si="141">D77/D51</f>
        <v>8.7562189054726375E-2</v>
      </c>
      <c r="E104" s="115">
        <f t="shared" si="141"/>
        <v>8.4000000000000005E-2</v>
      </c>
      <c r="F104" s="115">
        <f t="shared" si="141"/>
        <v>8.5785536159600995E-2</v>
      </c>
      <c r="G104" s="115">
        <f t="shared" si="141"/>
        <v>0.14358974358974358</v>
      </c>
      <c r="H104" s="115">
        <f t="shared" si="141"/>
        <v>2.1052631578947368E-2</v>
      </c>
      <c r="I104" s="115">
        <f t="shared" si="141"/>
        <v>8.3116883116883117E-2</v>
      </c>
      <c r="J104" s="115">
        <f t="shared" si="141"/>
        <v>0.24</v>
      </c>
      <c r="K104" s="115">
        <f t="shared" si="141"/>
        <v>0.19319727891156463</v>
      </c>
      <c r="L104" s="115">
        <f t="shared" si="141"/>
        <v>0.21516245487364621</v>
      </c>
      <c r="M104" s="93">
        <f t="shared" si="141"/>
        <v>-5.1761322789360175E-3</v>
      </c>
      <c r="N104" s="92">
        <f t="shared" si="141"/>
        <v>-2.8201219512195121E-3</v>
      </c>
      <c r="O104" s="90">
        <f t="shared" si="141"/>
        <v>-4.0325564187939323E-3</v>
      </c>
      <c r="P104" s="98">
        <f t="shared" si="104"/>
        <v>1.7220359646449253E-2</v>
      </c>
      <c r="Q104" s="5"/>
      <c r="U104" s="28" t="s">
        <v>18</v>
      </c>
      <c r="W104" s="114">
        <f t="shared" ref="W104:AH104" si="142">W77/W51</f>
        <v>5.2450980392156864E-2</v>
      </c>
      <c r="X104" s="115">
        <f t="shared" si="142"/>
        <v>6.2376237623762376E-2</v>
      </c>
      <c r="Y104" s="115">
        <f t="shared" si="142"/>
        <v>5.7389162561576355E-2</v>
      </c>
      <c r="Z104" s="115">
        <f t="shared" si="142"/>
        <v>4.6153846153846156E-2</v>
      </c>
      <c r="AA104" s="91">
        <f t="shared" si="142"/>
        <v>-5.6410256410256411E-2</v>
      </c>
      <c r="AB104" s="91">
        <f t="shared" si="142"/>
        <v>-5.1282051282051282E-3</v>
      </c>
      <c r="AC104" s="115">
        <f t="shared" si="142"/>
        <v>0.10312499999999999</v>
      </c>
      <c r="AD104" s="115">
        <f t="shared" si="142"/>
        <v>0.13197278911564625</v>
      </c>
      <c r="AE104" s="115">
        <f t="shared" si="142"/>
        <v>0.11854545454545455</v>
      </c>
      <c r="AF104" s="93">
        <f t="shared" si="142"/>
        <v>-2.6293103448275863E-2</v>
      </c>
      <c r="AG104" s="93">
        <f t="shared" si="142"/>
        <v>-1.6349809885931561E-2</v>
      </c>
      <c r="AH104" s="96">
        <f t="shared" si="142"/>
        <v>-2.1462874030291835E-2</v>
      </c>
      <c r="AI104" s="126">
        <f t="shared" si="106"/>
        <v>-5.6847545219638239E-3</v>
      </c>
      <c r="AJ104" s="5"/>
      <c r="AK104" s="5"/>
    </row>
    <row r="105" spans="2:37" ht="15.75" thickBot="1" x14ac:dyDescent="0.3">
      <c r="B105" s="28" t="s">
        <v>19</v>
      </c>
      <c r="D105" s="114">
        <f t="shared" ref="D105:O105" si="143">D78/D52</f>
        <v>7.947643979057592E-2</v>
      </c>
      <c r="E105" s="115">
        <f t="shared" si="143"/>
        <v>3.7499999999999999E-2</v>
      </c>
      <c r="F105" s="115">
        <f t="shared" si="143"/>
        <v>5.8259968928016569E-2</v>
      </c>
      <c r="G105" s="115">
        <f t="shared" si="143"/>
        <v>0.19152542372881357</v>
      </c>
      <c r="H105" s="115">
        <f t="shared" si="143"/>
        <v>0.100990099009901</v>
      </c>
      <c r="I105" s="118">
        <f t="shared" si="143"/>
        <v>0.14977168949771688</v>
      </c>
      <c r="J105" s="115">
        <f t="shared" si="143"/>
        <v>0.19130434782608696</v>
      </c>
      <c r="K105" s="118">
        <f t="shared" si="143"/>
        <v>8.8571428571428565E-2</v>
      </c>
      <c r="L105" s="115">
        <f t="shared" si="143"/>
        <v>0.13956834532374102</v>
      </c>
      <c r="M105" s="93">
        <f t="shared" si="143"/>
        <v>-3.7285780453913848E-2</v>
      </c>
      <c r="N105" s="95">
        <f t="shared" si="143"/>
        <v>-2.9090909090909091E-2</v>
      </c>
      <c r="O105" s="97">
        <f t="shared" si="143"/>
        <v>-3.3099229723606703E-2</v>
      </c>
      <c r="P105" s="98">
        <f t="shared" si="104"/>
        <v>5.553931598947676E-3</v>
      </c>
      <c r="Q105" s="5"/>
      <c r="U105" s="28" t="s">
        <v>19</v>
      </c>
      <c r="W105" s="114">
        <f t="shared" ref="W105:AH105" si="144">W78/W52</f>
        <v>6.2717058222676203E-2</v>
      </c>
      <c r="X105" s="115">
        <f t="shared" si="144"/>
        <v>2.6326326326326328E-2</v>
      </c>
      <c r="Y105" s="115">
        <f t="shared" si="144"/>
        <v>4.4337714863498481E-2</v>
      </c>
      <c r="Z105" s="115">
        <f t="shared" si="144"/>
        <v>0.19666666666666666</v>
      </c>
      <c r="AA105" s="115">
        <f t="shared" si="144"/>
        <v>0.11634615384615385</v>
      </c>
      <c r="AB105" s="118">
        <f t="shared" si="144"/>
        <v>0.15937499999999999</v>
      </c>
      <c r="AC105" s="115">
        <f t="shared" si="144"/>
        <v>-4.4776119402985077E-3</v>
      </c>
      <c r="AD105" s="118">
        <f t="shared" si="144"/>
        <v>1.9858156028368795E-2</v>
      </c>
      <c r="AE105" s="115">
        <f t="shared" si="144"/>
        <v>8.0000000000000002E-3</v>
      </c>
      <c r="AF105" s="93">
        <f t="shared" si="144"/>
        <v>-6.492606284658041E-2</v>
      </c>
      <c r="AG105" s="95">
        <f t="shared" si="144"/>
        <v>-3.7014134275618372E-2</v>
      </c>
      <c r="AH105" s="97">
        <f t="shared" si="144"/>
        <v>-5.0654923215898824E-2</v>
      </c>
      <c r="AI105" s="126">
        <f t="shared" si="106"/>
        <v>-1.4293989862418538E-2</v>
      </c>
      <c r="AJ105" s="5"/>
      <c r="AK105" s="5"/>
    </row>
    <row r="106" spans="2:37" ht="15.75" thickBot="1" x14ac:dyDescent="0.3">
      <c r="B106" s="40" t="s">
        <v>22</v>
      </c>
      <c r="C106" s="41"/>
      <c r="D106" s="117">
        <f t="shared" ref="D106:O106" si="145">D79/D53</f>
        <v>0.12723672112596365</v>
      </c>
      <c r="E106" s="117">
        <f t="shared" si="145"/>
        <v>8.1245621409555838E-2</v>
      </c>
      <c r="F106" s="117">
        <f t="shared" si="145"/>
        <v>0.10413191144898462</v>
      </c>
      <c r="G106" s="119">
        <f t="shared" si="145"/>
        <v>-1.1921787709497207E-2</v>
      </c>
      <c r="H106" s="119">
        <f t="shared" si="145"/>
        <v>-5.391858447358689E-2</v>
      </c>
      <c r="I106" s="102">
        <f t="shared" si="145"/>
        <v>-3.2728707736106998E-2</v>
      </c>
      <c r="J106" s="117">
        <f t="shared" si="145"/>
        <v>0.12644489456090863</v>
      </c>
      <c r="K106" s="120">
        <f t="shared" si="145"/>
        <v>8.3756253390392388E-2</v>
      </c>
      <c r="L106" s="117">
        <f t="shared" si="145"/>
        <v>0.10477641530215141</v>
      </c>
      <c r="M106" s="100">
        <f t="shared" si="145"/>
        <v>-1.2055010857406068E-3</v>
      </c>
      <c r="N106" s="101">
        <f t="shared" si="145"/>
        <v>-1.9099212150221867E-2</v>
      </c>
      <c r="O106" s="102">
        <f t="shared" si="145"/>
        <v>-1.0229051955846663E-2</v>
      </c>
      <c r="P106" s="99">
        <f t="shared" si="104"/>
        <v>2.5817022676928668E-2</v>
      </c>
      <c r="Q106" s="6"/>
      <c r="U106" s="40" t="s">
        <v>22</v>
      </c>
      <c r="V106" s="41"/>
      <c r="W106" s="117">
        <f t="shared" ref="W106:AH106" si="146">W79/W53</f>
        <v>0.10296562363288896</v>
      </c>
      <c r="X106" s="117">
        <f t="shared" si="146"/>
        <v>6.9335919671382931E-2</v>
      </c>
      <c r="Y106" s="117">
        <f t="shared" si="146"/>
        <v>8.6075804288776064E-2</v>
      </c>
      <c r="Z106" s="119">
        <f t="shared" si="146"/>
        <v>-7.4334240250638964E-2</v>
      </c>
      <c r="AA106" s="119">
        <f t="shared" si="146"/>
        <v>-7.5233671013600498E-2</v>
      </c>
      <c r="AB106" s="102">
        <f t="shared" si="146"/>
        <v>-7.477988380638094E-2</v>
      </c>
      <c r="AC106" s="119">
        <f t="shared" si="146"/>
        <v>-2.2838783591940425E-2</v>
      </c>
      <c r="AD106" s="102">
        <f t="shared" si="146"/>
        <v>-5.7346200241254527E-3</v>
      </c>
      <c r="AE106" s="119">
        <f t="shared" si="146"/>
        <v>-1.4150561880369113E-2</v>
      </c>
      <c r="AF106" s="119">
        <f t="shared" si="146"/>
        <v>-4.2967973077100388E-2</v>
      </c>
      <c r="AG106" s="102">
        <f t="shared" si="146"/>
        <v>-3.8988112590289246E-2</v>
      </c>
      <c r="AH106" s="102">
        <f t="shared" si="146"/>
        <v>-4.0961640203000596E-2</v>
      </c>
      <c r="AI106" s="127">
        <f t="shared" si="106"/>
        <v>-1.7381096555886745E-2</v>
      </c>
      <c r="AJ106" s="6"/>
      <c r="AK106" s="6"/>
    </row>
    <row r="107" spans="2:37" ht="15.75" thickTop="1" x14ac:dyDescent="0.25">
      <c r="K107" s="93" t="s">
        <v>45</v>
      </c>
      <c r="L107" s="79"/>
      <c r="M107" s="79"/>
      <c r="N107" s="79"/>
      <c r="O107" s="79"/>
      <c r="P107" s="79"/>
      <c r="Q107" s="79"/>
      <c r="AD107" s="93" t="s">
        <v>45</v>
      </c>
      <c r="AE107" s="79"/>
      <c r="AF107" s="79"/>
      <c r="AG107" s="79"/>
      <c r="AH107" s="79"/>
      <c r="AI107" s="79"/>
      <c r="AJ107" s="79"/>
      <c r="AK107" s="79"/>
    </row>
    <row r="108" spans="2:37" x14ac:dyDescent="0.25">
      <c r="K108" t="s">
        <v>46</v>
      </c>
      <c r="AD108" t="s">
        <v>46</v>
      </c>
    </row>
    <row r="111" spans="2:37" x14ac:dyDescent="0.25">
      <c r="U111" t="s">
        <v>44</v>
      </c>
    </row>
  </sheetData>
  <mergeCells count="6">
    <mergeCell ref="B56:P56"/>
    <mergeCell ref="AN1:BF1"/>
    <mergeCell ref="B30:R30"/>
    <mergeCell ref="U30:AJ30"/>
    <mergeCell ref="B1:S1"/>
    <mergeCell ref="U1:AJ1"/>
  </mergeCells>
  <printOptions gridLines="1"/>
  <pageMargins left="0.7" right="0.7" top="0.75" bottom="0.75" header="0.3" footer="0.3"/>
  <pageSetup orientation="portrait" r:id="rId1"/>
  <ignoredErrors>
    <ignoredError sqref="L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Suplement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sonder</dc:creator>
  <cp:lastModifiedBy>gerard sonder</cp:lastModifiedBy>
  <dcterms:created xsi:type="dcterms:W3CDTF">2015-06-05T18:17:20Z</dcterms:created>
  <dcterms:modified xsi:type="dcterms:W3CDTF">2023-07-20T04:10:37Z</dcterms:modified>
</cp:coreProperties>
</file>