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\\myr\home\wrh\Documents\PAPRS\PRO\Norf9\"/>
    </mc:Choice>
  </mc:AlternateContent>
  <xr:revisionPtr revIDLastSave="0" documentId="13_ncr:1_{B6A0AF2D-F006-4D85-8ED7-6161AD9812EC}" xr6:coauthVersionLast="36" xr6:coauthVersionMax="36" xr10:uidLastSave="{00000000-0000-0000-0000-000000000000}"/>
  <bookViews>
    <workbookView xWindow="0" yWindow="0" windowWidth="28800" windowHeight="12227" xr2:uid="{00000000-000D-0000-FFFF-FFFF00000000}"/>
  </bookViews>
  <sheets>
    <sheet name="Index" sheetId="9" r:id="rId1"/>
    <sheet name="Dataset 1_Blast_NirP1" sheetId="8" r:id="rId2"/>
    <sheet name="Dataset2_Promotor Assay" sheetId="3" r:id="rId3"/>
    <sheet name="Dataset3_Nitrate_-Nitrite" sheetId="6" r:id="rId4"/>
  </sheets>
  <definedNames>
    <definedName name="_xlnm._FilterDatabase" localSheetId="1" hidden="1">'Dataset 1_Blast_NirP1'!$A$2:$N$487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" i="6" l="1"/>
  <c r="AR2" i="6"/>
  <c r="AW2" i="3" l="1"/>
  <c r="AW42" i="3" l="1"/>
  <c r="BZ42" i="3" l="1"/>
  <c r="AW47" i="3"/>
  <c r="AW38" i="3"/>
  <c r="AX2" i="3"/>
  <c r="BB49" i="3" l="1"/>
  <c r="BB48" i="3"/>
  <c r="BB47" i="3"/>
  <c r="BB46" i="3"/>
  <c r="BB45" i="3"/>
  <c r="BB44" i="3"/>
  <c r="BB43" i="3"/>
  <c r="BB42" i="3"/>
  <c r="BB41" i="3"/>
  <c r="BB40" i="3"/>
  <c r="BB39" i="3"/>
  <c r="BB38" i="3"/>
  <c r="AZ39" i="3"/>
  <c r="AZ38" i="3"/>
  <c r="AY44" i="3"/>
  <c r="AY43" i="3"/>
  <c r="AY42" i="3"/>
  <c r="AY41" i="3"/>
  <c r="AY39" i="3"/>
  <c r="AY38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W49" i="3"/>
  <c r="AW48" i="3"/>
  <c r="AW46" i="3"/>
  <c r="AW45" i="3"/>
  <c r="AW44" i="3"/>
  <c r="AW43" i="3"/>
  <c r="AW41" i="3"/>
  <c r="AW40" i="3"/>
  <c r="AW39" i="3"/>
  <c r="BZ43" i="3"/>
  <c r="CE43" i="3"/>
  <c r="CE42" i="3"/>
  <c r="CE41" i="3"/>
  <c r="CE40" i="3"/>
  <c r="CE39" i="3"/>
  <c r="CE38" i="3"/>
  <c r="CD43" i="3"/>
  <c r="CD42" i="3"/>
  <c r="CD41" i="3"/>
  <c r="CD40" i="3"/>
  <c r="CD39" i="3"/>
  <c r="CD38" i="3"/>
  <c r="CC40" i="3"/>
  <c r="CC43" i="3"/>
  <c r="CC42" i="3"/>
  <c r="CC41" i="3"/>
  <c r="CC39" i="3"/>
  <c r="CC38" i="3"/>
  <c r="CB43" i="3"/>
  <c r="CB42" i="3"/>
  <c r="CB41" i="3"/>
  <c r="CB40" i="3"/>
  <c r="CB39" i="3"/>
  <c r="CB38" i="3"/>
  <c r="CA43" i="3"/>
  <c r="CA42" i="3"/>
  <c r="CA41" i="3"/>
  <c r="CA40" i="3"/>
  <c r="CA39" i="3"/>
  <c r="CA38" i="3"/>
  <c r="BZ41" i="3"/>
  <c r="BZ40" i="3"/>
  <c r="BZ39" i="3"/>
  <c r="BZ38" i="3"/>
  <c r="S45" i="3"/>
  <c r="I62" i="3"/>
  <c r="S38" i="3"/>
  <c r="T2" i="3"/>
  <c r="S39" i="3"/>
  <c r="X45" i="3"/>
  <c r="X44" i="3"/>
  <c r="X43" i="3"/>
  <c r="X42" i="3"/>
  <c r="X41" i="3"/>
  <c r="X40" i="3"/>
  <c r="X39" i="3"/>
  <c r="X38" i="3"/>
  <c r="W45" i="3"/>
  <c r="W44" i="3"/>
  <c r="W43" i="3"/>
  <c r="W42" i="3"/>
  <c r="W41" i="3"/>
  <c r="W40" i="3"/>
  <c r="W39" i="3"/>
  <c r="W38" i="3"/>
  <c r="V45" i="3"/>
  <c r="V44" i="3"/>
  <c r="V43" i="3"/>
  <c r="V42" i="3"/>
  <c r="V41" i="3"/>
  <c r="V40" i="3"/>
  <c r="V39" i="3"/>
  <c r="V38" i="3"/>
  <c r="U45" i="3"/>
  <c r="U44" i="3"/>
  <c r="U43" i="3"/>
  <c r="U42" i="3"/>
  <c r="U41" i="3"/>
  <c r="U40" i="3"/>
  <c r="U39" i="3"/>
  <c r="U38" i="3"/>
  <c r="T45" i="3"/>
  <c r="T44" i="3"/>
  <c r="T43" i="3"/>
  <c r="T42" i="3"/>
  <c r="T41" i="3"/>
  <c r="T40" i="3"/>
  <c r="T39" i="3"/>
  <c r="T38" i="3"/>
  <c r="S44" i="3"/>
  <c r="S43" i="3"/>
  <c r="S42" i="3"/>
  <c r="S41" i="3"/>
  <c r="S40" i="3"/>
  <c r="S2" i="3"/>
  <c r="CO2" i="6"/>
  <c r="CQ5" i="6"/>
  <c r="CQ4" i="6"/>
  <c r="CQ3" i="6"/>
  <c r="CQ2" i="6"/>
  <c r="CP5" i="6"/>
  <c r="CP4" i="6"/>
  <c r="CP3" i="6"/>
  <c r="CP2" i="6"/>
  <c r="CO5" i="6"/>
  <c r="CO4" i="6"/>
  <c r="CO3" i="6"/>
  <c r="BC5" i="6"/>
  <c r="BD3" i="6"/>
  <c r="AW5" i="6" l="1"/>
  <c r="AW4" i="6"/>
  <c r="AW3" i="6"/>
  <c r="AW2" i="6"/>
  <c r="AS5" i="6"/>
  <c r="AS4" i="6"/>
  <c r="AS3" i="6"/>
  <c r="AS2" i="6"/>
  <c r="BD2" i="6"/>
  <c r="BE5" i="6"/>
  <c r="BE4" i="6"/>
  <c r="BE3" i="6"/>
  <c r="BE2" i="6"/>
  <c r="BD5" i="6"/>
  <c r="BD4" i="6"/>
  <c r="BC4" i="6"/>
  <c r="BC3" i="6"/>
  <c r="BC2" i="6"/>
  <c r="T57" i="6"/>
  <c r="T56" i="6"/>
  <c r="R61" i="6"/>
  <c r="R60" i="6"/>
  <c r="R59" i="6"/>
  <c r="R58" i="6"/>
  <c r="R57" i="6"/>
  <c r="R56" i="6"/>
  <c r="T3" i="3" l="1"/>
  <c r="T8" i="3"/>
  <c r="T4" i="3"/>
  <c r="T5" i="3"/>
  <c r="T6" i="3"/>
  <c r="T7" i="3"/>
  <c r="T9" i="3"/>
  <c r="AU5" i="6" l="1"/>
  <c r="AU4" i="6"/>
  <c r="AU3" i="6"/>
  <c r="AU2" i="6"/>
  <c r="AS34" i="6"/>
  <c r="CF37" i="6"/>
  <c r="CF36" i="6"/>
  <c r="CF35" i="6"/>
  <c r="CF34" i="6"/>
  <c r="BO5" i="6"/>
  <c r="AG12" i="6"/>
  <c r="BO6" i="3"/>
  <c r="CC2" i="6" l="1"/>
  <c r="BP5" i="6"/>
  <c r="CD2" i="6" s="1"/>
  <c r="BQ5" i="6"/>
  <c r="BR5" i="6"/>
  <c r="BS5" i="6"/>
  <c r="BT5" i="6"/>
  <c r="BU5" i="6"/>
  <c r="BV5" i="6"/>
  <c r="BW5" i="6"/>
  <c r="BO12" i="6"/>
  <c r="BP12" i="6"/>
  <c r="BQ12" i="6"/>
  <c r="BR12" i="6"/>
  <c r="BS12" i="6"/>
  <c r="BT12" i="6"/>
  <c r="BU12" i="6"/>
  <c r="BV12" i="6"/>
  <c r="BW12" i="6"/>
  <c r="BO19" i="6"/>
  <c r="BP19" i="6"/>
  <c r="BQ19" i="6"/>
  <c r="BR19" i="6"/>
  <c r="BS19" i="6"/>
  <c r="BT19" i="6"/>
  <c r="BU19" i="6"/>
  <c r="CH4" i="6" s="1"/>
  <c r="BV19" i="6"/>
  <c r="BW19" i="6"/>
  <c r="AR35" i="6"/>
  <c r="AR34" i="6"/>
  <c r="BA49" i="3"/>
  <c r="BA48" i="3"/>
  <c r="BA47" i="3"/>
  <c r="BA46" i="3"/>
  <c r="BA45" i="3"/>
  <c r="BA44" i="3"/>
  <c r="BA43" i="3"/>
  <c r="BA42" i="3"/>
  <c r="BA41" i="3"/>
  <c r="BA40" i="3"/>
  <c r="BA39" i="3"/>
  <c r="BA38" i="3"/>
  <c r="AZ49" i="3"/>
  <c r="AZ48" i="3"/>
  <c r="AZ47" i="3"/>
  <c r="AZ46" i="3"/>
  <c r="AZ45" i="3"/>
  <c r="AZ44" i="3"/>
  <c r="AZ43" i="3"/>
  <c r="AZ42" i="3"/>
  <c r="AZ41" i="3"/>
  <c r="AZ40" i="3"/>
  <c r="AY49" i="3"/>
  <c r="AY48" i="3"/>
  <c r="AY47" i="3"/>
  <c r="AY46" i="3"/>
  <c r="AY45" i="3"/>
  <c r="AY40" i="3"/>
  <c r="BW58" i="6"/>
  <c r="BV58" i="6"/>
  <c r="BU58" i="6"/>
  <c r="BT58" i="6"/>
  <c r="BS58" i="6"/>
  <c r="BR58" i="6"/>
  <c r="CE37" i="6" s="1"/>
  <c r="BQ58" i="6"/>
  <c r="BP58" i="6"/>
  <c r="BO58" i="6"/>
  <c r="BW51" i="6"/>
  <c r="BV51" i="6"/>
  <c r="BU51" i="6"/>
  <c r="BT51" i="6"/>
  <c r="BS51" i="6"/>
  <c r="BR51" i="6"/>
  <c r="BQ51" i="6"/>
  <c r="BP51" i="6"/>
  <c r="BO51" i="6"/>
  <c r="BW44" i="6"/>
  <c r="BV44" i="6"/>
  <c r="BU44" i="6"/>
  <c r="BT44" i="6"/>
  <c r="BS44" i="6"/>
  <c r="BR44" i="6"/>
  <c r="BQ44" i="6"/>
  <c r="BP44" i="6"/>
  <c r="BO44" i="6"/>
  <c r="BW37" i="6"/>
  <c r="BV37" i="6"/>
  <c r="BU37" i="6"/>
  <c r="CH34" i="6" s="1"/>
  <c r="BT37" i="6"/>
  <c r="BS37" i="6"/>
  <c r="BR37" i="6"/>
  <c r="BQ37" i="6"/>
  <c r="BP37" i="6"/>
  <c r="BO37" i="6"/>
  <c r="BW26" i="6"/>
  <c r="BV26" i="6"/>
  <c r="BU26" i="6"/>
  <c r="BT26" i="6"/>
  <c r="BS26" i="6"/>
  <c r="BR26" i="6"/>
  <c r="BQ26" i="6"/>
  <c r="BP26" i="6"/>
  <c r="BO26" i="6"/>
  <c r="AL37" i="6"/>
  <c r="AK37" i="6"/>
  <c r="AJ37" i="6"/>
  <c r="AI37" i="6"/>
  <c r="AH37" i="6"/>
  <c r="AG37" i="6"/>
  <c r="AF37" i="6"/>
  <c r="AE37" i="6"/>
  <c r="AD37" i="6"/>
  <c r="AL58" i="6"/>
  <c r="AK58" i="6"/>
  <c r="AJ58" i="6"/>
  <c r="AI58" i="6"/>
  <c r="AH58" i="6"/>
  <c r="AG58" i="6"/>
  <c r="AF58" i="6"/>
  <c r="AE58" i="6"/>
  <c r="AD58" i="6"/>
  <c r="AL51" i="6"/>
  <c r="AK51" i="6"/>
  <c r="AJ51" i="6"/>
  <c r="AI51" i="6"/>
  <c r="AH51" i="6"/>
  <c r="AG51" i="6"/>
  <c r="AF51" i="6"/>
  <c r="AE51" i="6"/>
  <c r="AD51" i="6"/>
  <c r="AL44" i="6"/>
  <c r="AK44" i="6"/>
  <c r="AJ44" i="6"/>
  <c r="AI44" i="6"/>
  <c r="AH44" i="6"/>
  <c r="AG44" i="6"/>
  <c r="AF44" i="6"/>
  <c r="AE44" i="6"/>
  <c r="AD44" i="6"/>
  <c r="AJ5" i="6"/>
  <c r="AV2" i="6" s="1"/>
  <c r="AD12" i="6"/>
  <c r="AL26" i="6"/>
  <c r="AK26" i="6"/>
  <c r="AJ26" i="6"/>
  <c r="AV5" i="6" s="1"/>
  <c r="AI26" i="6"/>
  <c r="AH26" i="6"/>
  <c r="AG26" i="6"/>
  <c r="AF26" i="6"/>
  <c r="AE26" i="6"/>
  <c r="AD26" i="6"/>
  <c r="AL19" i="6"/>
  <c r="AK19" i="6"/>
  <c r="AJ19" i="6"/>
  <c r="AI19" i="6"/>
  <c r="AH19" i="6"/>
  <c r="AG19" i="6"/>
  <c r="AT4" i="6" s="1"/>
  <c r="AF19" i="6"/>
  <c r="AE19" i="6"/>
  <c r="AD19" i="6"/>
  <c r="AL12" i="6"/>
  <c r="AK12" i="6"/>
  <c r="AJ12" i="6"/>
  <c r="AI12" i="6"/>
  <c r="AH12" i="6"/>
  <c r="AT3" i="6" s="1"/>
  <c r="AF12" i="6"/>
  <c r="AE12" i="6"/>
  <c r="AG5" i="6"/>
  <c r="AH5" i="6"/>
  <c r="AI5" i="6"/>
  <c r="AK5" i="6"/>
  <c r="AL5" i="6"/>
  <c r="AE5" i="6"/>
  <c r="AF5" i="6"/>
  <c r="AD5" i="6"/>
  <c r="AT5" i="6" l="1"/>
  <c r="AS35" i="6"/>
  <c r="AT36" i="6"/>
  <c r="AW37" i="6"/>
  <c r="CH5" i="6"/>
  <c r="CE36" i="6"/>
  <c r="CH37" i="6"/>
  <c r="CG2" i="6"/>
  <c r="CD35" i="6"/>
  <c r="CC35" i="6"/>
  <c r="CH3" i="6"/>
  <c r="AV3" i="6"/>
  <c r="AR5" i="6"/>
  <c r="AS36" i="6"/>
  <c r="AU37" i="6"/>
  <c r="CD5" i="6"/>
  <c r="CC5" i="6"/>
  <c r="CE34" i="6"/>
  <c r="CH35" i="6"/>
  <c r="CD37" i="6"/>
  <c r="CC37" i="6"/>
  <c r="CC4" i="6"/>
  <c r="CD4" i="6"/>
  <c r="CH2" i="6"/>
  <c r="CF3" i="6"/>
  <c r="CE3" i="6"/>
  <c r="AT2" i="6"/>
  <c r="AR4" i="6"/>
  <c r="CF5" i="6"/>
  <c r="CE5" i="6"/>
  <c r="CD36" i="6"/>
  <c r="CC36" i="6"/>
  <c r="CF2" i="6"/>
  <c r="CE2" i="6"/>
  <c r="AV4" i="6"/>
  <c r="AS37" i="6"/>
  <c r="AU34" i="6"/>
  <c r="CD34" i="6"/>
  <c r="CC34" i="6"/>
  <c r="CE35" i="6"/>
  <c r="CH36" i="6"/>
  <c r="CF4" i="6"/>
  <c r="CE4" i="6"/>
  <c r="CC3" i="6"/>
  <c r="CD3" i="6"/>
  <c r="AT35" i="6"/>
  <c r="AW35" i="6"/>
  <c r="AW36" i="6"/>
  <c r="AT37" i="6"/>
  <c r="CG34" i="6"/>
  <c r="CG36" i="6"/>
  <c r="AU36" i="6"/>
  <c r="AW34" i="6"/>
  <c r="AV35" i="6"/>
  <c r="AT34" i="6"/>
  <c r="AR36" i="6"/>
  <c r="AV34" i="6"/>
  <c r="AV36" i="6"/>
  <c r="AV37" i="6"/>
  <c r="AU35" i="6"/>
  <c r="CG4" i="6"/>
  <c r="CG37" i="6"/>
  <c r="CG5" i="6"/>
  <c r="AR37" i="6"/>
  <c r="CG3" i="6"/>
  <c r="CG35" i="6"/>
  <c r="E14" i="6" l="1"/>
  <c r="E15" i="6" s="1"/>
  <c r="F14" i="6"/>
  <c r="F15" i="6" s="1"/>
  <c r="G14" i="6"/>
  <c r="G15" i="6" s="1"/>
  <c r="M51" i="6"/>
  <c r="M52" i="6" s="1"/>
  <c r="L51" i="6"/>
  <c r="L52" i="6" s="1"/>
  <c r="K51" i="6"/>
  <c r="K52" i="6" s="1"/>
  <c r="J51" i="6"/>
  <c r="J52" i="6" s="1"/>
  <c r="I51" i="6"/>
  <c r="I52" i="6" s="1"/>
  <c r="H51" i="6"/>
  <c r="H52" i="6" s="1"/>
  <c r="G51" i="6"/>
  <c r="G52" i="6" s="1"/>
  <c r="F51" i="6"/>
  <c r="F52" i="6" s="1"/>
  <c r="E51" i="6"/>
  <c r="E52" i="6" s="1"/>
  <c r="M42" i="6"/>
  <c r="M43" i="6" s="1"/>
  <c r="L42" i="6"/>
  <c r="L43" i="6" s="1"/>
  <c r="K42" i="6"/>
  <c r="K43" i="6" s="1"/>
  <c r="J42" i="6"/>
  <c r="J43" i="6" s="1"/>
  <c r="I42" i="6"/>
  <c r="I43" i="6" s="1"/>
  <c r="H42" i="6"/>
  <c r="H43" i="6" s="1"/>
  <c r="G42" i="6"/>
  <c r="G43" i="6" s="1"/>
  <c r="F42" i="6"/>
  <c r="F43" i="6" s="1"/>
  <c r="E42" i="6"/>
  <c r="E43" i="6" s="1"/>
  <c r="M33" i="6"/>
  <c r="M34" i="6" s="1"/>
  <c r="L33" i="6"/>
  <c r="L34" i="6" s="1"/>
  <c r="K33" i="6"/>
  <c r="K34" i="6" s="1"/>
  <c r="V5" i="6" s="1"/>
  <c r="J33" i="6"/>
  <c r="J34" i="6" s="1"/>
  <c r="I33" i="6"/>
  <c r="I34" i="6" s="1"/>
  <c r="H33" i="6"/>
  <c r="H34" i="6" s="1"/>
  <c r="G33" i="6"/>
  <c r="G34" i="6" s="1"/>
  <c r="F33" i="6"/>
  <c r="F34" i="6" s="1"/>
  <c r="E33" i="6"/>
  <c r="E34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T4" i="6" s="1"/>
  <c r="G24" i="6"/>
  <c r="G25" i="6" s="1"/>
  <c r="F24" i="6"/>
  <c r="F25" i="6" s="1"/>
  <c r="E24" i="6"/>
  <c r="E25" i="6" s="1"/>
  <c r="M14" i="6"/>
  <c r="M15" i="6" s="1"/>
  <c r="L14" i="6"/>
  <c r="L15" i="6" s="1"/>
  <c r="K14" i="6"/>
  <c r="K15" i="6" s="1"/>
  <c r="J14" i="6"/>
  <c r="J15" i="6" s="1"/>
  <c r="I14" i="6"/>
  <c r="I15" i="6" s="1"/>
  <c r="H14" i="6"/>
  <c r="H15" i="6" s="1"/>
  <c r="F5" i="6"/>
  <c r="F6" i="6" s="1"/>
  <c r="G5" i="6"/>
  <c r="G6" i="6" s="1"/>
  <c r="H5" i="6"/>
  <c r="H6" i="6" s="1"/>
  <c r="I5" i="6"/>
  <c r="I6" i="6" s="1"/>
  <c r="J5" i="6"/>
  <c r="J6" i="6" s="1"/>
  <c r="K5" i="6"/>
  <c r="K6" i="6" s="1"/>
  <c r="L5" i="6"/>
  <c r="L6" i="6" s="1"/>
  <c r="M5" i="6"/>
  <c r="M6" i="6" s="1"/>
  <c r="E5" i="6"/>
  <c r="E6" i="6" s="1"/>
  <c r="T3" i="6" l="1"/>
  <c r="V4" i="6"/>
  <c r="T7" i="6"/>
  <c r="T2" i="6"/>
  <c r="R7" i="6"/>
  <c r="V2" i="6"/>
  <c r="R4" i="6"/>
  <c r="T5" i="6"/>
  <c r="V6" i="6"/>
  <c r="R2" i="6"/>
  <c r="V3" i="6"/>
  <c r="R5" i="6"/>
  <c r="T6" i="6"/>
  <c r="V7" i="6"/>
  <c r="R6" i="6"/>
  <c r="R3" i="6"/>
  <c r="T60" i="6"/>
  <c r="T61" i="6"/>
  <c r="S56" i="6"/>
  <c r="T58" i="6"/>
  <c r="S59" i="6"/>
  <c r="S60" i="6"/>
  <c r="S61" i="6"/>
  <c r="S57" i="6"/>
  <c r="T59" i="6"/>
  <c r="S58" i="6"/>
  <c r="E44" i="6"/>
  <c r="Q6" i="6" s="1"/>
  <c r="E26" i="6"/>
  <c r="Q4" i="6" s="1"/>
  <c r="K35" i="6"/>
  <c r="U5" i="6" s="1"/>
  <c r="K44" i="6"/>
  <c r="U6" i="6" s="1"/>
  <c r="K53" i="6"/>
  <c r="U7" i="6" s="1"/>
  <c r="E16" i="6"/>
  <c r="Q3" i="6" s="1"/>
  <c r="H26" i="6"/>
  <c r="S4" i="6" s="1"/>
  <c r="K26" i="6"/>
  <c r="U4" i="6" s="1"/>
  <c r="E35" i="6"/>
  <c r="Q5" i="6" s="1"/>
  <c r="E53" i="6"/>
  <c r="Q7" i="6" s="1"/>
  <c r="K7" i="6"/>
  <c r="U2" i="6" s="1"/>
  <c r="H16" i="6"/>
  <c r="S3" i="6" s="1"/>
  <c r="H35" i="6"/>
  <c r="S5" i="6" s="1"/>
  <c r="H44" i="6"/>
  <c r="S6" i="6" s="1"/>
  <c r="H53" i="6"/>
  <c r="S7" i="6" s="1"/>
  <c r="E7" i="6"/>
  <c r="Q2" i="6" s="1"/>
  <c r="H7" i="6"/>
  <c r="S2" i="6" s="1"/>
  <c r="K16" i="6"/>
  <c r="U3" i="6" s="1"/>
  <c r="BB11" i="3" l="1"/>
  <c r="BB6" i="3" l="1"/>
  <c r="BD13" i="3"/>
  <c r="BD12" i="3"/>
  <c r="BD11" i="3"/>
  <c r="BD10" i="3"/>
  <c r="BB13" i="3"/>
  <c r="BB12" i="3"/>
  <c r="BB10" i="3"/>
  <c r="BB9" i="3"/>
  <c r="BB8" i="3"/>
  <c r="BB7" i="3"/>
  <c r="BB5" i="3"/>
  <c r="AZ13" i="3"/>
  <c r="AZ12" i="3"/>
  <c r="AZ11" i="3"/>
  <c r="AZ10" i="3"/>
  <c r="AZ9" i="3"/>
  <c r="AX13" i="3"/>
  <c r="AX12" i="3"/>
  <c r="AX11" i="3"/>
  <c r="AX10" i="3"/>
  <c r="AX9" i="3"/>
  <c r="CA4" i="3"/>
  <c r="CA3" i="3"/>
  <c r="CA2" i="3"/>
  <c r="BS46" i="3"/>
  <c r="CA7" i="3"/>
  <c r="CC6" i="3"/>
  <c r="BQ30" i="3"/>
  <c r="BT22" i="3"/>
  <c r="BU14" i="3"/>
  <c r="BR14" i="3"/>
  <c r="BQ14" i="3"/>
  <c r="BU38" i="3"/>
  <c r="BQ38" i="3"/>
  <c r="BM38" i="3"/>
  <c r="BV46" i="3"/>
  <c r="BU46" i="3"/>
  <c r="BT46" i="3"/>
  <c r="BR46" i="3"/>
  <c r="BQ46" i="3"/>
  <c r="BP46" i="3"/>
  <c r="BN46" i="3"/>
  <c r="BM46" i="3"/>
  <c r="BL46" i="3"/>
  <c r="BV38" i="3"/>
  <c r="BT38" i="3"/>
  <c r="BR38" i="3"/>
  <c r="BP38" i="3"/>
  <c r="BN38" i="3"/>
  <c r="BL38" i="3"/>
  <c r="BV30" i="3"/>
  <c r="BU30" i="3"/>
  <c r="BT30" i="3"/>
  <c r="BS30" i="3"/>
  <c r="BR30" i="3"/>
  <c r="BP30" i="3"/>
  <c r="BO30" i="3"/>
  <c r="BN30" i="3"/>
  <c r="BM30" i="3"/>
  <c r="BL30" i="3"/>
  <c r="BK30" i="3"/>
  <c r="BV22" i="3"/>
  <c r="BU22" i="3"/>
  <c r="BS22" i="3"/>
  <c r="BR22" i="3"/>
  <c r="BQ22" i="3"/>
  <c r="BP22" i="3"/>
  <c r="BO22" i="3"/>
  <c r="BN22" i="3"/>
  <c r="BM22" i="3"/>
  <c r="BL22" i="3"/>
  <c r="BK22" i="3"/>
  <c r="BV14" i="3"/>
  <c r="BT14" i="3"/>
  <c r="BS14" i="3"/>
  <c r="BP14" i="3"/>
  <c r="BO14" i="3"/>
  <c r="BN14" i="3"/>
  <c r="BM14" i="3"/>
  <c r="BL14" i="3"/>
  <c r="BK14" i="3"/>
  <c r="CG7" i="3"/>
  <c r="CC7" i="3"/>
  <c r="BV6" i="3"/>
  <c r="BU6" i="3"/>
  <c r="BT6" i="3"/>
  <c r="BS6" i="3"/>
  <c r="BR6" i="3"/>
  <c r="BQ6" i="3"/>
  <c r="BP6" i="3"/>
  <c r="BN6" i="3"/>
  <c r="BM6" i="3"/>
  <c r="BL6" i="3"/>
  <c r="BK6" i="3"/>
  <c r="BZ2" i="3" s="1"/>
  <c r="CG5" i="3"/>
  <c r="CE5" i="3"/>
  <c r="CC5" i="3"/>
  <c r="CA5" i="3"/>
  <c r="CG4" i="3"/>
  <c r="CE4" i="3"/>
  <c r="CC4" i="3"/>
  <c r="CG3" i="3"/>
  <c r="CE3" i="3"/>
  <c r="CC3" i="3"/>
  <c r="CG2" i="3"/>
  <c r="CE2" i="3"/>
  <c r="CC2" i="3"/>
  <c r="CD2" i="3" l="1"/>
  <c r="BZ3" i="3"/>
  <c r="BZ5" i="3"/>
  <c r="CF7" i="3"/>
  <c r="CD7" i="3"/>
  <c r="CE7" i="3"/>
  <c r="BK46" i="3"/>
  <c r="BZ7" i="3" s="1"/>
  <c r="BO46" i="3"/>
  <c r="CB7" i="3" s="1"/>
  <c r="CF4" i="3"/>
  <c r="CD4" i="3"/>
  <c r="CB4" i="3"/>
  <c r="BZ4" i="3"/>
  <c r="CF3" i="3"/>
  <c r="CD3" i="3"/>
  <c r="CB3" i="3"/>
  <c r="CF6" i="3"/>
  <c r="CE6" i="3"/>
  <c r="BK38" i="3"/>
  <c r="BZ6" i="3" s="1"/>
  <c r="BO38" i="3"/>
  <c r="CB6" i="3" s="1"/>
  <c r="BS38" i="3"/>
  <c r="CD6" i="3" s="1"/>
  <c r="CA6" i="3"/>
  <c r="CG6" i="3"/>
  <c r="CF5" i="3"/>
  <c r="CD5" i="3"/>
  <c r="CB5" i="3"/>
  <c r="CB2" i="3"/>
  <c r="CF2" i="3"/>
  <c r="AS94" i="3" l="1"/>
  <c r="AR94" i="3"/>
  <c r="AQ94" i="3"/>
  <c r="AP94" i="3"/>
  <c r="AO94" i="3"/>
  <c r="AN94" i="3"/>
  <c r="AM94" i="3"/>
  <c r="AL94" i="3"/>
  <c r="AK94" i="3"/>
  <c r="AJ94" i="3"/>
  <c r="AI94" i="3"/>
  <c r="AH94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S38" i="3"/>
  <c r="AR38" i="3"/>
  <c r="AQ38" i="3"/>
  <c r="AP38" i="3"/>
  <c r="AO38" i="3"/>
  <c r="AN38" i="3"/>
  <c r="AM38" i="3"/>
  <c r="AL38" i="3"/>
  <c r="AY6" i="3" s="1"/>
  <c r="AK38" i="3"/>
  <c r="AJ38" i="3"/>
  <c r="AI38" i="3"/>
  <c r="AH38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S22" i="3"/>
  <c r="AR22" i="3"/>
  <c r="AQ22" i="3"/>
  <c r="AP22" i="3"/>
  <c r="AO22" i="3"/>
  <c r="AN22" i="3"/>
  <c r="AM22" i="3"/>
  <c r="AL22" i="3"/>
  <c r="AY4" i="3" s="1"/>
  <c r="AK22" i="3"/>
  <c r="AJ22" i="3"/>
  <c r="AI22" i="3"/>
  <c r="AH22" i="3"/>
  <c r="AS14" i="3"/>
  <c r="AR14" i="3"/>
  <c r="AQ14" i="3"/>
  <c r="AP14" i="3"/>
  <c r="AO14" i="3"/>
  <c r="AN14" i="3"/>
  <c r="AM14" i="3"/>
  <c r="AL14" i="3"/>
  <c r="AY3" i="3" s="1"/>
  <c r="AK14" i="3"/>
  <c r="AJ14" i="3"/>
  <c r="AI14" i="3"/>
  <c r="AH14" i="3"/>
  <c r="BD9" i="3"/>
  <c r="BD8" i="3"/>
  <c r="AZ8" i="3"/>
  <c r="AX8" i="3"/>
  <c r="BD7" i="3"/>
  <c r="BC7" i="3"/>
  <c r="AZ7" i="3"/>
  <c r="AX7" i="3"/>
  <c r="BD6" i="3"/>
  <c r="BC6" i="3"/>
  <c r="AZ6" i="3"/>
  <c r="AX6" i="3"/>
  <c r="AS6" i="3"/>
  <c r="AR6" i="3"/>
  <c r="AQ6" i="3"/>
  <c r="AP6" i="3"/>
  <c r="AO6" i="3"/>
  <c r="AN6" i="3"/>
  <c r="AM6" i="3"/>
  <c r="AL6" i="3"/>
  <c r="AK6" i="3"/>
  <c r="AJ6" i="3"/>
  <c r="AI6" i="3"/>
  <c r="AH6" i="3"/>
  <c r="BD5" i="3"/>
  <c r="AZ5" i="3"/>
  <c r="AX5" i="3"/>
  <c r="BD4" i="3"/>
  <c r="BB4" i="3"/>
  <c r="AZ4" i="3"/>
  <c r="AX4" i="3"/>
  <c r="BD3" i="3"/>
  <c r="BB3" i="3"/>
  <c r="AZ3" i="3"/>
  <c r="AX3" i="3"/>
  <c r="BD2" i="3"/>
  <c r="BB2" i="3"/>
  <c r="AZ2" i="3"/>
  <c r="BA2" i="3" l="1"/>
  <c r="BA3" i="3"/>
  <c r="BA4" i="3"/>
  <c r="BA5" i="3"/>
  <c r="BA9" i="3"/>
  <c r="AY10" i="3"/>
  <c r="AY12" i="3"/>
  <c r="AY13" i="3"/>
  <c r="BA13" i="3"/>
  <c r="BA12" i="3"/>
  <c r="AW4" i="3"/>
  <c r="AW6" i="3"/>
  <c r="AY9" i="3"/>
  <c r="AW11" i="3"/>
  <c r="BC4" i="3"/>
  <c r="BC8" i="3"/>
  <c r="BC9" i="3"/>
  <c r="BC11" i="3"/>
  <c r="BA11" i="3"/>
  <c r="BA10" i="3"/>
  <c r="BA8" i="3"/>
  <c r="BA6" i="3"/>
  <c r="BA7" i="3"/>
  <c r="AW13" i="3"/>
  <c r="BC13" i="3"/>
  <c r="AW12" i="3"/>
  <c r="BC12" i="3"/>
  <c r="AY11" i="3"/>
  <c r="AW10" i="3"/>
  <c r="BC10" i="3"/>
  <c r="AW8" i="3"/>
  <c r="AW7" i="3"/>
  <c r="AY7" i="3"/>
  <c r="AW5" i="3"/>
  <c r="AY5" i="3"/>
  <c r="BC5" i="3"/>
  <c r="AW3" i="3"/>
  <c r="AW9" i="3"/>
  <c r="AY8" i="3"/>
  <c r="BC3" i="3"/>
  <c r="BC2" i="3"/>
  <c r="AY2" i="3"/>
  <c r="Z9" i="3"/>
  <c r="X9" i="3"/>
  <c r="V9" i="3"/>
  <c r="Z8" i="3"/>
  <c r="X8" i="3"/>
  <c r="V8" i="3"/>
  <c r="Z7" i="3"/>
  <c r="X7" i="3"/>
  <c r="V7" i="3"/>
  <c r="Z6" i="3"/>
  <c r="X6" i="3"/>
  <c r="V6" i="3"/>
  <c r="Z5" i="3"/>
  <c r="X5" i="3"/>
  <c r="V5" i="3"/>
  <c r="Z4" i="3"/>
  <c r="Z3" i="3"/>
  <c r="Z2" i="3"/>
  <c r="X4" i="3"/>
  <c r="X3" i="3"/>
  <c r="X2" i="3"/>
  <c r="V4" i="3"/>
  <c r="V3" i="3"/>
  <c r="V2" i="3"/>
  <c r="O62" i="3"/>
  <c r="N62" i="3"/>
  <c r="M62" i="3"/>
  <c r="Y9" i="3" s="1"/>
  <c r="L62" i="3"/>
  <c r="K62" i="3"/>
  <c r="J62" i="3"/>
  <c r="W9" i="3" s="1"/>
  <c r="H62" i="3"/>
  <c r="G62" i="3"/>
  <c r="U9" i="3" s="1"/>
  <c r="F62" i="3"/>
  <c r="E62" i="3"/>
  <c r="D62" i="3"/>
  <c r="O54" i="3"/>
  <c r="N54" i="3"/>
  <c r="M54" i="3"/>
  <c r="Y8" i="3" s="1"/>
  <c r="L54" i="3"/>
  <c r="K54" i="3"/>
  <c r="J54" i="3"/>
  <c r="W8" i="3" s="1"/>
  <c r="I54" i="3"/>
  <c r="H54" i="3"/>
  <c r="G54" i="3"/>
  <c r="F54" i="3"/>
  <c r="E54" i="3"/>
  <c r="D54" i="3"/>
  <c r="O46" i="3"/>
  <c r="N46" i="3"/>
  <c r="M46" i="3"/>
  <c r="Y7" i="3" s="1"/>
  <c r="L46" i="3"/>
  <c r="K46" i="3"/>
  <c r="J46" i="3"/>
  <c r="W7" i="3" s="1"/>
  <c r="I46" i="3"/>
  <c r="H46" i="3"/>
  <c r="G46" i="3"/>
  <c r="F46" i="3"/>
  <c r="E46" i="3"/>
  <c r="D46" i="3"/>
  <c r="O38" i="3"/>
  <c r="N38" i="3"/>
  <c r="M38" i="3"/>
  <c r="Y6" i="3" s="1"/>
  <c r="L38" i="3"/>
  <c r="K38" i="3"/>
  <c r="J38" i="3"/>
  <c r="W6" i="3" s="1"/>
  <c r="I38" i="3"/>
  <c r="H38" i="3"/>
  <c r="G38" i="3"/>
  <c r="F38" i="3"/>
  <c r="E38" i="3"/>
  <c r="D38" i="3"/>
  <c r="O30" i="3"/>
  <c r="N30" i="3"/>
  <c r="M30" i="3"/>
  <c r="Y5" i="3" s="1"/>
  <c r="L30" i="3"/>
  <c r="K30" i="3"/>
  <c r="J30" i="3"/>
  <c r="W5" i="3" s="1"/>
  <c r="I30" i="3"/>
  <c r="H30" i="3"/>
  <c r="G30" i="3"/>
  <c r="F30" i="3"/>
  <c r="E30" i="3"/>
  <c r="D30" i="3"/>
  <c r="O22" i="3"/>
  <c r="N22" i="3"/>
  <c r="M22" i="3"/>
  <c r="Y4" i="3" s="1"/>
  <c r="L22" i="3"/>
  <c r="K22" i="3"/>
  <c r="J22" i="3"/>
  <c r="W4" i="3" s="1"/>
  <c r="I22" i="3"/>
  <c r="H22" i="3"/>
  <c r="G22" i="3"/>
  <c r="F22" i="3"/>
  <c r="E22" i="3"/>
  <c r="D22" i="3"/>
  <c r="O14" i="3"/>
  <c r="N14" i="3"/>
  <c r="M14" i="3"/>
  <c r="Y3" i="3" s="1"/>
  <c r="L14" i="3"/>
  <c r="K14" i="3"/>
  <c r="J14" i="3"/>
  <c r="W3" i="3" s="1"/>
  <c r="I14" i="3"/>
  <c r="H14" i="3"/>
  <c r="G14" i="3"/>
  <c r="F14" i="3"/>
  <c r="E14" i="3"/>
  <c r="D14" i="3"/>
  <c r="U3" i="3" l="1"/>
  <c r="U4" i="3"/>
  <c r="U5" i="3"/>
  <c r="U6" i="3"/>
  <c r="U7" i="3"/>
  <c r="U8" i="3"/>
  <c r="S3" i="3"/>
  <c r="S4" i="3"/>
  <c r="S5" i="3"/>
  <c r="S6" i="3"/>
  <c r="S7" i="3"/>
  <c r="S8" i="3"/>
  <c r="S9" i="3"/>
  <c r="G6" i="3"/>
  <c r="H6" i="3"/>
  <c r="I6" i="3"/>
  <c r="J6" i="3"/>
  <c r="W2" i="3" s="1"/>
  <c r="K6" i="3"/>
  <c r="L6" i="3"/>
  <c r="M6" i="3"/>
  <c r="N6" i="3"/>
  <c r="O6" i="3"/>
  <c r="E6" i="3"/>
  <c r="F6" i="3"/>
  <c r="D6" i="3"/>
  <c r="Y2" i="3" l="1"/>
  <c r="U2" i="3"/>
</calcChain>
</file>

<file path=xl/sharedStrings.xml><?xml version="1.0" encoding="utf-8"?>
<sst xmlns="http://schemas.openxmlformats.org/spreadsheetml/2006/main" count="2498" uniqueCount="1086">
  <si>
    <t>Description</t>
  </si>
  <si>
    <t>WP_020862237.1</t>
  </si>
  <si>
    <t>MSPQMNLFNATASTPVNEIAGGWHGFCQITYNRDTWVKLLEKPGSYAFDEAKLLCQDTSTTWVAWVPDHGEVVLDRSDFYC</t>
  </si>
  <si>
    <t>WP_162328539.1</t>
  </si>
  <si>
    <t>MSPQMNLFNATASTPVNKIAGDWHGFCQITYNRDTWVKLLEKPGSYAFDEAKLLCQDTSTTWVAWVPDHGEVVLDRSDFYC</t>
  </si>
  <si>
    <t>ALJ68211.1</t>
  </si>
  <si>
    <t>MNLFNATASTPVNEIAGGWHGFCQITYNRDTWVKLLEKPGSYAFDEAKLLCQDTSTTWVAWVPDHGEVVLDRSDFYC</t>
  </si>
  <si>
    <t>QWO82223.1</t>
  </si>
  <si>
    <t>MFNATASTPVNEIAGGWHGFCQITYNRDTWVKLLEKPGSYAFDEAKLLCQDTSTTWVAWVPDHGEVVLDRSDFYC</t>
  </si>
  <si>
    <t>MBE9203401.1</t>
  </si>
  <si>
    <t>MSPQMNLFNVTASMPVNDMAVGWHAFCHITYNRDTWVKLLETPGDYAFDEAKLLCQDSSTTWVAWVPDHGEVVLDRSNFYC</t>
  </si>
  <si>
    <t>WP_212720387.1</t>
  </si>
  <si>
    <t>MSPQMNLFNVTASMPVNDMAVGWHAFCHITYNRDTWVKLLEIPGDYAFDEAKLLCQDSSTTWVAWVPDHGEVVLDRSNFYC</t>
  </si>
  <si>
    <t>WP_190598536.1</t>
  </si>
  <si>
    <t>MSPQTNLFNATASMPVNDMAVGWHAFCHITYNRDTWVKLLETPGDYAFDEAKLLCQNSATTWVAWVPDHGEVVLDRSNFYC</t>
  </si>
  <si>
    <t>WP_223342265.1</t>
  </si>
  <si>
    <t>MSPQMNLFNVTASMPVNDMAVGWHAFCHIITYNRDTWVKLLEIPGDYAFDEAKLLCQDSSTTWVAWVPDHGEVVLDRSNFYC</t>
  </si>
  <si>
    <t>WP_051738765.1</t>
  </si>
  <si>
    <t>MSPQTNLLNVQASMPVNEMAVGWHAFCQITYNRDTWVKLLRSPGDYAFDQAKLLCQDSSTTWVAWVPDHGQVVLDRGDFYC</t>
  </si>
  <si>
    <t>WP_228015235.1</t>
  </si>
  <si>
    <t>MNLFNVTASMPVNDMAVGWHAFCHITYNRDTWVKLLETPGDYAFDEAKLLCQDSSTTWVAWVPDHGEVVLDRSNFYC</t>
  </si>
  <si>
    <t>AIE74282.1</t>
  </si>
  <si>
    <t>MPVNEMAVGWHAFCQITYNRDTWVKLLRSPGDYAFDQAKLLCQDSSTTWVAWVPDHGQVVLDRGDFYC</t>
  </si>
  <si>
    <t>MCC5652585.1</t>
  </si>
  <si>
    <t>MSHQTVSVNSTAPTLANQITSGWNPVCHITYNRDTWVKLLQPPSDYAFDEAKLLCQESPVTWVAWVPDYGEVVLDRSDFYC</t>
  </si>
  <si>
    <t>WP_190732387.1</t>
  </si>
  <si>
    <t>MSHQTVSVNSTAPTLANQITSGWNSVCHITYNRDTWVKLLQPPSNYAFEEAKLLCQESPVTWVAWVPDYGEVVLDRSDFYC</t>
  </si>
  <si>
    <t>MBW4458312.1</t>
  </si>
  <si>
    <t>MSHQTVSVNSTAPTLANQITSGWNPVCHITYNRDTWVKLLQPPSDYAFDEAKLLCQESPVTWIAWVPDYGEVVLDRSDFYC</t>
  </si>
  <si>
    <t>WP_229557590.1</t>
  </si>
  <si>
    <t>MSHQTVSVNSTAPTLANQITSGWNPVCHITYNRDTWVKLLQPPSVYAFEEAKLLCQESPVTWVAWVPDYGEVVLDRSDFYC</t>
  </si>
  <si>
    <t>RCJ41956.1</t>
  </si>
  <si>
    <t>MSHQTVSVNSTAPTLANQITSGWNPVCHITYNRDTWVKLLQPPNGYAFEEAKLLCQESPVTWVAWVPDYGEVVLDRSDFYC</t>
  </si>
  <si>
    <t>MBW4565201.1</t>
  </si>
  <si>
    <t>MSHQTVSVNSTAPTLANQLTSGWNPVCHITYNRDTWVKLLQPPNDYAFEEAKLLCQESPVTWVAWVPDYGEVVLDRSDFYC</t>
  </si>
  <si>
    <t>WP_096679983.1</t>
  </si>
  <si>
    <t>MSFQTVSVNSTAPTLANQITSGWNPVCHITYNRDTWVKLLQPPSDYAFEEAKLLCQESQVTWVAWVPDYGEVVLDRSQFYC</t>
  </si>
  <si>
    <t>BAT54730.1</t>
  </si>
  <si>
    <t>MSFQTVSVNSTAPILANQITSGWNPVCHITYNRDTWVKLLQPPSDYAFEEAKLLCQESSVTWVAWVPDYGEVVLDRSQFYC</t>
  </si>
  <si>
    <t>WP_193932732.1</t>
  </si>
  <si>
    <t>MSLQSTNPICLPAPAPLSAIASGWNPVCQITYTRDTWVKLLQSPSEYAFDEAKLLCQESPDTWLAWVPDHGEVVLDRSDFYC</t>
  </si>
  <si>
    <t>WP_100903427.1</t>
  </si>
  <si>
    <t>MSHQTVSVHSTAPTLANQITSGWNPVCHITYNRDTWVKLLQPPSDYAFDEAKLLCQESPVTWVAWVPGYGEVVLDRSDFYC</t>
  </si>
  <si>
    <t>WP_193948609.1</t>
  </si>
  <si>
    <t>MSHQTVSVNSTAPTLANQITSSWKPVCHITYNRDTWVKLLQPPSDYAFEEAKLLCQESPVTWVAWVPNYGEVVLDRSDFYC</t>
  </si>
  <si>
    <t>RCJ39111.1</t>
  </si>
  <si>
    <t>MSHQTVSVNSTAPTLANQLTSGWNPVCHITYNRDTWVKLLQPPSDYAFEEAKLLCQESPVAWVAWVPDYGEVVLERSDFYC</t>
  </si>
  <si>
    <t>WP_224087366.1</t>
  </si>
  <si>
    <t>MSLPTVSVNLTASTLANQITSGWNPVCHITYNRDTWVKLLQPPSDYAFEEAKLLCQESPVAWVAWVPDYGEVVLDRSQFYC</t>
  </si>
  <si>
    <t>MBN3957815.1</t>
  </si>
  <si>
    <t>MSHQTVSVNSTAPTLATQIPSDWNPVCHITYNRDTWVKLLQPPSDYAFEEAKLLCQESSVTWVAWVPDYGEVVLDRGDFYC</t>
  </si>
  <si>
    <t>RCJ24015.1</t>
  </si>
  <si>
    <t>MSHQTVSVNSAAPTLANQLTSGWNPVCHITYNRDTWVKLLQPPSDYAFEEAKLLCQESPVAWVAWVPDYGEVVLERSDFYC</t>
  </si>
  <si>
    <t>NJR58678.1</t>
  </si>
  <si>
    <t>MFLQTTSGYAPASPLEKAIAAGWNPVCHITYNRDTWVKLLQRPSEYASDEAKLLCQDTLNTWIAWVPDHGEVVLDRGDFYC</t>
  </si>
  <si>
    <t>WP_016874119.1</t>
  </si>
  <si>
    <t>MPLPTTYSAYSPTPVLEGAIASGWNPVCHITYNRDTWVKLLQPPSEYGFDEAKLLCQESPDTWVAWVPDHGEVVLNRSQFYC</t>
  </si>
  <si>
    <t>MBF2007567.1</t>
  </si>
  <si>
    <t>MPIPTTYSAYSPTPVLEGAIASGWNPVCHITYNRDTWVKLLQPPSEYGFDEAKLLCQESPDTWVAWVPDHGEVVLNRSQFYC</t>
  </si>
  <si>
    <t>WP_190574481.1</t>
  </si>
  <si>
    <t>MSLQTALDYAPASPLERAIAAGWNPVCHITYNRDTWVRLLQTLSDYAFDEAKLLCQESPTTWVAWVPDHGEMILDRSAFYC</t>
  </si>
  <si>
    <t>MBD0387672.1</t>
  </si>
  <si>
    <t>MANQITSGWNPVCHITYNRDTWVKLLQPPSDYAFEEAKLLCQESPVTWIAWVPDYGEVVLDRSDFYC</t>
  </si>
  <si>
    <t>WP_015190943.1</t>
  </si>
  <si>
    <t>MSLQSSNQICRLTPALEGAIAASWNPVCHITYTRDTWVKLLQSPSEYAFDEAKLLCQESSDTWLAWVPDHGEVLLDRSDFYC</t>
  </si>
  <si>
    <t>NJL48952.1</t>
  </si>
  <si>
    <t>MSLQTTFLSYAPASPLERAIADGWNPVCHITYNRDTWVKLLQLPSEYAFGEAKLLCQESPETWVAWVPDHGEVVLDHGDFYC</t>
  </si>
  <si>
    <t>NJN87478.1</t>
  </si>
  <si>
    <t>MFIPTPDSTYLPISALKDAIASGWQPVCQITYNRDAWVKLLQTSSVYGFDEAKLLCQESATTWVAWVPDQGEVVLDRSDFYC</t>
  </si>
  <si>
    <t>WP_226594560.1</t>
  </si>
  <si>
    <t>MSLQTIHTVCPPAPALEGAIASGWNPVCHITYTRDTWVKLLQRKSEYAFDEAKLLCQDSSDTWVAWVPDFGEVVLDRSDFYC</t>
  </si>
  <si>
    <t>WP_223983210.1</t>
  </si>
  <si>
    <t>MSLKTTHPVCSPTPALVKAIVSGWNPVCHITYTRDTWVKLLQAPSEYAFDEAKLLCQESSDTWVAWVPDYGEVILDRSHFYC</t>
  </si>
  <si>
    <t>HBL59928.1</t>
  </si>
  <si>
    <t>MSLQTSYAIGLPAPALERAIASGWNPVCHITYNRDAWVKLIQPPSEYGFDEAKLLCQESSDTWAAWVPDHGEVVLDRSQFYC</t>
  </si>
  <si>
    <t>WP_254563945.1</t>
  </si>
  <si>
    <t>MSLSTVPVNTTVPTRVNEITTGWNPACHITYNRDSWVKLLNPPSEYAADEAKLLCQESDTTWIAWVPGYGEVTLEETDFYC</t>
  </si>
  <si>
    <t>MCL6432767.1</t>
  </si>
  <si>
    <t>MSLQTALDYAPAFPLERAVADGWNPVCHITYNRDIWVKLIQPPSDYAFDEAKLLCQESPETWVAWVPGHGEVVLDRNQFYC</t>
  </si>
  <si>
    <t>WP_073548195.1</t>
  </si>
  <si>
    <t>MSLQSSNQICRLTPAIEGAITASWNPVCHITYTRDTWVKLLQSPGEYAFAEAKLLCQESSDTWLAWVPDHGEVLLDQSDFYC</t>
  </si>
  <si>
    <t>WP_073591910.1</t>
  </si>
  <si>
    <t>MAFQTIDPVCLSIPAIESAIASGWKPVCHITYNRDAWVKLIQPPSEYSFDEAKLLCQESPDTWVAWVPDHGEIILDKSQFYC</t>
  </si>
  <si>
    <t>WP_224178450.1</t>
  </si>
  <si>
    <t>MSLQTTYSVCSPTPALVRAIVSGWNPVCHITYTRDTWVKLLLAPSEYAFDEAKLLCQESPDTWVAWVPDYGEVILDRSHFYC</t>
  </si>
  <si>
    <t>WP_104546994.1</t>
  </si>
  <si>
    <t>MSLQSTEPICRPVSAKEVAIAASWNPVCHITYTRDTWVKLLQSPSDYAFDEAKLLCQESLETWRAWVPDYGEVVLDRSDFYC</t>
  </si>
  <si>
    <t>WP_127083849.1</t>
  </si>
  <si>
    <t>MSLQTTHPVCSPTPALLRAIVSGWNPVCHITYTRDTWVKLLQAPSEYAFDEAKLLCQESPDTWVAWVPDYGEVILDRSHFYC</t>
  </si>
  <si>
    <t>MBW4604643.1</t>
  </si>
  <si>
    <t>MSLQTTHSVCSPTPALVRAIVSGWNPVCHITYTRDTWVKLLQAPSEYAFDEAKLLCQESPDTWVAWVPDYGEVILDKSHFYC</t>
  </si>
  <si>
    <t>WP_073622087.1</t>
  </si>
  <si>
    <t>MSLQTTHSVCSPAPALVRAIVSGWNPVCHITYTRDTWVKVLQAPSEYAFDEAKLLCQESPDTWIAWVPDYGEVILDRSHFYC</t>
  </si>
  <si>
    <t>WP_096694277.1</t>
  </si>
  <si>
    <t>MSLQTTHPVCSPAPALLRAIASGWNPVCHITYTRDTWVKLLLSPSEYAFDEAKLLCQKSSDTWVAWVPDYGEVILDKSYFYC</t>
  </si>
  <si>
    <t>WP_019492049.1</t>
  </si>
  <si>
    <t>MSLQTTHSVCSPTPALVRAIVSGWNPVCHITYTRDTWVKVLQAPSEYAFDEAKLICQESPDTWVAWVPDYGEVILDRSHFYC</t>
  </si>
  <si>
    <t>WP_161826801.1</t>
  </si>
  <si>
    <t>MSPRLNLQCETAIAPDSQISGWDAVCHITYTRDTWVKLLRAPSEYAAAEAKLLCQESPNTWVVWVPGYGEIVLDRSYFYC</t>
  </si>
  <si>
    <t>WP_105219237.1</t>
  </si>
  <si>
    <t>MSLQTTNLVCLPAPALEGAIASGWKPVCHITYTRDTWVKLLQLPSEYAFDEAKLLCQESLDTWSAWVPDHGEVVLHRSHFYC</t>
  </si>
  <si>
    <t>BAU44149.1</t>
  </si>
  <si>
    <t>MSLYPTDTARLTLDLEQAIAQGWNPVCRITYNRDTWVNLLQPLSAYSFNEAKLLCQEASGSWVAWVPDYGEVVLDRSDFYC</t>
  </si>
  <si>
    <t>WP_172355649.1</t>
  </si>
  <si>
    <t>MSLYPTDTARLTLDLERAIAQGWNPVCRITYNRDTWVNLLQPLSAYSFNEAKLLCQEASGSWVAWVPDYGEVVLDRSDFYC</t>
  </si>
  <si>
    <t>MBF2086555.1</t>
  </si>
  <si>
    <t>MSLYPTDTARLTIDLEQAIAQGWNPVCRITYNRDTWVNLLQPLSAYSFNEAKLLCQEASGSWVAWVPDYGEVVLDRSDFYC</t>
  </si>
  <si>
    <t>NJK76289.1</t>
  </si>
  <si>
    <t>MSLQTSHPVDPSALESAIASGWNPVCHITYNRDAWVKLLQPPSEYAFGEAKLLCQESPNTWIAWIPDCGEVVLDRSHFYC</t>
  </si>
  <si>
    <t>HIK09410.1</t>
  </si>
  <si>
    <t>MHLQTTYAVASPTPTFLETAPTWNPVCHITYTRDTWVKLLELPSKYAYDEAKLLCQESGNTWVVWVPDCGEVILDRSDFYC</t>
  </si>
  <si>
    <t>WP_215607772.1</t>
  </si>
  <si>
    <t>MLLQASAPVCPLVSEPEAETAPNWYSVCQINYTRDTWVKLLQPPSYFAYDKAKLLCQTSEDTWAAWVPDHGEVLLDRSHFYC</t>
  </si>
  <si>
    <t>WP_199246127.1</t>
  </si>
  <si>
    <t>MPLQATYAVASPTPTVSETAPTWNPVCHITYTRDTWVKLLELPSKYAYDEGKLLCQESGNTWVVWVPDCGEVILDHSDFYC</t>
  </si>
  <si>
    <t>HBE57970.1</t>
  </si>
  <si>
    <t>MTIETIDRVCLPTSGLEIAIASGWKPVCHITYNRDAWVKLIEPPSEYAFDEARLLCPESPDTWIAWIPDYGEIVLDKSHFYC</t>
  </si>
  <si>
    <t>WP_163670051.1</t>
  </si>
  <si>
    <t>MLLQASAPTCPLVSEPEVEPAPSWYSVCQLNYTRDTWVKLLQPPSYFAYDKAKLLCQASENTWAAWVPDHGEVLLDRSHFYC</t>
  </si>
  <si>
    <t>NJO70725.1</t>
  </si>
  <si>
    <t>MSLHIIPFVSSAPALEAAIASGWSPVCQITYSRDTWVKLIQPLSDYSFDEAKLLCQASPNNWTAWVPDQGEVVLDRSHFYC</t>
  </si>
  <si>
    <t>NJR67701.1</t>
  </si>
  <si>
    <t>MSLQAVYPVASPSSPLEEAIATGWNPTCRITYNRDAWVKLLHLPSESACDEAQLLCQESPDTWIAWVPNHGEAVLNRSHFYC</t>
  </si>
  <si>
    <t>WP_006518668.1</t>
  </si>
  <si>
    <t>MLLQASAPTCPLVSEPEVEPAPSWYSVCQLNYTRDTWVKLLQPPSYFAYDKAKLLCQASDDTWAAWVPDHGEVLLDRSHFYC</t>
  </si>
  <si>
    <t>HIK14737.1</t>
  </si>
  <si>
    <t>MSSQITDSAAQTALALERAIASGWKPVCHITYNRDAWVKLLHPPSEYGFNEAKLLCQESNDTWVAWVPEYGEVRLDKSQFYC</t>
  </si>
  <si>
    <t>WP_163698040.1</t>
  </si>
  <si>
    <t>MLLQASAPTCPLVPEPEVEPAPSWYSVCQLNYTRDTWVKLLQPPSYFAYDKAKLLCQASDDTWAAWVPDHGEVLLDRSHFYC</t>
  </si>
  <si>
    <t>PSB07392.1</t>
  </si>
  <si>
    <t>MLRTETPYPTNSLVPDVEAASTWNLVCHITYDRSSWVKLIQPPSEYSFDEAMLLCQESPTTWIAWIPDYGEVVLDRGDFYC</t>
  </si>
  <si>
    <t>PIG93588.1</t>
  </si>
  <si>
    <t>MSISLQTTNPVCPPTPALEGAIASGWKPVCHITYTRDTWVKLLQLPSEYAFDEAKLLCQESPDTWNAWIPDCGEVVLHRSHFYC</t>
  </si>
  <si>
    <t>RMF62272.1</t>
  </si>
  <si>
    <t>MSLHATHSADLSAQELEKAIALGWNPVCHITYSRDAWVKLLQPLSAYSFQEAKLLCQAAADRWVAWVPDHGEVILNRSDFYC</t>
  </si>
  <si>
    <t>WP_193967986.1</t>
  </si>
  <si>
    <t>MALQQTLQPKPGSDNDFPSWNAICHITYTRDTWVKLLQAPSVYAADEAKLLCQASNNSWVVWVPDHGEVVLDRSHFYC</t>
  </si>
  <si>
    <t>NET09568.1</t>
  </si>
  <si>
    <t>MEPTQDTATIPQWYPVCHITYNRDSWVKLLEPLSEYSFDEAKLLCQDAPNTWIAWVPDYGEAILDRSQFYC</t>
  </si>
  <si>
    <t>WP_228055195.1</t>
  </si>
  <si>
    <t>MSISLQTTNPVCPPTSALEGAIASGWKPVCHITYTRDTWVKLLQLPSEYAFDEAKLLCQESPDSWNAWIPDCGEVVLQRSHFYC</t>
  </si>
  <si>
    <t>MBE9192703.1</t>
  </si>
  <si>
    <t>MSLQTTNPVCPPTSALEGAIASGWKPVCHITYTRDTWVKLLQLPSEYAFDEAKLLCQESPDSWNAWIPDCGEVVLQRSHFYC</t>
  </si>
  <si>
    <t>WP_193991876.1</t>
  </si>
  <si>
    <t>MLLQASAPVCPLEPEAETAPAWYSVCQINYTRDTWVNLIQPPSYFAYDKAKLLCQTAEDTWAAWVPDHGEVLLDRSHFYC</t>
  </si>
  <si>
    <t>HIK33081.1</t>
  </si>
  <si>
    <t>MSLQTIDRVAQSATALKSAIASSPNPVCHITYTRDTWVKLLPTLGEYAFDEAKLLCQESPNTWVAWVPDLGEVILDRSHFYC</t>
  </si>
  <si>
    <t>NEQ51638.1</t>
  </si>
  <si>
    <t>MLLQVKAPVCPLLPEQESETAPSWYSVCQINYTRDTWVKLLQPPSYFAYDKAKLLCEASENTWAAWVPSHGEVLLDRSHFYC</t>
  </si>
  <si>
    <t>WP_190714564.1</t>
  </si>
  <si>
    <t>MPFSTIDSNSLSATALEKAIASGWNPVCHMTYNRDAWVKLLQPLNEYGFDEAKLLCQESADTWVAWVPDSGEVRLHRSQFYC</t>
  </si>
  <si>
    <t>RMG13647.1</t>
  </si>
  <si>
    <t>MSLQTIDRVAQSATALKSAIASSPNPVCHITYTRDTWVKLLPTLGEYAFDEAKLLCQESPNTWVAWVPDLGEVILDRSHFYCEFGAIEESKNERRL</t>
  </si>
  <si>
    <t>WP_027846931.1</t>
  </si>
  <si>
    <t>MQLKANYPACTLVPEIKTSGWKPICKITYNRNSWVKLLQLPNEYSFDEAMLLCQESPEAWVAWVPGHGEILLARSDFYS</t>
  </si>
  <si>
    <t>MBW4652186.1</t>
  </si>
  <si>
    <t>MSFPTSYLGGLSSRELERAIASGWKPVCHITYTRDAWVKLLQPPSEYSDDEAKLLCQEASDNWVAWVPNHGEVILNQSHFYC</t>
  </si>
  <si>
    <t>WP_073610395.1</t>
  </si>
  <si>
    <t>MIPQVHSQTDRKPAAGWQPVCHITYTRDTWVKLAQPPSAYAADEAKLLCQESPDTWVAWVPDHGETVLHKSHFYA</t>
  </si>
  <si>
    <t>MBF2087361.1</t>
  </si>
  <si>
    <t>MSLITTNSPDTSVQGAAIAWQHPVCHITYNRDTWVQLFHPPSEYGAQEAKLLCQSSQTAWVAWVPNHGEIVLDRSHFYC</t>
  </si>
  <si>
    <t>WP_204152456.1</t>
  </si>
  <si>
    <t>MSLITTDSPDTSVQGAAIAWQHPVCHITYNRDTWVQLFHPPSEYGAQEAKLLCQSSQTAWVAWVPNHGEIVLDRSHFYC</t>
  </si>
  <si>
    <t>TVQ18252.1</t>
  </si>
  <si>
    <t>MSLSTTNSPDTSVQEAAIALQHPVCHITYNRDTWVQLFHPPSEYGAEEAKLLCQSSQTAWVAWVPNHGEILLDRSHFYC</t>
  </si>
  <si>
    <t>NJL49558.1</t>
  </si>
  <si>
    <t>MQATLEDTDIKSWHPACHITYTRDTWVTLLQLPSQYAAREAKLLCQASPNTWVAWVPDHGEIVLDRSHFYR</t>
  </si>
  <si>
    <t>WP_166283516.1</t>
  </si>
  <si>
    <t>MSLPTAYSVQPLASEATADLNPEGYPVCRITYNRDAWVKMLQPPNEYSAEDAKLLCQESENTWVAWVPDHGEIILDRSNIYC</t>
  </si>
  <si>
    <t>MBW4485282.1</t>
  </si>
  <si>
    <t>MIPQVHSQTDRKPAAGWQPVCHITYTRDTWVKLANLPNAYAADEAKLLCQESPDTWVAWVPDHGETVLHKSHFYA</t>
  </si>
  <si>
    <t>WP_226573006.1</t>
  </si>
  <si>
    <t>MTLQTIDPVCLPTPALESAIAPTWNPVCHITYTRDTWVKLLQRKSEYAFDEAKLLCQESPDTWVAWVPDCGQVVLHKSHFYS</t>
  </si>
  <si>
    <t>WP_190752740.1</t>
  </si>
  <si>
    <t>MIPQVHSQTDRKPAAGWQPVCHITYTRDTWVKLAEPLSAYAADEAKLLCQESPDTWVAWVPDHGETVLHKSHFYA</t>
  </si>
  <si>
    <t>PZV07416.1</t>
  </si>
  <si>
    <t>MIPQVHSQTDRKPAASWQPVCHITYTRDTWVKLTSQPSAFAADEAKLLCQESPDTWVAWVPDHGETVLHKSHFYA</t>
  </si>
  <si>
    <t>WP_190520676.1</t>
  </si>
  <si>
    <t>MIPQVHSQTDRKPAAGWQPVCHITYTRDTWVKLAEPLSAYAADEAKLLCQESPDTWVVWVPDHGETVLHKSHFYA</t>
  </si>
  <si>
    <t>WP_190624809.1</t>
  </si>
  <si>
    <t>MIPQVHSQTDRKPAAGWQPVCHITYTRDTWVKLAQPLSAYAADEAKLLCQASPDTWVAWVPDHGETVLHKSHFYA</t>
  </si>
  <si>
    <t>WP_193801812.1</t>
  </si>
  <si>
    <t>MSMQLTSNPANVVTEQEAIAPDWSPVCHITYNRDSWVKLNQAPSAYSQEEALLLCEEKSGTWVSWVPGYGEVTLNKSEFYC</t>
  </si>
  <si>
    <t>MBE9170371.1</t>
  </si>
  <si>
    <t>MPETRDKTTLTWNPVCHITYNRDSWVKLLVLPSEYSSDKALLLCQESVDTWVAWVPDYGEVLLNRSNFYC</t>
  </si>
  <si>
    <t>WP_017301280.1</t>
  </si>
  <si>
    <t>MTPQLHSQANVKSAAAWQPVCHITYTRDTWVKLTNLPNEYAAAEAKLLCQESPDTWVAWVPDHGETVLHKSHFYA</t>
  </si>
  <si>
    <t>WP_071827578.1</t>
  </si>
  <si>
    <t>MVTQFASMPVNLESEVQKSIVTNWNPVCHITYNRDSWVKLSQSPNIYSEEEALLLCEKSSGVWVSWVPGYGEIILDKSEFYC</t>
  </si>
  <si>
    <t>WP_225907465.1</t>
  </si>
  <si>
    <t>MANPVLKSLPSWGSGAIAAPNYPTCQLNYTRDTWVKLRQTPNPYAADEAKLLCRDAGHAWVVWVPNHGEVVLDRSEFWC</t>
  </si>
  <si>
    <t>MBW4463228.1</t>
  </si>
  <si>
    <t>MIPQVHSQTDRQPAAGWQPVCHITYTRDTWVKLVNLSNAFAADEAKLLCQESPDTWVVWVPDHGETVLHKSHFYA</t>
  </si>
  <si>
    <t>PSN10398.1</t>
  </si>
  <si>
    <t>MIPQLYSQPGAKTNLSWQPVCHITYTRDTWVKLTHLPNEYAADEAKLLCQASPDSWVAWVPDHGETVLHKSHFYV</t>
  </si>
  <si>
    <t>PZO36617.1</t>
  </si>
  <si>
    <t>MTLQLYSQSEAAIAPDWNPVCHITYTRDTWVKLSQFPSEYAAEEAQLLCPESPDSWVVWVPDHGEVVLHKRHFYC</t>
  </si>
  <si>
    <t>WP_035984608.1</t>
  </si>
  <si>
    <t>MTPQLQSQADASAVSSWPPLCHITYTRDTWVTLAQRPSGYAAAEAKLLCQATPDTWVAWVPDHGETLLHKSHFYV</t>
  </si>
  <si>
    <t>AUC60707.1</t>
  </si>
  <si>
    <t>MVSVDYKLRNHKTLYLWSAEMLVKLATTTDKVKSDTPCWSPVCHITYNRDSWVKLNEAPSDYSQEEALLLCEEKAGIWVSWVPGYGEVVLDKSEFYC</t>
  </si>
  <si>
    <t>WP_169612430.1</t>
  </si>
  <si>
    <t>MAPQLQTQTETTAAYDWNPACHITYTRDTWVQLTDLPSAYAADAAQLLCQESPDYWVTWVPDHGEVVLHRSQFYI</t>
  </si>
  <si>
    <t>PZV21612.1</t>
  </si>
  <si>
    <t>MTLQLYSQSEVAIAPDWSPVCHITYTRDTWVKLSLLPSEYAAEEAQLLCPESPDSWVVWVPDHGEVVLHKRHFYC</t>
  </si>
  <si>
    <t>PSR19462.1</t>
  </si>
  <si>
    <t>MTPQLQSQSDAKLAPNWPPVCHIAYTRDTWVTLANRPSEYAAAEAKLLCQASPDTWVAWVPDHGETVLHKSHFYV</t>
  </si>
  <si>
    <t>WP_194059092.1</t>
  </si>
  <si>
    <t>MTPQLQSQADAQLTSGWPPVCHIAYTRDTWVTLADRPNEYAAAEAKLLCQASPDTWVAWVPDHGETLLHKSHFYV</t>
  </si>
  <si>
    <t>MBL1208802.1</t>
  </si>
  <si>
    <t>MVTQLASMPSNLESKVQDSISTNWNPVCHITYNRDSWVKLFQSPSAYSEKEALLLCEKSAGIWVSWVSGYGEIILDKSEFYC</t>
  </si>
  <si>
    <t>WP_066121332.1</t>
  </si>
  <si>
    <t>MVVKFAPMPTLELENSSTKNWNPVCHITYNRDSWVKLNQSPSDYSQEEALLLCEKYPGIWVSWVPGYGEIILDKSEFYC</t>
  </si>
  <si>
    <t>MBF2055774.1</t>
  </si>
  <si>
    <t>MLTQLKSVSSPTELDVQEGFSVDKINCNSVCHITYNRDSWVKLYQCPSAYAEEEALLLCEQSSGVWVSWIPNHGEALLDKSEFYC</t>
  </si>
  <si>
    <t>AFZ48797.1</t>
  </si>
  <si>
    <t>MVVKSVSVAKAESVKSTDWSPVCHITYNRDSWVKLNKPVSEYSQSEALLLCEESAGVWVSWVPEYGEVILDKSDFYC</t>
  </si>
  <si>
    <t>WP_017294611.1</t>
  </si>
  <si>
    <t>MLVQLAPVSSNVELEVNNSSPTNWNPVCHITYNRDSWVKLNQSPNEYSDSEALLLCEKSPGVWVSWVAGYGEFTLDKSEFYC</t>
  </si>
  <si>
    <t>AFZ52745.1</t>
  </si>
  <si>
    <t>MSVQVRSINCSVELNHLVTGKEKSLAIPDDVKADNLLGWNPVCLITYNRDSWVKLNQAPNPYAEEEALLLCEKVPGVWVSWIPGHGEMLLDKSEFYC</t>
  </si>
  <si>
    <t>PHV62015.1</t>
  </si>
  <si>
    <t>MSVQVRSINCSVELNHLVTGKEKSLAIPDDVKADNLLGWNPVCLITYNRDSWVKLNQAPNPYAEEEALLLCEKVPGVWVSWIPGHGEMLLDKSEFYCVNNYYHFGSITSRRVNY</t>
  </si>
  <si>
    <t>WP_199295527.1</t>
  </si>
  <si>
    <t>MGWNPVCLITYNRDSWVKLNQAPNPYAEEEALLLCEKVPGVWVSWIPGHGEMLLDKSEFYC</t>
  </si>
  <si>
    <t>WP_069790861.1</t>
  </si>
  <si>
    <t>MLVKLATTTDKVKSDTPCWSPVCHITYNRDSWVKLNEALSDYSQQEALLLCEEKAGIWVSWVPGYGEIVLDKSEFYC</t>
  </si>
  <si>
    <t>WP_194025711.1</t>
  </si>
  <si>
    <t>MTPQLQSQADATHTLDWPPVCHITYTRDTWVTLANLPNEYAAAEAKLLCQASPDTWVAWVPDHGETVLHKSHFYV</t>
  </si>
  <si>
    <t>WP_206602565.1</t>
  </si>
  <si>
    <t>MGWNPVCLITYNRDSWVKLNQAPNPYAEEEALLLCEKVPGVWVSWIPGHGEMLLDKSEFYCVNNYYHFGSITSRRVNY</t>
  </si>
  <si>
    <t>HIK06774.1</t>
  </si>
  <si>
    <t>MPLPATDSIYSLLPELECLQNFISTTWIPVGDITDNGDTWVKLLQSPSEYSCDEAKLLCQESPDTWIAWIPNYGEIILHRSSFC</t>
  </si>
  <si>
    <t>MBJ7899872.1</t>
  </si>
  <si>
    <t>MSLQLASRAATASRFPVCHITYTRDTWVNLFAPLTSYASSEAKLLCQASPNTWVVWVPDHGQAILERSEFYC</t>
  </si>
  <si>
    <t>WP_228060673.1</t>
  </si>
  <si>
    <t>MSLQTTPSVCLPAPALEKAIASGWNPVCHITYNRDAWVKLIQSLSEYAFDEAKLLCQVSPNTWQSLGARSW</t>
  </si>
  <si>
    <t>NJR40750.1</t>
  </si>
  <si>
    <t>MSLRSNYPSCLLKPEAKEMIALASKLVCHVAYNRDTWVKLFQVPSEYCADEALLLCQESFDTWVAWIPGYGEMLLDRSHFGVAEFGS</t>
  </si>
  <si>
    <t>WP_011244559.1</t>
  </si>
  <si>
    <t>MSTILPVSQGIAASDRFVPMPRQWVQLRDRCSEYSYDRALLMCEALNDAWIAWVPDHGEVTLERHQFLQLAESIA</t>
  </si>
  <si>
    <t>WP_208677111.1</t>
  </si>
  <si>
    <t>MSTIIPISQGITSAETFVPMPRQWVQLRDRCSEYSADQALLMCEAWNDAWVAWVPDHGEVTLQRHQFLQHTNPSSAV</t>
  </si>
  <si>
    <t>WP_208679219.1</t>
  </si>
  <si>
    <t>MSTITPISQGITNAETFVPMPRQWVQLRDRCSEYSADQALLMCEAWNDAWVAWVPDHGEVTLQRHQFLQHTNPSSAV</t>
  </si>
  <si>
    <t>MBW4540550.1</t>
  </si>
  <si>
    <t>MRVVPLGSQPSVAPVDAFIPQADQWVQLRDRLSEYSDDQALLLCEATDDRWVAWIPNHGEALLERDQFLKS</t>
  </si>
  <si>
    <t>WP_080813252.1</t>
  </si>
  <si>
    <t>MSTFTPASQTATAPVNGFIPQANQWVRLRDRISEYSAEEALLLCENADGSWVAWVPDHGETQLQREQLLKL</t>
  </si>
  <si>
    <t>MBW4421637.1</t>
  </si>
  <si>
    <t>MRVVPLGSQPSVTPVDAFVPQAHQWVQLRDRLSEYSDDQALLLCEATDGRWVAWIPDHGEALLERDQFLKS</t>
  </si>
  <si>
    <t>NJO77763.1</t>
  </si>
  <si>
    <t>MDLLTATSSVWSANATATEFVPEPNLWVKLRDSLSPYSFDEALLLCQEANELWIAWVPDFGEVVLERHQFYRLTKI</t>
  </si>
  <si>
    <t>NEQ32034.1</t>
  </si>
  <si>
    <t>MTVSTSVSAKLAAAVTGFVPQAQQWVKLRDRISEYSAEEALLLCEEAEGRWLAWVPDHGEAVLDRGQIFQS</t>
  </si>
  <si>
    <t>OAB56147.1</t>
  </si>
  <si>
    <t>MSIGISQETMTSVTGFTPEADQWVQLRDPMANYSADEALLLCQDVEGDWVAWIPNYGEALLTREQLLKNLG</t>
  </si>
  <si>
    <t>WP_252663425.1</t>
  </si>
  <si>
    <t>MTISISQEPMTSVGGFIPEADQWVQLRDPLTDYSADEALLLCEEVEDYWVAWIPSYGEARVRREQLLKAID</t>
  </si>
  <si>
    <t>WP_193907055.1</t>
  </si>
  <si>
    <t>MAVSIAVSSNAAAPIESFIPKAHEWVKLRNPISEYSADEALLLCEASEDCWVAWVPGYGEARLNRQQLLQPE</t>
  </si>
  <si>
    <t>WP_235110999.1</t>
  </si>
  <si>
    <t>MNIPTKKPQQPIAASPSSEVFVPKAHQWVQLRNSLSEYSEDTALLLCPGVQDRWIAWIPGFGQATLERSQLLKAID</t>
  </si>
  <si>
    <t>MCC5899231.1</t>
  </si>
  <si>
    <t>MNIGVSQETMTSVVGFTPEADQWVQLRDPITEYSADEALLLCEDVEGYWVAWIPSYGEARVRREQLLKPMD</t>
  </si>
  <si>
    <t>NMG58131.1</t>
  </si>
  <si>
    <t>MTSVAGFTPEADQWVQLRDPLSEYSADEALLLCEDVEGCWVAWIPSYGEARVRREQLLKAMA</t>
  </si>
  <si>
    <t>WP_159790036.1</t>
  </si>
  <si>
    <t>MNIGVSPETMTSVVGFTPEADQWVQLRDPITEYSADEALLLCEDVEGYWVAWIPSYGEARVRREQLLKPMN</t>
  </si>
  <si>
    <t>WP_075598235.1</t>
  </si>
  <si>
    <t>MFPASSLSALLNLTSDAVGFVPQPNTWVRLRDPLSLFSFDEALLLCEETDGRWVAWVPDFGETLLERHQFVR</t>
  </si>
  <si>
    <t>WP_190773264.1</t>
  </si>
  <si>
    <t>MDSATLSFNSQSNASGGFIPQANCWVQLRDRLTPFSHDEALLLCEEEGDRWVAWIPDHGEVVLHRSQFVAE</t>
  </si>
  <si>
    <t>NJK40552.1</t>
  </si>
  <si>
    <t>MFNHYQTSTGCGCPPAFVPQPYQWVQLRDPISTYSFDQAYLLCEVTSGEWIAWVPNYGEARLRREQLLQATD</t>
  </si>
  <si>
    <t>MCG8362617.1</t>
  </si>
  <si>
    <t>MVQPTFTMATLDTATPIEAAFTPQQGLWVQLRNRPSDYAFDQALLLCETFPGEWVAWIPSFGEITLTRGQFLQLAS</t>
  </si>
  <si>
    <t>PZO08938.1</t>
  </si>
  <si>
    <t>MNDGFVKSAVLPDSASDYAVFQPESGLWVTLRNAPNDYSHDEALLLCETFPGEWVSWVPGFGEITLSRGQFHQNEQI</t>
  </si>
  <si>
    <t>WP_121971571.1</t>
  </si>
  <si>
    <t>MTINAGAIQSVVSPDSAHDHAVFQPEGGLWVSLRNAPSDYSHDEALLLCEAFPGEWVSWVPGFGEITLNRGQFYQNG</t>
  </si>
  <si>
    <t>WP_006457943.1</t>
  </si>
  <si>
    <t>MNAAAVKSALLPESPSDHALFKPESGLWVTLRNAPSDYSHHEALLLCETFSGEWVSWVPGFGEITLSRGQFHQGEQV</t>
  </si>
  <si>
    <t>MBW4549696.1</t>
  </si>
  <si>
    <t>MTSSLPLNQISPELGFFPQPNLWVNLRDRLSPYSFDQALLLCETEAGDWISWVPDFGQTVLGRDQFFGLD</t>
  </si>
  <si>
    <t>NJK29695.1</t>
  </si>
  <si>
    <t>MISISTKVPEQTLVSSDSFVPRADQWVQLRDCLSEYSSDTALLLCEEEAGQWVAWVPGFGSATLNRSQLLRAVSS</t>
  </si>
  <si>
    <t>WP_010472303.1</t>
  </si>
  <si>
    <t>MSISTKKPQQSIAADVFVPRAHQWVQLRNPLSDYSEDAALLLCPGDRDRWIAWIPGFGQATLERSQLLKAID</t>
  </si>
  <si>
    <t>WP_012163625.1</t>
  </si>
  <si>
    <t>MSISTKKPQQSIAADVFIPRAHQWVQLRNPLSDYSEDAALLLCPGDRDRWIAWIPGFGQATLERSQLLKAID</t>
  </si>
  <si>
    <t>WP_212663865.1</t>
  </si>
  <si>
    <t>MNIPTKKPQQPIAASPSSEVFVPKAHQWVQLRNSLSEYSEDTALLLCPGVQDHWIAWIPGFGQATLERSQLLKAID</t>
  </si>
  <si>
    <t>NJM45955.1</t>
  </si>
  <si>
    <t>MTLEAFQPQPDLWVKLRDLPSEYSYDRALLICQLDTEHWIAWVPDHGEIWLDRQAFLKDEV</t>
  </si>
  <si>
    <t>WP_026788210.1</t>
  </si>
  <si>
    <t>MKLNLKQADTKVQPQWQPIVGYASEFNPSTWVQMREKPNPYSHDQALLLCQVTEDEWVAWVPDHGEMVLYRHQFFRS</t>
  </si>
  <si>
    <t>WP_026795017.1</t>
  </si>
  <si>
    <t>MKLNLKQADTEVQPQWQPIVGYASEFNPSTWVQMREKPNPYSHDQALLLCQVTEDEWVAWVPDHGEMVLYRHQFFRS</t>
  </si>
  <si>
    <t>VXD20217.1</t>
  </si>
  <si>
    <t>MVDQGQKIMKLNLKQADTEIQPQWQPIVGYASEFAPSTWVQMGEKPNPYSHDQALLLCQVTEDEWVAWVPDHGEMVLYRHQFFRS</t>
  </si>
  <si>
    <t>WP_083618884.1</t>
  </si>
  <si>
    <t>MKLNLKQADTEIQPQWQPIVGYASEFAPSTWVQMGEKPNPYSHDQALLLCQVTEDEWVAWVPDHGEMVLYRHQFFRS</t>
  </si>
  <si>
    <t>WP_079678715.1</t>
  </si>
  <si>
    <t>MKLNLKQADTGIQPQWQPIVGYTSEFNPSTWVQMREKPNPYSHDQALLLCQVTEDEWVAWVPDHGEMVLYCHQFFRS</t>
  </si>
  <si>
    <t>OIP70374.1</t>
  </si>
  <si>
    <t>MKLNLKQANTEIQPQWQPIVGYASEFEPCTWVQMGEKPNPYSHDQALLLCQVNEDEWVAWVPDHGEMVLCRHQFFRS</t>
  </si>
  <si>
    <t>WP_083620986.1</t>
  </si>
  <si>
    <t>MKLNLKQADTEIQPQWQPIVGYPSEFEPSTWVQLWQQPNPYSHDEALLLCQLGEDEWVAWIPDHGETVLSRYQFFQR</t>
  </si>
  <si>
    <t>WP_190522080.1</t>
  </si>
  <si>
    <t>MKLNLKQADTEIQPQWQPIVGYPCPPEFEPSTWVKLWQQPNPYSHDEALLLCQLTEDEWVAWIPDHGETVLYRYQFFQR</t>
  </si>
  <si>
    <t>WP_254173736.1</t>
  </si>
  <si>
    <t>MKLNLKQADTEIQPQWQPIVGYPCPPEFEPSTWVKLWQQPNPYSHDEALLLCQLTEEEWVAWIPDHGETVLYRYQFF</t>
  </si>
  <si>
    <t>WP_193868905.1</t>
  </si>
  <si>
    <t>MKLNLKQADTEIQPQWQPIVGYPCPPEFEPSTWVKLWQQPNPYSHDEALLLCQLGEDEWVAWIPDHGETVLYRYQFFQR</t>
  </si>
  <si>
    <t>WP_072721825.1</t>
  </si>
  <si>
    <t>MKLNLKQADTEIQPQWQPIVGYPCPPEFEPSTWVKLWQQPNPYSHDEALLLCQLTEDEWVAWIPDQGETVLYRYQFFQR</t>
  </si>
  <si>
    <t>WP_046280467.1</t>
  </si>
  <si>
    <t>MSLDLHPQITPTSVSDWMASQTAFSSEYEPGTWVDLRELPNPYSHDEALLLCQSAENQWIAWIPDHGETILHRHQFFR</t>
  </si>
  <si>
    <t>WP_023068348.1</t>
  </si>
  <si>
    <t>MSLDLHPEITLTSVSDWLASEVPFSGEYQPGTWVKLRELPNPYSHDEALLLCENAANQWIAWIPDHGETILGRHQFFR</t>
  </si>
  <si>
    <t>WP_190820438.1</t>
  </si>
  <si>
    <t>MTLNYCVLPLLSRTRSWAPQPNRTQSQMEYQDSTWVQLLELPNPYSHDEALLLCQQSEDEWVAWIPDHGEAVLHTSQFYRVR</t>
  </si>
  <si>
    <t>MBD0385282.1</t>
  </si>
  <si>
    <t>MKLDSRRPDFAVQPRRQNLEGLQRLRASTWVKLLQLPNPFSFDEALLLCPVSEDEWLAWIPDHGEVILNSRQFFQ</t>
  </si>
  <si>
    <t>EAW37638.1</t>
  </si>
  <si>
    <t>MNTENNYNVRFSEETCGEIKVSENKLNEEKAMSLDLHPQITPNPSLTGGLQRFYSKSEYEPGSWVNLSELPNPYSHDEALLLCENAANQWIAWIPDHGETILDRHQFFR</t>
  </si>
  <si>
    <t>WP_039895779.1</t>
  </si>
  <si>
    <t>MSLDLHPQITPNPSLTGGLQRFYSKSEYEPGSWVNLSELPNPYSHDEALLLCENAANQWIAWIPDHGETILDRHQFFR</t>
  </si>
  <si>
    <t>MBW4427692.1</t>
  </si>
  <si>
    <t>MKLDSRRPDFAVQPRRQNLEGLQRFRASTWVKLLQLPNPFSFDEALLLCPVSEDEWLAWIPDHGEAILNIRQFSY</t>
  </si>
  <si>
    <t>WP_190430724.1</t>
  </si>
  <si>
    <t>MTLNYCVLPLLSRTRSWAPQTNRTQSQMDYQDSTWVQLLELPNPYSHDEALLLCQQSEDEWVAWIPDHGEAVLHTSQFIRVR</t>
  </si>
  <si>
    <t>WP_190414823.1</t>
  </si>
  <si>
    <t>MTLNYCVLPLLSRTRSWAPQTNRTQSQMDYQDSTWVQLLELPNPYSHDEALLLCQQSEDEWVAWIPDHGEAVLHTSQFIRPPA</t>
  </si>
  <si>
    <t>WP_190433965.1</t>
  </si>
  <si>
    <t>MTLNYCVLPLLSRTRNWAPQPSRTQSQMDYQDSTWVQLLELPNPYSHDEALLLCQQSEDEWVAWIPDHGEAVLHTSQFIRVR</t>
  </si>
  <si>
    <t>NEQ26711.1</t>
  </si>
  <si>
    <t>MKLDSRNSAVNLPPYLHPLNWLTKSEISTTEDLEASTWVQLRELPSPYSHDEALLLCKHSDSEWIVWIPEHGEMVLHRSQFSKAVEGD</t>
  </si>
  <si>
    <t>MBW4521442.1</t>
  </si>
  <si>
    <t>MNIASSRFLSSLTDPELQPPGFNPQPSTWVRLRELPSTYSFDEALLLCRAADDRWLAWIPDFGEILLEPGQFYANV</t>
  </si>
  <si>
    <t>PIG92822.1</t>
  </si>
  <si>
    <t>MKLDVHKITDAPIWNIKPFLNKVQPEFTANSWVQLRELPSDYSHDEALLLCQLSHDKWVAWVPQHGEVTLHAHQFCA</t>
  </si>
  <si>
    <t>WP_193933177.1</t>
  </si>
  <si>
    <t>MKLDVHKMTDAPIWSIEHFLNEVQPEFTANSWVQLQDLPSDYSHDEALLLCQLSHDEWVAWVPQHGEVILHAHQFCALH</t>
  </si>
  <si>
    <t>WP_015187672.1</t>
  </si>
  <si>
    <t>MKLDVRKIRNEQSQWSIKPFLNQVKPEFTANSWVQLRELLCQLSSDEWVAWVPQCGETILHAHQFYALY</t>
  </si>
  <si>
    <t>MBW4638700.1</t>
  </si>
  <si>
    <t>MKPYINQPQQAFKSDSWVKLSELPSSFSFDEALLVCQISEDEWIAWIPDHGETVLNTSQFCQIS</t>
  </si>
  <si>
    <t>WP_106170039.1</t>
  </si>
  <si>
    <t>MNLNSYIQDFGVRPQKQNLEWSNQSHLKSSQQEFQADTWVHLLELPSTFSFDEALLLCQISEDRWAAWIPEHGEAVLHTRQFCARF</t>
  </si>
  <si>
    <t>MBW4458141.1</t>
  </si>
  <si>
    <t>MKLNSYIQDFGVRPQKQNLEWSNQSHLKSSQQEFQADTWVHLLELPSTFSFDEALLLCQVSEDQWAAWIPDHGEVVLHTRQFCARF</t>
  </si>
  <si>
    <t>WP_250125462.1</t>
  </si>
  <si>
    <t>MKLNSYKPDIAVQQRTPNLDWSNKFYYTSAQQEFEPDIWVQLLELPSTFSFDEALLICQLSKDEWLAWIPEHGESVLHTRQFCALS</t>
  </si>
  <si>
    <t>NJN48729.1</t>
  </si>
  <si>
    <t>MGQVASRPAKVLVDAPVDRFVPQRDLWVQLRNTPAKYAHDQALLVCELDADEWMAWVPGFGELCVNRSQFHRIGEAE</t>
  </si>
  <si>
    <t>MBE9032911.1</t>
  </si>
  <si>
    <t>MPTKVSVEAPIDAGFVPQRDIWVQLRNAPATYAHDQALLVCELDADEWVAWVPGYGELCLKRSQFHRIGDAD</t>
  </si>
  <si>
    <t>WP_036533731.1</t>
  </si>
  <si>
    <t>MSFSTLQPVVPLGDGQSFQAEFKSQTGTWVKLRDLPTPYSFDEAFLLCEVLGGSWVAWVPDCGEVLLQPREFYRLP</t>
  </si>
  <si>
    <t>NEP37149.1</t>
  </si>
  <si>
    <t>MKLLEPQTQTLTWNSSPNPNLDQSQEAFQPGTWVSLLELPNPYSFDEALLLCQISEDQWVSWIPDHGEATLHISQFF</t>
  </si>
  <si>
    <t>NES46580.1</t>
  </si>
  <si>
    <t>PNLDQSQEAFQPGTWVSLLELPNPYSFDEALLLCQISEDQWVSWIPDHGEATLHISQFF</t>
  </si>
  <si>
    <t>MBW4512351.1</t>
  </si>
  <si>
    <t>MNKSILQVTPALELDGSTTVPFTPRSSTWVKLRELPSDYSFDEALLLCEESDGGWVAWVPSFGEIKLTRADFYNLAA</t>
  </si>
  <si>
    <t>PZO49013.1</t>
  </si>
  <si>
    <t>MTIQASAPTALASETATFQPESDLWVALRNPPSDYSHHEALLLCEIDSGDWVAWVPGYGEITLSRSQFYQSEEV</t>
  </si>
  <si>
    <t>WP_109010059.1</t>
  </si>
  <si>
    <t>MKLDFRRPDFAVQPKRQNLEGLQQLRASTWVKLLQLPNPFSFDEALLLCPVSADEWLAWIPDHGEAILNIKQFSY</t>
  </si>
  <si>
    <t>PSN18223.1</t>
  </si>
  <si>
    <t>MNFVTSTPQINRTGKIPFLPRVNEWVDLRDVMPGYGYHQALLLCELADDQWSAWVPNHGETVLRRDQFMVALEDQ</t>
  </si>
  <si>
    <t>WP_207087691.1</t>
  </si>
  <si>
    <t>MKLDLVKQELEKLYLRSPDWIPTSQGEIICHEPEPNTWVQLLEQPSEYSANQALLLCKCGDHQWVAWVPEHGEVILHEGQFY</t>
  </si>
  <si>
    <t>WP_015150166.1</t>
  </si>
  <si>
    <t>MKLNLVKQELEKLYLRSPEWIPTSPREIIWQEPEPNTWVQLLEQPSEYSADQALLLCKCGDREWVAWVPEHGEVILHEGQFY</t>
  </si>
  <si>
    <t>WP_254567520.1</t>
  </si>
  <si>
    <t>MKLDLVKQDLEKLYLRSPEWIPISQQEILWQEPEENTWVQLLEQPSEYSADQALLLCKCGDRQWVAWVPEHGEVILHEGQFY</t>
  </si>
  <si>
    <t>MBW4579970.1</t>
  </si>
  <si>
    <t>MRLETEFRLCLQRQMLEQAWHTVTDRPDLQPLTSSTLPAIAPLTWVKLLQRPSAYSADEALLLCEAADHQWVAWIPDYGEIVLRREQFESL</t>
  </si>
  <si>
    <t>WP_190512364.1</t>
  </si>
  <si>
    <t>MRLETEFRLCLQRQGLERLWRDAIDRSALPSAALVNQPAIAASVWVKLLQPPSAYSSDEALLLCQTADNQWLAWVPDHGEIVLESEQFEPLFE</t>
  </si>
  <si>
    <t>WP_190454475.1</t>
  </si>
  <si>
    <t>MRLETEFRLCLQRQGLERLWQDALDRSALPSAALVNQPAIAASVWVKLLQPPSAYSSDEALLLCQTADNQWLAWVPDHGEIVLTPEQFEPLFE</t>
  </si>
  <si>
    <t>WP_106255488.1</t>
  </si>
  <si>
    <t>MRLETEFRFCLQRQSLEWAFQQASTAPAHIDIAAPTLADLKQAIAPSMWVKLVQSPSAYSSDEALLLCQGGDRQWLVWVPDYGEIMLEREQFDPFS</t>
  </si>
  <si>
    <t>OWY65631.1</t>
  </si>
  <si>
    <t>MQLNSHKQHKTADRTHSDWLKKIYDNSLEQCQRNGWVKLRELPSTYSHDEALLLCQVGKDEWLAWVPDHGEAVLRTHQFEVDGNW</t>
  </si>
  <si>
    <t>NHC36927.1</t>
  </si>
  <si>
    <t>MQLNSHKQHKTADRTHSDWLNKIYDNSLEQCQRNGWVKLRELPSTYSHDEALLLCQVGKDEWLAWVPDHGEAVLRTHQFEVDGNW</t>
  </si>
  <si>
    <t>WP_106216080.1</t>
  </si>
  <si>
    <t>MQLNSHKQHKTADRTHSDWLNKIYDNSLEQCQRNGWVKLRELPSTYSHDEALLLCQVGKDEWLAWVPDHGEAVLHADQFEVDGNW</t>
  </si>
  <si>
    <t>WP_106168683.1</t>
  </si>
  <si>
    <t>MQLNSHKQHKTADRTHSDWLNKIYDNSLEQCQRNGWVKLRELPSTYSHDEALLLCQVGKDEWLAWIPDRGEAVLHADQFEVDGNW</t>
  </si>
  <si>
    <t>MBD2308148.1</t>
  </si>
  <si>
    <t>MQLNSHKQHKTADRTHSDWLNKIYDNSLEQCQRNGWVKLRELPSTYSHDEALLLCQVGKDEWLAWVPDHGEAVLHADQFEVDDNW</t>
  </si>
  <si>
    <t>WP_015154682.1</t>
  </si>
  <si>
    <t>MQLNSHKQHKTADRTYSNWLNKIYDNSLEQCQRNGWVKLRELPSTYSHDEALLLCQVGKDEWLAWIPDRGEAVLHADQFEVDGNW</t>
  </si>
  <si>
    <t>WP_199316916.1</t>
  </si>
  <si>
    <t>MNKIYDNSLEQCQRNGWVKLRELPSTYSHDEALLLCQVGKDEWLAWVPDHGEAVLHADQFEVDDNW</t>
  </si>
  <si>
    <t>WP_062287175.1</t>
  </si>
  <si>
    <t>MKINTQRPNCAVPAVRQNLDWLSKAYSKNSAQQCQPDLWVKLLELPSPYSSDEALLLCQVSADEWLAWVPNHGEVTLNTRQYS</t>
  </si>
  <si>
    <t>WP_190982678.1</t>
  </si>
  <si>
    <t>MQINTQRPNCAVPAVRQNLAWLSKAYSQNSLKSCQPAVWVCLAELPSSYSYDEALLLCQVSADEWLAWVPDHGEVTLRLSQWSIV</t>
  </si>
  <si>
    <t>MBD0264797.1</t>
  </si>
  <si>
    <t>MKLDSRKLGFRVAAQRQNLDLSSKSYANSQEKLQASTWVKLLELPSTFSFDEALLLCQVTEDEWLAWIPDHGEALLNTRQYRY</t>
  </si>
  <si>
    <t>WP_190686535.1</t>
  </si>
  <si>
    <t>MKVNTQRPDCAVPAVRQNLDWLSKAYSNCVQQCQPSIWVRLLELPNPYSSDEALLLCQVSVDEWLAWVPDHGEVKLRVDEQGVGCRV</t>
  </si>
  <si>
    <t>MBU7582069.1</t>
  </si>
  <si>
    <t>MQINTQRPNCAVPAVRQNLAWLSKAYSQNSLKSCQPSVWVRLVEPPSPYSYDEALLLCQVSADEWLAWVPDHGEVTLRLSQESIV</t>
  </si>
  <si>
    <t>WP_190967021.1</t>
  </si>
  <si>
    <t>MQINTQRPNCAIPAVRQNLAWLSKAYSQNSFKLCQPAVWVRLAELPSPYSYDEALLLCQVSADEWLAWVPDHGEVTLRLTQGSIV</t>
  </si>
  <si>
    <t>OCQ96550.1</t>
  </si>
  <si>
    <t>MQINTQRPNCAVPAVRQNLAWLSKAYSQSSLNSCQPAVWVRLAELPSPYSYDEALLLCQISADEWLAWVPDHGEVTLRLTQGSIV</t>
  </si>
  <si>
    <t>MBW4446486.1</t>
  </si>
  <si>
    <t>MKLDSRKLGFRIAGQRLNLDLSSKSYPNSQQKLQASTWVKLLELPSAYSFDQALLLCQVTEDEWLAWIPDHGEALLNTRQFSY</t>
  </si>
  <si>
    <t>MBW4568392.1</t>
  </si>
  <si>
    <t>MKLDSRKLGFSVAGQRQNLDGSSKSYPNSQHKLQASTWVKLLELPSTFSFDEALLLCQVTEDEWLAWIPDHGEALLNTRQFSY</t>
  </si>
  <si>
    <t>WP_229537868.1</t>
  </si>
  <si>
    <t>MTINTQRPNCAVPAVRQNLDWLSKAYSKNSVQQCQPDLWVRLLELPSPYSSNEALLLCQVSADEWLAWVPNHGEVRLHVSQWQVVNDQ</t>
  </si>
  <si>
    <t>MBW4605905.1</t>
  </si>
  <si>
    <t>MKLDSRKLGFSVTGQRQNLDGSSKSYPNSQQNLQASTWVKLLELPSTFSFHEALLLCQVTEDEWLAWIPDHGEALLNTRQFSY</t>
  </si>
  <si>
    <t>WP_089126069.1</t>
  </si>
  <si>
    <t>MKLDSRKLGFSVAGQRQNLDGSSKSYPNSQQKLQASTWVKLLELPSTFSFDEALLLCQVTEDEWLAWIPDHGEELLNTRQFSY</t>
  </si>
  <si>
    <t>WP_096582135.1</t>
  </si>
  <si>
    <t>MKIDTQRPNCAVPAVRQNLDWLSKAYSKSSTKQCQSDLWVRLLELPSPYSFDEALLLCQVSADEWLAWVPDHGEVKLHSSQWSMVNNY</t>
  </si>
  <si>
    <t>WP_190701905.1</t>
  </si>
  <si>
    <t>MKITTQRPDCAVPAVRQNLDWLSKAYSKSSVQHCQPSVWVRLLELPSPYSSDEALLLCQVSADEWLAWVPDHGEVTLNIRQYLQ</t>
  </si>
  <si>
    <t>WP_190588665.1</t>
  </si>
  <si>
    <t>MQINTQRPNCAVPAVRQNLAWLSKAYSQNSLKSCQPAVWVRLVEPLSPYSYDEALLLCQVSADEWLAWVPDHGEVTLRLSQGSIV</t>
  </si>
  <si>
    <t>WP_190674526.1</t>
  </si>
  <si>
    <t>MQINTQRPNCAVPAVRQNLAWLSKAYSQNSLKSCQPAVWVRLVEPLSPYSYDEALLLCQVSADEWLAWVPDHGEVTLRLGQGSIV</t>
  </si>
  <si>
    <t>WP_214440687.1</t>
  </si>
  <si>
    <t>MKLNSEKPNFAQPTTQQHRDWLSKSYAIESEQNFQTSMWVKLLEIPNPFSFDEALLLCPLSGDEWLAWIPDHGECTLRTTQFVSNR</t>
  </si>
  <si>
    <t>WP_193896657.1</t>
  </si>
  <si>
    <t>MTINTQRPNCAVPAVRQNLDWLSKAYSKNSAKQCQPDLWVRLLELPSPYSCDEALLLCQVSTDEWLAWVPNHGEVKLCVSQWSRS</t>
  </si>
  <si>
    <t>WP_039743422.1</t>
  </si>
  <si>
    <t>MKLDSRKLGFSVAGQRQNLDGSSKSYPNSQQKLQASTWVKLLELPSTFSFDEALLLCQVTEHEWLAWIPDHGEELLNTRQFSY</t>
  </si>
  <si>
    <t>WP_103123417.1</t>
  </si>
  <si>
    <t>MKIDTQRPNCAVPAVRQNLDWLSNAYSKSSTKQCQSDLWVRLLELPSPYSFDEALLLCQVSADEWLAWVPDHGEVKLHSSQWSMINSY</t>
  </si>
  <si>
    <t>BBD57474.1</t>
  </si>
  <si>
    <t>MKIDTQRPNCAVPAVRQNLDWLSKAYSKSSTKQCQPDLWVRLLELPSPYSFDEALLLCQVSANEWLAWVPDHGEVKLHSSQWSMVNSY</t>
  </si>
  <si>
    <t>WP_029637275.1</t>
  </si>
  <si>
    <t>MKLDSRKLGFNVAGQRHNLDGSNKSYPNSQQKLEASTWVKLLELPTAFSFDEALLLCQVTEDEWLAWIPDRGEALLNTRQFSY</t>
  </si>
  <si>
    <t>WP_015172364.1</t>
  </si>
  <si>
    <t>MALTTLETATTTVGPFCWLNKPLGRTAQLPQPSTWVKLYQRPNPYSFDEALLLCQQNDEHWLAWVPDHGEVVLHERDFAIA</t>
  </si>
  <si>
    <t>WP_190570885.1</t>
  </si>
  <si>
    <t>MAVITSGRTPLPSFQTASPVPAPSCSNRWVKLKAQLSEYSFDEALLLCECPDGRWIAWVPDFGEACLSPEQFE</t>
  </si>
  <si>
    <t>OUC15238.1</t>
  </si>
  <si>
    <t>MAVITSGRTPLPSFQTASPVSAPSCSNRWVKLKAQLSEYSFDEALLLCECPDGRWIAWVPDFGEACLSPEQFE</t>
  </si>
  <si>
    <t>MBV8882795.1</t>
  </si>
  <si>
    <t>MLNSYKSNIAVQPLWQNLDWSSKRDVKPSQQKFQADTWVHLLELPNPFSFDEALLLCQQSEDEWVAWIPDHGEAVLNVSQFCAA</t>
  </si>
  <si>
    <t>MBV9386703.1</t>
  </si>
  <si>
    <t>MINSYKANIAVQPLWQNLDWSSKSNVTSQQKFQADTWVHLLELPNPFSFDEALLLCQQSEDEWLAWIPDHGEAVLNVSQFCAA</t>
  </si>
  <si>
    <t>MBW4498735.1</t>
  </si>
  <si>
    <t>MKLNFYIQDFGVRPQKQNLERSNQSHLKSSQQEFQADTWVHLLELPSTFSFDEALLLCQVSKDQWAAWIPNHGEVVLHTRQFCARF</t>
  </si>
  <si>
    <t>OWY64533.1</t>
  </si>
  <si>
    <t>MKLNSYIQDFGFRPQKQNLEWSNQSHLKSSQQEFQADTWVHLLGLPSTFSFDEALLLCQVSEERWVAWIPDHGEAVLHTRQFCARF</t>
  </si>
  <si>
    <t>WP_086766744.1</t>
  </si>
  <si>
    <t>MKLDSERPDFAVQLRRRNLDITSKSYAQEPSQKFAASTWVKLLQLPNPFSFEEALLLCQVAEDEWLAWIPDHGEAVLHTRQFSY</t>
  </si>
  <si>
    <t>WP_051077140.1</t>
  </si>
  <si>
    <t>MKNKEFIPSSFILYPSYSLQANNWVKLIELPSPYSFDEALLLCQVSQDEWLAWIPDHGEAVLNNRQFC</t>
  </si>
  <si>
    <t>WP_086682072.1</t>
  </si>
  <si>
    <t>MKLDSERPDFAVQLRRRNLDITSKYYAQEPSQKFVASSWVKLLQLPNPFSFEEALLLCQVAEDEWLAWIPDHGEAVLHTRQFSY</t>
  </si>
  <si>
    <t>PSB46837.1</t>
  </si>
  <si>
    <t>MKLNSYIQDFGFRPQKQNLEWSNQSHLKSSQQEFQADTWVHLLGLPSPFSFDEALLLCQVSEERWVAWIPDHGEAVLHTRQFCARF</t>
  </si>
  <si>
    <t>WP_050046187.1</t>
  </si>
  <si>
    <t>MNPQELIPSSFILYPSCSLESNNWVTLTELPSPYSFHEALLLCQISQDEWLAWIPDHGEAVLNSNQFC</t>
  </si>
  <si>
    <t>WP_190733496.1</t>
  </si>
  <si>
    <t>MKLNSYIQDFGVRPQKQNLEWSNQSHLKSSQQELQADTWVHLLELPSTFSFDEALLLCQVLEDQWAAWIPEHGEAVLHTRQFCARF</t>
  </si>
  <si>
    <t>WP_214434813.1</t>
  </si>
  <si>
    <t>MKLELHRPDAVCLSLDTLSWSTEHLEQSHQEFHAFTWVQLLELPSPFSFDEALLLCQHSDEQWLAWIPDYGEIVLHTSQFCQIRSELLARQADA</t>
  </si>
  <si>
    <t>NEO90802.1</t>
  </si>
  <si>
    <t>MKLLEPKTQTPTWNSSPNPNLDQSQEAFQPGTWVRLLELPNPYSFDEALLLCQISEDQWVSWIPDHGEATLHISQFL</t>
  </si>
  <si>
    <t>WP_192162114.1</t>
  </si>
  <si>
    <t>MKLNSYIQDFGVRPQKQNLEWSNQSHLKSSQQEFQADTWVHLLGLPSTFSFDEALLLCQISEDQWAAWIPDCGEAVLHTHQFCARF</t>
  </si>
  <si>
    <t>WP_190442773.1</t>
  </si>
  <si>
    <t>MKLDYREVGLRQRTFNWSTPSELDYQESMWVQLLELPSSFSYDEALLLCQKSEDEWVAWIPDHGEAVLHTSQFCKAC</t>
  </si>
  <si>
    <t>WP_096593976.1</t>
  </si>
  <si>
    <t>MKLDSERPDFAVQFRRRKLNVTSQSYAQESPQEFATASWVKLLQLPNPFSYEEALLLCQVSQDEWLAWIPDHGEAILHTKQFCY</t>
  </si>
  <si>
    <t>MBW4559901.1</t>
  </si>
  <si>
    <t>MKLDSEKPDFAVQLRRQNLDVTNKFYSNESPQKFAASTWVKLLQLPNPFSFEEALLLCPVSQDEWLAWIPDHGEAILHTRQFCY</t>
  </si>
  <si>
    <t>WP_026735348.1</t>
  </si>
  <si>
    <t>MKVDFGRLDFPIQAKRQDLDLKTKQQHFQTGSWVKLLELPNPYSFDEALLLCPISENEWVAWIPDHGEALLHTRQFRKI</t>
  </si>
  <si>
    <t>WP_190638929.1</t>
  </si>
  <si>
    <t>MKLDYREVGLRQCTFNWSTPSELDYQESMWVQLLELPSSFSYDEALLLCQKSEDEWVAWIPDHGEAVLHTSQFCKAC</t>
  </si>
  <si>
    <t>MBD1836223.1</t>
  </si>
  <si>
    <t>MKLDYREVGLRQCTFNWLTPSELDYQESMWVQLLELPSSFSYDEALLLCQKSEDEWVAWIPDHGEAVLHTSQFCKAC</t>
  </si>
  <si>
    <t>MUG95806.1</t>
  </si>
  <si>
    <t>MPLSSILYPSYSIDSNNWVKLVELPSLYSCDEALLLCQISEDEWSAWIPDHGEAVLNSKQFCY</t>
  </si>
  <si>
    <t>WP_155747701.1</t>
  </si>
  <si>
    <t>MKYELSSKNLLIASPDNTPATKDKELIPLSSILYPSYSIDSNNWVKLVELPSLYSCDEALLLCQISEDEWSAWIPDHGEAVLNSKQFCY</t>
  </si>
  <si>
    <t>WP_070395145.1</t>
  </si>
  <si>
    <t>MKLLESQTQTPTWNSSPNPNLDQSQEAFQPGTWVHLLELPNPYSFDEALLLCQISEDQWVSWIPDHGEATLHISQFL</t>
  </si>
  <si>
    <t>WP_190421185.1</t>
  </si>
  <si>
    <t>MKLDYCEVGLRQRTFNWSTPSELDYQESMWVHLLELPSSFSYDEALLLCQKSEDEWVAWIPDHGEAVLHTSQFCKAC</t>
  </si>
  <si>
    <t>WP_073643642.1</t>
  </si>
  <si>
    <t>MKFELHKPEFAVCLPLDTLSWSTEHYLEQSHQKFHAFTWVQLLELPSPFSFDEALLLCQHSNEQWLAWIPDYGEIVIHISQFCQIR</t>
  </si>
  <si>
    <t>WP_249101648.1</t>
  </si>
  <si>
    <t>MKLDIDKLEVVRTRRFQPYNWARETQTLPLQEEFQPSTWVKLLELPSPLSFDEALLLCQCSEREWLAWIPDHGEAVLHTRQFCLTR</t>
  </si>
  <si>
    <t>ARV62043.1</t>
  </si>
  <si>
    <t>MKLDLSRPDSAMQAIWQNPDWSSQFFLTELPQDFHAHIWVKLLELPNPYSFDEALLLCQVSDEEWLAWIPDHGEAQLHISQFCQMSHY</t>
  </si>
  <si>
    <t>MBW4577026.1</t>
  </si>
  <si>
    <t>MNWSTKIEYEASTWVQLLELPSPYSFGEALLLCQHSEDEWIAWIPDHGEAVLHTSQFCLSR</t>
  </si>
  <si>
    <t>RCJ27032.1</t>
  </si>
  <si>
    <t>MKLDSDRPDFAMSARKQNLDWLSKCYAKDLVQDFLVSTWVKLLELPSPFSFDEALLLCPVSADEWLAWVPDHGEVILHTGQFHPKGCG</t>
  </si>
  <si>
    <t>WP_206266225.1</t>
  </si>
  <si>
    <t>MKLNSDRPDFAMSARKQNLDWLSKCYAKELVQESLTSTWVHLLELPSPFSSDEALLLCPVSADKWLAWIPDHGEVILHSWQFRH</t>
  </si>
  <si>
    <t>WP_017315621.1</t>
  </si>
  <si>
    <t>MKLDSSRPNCATLAILQTLDWSSKSDIKESAQDFQPNSWVKLLELPNPYSFDEALLLCQVSRDEWLAWIPDHGEAQLHVSQMRW</t>
  </si>
  <si>
    <t>WP_016870345.1</t>
  </si>
  <si>
    <t>MKLDSSRPDFAVQARRQDLDWSSDEFGIKTKQQHFQPNTWVRLLELPNPYSFDEALLLCAISQYEWIAWIPDHGEAVLSTRQFRRI</t>
  </si>
  <si>
    <t>WP_096555259.1</t>
  </si>
  <si>
    <t>MKLNSDRPDFAMSARKQNLDWLNKCYAKDLVQESPASKWVHLLELPSPFSSDEALLLCPVSADKWLAWIPDHGEAILYSWQFCHQ</t>
  </si>
  <si>
    <t>PMB08421.1</t>
  </si>
  <si>
    <t>MELDFSRPDFALQAGRQNLDWSSDEFGIKTKQQHFQPNTWVRLLELLNPYSFDEALLLCSISQDEWIAWIPDHGEAVLSTRQFRII</t>
  </si>
  <si>
    <t>WP_048868215.1</t>
  </si>
  <si>
    <t>MKLDSSRPDCAIEGFWHNLDWLRKSFSTESPDDFQAYSWVKLLELPNPYSFDEALLLCQVSRQEWLAWIPDHGEAQLHVSQFSH</t>
  </si>
  <si>
    <t>WP_214436110.1</t>
  </si>
  <si>
    <t>MKLDSDKPDFAISARKQNLDWLSKCYAKESVQDFLISTWVELLELPSSFSFDEALLLCPISADKWLAWIPDYGKVILHTGQFHPKQGRV</t>
  </si>
  <si>
    <t>MBW4611792.1</t>
  </si>
  <si>
    <t>MKLDSEKPGFALAQTKQNLDLLSQFYTKQLAQSFPPADWVKLLELPSPFSFDEALLLCPVSADKWLAWIPDHGEVILHTREFM</t>
  </si>
  <si>
    <t>WP_198125741.1</t>
  </si>
  <si>
    <t>MKLDSDRPDFVMSARKQNLDWLGKCYAKDLVQESPASKWVHLLELPSPFSSDEALLLCPISADKWLAWIPDHGEAILYTWQFCHQ</t>
  </si>
  <si>
    <t>MBW4504748.1</t>
  </si>
  <si>
    <t>MKLDSSRPDCATRLAWHNLDWSSKSDLKESLHDFQPNSWVKLSELPNPYSFDEALLLCQVSRDQWLVWIPDHGEAQLHISQFFVN</t>
  </si>
  <si>
    <t>WP_102172045.1</t>
  </si>
  <si>
    <t>MELDFSRPDFALQAGRQNLDWSSDEFGIKTKQQHFQPNTWVRLLELLNPYSFDEALLLCPIPPDEWIAWIPDHGEAVLSTRQFRII</t>
  </si>
  <si>
    <t>WP_073626874.1</t>
  </si>
  <si>
    <t>MKLDSSKPDCATRLAWHNLDWSSKSDLKSLQDFQPNSWVKLSELPNPYSFDEALLLCQVSRDEWLTWIPDHGEAQLHISQFFAN</t>
  </si>
  <si>
    <t>WP_102180216.1</t>
  </si>
  <si>
    <t>MELDFSRPDFALQVRRQNLDWSSDEFGIKIKQQHFQPNTWVRLLELLNPYSFDEALLLCPISQDKWIAWIPDHGEAVLSTRQFRII</t>
  </si>
  <si>
    <t>WP_169158145.1</t>
  </si>
  <si>
    <t>MKLDSSTSDCAIEGFWHNLDWLRKSFSTESPDDFQAYSWVKLLELPNPYSFDEALLLCHVSRQEWLAWIPDHGEAQLHISQFSH</t>
  </si>
  <si>
    <t>MBW4636297.1</t>
  </si>
  <si>
    <t>MKLDLSRPDYAIEALCHNLDWSIKSFSTESPEDFQAYSWVKLLELPNPYSFDEALLLCQVSQQEWLVWIPDHGEAQLHVSQFLSN</t>
  </si>
  <si>
    <t>WP_096607136.1</t>
  </si>
  <si>
    <t>MKLDSERPDFAVQLRRRNLDVTNKSYAKESPQKFAASGWVKLLQLPNPFSFDEALLLCPVSEDEWLAWIPDHGEAILHNGEFMTKN</t>
  </si>
  <si>
    <t>WP_190655664.1</t>
  </si>
  <si>
    <t>MKLDFDRPDFAVPFRRQNLNCISKPYTPEQSQQICASRWVKLLQLPNPYSFDEALLLCAVSKHEWLAWIPDHGEVVLHISEFTAK</t>
  </si>
  <si>
    <t>WP_190582347.1</t>
  </si>
  <si>
    <t>MKLDFDRPNFAVPFKRQNLNCISKPYTPEQSQQICASRWVKLLQLPNPYSFDEALLLCAVSKHEWLAWIPDHGEVVLHISEFTAK</t>
  </si>
  <si>
    <t>MBW4452423.1</t>
  </si>
  <si>
    <t>MKLDSRRPDFAVQPRRQNLEGLQQLRASTWVKLLQLPNPFSFDEALLLCPVSADEWLAWIPDHGEAILNIRQFSY</t>
  </si>
  <si>
    <t>WP_096574066.1</t>
  </si>
  <si>
    <t>MKLDFDRPSFAVPFKRQNLNCISKPYTPEQSQQVCASRWVKLLQLPNPYSFDEALLLCAVSKHEWLAWIPDHGEVVLHISEFTAK</t>
  </si>
  <si>
    <t>WP_045871848.1</t>
  </si>
  <si>
    <t>MKLDFDRPGFAVPFKRQNLNCISKACTLEQSQQVSASRWVKLLQLPNPYSFDEALLLCAVSKHEWLAWIPDHGEVVLHISEFTAK</t>
  </si>
  <si>
    <t>WP_167725552.1</t>
  </si>
  <si>
    <t>MKLDFDRPSFAVPFQRQNLNCISKPYNPEQSQQVCASRWVKLLQLPNPYSFDEALLLCAVSKHEWLAWIPDHGEVVLHISEFTAK</t>
  </si>
  <si>
    <t>WP_096567644.1</t>
  </si>
  <si>
    <t>MKLDSSRPDCGTRLAWHNLDWSSKSDLKSLQDFQPNSWVKLSELPNSYSFDEALLLCQVSRDQWLVWIPDHGEAQLHISQFFVN</t>
  </si>
  <si>
    <t>NEQ18957.1</t>
  </si>
  <si>
    <t>MKLDSSRPDYATRLAWHNLDWSSKSDLKSLQDFQPNSWVKLSELPNPYSFDEALLLCQVSCDQWLVWIPDHGEAQLHISQFFGN</t>
  </si>
  <si>
    <t>WP_251959111.1</t>
  </si>
  <si>
    <t>MKLDSRRPDFAVQPKRQNLEGLQQLRASTWVKILQLPNPFSFDEALLLCPVSADEWLAWIPDHGEAILNIRQFSY</t>
  </si>
  <si>
    <t>WP_169263891.1</t>
  </si>
  <si>
    <t>MKLDSSKSDHAIESSWHNLNWLNKCFSTESPEDFQAYSWVKLLELPNPYSFDEALLLCHVSSQEWLAWIPDHGEAQLHISQFSH</t>
  </si>
  <si>
    <t>WP_100899236.1</t>
  </si>
  <si>
    <t>MKLDSRRPDFAVQPKRQNLEGLQQLRASTWVKLLQLPNPFSFDEALLLCPVSADEWLAWIPDHGEAILNIRQFCD</t>
  </si>
  <si>
    <t>MBN3938489.1</t>
  </si>
  <si>
    <t>MKLDSHRPDFAVQARRHNLEGLQRFRASTWVNLLQLPNPFSFDEALLLCPVSADEWLAWIPDHGEAILNIRQFSY</t>
  </si>
  <si>
    <t>RCJ14747.1</t>
  </si>
  <si>
    <t>MKLDSKRPDFAVQARRRNLEDLQHLRVSSWVKLLELPNPLSFDEALLLCPVSEDEWLAWIPDHGEAILNIRQFSYWA</t>
  </si>
  <si>
    <t>WP_210615998.1</t>
  </si>
  <si>
    <t>MKLDSSKSDHAIESSWHNLNWLNKCFSTESPEDFQAYSWVKLLELPNPYSFDEALLLCHVSSQEWLAWIPDHGEAQLHITQFSH</t>
  </si>
  <si>
    <t>WP_190729115.1</t>
  </si>
  <si>
    <t>MKLDSRRPDFAVQPRRQNLEGLQQLRASNWVKLLQLPNPFSFDEALLLCPVSADEWLAWIPDHGEAILNIRQFSY</t>
  </si>
  <si>
    <t>WP_102149473.1</t>
  </si>
  <si>
    <t>MELDFSRQDFALQAGRQDLNWSSDEFGIKIKQQHFQPNTWVRLLELVNPYSFDEALLLCPISQDKWIAWIPDHGEAVLSTRQFRII</t>
  </si>
  <si>
    <t>MBN3963114.1</t>
  </si>
  <si>
    <t>MKLDSHRPDFAVQARRHNLEGLQRFRASTWVNLLQLPNPFSFDEALLLCPVSADEWLAWIPDHGEAIINIRQFSY</t>
  </si>
  <si>
    <t>WP_229461541.1</t>
  </si>
  <si>
    <t>MKLDSRRPDFAVQPRRQNLEGLQQLRASTWVKLLLLPNPFSFDEALLLCPVSADEWLAWIPDHGEAILNIRQFSY</t>
  </si>
  <si>
    <t>MBW4624925.1</t>
  </si>
  <si>
    <t>MKLDSSKSDHAIQSSWHNLNWLNKCFSTESPEDFQAYSWVKLLELPNPYSFDEALLLCHVSSQEWLAWIPDHGEVQLHMSKFSY</t>
  </si>
  <si>
    <t>MBN3874587.1</t>
  </si>
  <si>
    <t>MKLDSHRPDFAVQARRHNLKGLQQLRASTWVRLLLLPNPFSFDEALLLCPISADEWLTWVPDHGEAILNIRQFSY</t>
  </si>
  <si>
    <t>MBN3881816.1</t>
  </si>
  <si>
    <t>MKLDSHRPDFVVQARRHNLEGLQRFRASTWVNLLQLPNPFSFDEALLLCPVSADEWLAWVPDHGEAILNIRQFSY</t>
  </si>
  <si>
    <t>WP_094350141.1</t>
  </si>
  <si>
    <t>MKLDSHRPDFAVQARTYNLEGLQRFRASTWVNLLQLPSPFSFDEALLLCPVSADEWLAWIPDHGEAILNIRQFSY</t>
  </si>
  <si>
    <t>WP_229553375.1</t>
  </si>
  <si>
    <t>MKLDSRRPDFPVQPRRHNLEGLQQLKASTWVKLLQLPNPFSFDEALLLCQVSTDEWLAWVPDHGEAILNIRQFSY</t>
  </si>
  <si>
    <t>MBN4000895.1</t>
  </si>
  <si>
    <t>MKLDSHRPDFAVQAIRHNLQGLQRFRVSTWVNLLQLPNPFSFDEALLLCPVSADEWLAWIPDHGETILNIGQFIAKC</t>
  </si>
  <si>
    <t>MCP6761840.1</t>
  </si>
  <si>
    <t>MKLDLSRPDFAVQSRKSNLDWSTDECDIKIEQQHFQANTWVRLLELPNPYSFDEALLLCPISQSEWVAWIPDHGEAVLTTRQFRRI</t>
  </si>
  <si>
    <t>WP_190913277.1</t>
  </si>
  <si>
    <t>MKLDSRRPDFAVQPRRQNLEGLQRLRASTWVKLLQLPNPFSFDEALLLCPVSEDEWLTWIPDHGEAILNIRQFSY</t>
  </si>
  <si>
    <t>WP_185565623.1</t>
  </si>
  <si>
    <t>MKLDSHRPDVAVQARRRNLQGLQQLRVSGWVKLLELPNPWSFDEALLLCPVSKDEWLAWIPDHGEAVLNIRQFSY</t>
  </si>
  <si>
    <t>WP_190943682.1</t>
  </si>
  <si>
    <t>MKLDSRRPDFAVQPKRHNLEGLQRLRASTWVKILQLPNPFSFDEALLLCPVSADEWLVWIPDHGEATLNIKQFSY</t>
  </si>
  <si>
    <t>WP_073642291.1</t>
  </si>
  <si>
    <t>MKLDSHRPDFAVQARRPNLEGLRQLRVSGWVKLLELPSPFSFDEALLLCPVSKDEWLAWIPDYGEVILNIRQFSY</t>
  </si>
  <si>
    <t>PHM09952.1</t>
  </si>
  <si>
    <t>MKLDSHRPDFAVQARTYNLEGLQRFRASTWVNLLQLPSPFSFDEALLLCPVSADEWLVWIPDHGEAILNIRQFSY</t>
  </si>
  <si>
    <t>WP_026087097.1</t>
  </si>
  <si>
    <t>MKLDFIRPDFAVQSKKYNLDWSTDELEIKIEQQNFQAHTWVRLLELPNPYSFDEALLLCPISQDEWVAWIPDHGEAVVTTRQFRRI</t>
  </si>
  <si>
    <t>MBN3876092.1</t>
  </si>
  <si>
    <t>MKLDSHRPDFAVQARRHNLEGLQRFRASTWVNLLQLPNPFSFDEALLLCPVSVDEWLVWIPDHGEAILNIRQFSY</t>
  </si>
  <si>
    <t>WP_190954732.1</t>
  </si>
  <si>
    <t>MKLDSNRPDFAVQARRPNLESLQHLRVSSWVKLLELPNPLSFDEALLLCPVSKDKWLAWIPDHGEAILNVKQFSYWV</t>
  </si>
  <si>
    <t>WP_190951839.1</t>
  </si>
  <si>
    <t>MKLDSHRPDVAVQARRRNLQGLQQLRVSGWVKLLELPNPWSFDEALLLCPVSKDEWLAWIPDHGEAILNIKQFSY</t>
  </si>
  <si>
    <t>WP_190883414.1</t>
  </si>
  <si>
    <t>MKLDSHRPDFAVQARRRNLAGLRQLRVSGWVKLLELPNPLSFDEALLLCPVSKDEWLAWIPDHGEAILNIRQFSH</t>
  </si>
  <si>
    <t>NWF59488.1</t>
  </si>
  <si>
    <t>MKVDFGRLDFAIQAKRQDLDLKTKQQHFQIASWVRLLELPNPYSFDEALLLCPISENEWVAWIPDHGEALLHTRQFRKI</t>
  </si>
  <si>
    <t>WP_194047752.1</t>
  </si>
  <si>
    <t>MKLDSRRPDFAMQTRRHNNLEGLQRFKASTWVKLLQLPNPFSFDEALLLCPVSADEWLAWIPDHGEAILNIREFSY</t>
  </si>
  <si>
    <t>WP_179063819.1</t>
  </si>
  <si>
    <t>MKLDSHRPDFAVQARKYNLEGLQRFRASTWVNLLQLPNPFSFDEALLLCPVSADEWLTWIPDYGEAILNIRQFSY</t>
  </si>
  <si>
    <t>WP_181930934.1</t>
  </si>
  <si>
    <t>MKLDSHRPDFAVQARRQNLEGLNWVNLLRLPNPFSFDEALLLCPVSADEWLVWIPDHGEAILNIRQFSY</t>
  </si>
  <si>
    <t>MBE8965693.1</t>
  </si>
  <si>
    <t>MKLDSHRPDFAVQTRKHNNLEGLQRFRASTWVNLLQLPNPFSFDEALLLCPVSADEWLAWIPDHGEAILNIREFSY</t>
  </si>
  <si>
    <t>WP_221705461.1</t>
  </si>
  <si>
    <t>MKLDSHRPDFAVQARRRNLAGLRQLRVSGWVKLLELPNPLSFDEALLLCPVSKDEWLAWIPDYGEAILNIRQFSH</t>
  </si>
  <si>
    <t>WP_053457362.1</t>
  </si>
  <si>
    <t>MKLDCSRPDFAVQSKKCNLDWSTDELEIKIEQQNFQANTWVRLLELPNPYSFDEALLLCPISQCEWVAWIPDHGEAVLTTRQFRRI</t>
  </si>
  <si>
    <t>WP_190617466.1</t>
  </si>
  <si>
    <t>MKLDFDRPDFAMQLKRQNLNCISKPCVPDQSQQFTVSRWVKLLQLPNPYSFDEALLLCPVSKHEWLAWIPDHGEVVLHISEFTAK</t>
  </si>
  <si>
    <t>WP_099072976.1</t>
  </si>
  <si>
    <t>MKLDSHRPDVAVQARRRNLQGLQQLRVSGWVTLLELPNPWSFDEALLLCPVSKDEWLAWIPDYGEAILNIRQFSY</t>
  </si>
  <si>
    <t>WP_163934248.1</t>
  </si>
  <si>
    <t>MKLDSRRPDFAVQPRRQNLDDLNWVKLLQLPNPFSFDEALLLCPVSADEWLAWIPDHGEAILNIRHFCY</t>
  </si>
  <si>
    <t>WP_104905049.1</t>
  </si>
  <si>
    <t>MKLDSHRPDFAVQARRQNLEGLQQLRASTWVNLLLLPNLFSFDEALLLCPVSADEWLGWIPDHGETILNIGQFSY</t>
  </si>
  <si>
    <t>NEO37927.1</t>
  </si>
  <si>
    <t>MKLLEPKTQTPTWNSSPNPNLDQSQDAFQPGTWVRLLELLNPYSFDQALLLCQVSEDQWVSWIPDHGEATLHISQFL</t>
  </si>
  <si>
    <t>NEP23995.1</t>
  </si>
  <si>
    <t>MKLLEPQTQTPTWNSSPNPNLDQSQDAFQPGTWVHLLELPNPYSFDQGLLLCQVSEDQWVSWIPDHGQATLHISQFL</t>
  </si>
  <si>
    <t>NET85753.1</t>
  </si>
  <si>
    <t>MKLLEPQTQTPTWNSSPNPNLDQSQEPFQPGTWVRLLELPNPYSFDEALLLCQISQDQWVSWIPDHGEATLHISQFF</t>
  </si>
  <si>
    <t>NEP48328.1</t>
  </si>
  <si>
    <t>MKLLESQTQTPTWNSSPNPNLDQSQDAFQAGTWVHLLELLNPYSFDEALLLCQISQDQWVSWIPDHGEATLHISQFF</t>
  </si>
  <si>
    <t>NEN98044.1</t>
  </si>
  <si>
    <t>MKLLESQTQTPTWNSSPNPNLDQSQEPFQPGTWVRLLELPNPYSFDEALLLCQISQDQWVSWIPDHGEATLHISQFF</t>
  </si>
  <si>
    <t>NEO76339.1</t>
  </si>
  <si>
    <t>MKLLEPKTQTPTWNSSPNPNLDQSQEPFQPQTWVHLLELPNPYSFDEALLLCQVSEEHWVSWIPDHGEATLHISQFF</t>
  </si>
  <si>
    <t>WP_228061710.1</t>
  </si>
  <si>
    <t>MMKLDIYKSEVGTGLPSYSWDWLTENEEHPLPQELQPSTWVKLLEVPSSFSFDEALLLCQCDSDSWLAWIPDHGETVLHRSQFC</t>
  </si>
  <si>
    <t>MBE9228040.1</t>
  </si>
  <si>
    <t>MKLDIYKSEVGTGLPSYSWDWLTENEEHPLPQELQPSTWVKLLEVPSSFSFDEALLLCQCDSDSWLAWIPDHGETVLHRSQFC</t>
  </si>
  <si>
    <t>WP_218616962.1</t>
  </si>
  <si>
    <t>MMKLDIYKSEIGKGLPSYSWDWLTESEANQFSQELQPSTWVKLSEPPSSFCFEEALLLCQCSADLWLAWIPDYGEAVLHRSQFC</t>
  </si>
  <si>
    <t>OKH35827.1</t>
  </si>
  <si>
    <t>MKLDIYKSEIGKGLPSYSWDWLTESEANQFSQELQPSTWVKLSEPPSSFCFEEALLLCQCSADLWLAWIPDYGEAVLHRSQFC</t>
  </si>
  <si>
    <t>WP_249068899.1</t>
  </si>
  <si>
    <t>MKLDIDKLEVVRTPRFQSYNWAIETQTLPLEEEFQPSTWVKLLELPSPLSFDEALLLCQCSQREWLAWIPDHGEVVLHTRQFC</t>
  </si>
  <si>
    <t>WP_190462553.1</t>
  </si>
  <si>
    <t>MKLDICELKVAGKSRLHPCNWSVDTEPTPLAGELQPSTWVKLLELPSPFSFDEALLLCELSESEWLAWIPDCGETVLHTRQFCITG</t>
  </si>
  <si>
    <t>MBW4496007.1</t>
  </si>
  <si>
    <t>MKLDIRKPELNSRLATHPLAGALDTDRHEWLEELQPGKWVKLLDLPSAFSFDEALLLCQCSASEWVAWIPDCGEEVIHTSQFYRQ</t>
  </si>
  <si>
    <t>WP_190798920.1</t>
  </si>
  <si>
    <t>MKLDFCSVEYDTQSRWCNLPKIACDWQTVPHPEVPQTEFQASTWVQLLELPNPFSFDEALLLCQQSADRWLAWVPDHGEVLLHENQFCATWN</t>
  </si>
  <si>
    <t>MBW4681815.1</t>
  </si>
  <si>
    <t>MKLDIRTPNFNIPSCPYPRPAARHLDRHQWQQELQPNTWVALLEVPSSFSFDEALLLCRHSDSEWVAWIPDHGESILHVSQFFPMT</t>
  </si>
  <si>
    <t>WP_190688148.1</t>
  </si>
  <si>
    <t>MKLDFCPVEYDTQSRWCNLPKIACDWQTVPHPEVPQTEFQASTWVQLLELPNPFSFDEALLLCQQSADRWLAWVPDHGEVLLHENQFCATWD</t>
  </si>
  <si>
    <t>WP_190665509.1</t>
  </si>
  <si>
    <t>MKLDIRTPNFNIPSCPYPRPAARHLDRHQWQQELQPNTWVTLLEVPSSFSFDEALLLCRHSDSEWVAWIPDHGESILHVSQFFPMT</t>
  </si>
  <si>
    <t>MBD1869368.1</t>
  </si>
  <si>
    <t>MKLDFCPVEYDTQSRWCNLPKIACDWQTVPHPEVPQTEFQASTWVQLLELPNPFSFDEALLLCQQSGDRWLAWVPDHGEVLLHENQFCATWN</t>
  </si>
  <si>
    <t>WP_190760071.1</t>
  </si>
  <si>
    <t>MKLDIRTPNFNIASCPYPRPAARHLDRHQWQQELQPNTWVALLEVPSALSFDEALLLCRHSDSEWVAWIPDHGESILHVSQFFPMT</t>
  </si>
  <si>
    <t>WP_017716087.1</t>
  </si>
  <si>
    <t>MKLDIRKPEFNSRLATHPLAGARNTDRHEWLEELQPGTWVKLLDLPSAFSFDEALLLCQCSASEWVAWIPDCGEEQVLILDS</t>
  </si>
  <si>
    <t>NJL37119.1</t>
  </si>
  <si>
    <t>MKYDTQSRWCNLPEVAYDWQTRHPEVAQTTFQASTWVQLSELPNPFSFDEALLLCQQSGDRWLAWVPDHGEILLHKSQFCAL</t>
  </si>
  <si>
    <t>WP_199333423.1</t>
  </si>
  <si>
    <t>MKLDFCPVEYDTQSRWCNLPKIACGWPTVPHPEVPQTEFQASTWVQLLELPNPFSFDEALLLCQQSGDRWLAWVPDHGEVLLHENQFCATWN</t>
  </si>
  <si>
    <t>MBW4488940.1</t>
  </si>
  <si>
    <t>MKVQLQYSQTAFAQTANFCWLPGLAPTPTEPQASTWVHLLEPPSTYSYDEALLICQQSEDEWLAWVPEHGEVVLHVNQFYRTA</t>
  </si>
  <si>
    <t>WP_190554678.1</t>
  </si>
  <si>
    <t>MKAQLQYSQTAFAQTANFCWLPGLAPAPTEAEASTWVHLLQPPSTFSYDEALLICQQSEDEWLAWVPEHGEVVLHVNQFYRAA</t>
  </si>
  <si>
    <t>WP_190433785.1</t>
  </si>
  <si>
    <t>MKAQMQYSQTAFAQTANFCWLPGLAPAPTEAEASTWVHLLQPPSTFSYDEALLICQQSEDEWLAWVPEHGEVVLHVNQFYRAA</t>
  </si>
  <si>
    <t>WP_190561616.1</t>
  </si>
  <si>
    <t>MKAQMQYSQTAFAQTANFCWLPGLAPAPTEAEASTWVHLLQPPSTFSYDEALLICQQSEDEWLAWVPEHGEVMLHVNQFYRAA</t>
  </si>
  <si>
    <t>WP_015202911.1</t>
  </si>
  <si>
    <t>MKLDTYKSPIGVQAYSSKAMLFPSCALYWSNEQKYEASTWVQLLNPPHSFSYDEALLLCQQSEDEWVAWIPEHGEIVLNISQFCIAN</t>
  </si>
  <si>
    <t>NJN56445.1</t>
  </si>
  <si>
    <t>MQLDFCPVEYDTQSRWCDLPKIACDGQTVRHPEVPRPEFQASTWVHLLELPNPFSFDEALLLCQHSGDRWLAWVPDHGEILLHENQFCAT</t>
  </si>
  <si>
    <t>MCF4965661.1</t>
  </si>
  <si>
    <t>MLVTETYPVFPFRPLSGINCDDHITPINETWVKLLHLPSEYSGDEAKLLCQESPNTWVAWIPDYGEMTLHESCFIPLW</t>
  </si>
  <si>
    <t>WP_103135361.1</t>
  </si>
  <si>
    <t>MLVTETYPVFPFSPLSGINYDDHITPINETWVKLLHLPSEYSCDEAKLLCQESPNTWVAWIPDYGEMTLHESCFILLW</t>
  </si>
  <si>
    <t>WP_019504846.1</t>
  </si>
  <si>
    <t>MSNTILDSNSTTPQWCSVKSNLSLDTAIELHLPNTWVKLLKLPNPYSHDEALILCKESESSWVAWVPDHGEAIIDNSQFCMYS</t>
  </si>
  <si>
    <t>MBD2055043.1</t>
  </si>
  <si>
    <t>MACGWPTVPHPEVPQTEFQASTWVQLLELPNPFSFDEALLLCQQSGDRWLAWVPDHGEVLLHENQFCATWN</t>
  </si>
  <si>
    <t>WP_106370127.1</t>
  </si>
  <si>
    <t>MQVTYYQPNFCILPVGQIDWSTKNSCDLTLTPDTWVHLLKLPSEYSYDEALLLCDLGEDKWVAWVPNYGETVLDARDFYPT</t>
  </si>
  <si>
    <t>WP_038021410.1</t>
  </si>
  <si>
    <t>MPVNYYQPNFCIVPVGQIDWANKTSCNLTLASDTWVHLLKLPNEYSYDEALLLCDLGADKWVAWIPNYGETVLDARDFYPT</t>
  </si>
  <si>
    <t>MBW4663024.1</t>
  </si>
  <si>
    <t>MDWLNKTSCNLTLAPDTWVHLLKLPSEYSYDEALLLCDLGEDKWVAWIPNYGETVLDVSDFYPT</t>
  </si>
  <si>
    <t>WP_045056376.1</t>
  </si>
  <si>
    <t>MQVKYYQPNFCILPVGQRLDWSHQPNNLEFEANTWVQLHKLPNDYSHDEALLLCELTADEWVAWIPGYGETVLNVRDFFA</t>
  </si>
  <si>
    <t>WP_015159356.1</t>
  </si>
  <si>
    <t>MNLITACWQDRSAVELVSIDSFQPQNDTWVKLRDRPNDYSDDEALLLCETVGGAWLAWVSGFGQIDLQPGEFYRIV</t>
  </si>
  <si>
    <t>WP_196513330.1</t>
  </si>
  <si>
    <t>MKLDSHRPDFAVQLKRHNLEGLQQLRNSTWVTLLQLPNPFSFDEALLLCPVSADEWLVWIPDHGEAILNISHLSLVDNFGQRTIARNL</t>
  </si>
  <si>
    <t>WP_192222363.1</t>
  </si>
  <si>
    <t>MKLDSRNSVVNLPPYLHPLNWLTKSEISTTEDLQASTWVQLQEHPSPYSHDEALLLCKHSDTEWIVWIPEHGEMVLHRSQFSKAVEGD</t>
  </si>
  <si>
    <t>MCA1991211.1</t>
  </si>
  <si>
    <t>MKLDSRKPAVSTPQRLQAQNWSSLPDISPVEGEWQDATWVQLRERPTPYSHDEALLLCQHSDTEWVVWIPECGEMVLHHRHFGKRC</t>
  </si>
  <si>
    <t>WP_193875018.1</t>
  </si>
  <si>
    <t>MKLDSRKPDVSVPLRLHPLNWSNPLDTSTTGHSTWVQLQECPTPYSHDEALLLCQHSETKWVVWVPDYGEMVLNKDQFYL</t>
  </si>
  <si>
    <t>WP_015182711.1</t>
  </si>
  <si>
    <t>MKLDCYQPEVRLPQRLYPQYWSSKPEVNTIESECPSSTWVKLQECPSPYSHDEALLLCQHSDTEWMAWVPDYGEIVLHQSQFSEIE</t>
  </si>
  <si>
    <t>MBD0347445.1</t>
  </si>
  <si>
    <t>MHPLKWSSKPDVTTVQSELQASAWVKLKELPSPYSHDEALLLCQHSETEWVVWIPEYGEMILRRSQIDKSC</t>
  </si>
  <si>
    <t>WP_242029867.1</t>
  </si>
  <si>
    <t>MMKLDFYQPGVTLPQRLPLQRWSSKPEVNTVKSECSSSTWVKLQECPSPYSHDEALLLCQHSDSEWMAWVPGYGEIVLHRSQFSEIE</t>
  </si>
  <si>
    <t>HAA28848.1</t>
  </si>
  <si>
    <t>MSTKEQEWEASTWVQLRERPSAYSHDEALLLCQHSDTQWIVWIPDYGEMIVHRSQFDEAG</t>
  </si>
  <si>
    <t>MBD2014840.1</t>
  </si>
  <si>
    <t>MKLDFYQPGVTLPQRLPLQRWSSKPEVNTVKSECSSSTWVKLQECPSPYSHDEALLLCQHSDSEWMAWVPGYGEIVLHRSQFSEIE</t>
  </si>
  <si>
    <t>MBW4648549.1</t>
  </si>
  <si>
    <t>MKLDSQKPKVSAKLRLHPLQWGFETDLSPSKPEYKADTWVQLQELPSPYCQDEALLLCQESEDVWVVWIPEHGEAVLHTSQFHLATDW</t>
  </si>
  <si>
    <t>HAG83531.1</t>
  </si>
  <si>
    <t>MKLDSRKPDVGVSLHPYYPNAIATPKLEEQTGTWVQLHERPTPYSYDEALLLCQHSDTEWVVWIPDYGEMVLHQNQFC</t>
  </si>
  <si>
    <t>HBL11249.1</t>
  </si>
  <si>
    <t>MKLDSRKPDVGVSLRPYCPNAIATPKLEEQTGTWVQLYERPTPYSYEEALLLCQHSDTEWVVWIPDYGEMVLDQNEFC</t>
  </si>
  <si>
    <t>WP_226574061.1</t>
  </si>
  <si>
    <t>MKLDTCQADVVRHPCCNIWSKESDFDGSEPYQASTWVHLMELPSPMSHDEALLLCQHSENEWIVWIPDYGEAVLNERQFCLAY</t>
  </si>
  <si>
    <t>HAX74584.1</t>
  </si>
  <si>
    <t>MKLDTRQADVVRHPCCNIWSKQWDLDASEPYQASTWVHLMELPSPLSHDEALLLCQHSEDEWIVWIPDYGEAVLNERQFCSPY</t>
  </si>
  <si>
    <t>WP_190376746.1</t>
  </si>
  <si>
    <t>MSLESEFAAISSSIATWENLHRSIPCAPRFTPSMWVQLLKPPTTYSFDQAWLLCQCAEDQWLAWVPDYGEVWLTTDEFCSLTED</t>
  </si>
  <si>
    <t>MBD1821711.1</t>
  </si>
  <si>
    <t>MSLESEFAAISSSIATWENFHGSIPCAPRFTPSMWVQLLKPPTAYSFDQAWLLCQCAEDQWLAWVPDYGEVWLTTDEFCSLTED</t>
  </si>
  <si>
    <t>MBD1845783.1</t>
  </si>
  <si>
    <t>MSLESEFFAISTSTAAWKSLRRSIPCAPRFTASMWVQLLKPPAAYSFDQAWLLCQCAEDQWLAWIPEYGELLLTTDEFCSLTED</t>
  </si>
  <si>
    <t>WP_058999357.1</t>
  </si>
  <si>
    <t>MALDIPNSATWETLRSIPCAPRFTPSMWVQLLNPPTAYSFDQAWLLCQCAENQWLAWVPEYGELLLTTDEFSSLTDD</t>
  </si>
  <si>
    <t>MBW4439879.1</t>
  </si>
  <si>
    <t>MSLDSEISTAASLHGYVPGTPTTTAWETLRSIPCAPRFMPSMWVHLFNPPTAYSFDQAWLLCQCAENQWLAWVPEYGELLLTTDEFCSLTED</t>
  </si>
  <si>
    <t>MBW4523818.1</t>
  </si>
  <si>
    <t>MSLDSEISTAASLHGYVPGTPTTTAWETLRSIPCAPRFMPSMWVDLFNPPTAYSFDQAWLLCQCAENQWLAWVPEYGELLLTTDEFCSLTED</t>
  </si>
  <si>
    <t>MBN8561302.1</t>
  </si>
  <si>
    <t>MSLNSEIYGFDRSGAGWQMLQAQSISCAPRFTPSMWVQLLNPPTAYSSDQGRLLCQVAEDQWLAWVPDYGELLLTTDEFCSLSED</t>
  </si>
  <si>
    <t>NJR52062.1</t>
  </si>
  <si>
    <t>MSTELNLRSPHSKPTQETTNSSTAWETLRRRSIPCAPRFMPSMWVRLFNPPTAFSFDEAWLLCQCAEDQWLAWVPDYGELLLRSDEFCSLTQD</t>
  </si>
  <si>
    <t>WP_071837132.1</t>
  </si>
  <si>
    <t>MRLQSSLQEGFVMALDSPNSTAWDTLRSIPCAPRFMPSMWVQLLKSPTAYSFDQAWLLCQCAEDQWLAWVPEYGELLLRTDEFHSLTDD</t>
  </si>
  <si>
    <t>WP_017285832.1</t>
  </si>
  <si>
    <t>MSLNSEIYGFDRSGAGWQMLQAQSISCAPRFTPSMWVQLLNPPTAYSSDQGRLLCQVAEDQWLAWVPEYGELLLTTDEFCSLSED</t>
  </si>
  <si>
    <t>MBE9010335.1</t>
  </si>
  <si>
    <t>MALDFPNSAWDTLRSIPCAPRFTASMWVQLIKPPTAYSFDQAWLLCQCAENQWLAWVPEYGELLLTTDEFCSLEDC</t>
  </si>
  <si>
    <t>BAU12461.1</t>
  </si>
  <si>
    <t>MALDSPNSTAWDTLRSIPCAPRFMPSMWVQLLKSPTAYSFDQAWLLCQCAEDQWLAWVPEYGELLLRTDEFHSLTDD</t>
  </si>
  <si>
    <t>HAZ49265.1</t>
  </si>
  <si>
    <t>MKLQSDVRKTMSSSTPVSVGSVRAWETLCDRTTPLAPKFAPSVWVKVLNPPTAYSFDEAWLLCEYSENQWLAWIPDYGEIILSLDEFCSLDR</t>
  </si>
  <si>
    <t>HAX79686.1</t>
  </si>
  <si>
    <t>MKLRSHVRSKMSSSTPVSVGNVGAWERLCDRTTPPAPKFAPSTWVKVLHPPTAYSFDEAWLLCEYSENQWLAWIPDYGEILLSTDEFCQIS</t>
  </si>
  <si>
    <t>HBE20908.1</t>
  </si>
  <si>
    <t>MSLQSDVQSYKSTPILVKASPATAWENLRTYSAPPKPKYQPSTWVKLFNPPTAYSFDEAWLLCECDDNQWLAWIPDYGEILLKTDEFCGLN</t>
  </si>
  <si>
    <t>WP_226592801.1</t>
  </si>
  <si>
    <t>MKLRSDVCTRMSPSTPVSVGSVGAWERLCDRTTPPAPKFAPSVWVKVLNPPTAFSFDEAWLLCEYSENQWLAWIPDYGEILLRIDEFCSLER</t>
  </si>
  <si>
    <t>NJR22621.1</t>
  </si>
  <si>
    <t>MKLQSEVRTWEPQPTQTSAARDRAWEKLGDRSPDRAPKYAPSTWVKLFDPPTAFSFDEAWLLCQCAEDKWLAWIPDYGEILLNDNEFCTVSQRRNF</t>
  </si>
  <si>
    <t>PSB16034.1</t>
  </si>
  <si>
    <t>MQLQTDIRTWQPPAGAASVRNWEKFGCAIPAPKLAPSMWVKLFNPPTAFSFDEAWLLCQCSDEKWLAWIPDYGEILLSTNEFCAT</t>
  </si>
  <si>
    <t>WP_006634604.1</t>
  </si>
  <si>
    <t>MKLQTDIRTWSSQPTPGSFASTRDWEKFGCAVPAPKLAPSMWVKLFNPPTAFSFDEAWLLCECSEEQWLAWIPDYGEILLSTHEFCATKS</t>
  </si>
  <si>
    <t>WP_015174310.1</t>
  </si>
  <si>
    <t>MQLQTDIRTWQSQPTPGSLASVGDWEKFGCAVPAPKLAPSMWVKLFNPPTAFSFDEAWLLCECSEEQWLAWIPDYGEILLSTHEFCATKS</t>
  </si>
  <si>
    <t>MBW3586144.1</t>
  </si>
  <si>
    <t>MKLQTDIRTWQSQPTPGSFASVRDWEKFGCAVPAPKLAPSMWVKLFNPPTAFSFDEAWLLCECSEEQWLAWIPDYGEILLSTHEFCATKS</t>
  </si>
  <si>
    <t>WP_193974775.1</t>
  </si>
  <si>
    <t>MQLQTDIRTWQPPASAATVRNWEKFGCAVPAPQLAPSMWVKLFNPPTAFSFDEAWLLCQCSEQKWLAWIPDYGEILLSTNEFCAT</t>
  </si>
  <si>
    <t>MCC3404438.1</t>
  </si>
  <si>
    <t>MQLQTDIRTWQPEQTLASAASAFDWAKFGCAVPAPKLAPSIWVKLFNPPTAFSFDEAWLLCQCSEDKWLAWIPDYGEILLNTNEFCAT</t>
  </si>
  <si>
    <t>MBL1176192.1</t>
  </si>
  <si>
    <t>MRTSYVWEKSSHLSAIPQFEPSTWVKVLHPPTAFSFDEAWLLCQCSEHNWLAWIPDYGEIMLHVDEFCNLTE</t>
  </si>
  <si>
    <t>MBD1813241.1</t>
  </si>
  <si>
    <t>MQLQTDIRTWQSQPTPGSFASVRDWEKFGCAVPAPKLTPSMWVKLFNPPTAFSFDEAWLLCECSDEKWLAWIPDYGEILLSTHEFCATKS</t>
  </si>
  <si>
    <t>HBK98077.1</t>
  </si>
  <si>
    <t>MKLQTDIRTSQPKSTQASVESARGWCRLVDRPTAPKFAPSTWVKLFNPPTAFSFDEAWLLCQSSEEKWLAWIPDYGEILLSTDEFCNPV</t>
  </si>
  <si>
    <t>HAT13888.1</t>
  </si>
  <si>
    <t>MKLQTYVRTSQPKSTQASVESARGWCRLVDRPTAPKFAPSTWVKLFNPPTAFSFDEAWLLCQSSEEKWLAWIPDYGEILLSTDEFCNPV</t>
  </si>
  <si>
    <t>WP_019487949.1</t>
  </si>
  <si>
    <t>MKLQSDIRAWQPPASIVNAGVWDKFRDRSTSASPKFAPSTWVKLFNPPTAFSFDEAWLLCQYSEDKWLAWIPDYGEILLGIDEFCSQI</t>
  </si>
  <si>
    <t>MBD1883213.1</t>
  </si>
  <si>
    <t>MQLQTDIRTWQSQATPGSFASVRDWEKFGCAVPAPKLAPSMWVKLFNPPTAFSFDEAWLLCECSDEKWLAWIPDYGEILLSTHEFCATKS</t>
  </si>
  <si>
    <t>MBD1826394.1</t>
  </si>
  <si>
    <t>MQLQTDIRTWQSQATPGSFASARDWEKFGCAVPAPKLAPSMWVKLFNPPTAFSFDEAWLLCECSDEKWLAWIPDYGEILLSTHEFCATKS</t>
  </si>
  <si>
    <t>WP_172189516.1</t>
  </si>
  <si>
    <t>MQLQTDIRTWQSQATPGSFASAGDWEKFGCAVPAPKLTPSMWVKLFNPPTAFSFDEAWLLCECSDEKWLAWIPDYGEILLSKHEFCATKS</t>
  </si>
  <si>
    <t>CAA9330906.1</t>
  </si>
  <si>
    <t>MKLQTDIRTWQSQPTPGSFASVRDWEKFGCAVPAPKLAPSMWVKLFNPPTAFSFDEAWLLCECSDEKWLAWIPDYGEILLSTHEFCATKS</t>
  </si>
  <si>
    <t>MBD0392938.1</t>
  </si>
  <si>
    <t>MKLQTDIRTWQSQPMLGSFATVRDWENFGCAYPAPKLVPSIWVKLFNPPTAFSFDEAWLLCECSDEKWLAWIPDYGEILLSKDEFCATKS</t>
  </si>
  <si>
    <t>MBD0307730.1</t>
  </si>
  <si>
    <t>MKLQTDIRTWQSQPMVGSFATVRDWENFGCAYPAPKLVPSIWVKLFNPPTAFSFDEAWLLCECSDEKWLAWIPDYGEILLSKDEFCVTKS</t>
  </si>
  <si>
    <t>MCC3416091.1</t>
  </si>
  <si>
    <t>MQLQTDIRSRQPQATLASAASALDWAKFGCAVPAPKLAPSMWVKLFNPPTAFSFDEAWLLCQCSDQKWLAWIPDYGEILLSTNEFCAT</t>
  </si>
  <si>
    <t>MBF2048614.1</t>
  </si>
  <si>
    <t>MPNPVTYPACQLPRQPLSNLAWESFRQTVTPSQFQPSTWVKLLNPPTAFSFDEAWLLCQYSTDAWLAWVPDYGEILLTTDEFCSLS</t>
  </si>
  <si>
    <t>WP_242724068.1</t>
  </si>
  <si>
    <t>MQLQTDIRSWSSQPTPGSFASVCDWEKFGCAVPAPKLAPSMWVKLFNPPTAFSFDEAWLLCELSEEQWLAWIPDYGEILLNTHEFCATKS</t>
  </si>
  <si>
    <t>OCQ99233.1</t>
  </si>
  <si>
    <t>MKLESEVRTWQPPATSKNIAIADLWHKFCQISMPDALNLTPYTWVKLFNPPTEFSFDEAWLLCQCAENQWIAWIPEYGEIMLSTDEFCIPA</t>
  </si>
  <si>
    <t>WP_073070727.1</t>
  </si>
  <si>
    <t>MLQTNFCSIPPFTSQDETTSSFAWEIQRRARLPKFAPSTWVKLLNPPTAFSFDEAWLLCQYADDHWLAWIPDYGEILLKTDEICEVS</t>
  </si>
  <si>
    <t>WP_236506546.1</t>
  </si>
  <si>
    <t>MKLETDIRTWLPKIRQGSVASGAWWEKLASNPAAPTPKFSASTWVKLFNPPTAFSFDEAWLLCECSEEKWLAWIPDYGEILLSTNEFCAT</t>
  </si>
  <si>
    <t>TAG94483.1</t>
  </si>
  <si>
    <t>MKLETDIRTWLPKFRQGSVASGSWWEKLASNPAAPTPKFSASTWVKLFNPPTAFSFDEAWLLCECSEEKWLAWIPDYGEILLNTNEFCAT</t>
  </si>
  <si>
    <t>NJK66217.1</t>
  </si>
  <si>
    <t>MRLQTDIRTSQLQSNQASVASAQAWCRLADRPPTPKFAPSTWVKLLNPPTAFSFDEAWLLCQYSEQKWLAWIPDYGEILLSTDEFYIAT</t>
  </si>
  <si>
    <t>TAD89289.1</t>
  </si>
  <si>
    <t>MKLETDICTGLPQSTQARVASGREWEKFGSRPSTPPPKFAASTWVRLFNPPTAFSFDEAWLLCECSEQKWLAWIPDYGEILLSTNEFCAT</t>
  </si>
  <si>
    <t>AFZ27676.1</t>
  </si>
  <si>
    <t>MKLDFHRPVFAMQSRRQNLDGLSKSDSPQFPTPAWIHLWELPNPFSFDEALLLCQVSEDEWLVWIPDHGEAILTFKKGRDSTIAKNLWLHSLILPTSAVIGVNSSQ</t>
  </si>
  <si>
    <t>WP_194009943.1</t>
  </si>
  <si>
    <t>MQLQTDIRTSQPPAGITSDRDRERFGCAVPAPKLAPDLWVRLFNPPTAFSFDEARLLCQHSEDKWLAWIPDHGEILLNTNEFCAT</t>
  </si>
  <si>
    <t>WP_194070506.1</t>
  </si>
  <si>
    <t>MQLQTDIRTWQPPAGITSDRDRERFGCAVPAPKLAPNLWVRLFNPPTAFSFDEARLLCQHSEDKWLAWIPDHGEILLNTNEFCAT</t>
  </si>
  <si>
    <t>WP_194064840.1</t>
  </si>
  <si>
    <t>MQLQTDIRTWQPPAGITSDRDRERFGCAVPAPKLAPHLWVRLFNPPTAFSFDEARLLCQHSEDKWLAWIPDHGEILLNTNEFCAT</t>
  </si>
  <si>
    <t>WP_096536712.1</t>
  </si>
  <si>
    <t>MKLDSKRPDFAVQARRRNLEDLHQQLRVSGWVKLLELPNPWSFDEALLLCPVSKDEWLAWIPDHGEAILNISQIRDIGKTV</t>
  </si>
  <si>
    <t>WP_233742961.1</t>
  </si>
  <si>
    <t>MSLRFHRSTSVPSQPGFASIPLSWEKLRDLSQLTLCEWEPSTWVKVFNPPTAFSFDEALLLCQTSENHWLAWIPDHGEVVLHTDEFCHLVES</t>
  </si>
  <si>
    <t>WP_156518509.1</t>
  </si>
  <si>
    <t>MLQTNFCSIPSVTPQDETMSSLAWEILQRREQSRLPKFAPSMWVKVLNLPTAFSFDEAWLLCQYAQNHWLAWIPDYGEILLKTDEMGEVLDR</t>
  </si>
  <si>
    <t>MBW4695245.1</t>
  </si>
  <si>
    <t>MKLDKFRLCLQRQSLEWAFLQPSPASTIAGHSVQAAIAPSTWVKLRSLPTTYCSDEALLLCQQSEQQWLAWVPDYGEITLEREEFEL</t>
  </si>
  <si>
    <t>MBW4469160.1</t>
  </si>
  <si>
    <t>MRLEIEFRRCLQRQSLEWAFQHSSSGSTIARNISPTAIAPSTWVKLQSLPTTYCSDEALLLCQQSEQQWLVWIPDYGEILLDRGQFDPLI</t>
  </si>
  <si>
    <t>WP_224342946.1</t>
  </si>
  <si>
    <t>MKLETEFRLCLERQKLEWAFRAPCEVFPSQENYIPPQKFTASSWVKLVELPSPFCADEALLLCQCSESQWLAWLPDYGEILLEVDQFTEQ</t>
  </si>
  <si>
    <t>WP_199290283.1</t>
  </si>
  <si>
    <t>MIFYAWAFHIPQALLPAMKLESEFRLRLQLQQLEETLRQPTAQRSLTPNTWVKLRHLPSAFSFDEALLLCQQSEHTWLAWVPDYGEILLDLEQLDL</t>
  </si>
  <si>
    <t>WP_190397971.1</t>
  </si>
  <si>
    <t>MKNATHTKSPTTRNLRRNSSPQCLVPMPSTWVHLLEPPTKSCYDEALLMCQYPDGHWAAWIPDFGEIKLHSGQFCRLS</t>
  </si>
  <si>
    <t>MCL1494436.1</t>
  </si>
  <si>
    <t>MKTTTRQQPSKTTRNIRQNSSPQCLIPLPSTWVTLLEPPIYSCYDEALLMCQYPDGHWAAWIPDFGEIKLHSGQFCRMT</t>
  </si>
  <si>
    <t>WP_201323550.1</t>
  </si>
  <si>
    <t>MKTTTRQNPSKNTRNIRQNSSPQCLIPLPSTWVTLLEPPTRSCYDEALLMCQYPDSHWAAWIPDFGEIKLHSGQFCRMS</t>
  </si>
  <si>
    <t>WP_142657304.1</t>
  </si>
  <si>
    <t>MKTTTRQQPTKTTRNIRQNSSPQCLIPLPSTWVTLLEPPIYSCYDEALLMCQYPDGHWAAWIPDFGEIKLHSGQFCRMT</t>
  </si>
  <si>
    <t>MCA6519749.1</t>
  </si>
  <si>
    <t>MDWQDGLDSDIALICNNHLDIFFHPFLFRTTPSKTTRNIRQNSSPQCLIPLPSTWVTLLEPPIYSCYDEALLMCQYPDGHWAAWIPDFGGIKLYSGQFCRMN</t>
  </si>
  <si>
    <t>WP_103667456.1</t>
  </si>
  <si>
    <t>MKTSTRQQPSRTTKNIRQNSSPHCLIPLPSKWVTLLEPPIYSCYDEALLMCQYPDGYWAAWIPDFGEIKLHSGQFCRMS</t>
  </si>
  <si>
    <t>WP_094535942.1</t>
  </si>
  <si>
    <t>MKTTTRQRTVQTTKNIRQNSAPQCLNPMPSTWVALLEPPTPSCYDEALLMCQYPDGHWAAWIPDFGEIKLHSGQFCRMS</t>
  </si>
  <si>
    <t>WP_190577863.1</t>
  </si>
  <si>
    <t>MKTTTRQRTVQTTKNIRHNSAPQCLTPMPSTWVTLLEPPTPNCYDEALLMCQYPDGHWAAWIPDFGEIKLHSGQFCRMS</t>
  </si>
  <si>
    <t>WP_190403479.1</t>
  </si>
  <si>
    <t>MKTTTRQSAFKTNKNMRQSAAPQCLMPLPSTWVTLLEPPVSSCYDEAWLMCQYPDGHWAAWIPDFGEVKLHSGQFCRMA</t>
  </si>
  <si>
    <t>WP_126388827.1</t>
  </si>
  <si>
    <t>MTTTTHPHKFQATKNRKQSHYPQCLQPLPSTWVTLLEPPTSSCYDEALLMCQYPDGHWAAWIPDLGEIKLHSGQFCRMS</t>
  </si>
  <si>
    <t>WP_197278819.1</t>
  </si>
  <si>
    <t>MNTTTRQHLSKNTRNIRQNAPQCLTPLPSTWVTLLEPPNSSCYDEALLMCQYSDGRWAAWIPDFGEIGLHSGQFCRLS</t>
  </si>
  <si>
    <t>WP_009628232.1</t>
  </si>
  <si>
    <t>MNTTTRQHLSKTTRNIRQNAPQCLTPLPSTWVTLLDPPNSSCYDEALLMCQYSDGCWAAWIPDFGEIGLHSGQFCRLS</t>
  </si>
  <si>
    <t>PZV16904.1</t>
  </si>
  <si>
    <t>MKTTTNQQPNKTHKNIWKNSSPTPQCLIPLPSTWVALLEPQTSSCYDEALLMCQYLDGYWAAWIPDFGEIKLHSGQFCRMS</t>
  </si>
  <si>
    <t>WP_223805473.1</t>
  </si>
  <si>
    <t>MNTTTRQHLSKTTSNIRQNAPQCLTPLPSTWVTLLEPPNSSCYDEALLMCQYSDGRWAVWIPDFGEIGLHSGQFCRLS</t>
  </si>
  <si>
    <t>WP_169361594.1</t>
  </si>
  <si>
    <t>MTTTTHPRTYQATQNTKQSRYLQCLQPLPSTWVTLLEPPASSSYDEALLMCQYPDGQWAAWIPDLGEIKLHSGQFCRMS</t>
  </si>
  <si>
    <t>PZO37548.1</t>
  </si>
  <si>
    <t>MKQPSYPQCLNPLPSTWVTLLEPPTSSCFEEALLMCQYPDGQWAAWIPGFGEIKLHSGQFCRMS</t>
  </si>
  <si>
    <t>TYQ32102.1</t>
  </si>
  <si>
    <t>MRQNAPQCLTPLPSTWVTLLEPPNSSCYDEALLMCQYSDGRWAVWIPDFGEIGLHSGQFCRLS</t>
  </si>
  <si>
    <t>MCA6572923.1</t>
  </si>
  <si>
    <t>MTNTTQMRTYQGTQNTKQSHYLQCLQPLPSTWVTLLEPIASSSYDEALLMCQYPDGQWAAWIPDLGEIKLHSGQFCRMS</t>
  </si>
  <si>
    <t>HBC40355.1</t>
  </si>
  <si>
    <t>MRTYQGTQNTKQSHYLQCLQPLPSTWVTLLEPIASSSYDEALLMCQYPDGQWAAWIPDLGEIKLHSGQFCLMS</t>
  </si>
  <si>
    <t>MCA6501288.1</t>
  </si>
  <si>
    <t>MPSTWVTLLEPPIYSCYDEALLMCQYPDGHWAAWIPDFGGIKLYSGQFCRMN</t>
  </si>
  <si>
    <t>GBO55289.1</t>
  </si>
  <si>
    <t>MLEPPTRSCYDEALLMCQYPDSHWAAWIPDFGEIKLHSGQFCRMS</t>
  </si>
  <si>
    <t>WP_026719565.1</t>
  </si>
  <si>
    <t>MKLDCSRPDFAVQSRKSNLDWSTDELEIKIEQQNFQAHTWVRLLELPNPYSFDEALLLCPISQYEWIAWIPDHGEAVVTTEQFRRI</t>
  </si>
  <si>
    <t>TBR62025.1</t>
  </si>
  <si>
    <t>MKIDQQNFQANTWVKLLELPNPYSFDEALLLCPISQSEWVAWIPDHGEAVLTTRQVNGHLSFIICHESVN</t>
  </si>
  <si>
    <t>WP_194143097.1</t>
  </si>
  <si>
    <t>MKLDSRRPDFAVQPRRQNLDDLNWVKLLQLPNPFSFDEALLLCPVSADEWLAWIPDHGEAILNSRHFCY</t>
  </si>
  <si>
    <t>WP_174708549.1</t>
  </si>
  <si>
    <t>MKLDSHRLDFAVQSRRQNLEDLNWVKLLQLPNPFSFDEALLLCPVSADEWLAWIPDHGEAILNIRHFCY</t>
  </si>
  <si>
    <t>WP_114080374.1</t>
  </si>
  <si>
    <t>MKLDSRRPDFAVQPRRQNLEDLNWVKLLQLPNPFSFDEALLLCPVSTDEWLAWIPDHGEAILNIRHFCY</t>
  </si>
  <si>
    <t>WP_179073216.1</t>
  </si>
  <si>
    <t>MKLDSHRPDFAVQPRRQNLEDLNWVKLLQLPNPFSFDEALLLCPVSADEWLAWIPDHGEAILNIRHFCY</t>
  </si>
  <si>
    <t>WP_017313348.1</t>
  </si>
  <si>
    <t>MKLDLSRPDFAVQSRKCYLDWSTDEFEIKIDQQNFQANTWVKLLELPNPYSFDEALLLCPISQSEWVAWIPDHGEAVLTTRQVNGHLSFIICHESVN</t>
  </si>
  <si>
    <t>WP_012411827.1</t>
  </si>
  <si>
    <t>MKLDSRRPDFAVQPRRQNLEDLNWVKLLQLPNPFSFDEALLLCPVSADEWLAWIPDHGEAILNIRHFCY</t>
  </si>
  <si>
    <t>WP_193948921.1</t>
  </si>
  <si>
    <t>MKLDSHRPDFAVQPRRQNLEDLNWVKLLQLPNPFSFDEALLLCPVSADEWLAWIPDHGEAILNIKHFCY</t>
  </si>
  <si>
    <t>WP_096718820.1</t>
  </si>
  <si>
    <t>MVNTVLNTPSSLPQWCSLKSNLSIDIAIEQHLTNTWVKLLELPSPYSHDEALILCKHSDTEWVAWVPDHGEAIIDNRQFCMYS</t>
  </si>
  <si>
    <t>WP_185585720.1</t>
  </si>
  <si>
    <t>MKLDSHRPDFAVQPRMQNLEDLNWVKLLLLPNPFSFDEALLLCPVSADEWLAWIPDHGEAILNIRHFCY</t>
  </si>
  <si>
    <t>WP_162399355.1</t>
  </si>
  <si>
    <t>MKLDSNRPDFALQARRQNLQGMQQLKASTWVELLQLPNPYSFDEALLLCPVSEDEWLVWIPDHGEALLHRRQFR</t>
  </si>
  <si>
    <t>MBW4685399.1</t>
  </si>
  <si>
    <t>MKLDSNRPDFALQARRQNWEGMQLKASTWVELLQLPNPYSFDEALLLCPVSEDEWLVWIPDHGEALLHRRQFR</t>
  </si>
  <si>
    <t>WP_096644543.1</t>
  </si>
  <si>
    <t>MKLDSHRPHFATQFRRRNLDVTTHSCSIKRLPQRLATSRWVKLLQFPNPYSFDEALLLCQVSDDEWVAWIPDHGEVILHSGEFSY</t>
  </si>
  <si>
    <t>WP_190540583.1</t>
  </si>
  <si>
    <t>MKLDSHRPHFATQFRRRNLDVTTPSCSIKRLPQRLGTSRWVKLLQFPNPYSFDEALLLCQVSDDEWVAWIPDHGEVILHSGEFSY</t>
  </si>
  <si>
    <t>WP_242045743.1</t>
  </si>
  <si>
    <t>MKLDFHRPHFVTQFRRQNLDVTTPSCSIKRLPQRLGTSRWVKLLQFPNPYSFDEALLLCQVSDDEWVAWIPDHGEVILHSGEFSY</t>
  </si>
  <si>
    <t>MBN3910357.1</t>
  </si>
  <si>
    <t>MKLDSHRPNFAVQPRRQNLENLNWVNLLQLPNPFSFDEALLLCPISADEWLAWIPDHGEAILNIRHFYH</t>
  </si>
  <si>
    <t>WP_193198359.1</t>
  </si>
  <si>
    <t>MKLDSNRPDFALQARRQNWEGMRQLKASTWVDLLQLPNPYSFDEALLLCPVSEDEWLVWIPDHGEALLHRRQFRY</t>
  </si>
  <si>
    <t>WP_190490242.1</t>
  </si>
  <si>
    <t>MNKTSYSTGSVLNLARPKQVPQAPYPFNFCDFKADETPSVKEEGGDIWVKLLELPSDYSHDEALLLCEHSDEEWVAWIPNHGEAILHTSQFCIPR</t>
  </si>
  <si>
    <t>NES83481.1</t>
  </si>
  <si>
    <t>MTKLTYDLRESSIQSCSVALNWSKDSDKHPKQLQANTWVRLLELLNPFCHDEALILCQKSESEWVAWIPDHGESILNTTQFCLMG</t>
  </si>
  <si>
    <t>MBW4622787.1</t>
  </si>
  <si>
    <t>MTVHTYKPEVTTNYSYTQNWSSGQLYQPSTWVHLLEPLSPLSFDEALLLCQHSEDEWIAWVPDHGETILNTSQFCLG</t>
  </si>
  <si>
    <t>WP_017326877.1</t>
  </si>
  <si>
    <t>MTPLLEACVPVQSPTYVPSHLTRPYLDMVRPSSWIKLLDLPSEYSYHEALLLCQLSEDEWVAWIPDYGEAVLHIGEFCPMNWH</t>
  </si>
  <si>
    <t>MBF1999107.1</t>
  </si>
  <si>
    <t>MKRYLTPLTLVAPPQSWHRRQEAEQETEIAVPAAIWVRLIVLPDPFSYDQALLLSRQSDDEWLAWIPDYGEIILHRSEFYLPQDWN</t>
  </si>
  <si>
    <t>MBF2073952.1</t>
  </si>
  <si>
    <t>MKRYLTPLTLVAPPQSWHRRQEAEQETEIAVPAAIWVRLIVLPDPFCYDQALLLSRQSDDEWLAWIPDYGEIILHRSEFYLPQDWN</t>
  </si>
  <si>
    <t>NJO44071.1</t>
  </si>
  <si>
    <t>MGRYLTPLTLVEPQYLKSQTGFSTSQPSASSIWVRLAVLPNPYSHNQALLICPHSDDEWLAWIPDHGEVVLHLSEFYFDRDWN</t>
  </si>
  <si>
    <t>MBF2046136.1</t>
  </si>
  <si>
    <t>MKRYFKPMQPIEPSESKQGQRASKLARNRLAQWVQLILLPDSMSYDQALLLSKQSDDEWLAWVPDYGEITLHVSEFYFGHDWN</t>
  </si>
  <si>
    <t>PSB06832.1</t>
  </si>
  <si>
    <t>MNTEYFLGFKSGVYQMGRYLTLVHPDQHSNGRSAYANPSAAVWVKLAALPNPYSHDRAMLLCRHADDEWVAWIPDHGEVILHRSEFFVEPDWN</t>
  </si>
  <si>
    <t>PSB00605.1</t>
  </si>
  <si>
    <t>MCIRDRVNTHQSSNLGLSTSHLHHAFSSDSWSTTNRCEASTWVHLLESPSPLGYQEALLLCPHSEDEWVAWIPDHGEEVLHISQFCVNY</t>
  </si>
  <si>
    <t>MBF2079731.1</t>
  </si>
  <si>
    <t>MPIKHPSVVGSLDSAPLGFPSSVETIWVKLKATPSPYSHSEAVLLCEIAEDKWLAWVPDFGEMQLTSAQFVRD</t>
  </si>
  <si>
    <t>PZV26755.1</t>
  </si>
  <si>
    <t>MQALINNRSQSQAKWCYLPLNWTGEAPKAEDQTWVQLLAEDLFADDQALLLCQESENEWVVWVPGQGETRLDISEFCINP</t>
  </si>
  <si>
    <t>NEO33653.1</t>
  </si>
  <si>
    <t>MQLLTTQTNQASCLQTTAFKGLQAGAWIHLEEVPSTFAHHEGLLLCQVSQWEWVMWIPEHGEHLLKIKI</t>
  </si>
  <si>
    <t>WP_138073594.1</t>
  </si>
  <si>
    <t>MQRTPSLDLSSIRYCPNTTEHPFDTAFAPAQANSDWVKLAQTPEAIAEEEYALLLCPHGEQSWVAWLPSQGEVVLHQDQLCRLI</t>
  </si>
  <si>
    <t>WP_099238800.1</t>
  </si>
  <si>
    <t>MQRTPSLDLSSIRYCPNTTEHPFDTAFAPAQANSDWVKLAQTPEAITEEEYALLLCPHGEQSWVAWLPSQGEVVLHQDQLCRLI</t>
  </si>
  <si>
    <t>ACB00085.1</t>
  </si>
  <si>
    <t>MARLSWATIRKLLWQTLIFGIFSVSLNTNIAVIRLANHLCSVSQILVSEKILMQRTPSLDLSSIRYCPNTTEHPFDTTFAPAQANSDWVKLAQTPEAIAEEEYALLLCPHGEQSWVAWLPSQGEVVLHQDQLCRLI</t>
  </si>
  <si>
    <t>WP_065711062.1</t>
  </si>
  <si>
    <t>MQRTPSLDLSSIRYCPNTTEHPFDTAFAPAQANSDWVKLAQTPEAIAEEEYALLLCPHGEQSWVAWLPSQGEVMLHQDQLCRLI</t>
  </si>
  <si>
    <t>WP_041443573.1</t>
  </si>
  <si>
    <t>MQRTPSLDLSSIRYCPNTTEHPFDTTFAPAQANSDWVKLAQTPEAIAEEEYALLLCPHGEQSWVAWLPSQGEVVLHQDQLCRLI</t>
  </si>
  <si>
    <t>WP_062435188.1</t>
  </si>
  <si>
    <t>MQRTPSLDLSSICYCPNTTEHPFDTTFAPAQANSDWVKLAQTPEAIAEEEYALLLCPHGEQSWVAWLPSQGEVVLHQDQLCRLI</t>
  </si>
  <si>
    <t>WP_065714532.1</t>
  </si>
  <si>
    <t>MQRTPSLDLSSIRYCLNTREHPFDTAFAPAQANSDWVKLAQTPEAIAEEEYALLLCPHGEQSWVAWLPSQGEVVLHQDQLCRLV</t>
  </si>
  <si>
    <t>MBV5260032.1</t>
  </si>
  <si>
    <t>MQSTPSLDLSSIRYCTTTTEHPFDTDFAPAQAGSDWVKIAGTTAEEEYALLLCPHTEQSWVAWLPSQGEVILHQNQLCRLV</t>
  </si>
  <si>
    <t>WP_024545550.1</t>
  </si>
  <si>
    <t>MTSAVATPLDVSAIRYCAITAEHPFDTNFAPAQANSDWVKLVETEDDEYALLLCSYSQEEWVVWLPSQGETILHQEKMCRLA</t>
  </si>
  <si>
    <t>WP_075889238.1</t>
  </si>
  <si>
    <t>MSQTTSKADFRFCSDTVEHPFDTTFIPAQPNSDWVKLTDTEEEYALLLCPYSDTEWLVWLPSHGEAVLHRDQMCRAA</t>
  </si>
  <si>
    <t>NJN74173.1</t>
  </si>
  <si>
    <t>MKATVQQQTNTKIRFCPSTVEHPFDTNFAPSQPGSDWARLVNSEDEEYALILCAYSDHEFLVWLPSRGETVLANDLLCRAA</t>
  </si>
  <si>
    <t>NJN75433.1</t>
  </si>
  <si>
    <t>MVNSTMMAATNTDNHLDLSSIPMCPVAVDHPFDPYVRQDWVKLANDEEEFALILCPHDDQQWVAWIPSQGEAIVHRDELCRFPS</t>
  </si>
  <si>
    <t>WP_015134654.1</t>
  </si>
  <si>
    <t>MAQTLSKANLRFNSEKTVEHPFDTKFIPAQPDSDWVKLTNIESDEYALLLCPYSEVEWLVWLPSRGEAVLHNDHLCHAA</t>
  </si>
  <si>
    <t>Query</t>
  </si>
  <si>
    <t>R1</t>
  </si>
  <si>
    <t>R2</t>
  </si>
  <si>
    <t>R3</t>
  </si>
  <si>
    <t>Average</t>
  </si>
  <si>
    <t>PNtcA-Mut</t>
  </si>
  <si>
    <t>Prepeat-Mut</t>
  </si>
  <si>
    <t>Pless control</t>
  </si>
  <si>
    <t>Time</t>
  </si>
  <si>
    <t>0 h</t>
  </si>
  <si>
    <t>PnirP1</t>
  </si>
  <si>
    <t>std(PnirP1)</t>
  </si>
  <si>
    <t>std(PNtcA-Mut)</t>
  </si>
  <si>
    <r>
      <t>P</t>
    </r>
    <r>
      <rPr>
        <i/>
        <sz val="12"/>
        <color theme="1"/>
        <rFont val="Arial"/>
        <family val="2"/>
      </rPr>
      <t>nirP1</t>
    </r>
  </si>
  <si>
    <t>std(Prepeat-Mut)</t>
  </si>
  <si>
    <t>std(Pless control)</t>
  </si>
  <si>
    <t>Plot</t>
  </si>
  <si>
    <t>1 h</t>
  </si>
  <si>
    <t>3 h</t>
  </si>
  <si>
    <t>6 h</t>
  </si>
  <si>
    <t>12 h</t>
  </si>
  <si>
    <t>24 h</t>
  </si>
  <si>
    <t>2 h</t>
  </si>
  <si>
    <t>4 h</t>
  </si>
  <si>
    <t>Satistics</t>
  </si>
  <si>
    <t>PnirP1 vs PNtcA-Mut</t>
  </si>
  <si>
    <t>PnirP1 vs Pless control</t>
  </si>
  <si>
    <t>PnirP1 vs PRepeat-Mut</t>
  </si>
  <si>
    <t>PRepeat-Mut</t>
  </si>
  <si>
    <t>PNtcA-Mut vs  PRepeat-Mut</t>
  </si>
  <si>
    <t>PNtcA-Mut vs  Pless control</t>
  </si>
  <si>
    <t>*</t>
  </si>
  <si>
    <t>**</t>
  </si>
  <si>
    <t>***</t>
  </si>
  <si>
    <t>&lt;0,05</t>
  </si>
  <si>
    <t>&lt;0,01</t>
  </si>
  <si>
    <t>&lt;0,001</t>
  </si>
  <si>
    <t>Legend</t>
  </si>
  <si>
    <t>PRepeat-Mut vs  Pless control</t>
  </si>
  <si>
    <t>48 h</t>
  </si>
  <si>
    <t>72 h</t>
  </si>
  <si>
    <t>144 h</t>
  </si>
  <si>
    <t>Rec</t>
  </si>
  <si>
    <t>t-test</t>
  </si>
  <si>
    <t>Fig2B. Shift to BG11 (-NaHCO3)</t>
  </si>
  <si>
    <t>Fig2C. Shift to BG11 (-N and recovery)</t>
  </si>
  <si>
    <t>Fig2D. Shift to BG11 (+NH4)</t>
  </si>
  <si>
    <t>Measurements</t>
  </si>
  <si>
    <t>Fig6A,B. Shift to LC ( -NaHCO3 )</t>
  </si>
  <si>
    <t>WT</t>
  </si>
  <si>
    <t>NirP1oex</t>
  </si>
  <si>
    <t>OD750 1/10</t>
  </si>
  <si>
    <t>ΔnirP1</t>
  </si>
  <si>
    <t>Value Nitrite (µmol/l)</t>
  </si>
  <si>
    <t>Nitrite (µM/OD)</t>
  </si>
  <si>
    <t>NormFactor to OD 1</t>
  </si>
  <si>
    <t>HC</t>
  </si>
  <si>
    <t>Std(WT)</t>
  </si>
  <si>
    <t>Std(ΔnirP1)</t>
  </si>
  <si>
    <t>Std(NirP1oex)</t>
  </si>
  <si>
    <t>LC-0</t>
  </si>
  <si>
    <t>LC-2</t>
  </si>
  <si>
    <t>LC-4</t>
  </si>
  <si>
    <t>LC-6</t>
  </si>
  <si>
    <t>LC-24</t>
  </si>
  <si>
    <t>Statistics</t>
  </si>
  <si>
    <t>LC-0h</t>
  </si>
  <si>
    <t>LC-2h</t>
  </si>
  <si>
    <t>LC-4h</t>
  </si>
  <si>
    <t>LC-6h</t>
  </si>
  <si>
    <t>LC-24h</t>
  </si>
  <si>
    <t>WT vs ΔnirP1</t>
  </si>
  <si>
    <t>WT vs NirP1oex</t>
  </si>
  <si>
    <t xml:space="preserve">ΔnirP1 vs NirP1oex </t>
  </si>
  <si>
    <t>Fig6C. Consumption of Nitrate.</t>
  </si>
  <si>
    <t>0.5 h</t>
  </si>
  <si>
    <t>0.5</t>
  </si>
  <si>
    <t>1.0</t>
  </si>
  <si>
    <t>2.0</t>
  </si>
  <si>
    <t>in µM</t>
  </si>
  <si>
    <t>Control with NH4CL</t>
  </si>
  <si>
    <t>Control with NH4Cl</t>
  </si>
  <si>
    <t>ΔnirP1 vs NirP1oex</t>
  </si>
  <si>
    <t>Fig6D. Excretion of Nitrite.</t>
  </si>
  <si>
    <t>Rec1</t>
  </si>
  <si>
    <t xml:space="preserve">Time </t>
  </si>
  <si>
    <t>NET53500.1</t>
  </si>
  <si>
    <t>MBD0327906.1</t>
  </si>
  <si>
    <t>MBA2749485.1</t>
  </si>
  <si>
    <t>result_Seq</t>
  </si>
  <si>
    <t>% positives</t>
  </si>
  <si>
    <t>bit score</t>
  </si>
  <si>
    <t>evalue</t>
  </si>
  <si>
    <t>s. end</t>
  </si>
  <si>
    <t>s. start</t>
  </si>
  <si>
    <t>q. end</t>
  </si>
  <si>
    <t>q. start</t>
  </si>
  <si>
    <t>gap opens</t>
  </si>
  <si>
    <t>mismatches</t>
  </si>
  <si>
    <t>alignment length</t>
  </si>
  <si>
    <t>% identity</t>
  </si>
  <si>
    <t>Results</t>
  </si>
  <si>
    <t>Numbers are displayed correctly with decimal symbol defined as "." (dot) and digit grouping symbol defined as "," (comma).</t>
  </si>
  <si>
    <t>Supplemental Dataset 1</t>
  </si>
  <si>
    <r>
      <t>Supplemental Dataset 2</t>
    </r>
    <r>
      <rPr>
        <sz val="11"/>
        <color theme="1"/>
        <rFont val="Calibri"/>
        <family val="2"/>
        <scheme val="minor"/>
      </rPr>
      <t/>
    </r>
  </si>
  <si>
    <r>
      <t>Supplemental Dataset 3</t>
    </r>
    <r>
      <rPr>
        <sz val="11"/>
        <color theme="1"/>
        <rFont val="Calibri"/>
        <family val="2"/>
        <scheme val="minor"/>
      </rPr>
      <t/>
    </r>
  </si>
  <si>
    <r>
      <t>Supplemental Dataset 4</t>
    </r>
    <r>
      <rPr>
        <sz val="11"/>
        <color theme="1"/>
        <rFont val="Calibri"/>
        <family val="2"/>
        <scheme val="minor"/>
      </rPr>
      <t/>
    </r>
  </si>
  <si>
    <t>Supplemental Dataset 1 - Results of Blast of NirP1.</t>
  </si>
  <si>
    <t>Supplemental Dataset 2 - Statistical analysis of promoter assay.</t>
  </si>
  <si>
    <t xml:space="preserve"> Results of Blast of NirP1.</t>
  </si>
  <si>
    <t>Measurments and statistical analysis of the promoter assay.</t>
  </si>
  <si>
    <t>Supplemental Dataset3 - Statistical analysis of nitrate consumption and nitrite excretion experiment.</t>
  </si>
  <si>
    <t>Supplemental Datasets</t>
  </si>
  <si>
    <t>Measurement and statistical analysis of nitrate consumption and nitrite excretion assay</t>
  </si>
  <si>
    <t>Measurements and statistical analysis metabolic changes due to NirP1 expression. Provided as separate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</si>
</sst>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"/>
    <numFmt numFmtId="165" formatCode="0.00000"/>
    <numFmt numFmtId="166" formatCode="#0.000"/>
    <numFmt numFmtId="167" formatCode="0.0000"/>
    <numFmt numFmtId="168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2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ill="1" applyBorder="1"/>
    <xf numFmtId="1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64" fontId="7" fillId="0" borderId="0" xfId="1" applyNumberFormat="1" applyBorder="1"/>
    <xf numFmtId="164" fontId="7" fillId="2" borderId="6" xfId="1" applyNumberForma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/>
    </xf>
    <xf numFmtId="164" fontId="7" fillId="2" borderId="5" xfId="1" applyNumberFormat="1" applyFill="1" applyBorder="1" applyAlignment="1">
      <alignment horizontal="center" vertical="center"/>
    </xf>
    <xf numFmtId="0" fontId="0" fillId="0" borderId="0" xfId="0" applyBorder="1"/>
    <xf numFmtId="164" fontId="8" fillId="2" borderId="8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4" fontId="8" fillId="4" borderId="8" xfId="1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8" fillId="3" borderId="7" xfId="1" applyNumberFormat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 applyAlignment="1">
      <alignment horizontal="center" vertical="center"/>
    </xf>
    <xf numFmtId="165" fontId="0" fillId="8" borderId="2" xfId="0" applyNumberFormat="1" applyFill="1" applyBorder="1" applyAlignment="1">
      <alignment horizontal="center" vertical="center"/>
    </xf>
    <xf numFmtId="165" fontId="0" fillId="8" borderId="5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65" fontId="0" fillId="8" borderId="4" xfId="0" applyNumberFormat="1" applyFill="1" applyBorder="1" applyAlignment="1">
      <alignment horizontal="center" vertical="center"/>
    </xf>
    <xf numFmtId="165" fontId="0" fillId="8" borderId="6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5" fontId="0" fillId="10" borderId="6" xfId="0" applyNumberFormat="1" applyFill="1" applyBorder="1" applyAlignment="1">
      <alignment horizontal="center" vertical="center"/>
    </xf>
    <xf numFmtId="165" fontId="0" fillId="9" borderId="4" xfId="0" applyNumberFormat="1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" fillId="0" borderId="0" xfId="0" applyFont="1" applyBorder="1"/>
    <xf numFmtId="164" fontId="8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7" fillId="0" borderId="0" xfId="1" applyNumberFormat="1" applyFill="1" applyBorder="1"/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7" borderId="4" xfId="0" applyNumberFormat="1" applyFill="1" applyBorder="1" applyAlignment="1">
      <alignment horizontal="center" vertical="center"/>
    </xf>
    <xf numFmtId="165" fontId="0" fillId="9" borderId="6" xfId="0" applyNumberForma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Fill="1" applyBorder="1"/>
    <xf numFmtId="0" fontId="17" fillId="0" borderId="0" xfId="0" applyFont="1"/>
    <xf numFmtId="164" fontId="0" fillId="0" borderId="0" xfId="0" applyNumberFormat="1" applyFill="1" applyBorder="1"/>
    <xf numFmtId="0" fontId="0" fillId="0" borderId="4" xfId="0" applyFill="1" applyBorder="1"/>
    <xf numFmtId="164" fontId="14" fillId="0" borderId="0" xfId="2" applyNumberFormat="1" applyFill="1" applyBorder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/>
    <xf numFmtId="167" fontId="0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8" fontId="2" fillId="2" borderId="5" xfId="0" applyNumberFormat="1" applyFont="1" applyFill="1" applyBorder="1" applyAlignment="1">
      <alignment horizontal="center" vertical="center"/>
    </xf>
    <xf numFmtId="168" fontId="2" fillId="3" borderId="5" xfId="0" applyNumberFormat="1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168" fontId="2" fillId="4" borderId="5" xfId="0" applyNumberFormat="1" applyFont="1" applyFill="1" applyBorder="1" applyAlignment="1">
      <alignment horizontal="center" vertical="center"/>
    </xf>
    <xf numFmtId="168" fontId="2" fillId="4" borderId="0" xfId="0" applyNumberFormat="1" applyFont="1" applyFill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166" fontId="6" fillId="3" borderId="8" xfId="1" applyNumberFormat="1" applyFont="1" applyFill="1" applyBorder="1" applyAlignment="1">
      <alignment horizontal="center" vertical="center"/>
    </xf>
    <xf numFmtId="166" fontId="6" fillId="3" borderId="7" xfId="1" applyNumberFormat="1" applyFont="1" applyFill="1" applyBorder="1" applyAlignment="1">
      <alignment horizontal="center" vertical="center"/>
    </xf>
    <xf numFmtId="166" fontId="6" fillId="4" borderId="8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6" fontId="6" fillId="2" borderId="5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166" fontId="6" fillId="3" borderId="5" xfId="1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3" borderId="1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66" fontId="2" fillId="2" borderId="18" xfId="0" applyNumberFormat="1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166" fontId="2" fillId="3" borderId="17" xfId="0" applyNumberFormat="1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/>
    </xf>
    <xf numFmtId="166" fontId="2" fillId="4" borderId="17" xfId="0" applyNumberFormat="1" applyFont="1" applyFill="1" applyBorder="1" applyAlignment="1">
      <alignment horizontal="center"/>
    </xf>
    <xf numFmtId="166" fontId="2" fillId="4" borderId="6" xfId="0" applyNumberFormat="1" applyFont="1" applyFill="1" applyBorder="1" applyAlignment="1">
      <alignment horizontal="center"/>
    </xf>
    <xf numFmtId="0" fontId="19" fillId="0" borderId="0" xfId="0" applyFont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68" fontId="7" fillId="0" borderId="0" xfId="1" applyNumberFormat="1" applyFont="1" applyFill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164" fontId="8" fillId="2" borderId="13" xfId="1" applyNumberFormat="1" applyFont="1" applyFill="1" applyBorder="1" applyAlignment="1">
      <alignment horizontal="center" vertical="center"/>
    </xf>
    <xf numFmtId="168" fontId="6" fillId="2" borderId="6" xfId="1" applyNumberFormat="1" applyFont="1" applyFill="1" applyBorder="1" applyAlignment="1">
      <alignment horizontal="center" vertical="center"/>
    </xf>
    <xf numFmtId="168" fontId="2" fillId="2" borderId="6" xfId="0" applyNumberFormat="1" applyFont="1" applyFill="1" applyBorder="1" applyAlignment="1">
      <alignment horizontal="center" vertical="center"/>
    </xf>
    <xf numFmtId="168" fontId="2" fillId="4" borderId="6" xfId="0" applyNumberFormat="1" applyFont="1" applyFill="1" applyBorder="1" applyAlignment="1">
      <alignment horizontal="center" vertical="center"/>
    </xf>
    <xf numFmtId="168" fontId="6" fillId="3" borderId="4" xfId="1" applyNumberFormat="1" applyFont="1" applyFill="1" applyBorder="1" applyAlignment="1">
      <alignment horizontal="center" vertical="center"/>
    </xf>
    <xf numFmtId="168" fontId="2" fillId="3" borderId="6" xfId="0" applyNumberFormat="1" applyFont="1" applyFill="1" applyBorder="1" applyAlignment="1">
      <alignment horizontal="center" vertical="center"/>
    </xf>
    <xf numFmtId="168" fontId="18" fillId="2" borderId="1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8" fontId="6" fillId="4" borderId="6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8" fontId="18" fillId="3" borderId="1" xfId="1" applyNumberFormat="1" applyFont="1" applyFill="1" applyBorder="1" applyAlignment="1">
      <alignment horizontal="center" vertical="center"/>
    </xf>
    <xf numFmtId="168" fontId="18" fillId="4" borderId="1" xfId="1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0" fillId="9" borderId="2" xfId="0" applyNumberForma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11" fontId="0" fillId="0" borderId="0" xfId="0" applyNumberFormat="1"/>
    <xf numFmtId="0" fontId="21" fillId="11" borderId="3" xfId="0" applyFont="1" applyFill="1" applyBorder="1" applyAlignment="1">
      <alignment horizontal="center" vertical="center"/>
    </xf>
    <xf numFmtId="0" fontId="23" fillId="0" borderId="0" xfId="0" applyFont="1"/>
    <xf numFmtId="0" fontId="20" fillId="11" borderId="1" xfId="0" applyFont="1" applyFill="1" applyBorder="1" applyAlignment="1">
      <alignment horizontal="center" vertical="center"/>
    </xf>
    <xf numFmtId="0" fontId="0" fillId="12" borderId="0" xfId="0" applyFill="1"/>
    <xf numFmtId="0" fontId="20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4" fillId="0" borderId="0" xfId="0" applyFont="1" applyFill="1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66A3418F-CA47-4F29-84A0-56D4AF9D8A8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'Dataset2_Promotor Assay'!$S$1</c:f>
              <c:strCache>
                <c:ptCount val="1"/>
                <c:pt idx="0">
                  <c:v>PnirP1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Assay'!$T$2:$T$9</c:f>
                <c:numCache>
                  <c:formatCode>General</c:formatCode>
                  <c:ptCount val="8"/>
                  <c:pt idx="0">
                    <c:v>244.12828038543717</c:v>
                  </c:pt>
                  <c:pt idx="1">
                    <c:v>169.06591599319268</c:v>
                  </c:pt>
                  <c:pt idx="2">
                    <c:v>303.44422067610446</c:v>
                  </c:pt>
                  <c:pt idx="3">
                    <c:v>75.002386793297177</c:v>
                  </c:pt>
                  <c:pt idx="4">
                    <c:v>34.206706439411832</c:v>
                  </c:pt>
                  <c:pt idx="5">
                    <c:v>33.989468230869456</c:v>
                  </c:pt>
                  <c:pt idx="6">
                    <c:v>39.992900604550208</c:v>
                  </c:pt>
                  <c:pt idx="7">
                    <c:v>138.05473954598992</c:v>
                  </c:pt>
                </c:numCache>
              </c:numRef>
            </c:plus>
            <c:minus>
              <c:numRef>
                <c:f>'Dataset2_Promotor Assay'!$T$2:$T$9</c:f>
                <c:numCache>
                  <c:formatCode>General</c:formatCode>
                  <c:ptCount val="8"/>
                  <c:pt idx="0">
                    <c:v>244.12828038543717</c:v>
                  </c:pt>
                  <c:pt idx="1">
                    <c:v>169.06591599319268</c:v>
                  </c:pt>
                  <c:pt idx="2">
                    <c:v>303.44422067610446</c:v>
                  </c:pt>
                  <c:pt idx="3">
                    <c:v>75.002386793297177</c:v>
                  </c:pt>
                  <c:pt idx="4">
                    <c:v>34.206706439411832</c:v>
                  </c:pt>
                  <c:pt idx="5">
                    <c:v>33.989468230869456</c:v>
                  </c:pt>
                  <c:pt idx="6">
                    <c:v>39.992900604550208</c:v>
                  </c:pt>
                  <c:pt idx="7">
                    <c:v>138.05473954598992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Assay'!$R$2:$R$9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24</c:v>
                </c:pt>
              </c:numCache>
            </c:numRef>
          </c:cat>
          <c:val>
            <c:numRef>
              <c:f>'Dataset2_Promotor Assay'!$S$2:$S$9</c:f>
              <c:numCache>
                <c:formatCode>#0</c:formatCode>
                <c:ptCount val="8"/>
                <c:pt idx="0">
                  <c:v>1746.2222222222222</c:v>
                </c:pt>
                <c:pt idx="1">
                  <c:v>2507.2222222222222</c:v>
                </c:pt>
                <c:pt idx="2">
                  <c:v>1441.2222222222224</c:v>
                </c:pt>
                <c:pt idx="3">
                  <c:v>516.44444444444446</c:v>
                </c:pt>
                <c:pt idx="4">
                  <c:v>241.88888888888891</c:v>
                </c:pt>
                <c:pt idx="5">
                  <c:v>238.2222222222222</c:v>
                </c:pt>
                <c:pt idx="6">
                  <c:v>547.1111111111112</c:v>
                </c:pt>
                <c:pt idx="7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4-4501-9C21-456867701912}"/>
            </c:ext>
          </c:extLst>
        </c:ser>
        <c:ser>
          <c:idx val="1"/>
          <c:order val="1"/>
          <c:tx>
            <c:strRef>
              <c:f>'Dataset2_Promotor Assay'!$U$1</c:f>
              <c:strCache>
                <c:ptCount val="1"/>
                <c:pt idx="0">
                  <c:v>PNtcA-Mut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Assay'!$V$2:$V$9</c:f>
                <c:numCache>
                  <c:formatCode>General</c:formatCode>
                  <c:ptCount val="8"/>
                  <c:pt idx="0">
                    <c:v>521.83432402285985</c:v>
                  </c:pt>
                  <c:pt idx="1">
                    <c:v>1109.5967680442841</c:v>
                  </c:pt>
                  <c:pt idx="2">
                    <c:v>1237.4530992484144</c:v>
                  </c:pt>
                  <c:pt idx="3">
                    <c:v>458.09705694344609</c:v>
                  </c:pt>
                  <c:pt idx="4">
                    <c:v>153.13755617454234</c:v>
                  </c:pt>
                  <c:pt idx="5">
                    <c:v>91.110569104078891</c:v>
                  </c:pt>
                  <c:pt idx="6">
                    <c:v>38.93584466786357</c:v>
                  </c:pt>
                  <c:pt idx="7">
                    <c:v>150.25221594060343</c:v>
                  </c:pt>
                </c:numCache>
              </c:numRef>
            </c:plus>
            <c:minus>
              <c:numRef>
                <c:f>'Dataset2_Promotor Assay'!$V$2:$V$9</c:f>
                <c:numCache>
                  <c:formatCode>General</c:formatCode>
                  <c:ptCount val="8"/>
                  <c:pt idx="0">
                    <c:v>521.83432402285985</c:v>
                  </c:pt>
                  <c:pt idx="1">
                    <c:v>1109.5967680442841</c:v>
                  </c:pt>
                  <c:pt idx="2">
                    <c:v>1237.4530992484144</c:v>
                  </c:pt>
                  <c:pt idx="3">
                    <c:v>458.09705694344609</c:v>
                  </c:pt>
                  <c:pt idx="4">
                    <c:v>153.13755617454234</c:v>
                  </c:pt>
                  <c:pt idx="5">
                    <c:v>91.110569104078891</c:v>
                  </c:pt>
                  <c:pt idx="6">
                    <c:v>38.93584466786357</c:v>
                  </c:pt>
                  <c:pt idx="7">
                    <c:v>150.25221594060343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Assay'!$R$2:$R$9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24</c:v>
                </c:pt>
              </c:numCache>
            </c:numRef>
          </c:cat>
          <c:val>
            <c:numRef>
              <c:f>'Dataset2_Promotor Assay'!$U$2:$U$9</c:f>
              <c:numCache>
                <c:formatCode>#0</c:formatCode>
                <c:ptCount val="8"/>
                <c:pt idx="0">
                  <c:v>2603.7777777777778</c:v>
                </c:pt>
                <c:pt idx="1">
                  <c:v>5722.8888888888896</c:v>
                </c:pt>
                <c:pt idx="2">
                  <c:v>3986.7777777777778</c:v>
                </c:pt>
                <c:pt idx="3">
                  <c:v>1743.5555555555554</c:v>
                </c:pt>
                <c:pt idx="4">
                  <c:v>805.33333333333337</c:v>
                </c:pt>
                <c:pt idx="5">
                  <c:v>551.44444444444446</c:v>
                </c:pt>
                <c:pt idx="6">
                  <c:v>608.33333333333337</c:v>
                </c:pt>
                <c:pt idx="7">
                  <c:v>708.22222222222217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4-4501-9C21-456867701912}"/>
            </c:ext>
          </c:extLst>
        </c:ser>
        <c:ser>
          <c:idx val="2"/>
          <c:order val="2"/>
          <c:tx>
            <c:strRef>
              <c:f>'Dataset2_Promotor Assay'!$W$1</c:f>
              <c:strCache>
                <c:ptCount val="1"/>
                <c:pt idx="0">
                  <c:v>PRepeat-Mut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Assay'!$X$2:$X$9</c:f>
                <c:numCache>
                  <c:formatCode>General</c:formatCode>
                  <c:ptCount val="8"/>
                  <c:pt idx="0">
                    <c:v>6.3206500681457287</c:v>
                  </c:pt>
                  <c:pt idx="1">
                    <c:v>8.3798700599843574</c:v>
                  </c:pt>
                  <c:pt idx="2">
                    <c:v>13.118641905018169</c:v>
                  </c:pt>
                  <c:pt idx="3">
                    <c:v>9.1219447785661298</c:v>
                  </c:pt>
                  <c:pt idx="4">
                    <c:v>5.0332229568471663</c:v>
                  </c:pt>
                  <c:pt idx="5">
                    <c:v>4.2946995755750415</c:v>
                  </c:pt>
                  <c:pt idx="6">
                    <c:v>4.737556801183965</c:v>
                  </c:pt>
                  <c:pt idx="7">
                    <c:v>3.5832256659104664</c:v>
                  </c:pt>
                </c:numCache>
              </c:numRef>
            </c:plus>
            <c:minus>
              <c:numRef>
                <c:f>'Dataset2_Promotor Assay'!$X$2:$X$9</c:f>
                <c:numCache>
                  <c:formatCode>General</c:formatCode>
                  <c:ptCount val="8"/>
                  <c:pt idx="0">
                    <c:v>6.3206500681457287</c:v>
                  </c:pt>
                  <c:pt idx="1">
                    <c:v>8.3798700599843574</c:v>
                  </c:pt>
                  <c:pt idx="2">
                    <c:v>13.118641905018169</c:v>
                  </c:pt>
                  <c:pt idx="3">
                    <c:v>9.1219447785661298</c:v>
                  </c:pt>
                  <c:pt idx="4">
                    <c:v>5.0332229568471663</c:v>
                  </c:pt>
                  <c:pt idx="5">
                    <c:v>4.2946995755750415</c:v>
                  </c:pt>
                  <c:pt idx="6">
                    <c:v>4.737556801183965</c:v>
                  </c:pt>
                  <c:pt idx="7">
                    <c:v>3.5832256659104664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Assay'!$R$2:$R$9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24</c:v>
                </c:pt>
              </c:numCache>
            </c:numRef>
          </c:cat>
          <c:val>
            <c:numRef>
              <c:f>'Dataset2_Promotor Assay'!$W$2:$W$9</c:f>
              <c:numCache>
                <c:formatCode>#0</c:formatCode>
                <c:ptCount val="8"/>
                <c:pt idx="0">
                  <c:v>68.777777777777771</c:v>
                </c:pt>
                <c:pt idx="1">
                  <c:v>79</c:v>
                </c:pt>
                <c:pt idx="2">
                  <c:v>58.888888888888893</c:v>
                </c:pt>
                <c:pt idx="3">
                  <c:v>51.111111111111114</c:v>
                </c:pt>
                <c:pt idx="4">
                  <c:v>34</c:v>
                </c:pt>
                <c:pt idx="5">
                  <c:v>32.333333333333329</c:v>
                </c:pt>
                <c:pt idx="6">
                  <c:v>28.666666666666668</c:v>
                </c:pt>
                <c:pt idx="7">
                  <c:v>38.777777777777779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B4-4501-9C21-456867701912}"/>
            </c:ext>
          </c:extLst>
        </c:ser>
        <c:ser>
          <c:idx val="3"/>
          <c:order val="3"/>
          <c:tx>
            <c:strRef>
              <c:f>'Dataset2_Promotor Assay'!$Y$1</c:f>
              <c:strCache>
                <c:ptCount val="1"/>
                <c:pt idx="0">
                  <c:v>Pless control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Assay'!$Z$2:$Z$9</c:f>
                <c:numCache>
                  <c:formatCode>General</c:formatCode>
                  <c:ptCount val="8"/>
                  <c:pt idx="0">
                    <c:v>9.2255683353986981</c:v>
                  </c:pt>
                  <c:pt idx="1">
                    <c:v>11.718930554164631</c:v>
                  </c:pt>
                  <c:pt idx="2">
                    <c:v>4.4472213547087769</c:v>
                  </c:pt>
                  <c:pt idx="3">
                    <c:v>8.1785627642568652</c:v>
                  </c:pt>
                  <c:pt idx="4">
                    <c:v>5.2092036309915741</c:v>
                  </c:pt>
                  <c:pt idx="5">
                    <c:v>6.7677521479293601</c:v>
                  </c:pt>
                  <c:pt idx="6">
                    <c:v>4.5160892073114614</c:v>
                  </c:pt>
                  <c:pt idx="7">
                    <c:v>7.3451083915726265</c:v>
                  </c:pt>
                </c:numCache>
              </c:numRef>
            </c:plus>
            <c:minus>
              <c:numRef>
                <c:f>'Dataset2_Promotor Assay'!$Z$2:$Z$9</c:f>
                <c:numCache>
                  <c:formatCode>General</c:formatCode>
                  <c:ptCount val="8"/>
                  <c:pt idx="0">
                    <c:v>9.2255683353986981</c:v>
                  </c:pt>
                  <c:pt idx="1">
                    <c:v>11.718930554164631</c:v>
                  </c:pt>
                  <c:pt idx="2">
                    <c:v>4.4472213547087769</c:v>
                  </c:pt>
                  <c:pt idx="3">
                    <c:v>8.1785627642568652</c:v>
                  </c:pt>
                  <c:pt idx="4">
                    <c:v>5.2092036309915741</c:v>
                  </c:pt>
                  <c:pt idx="5">
                    <c:v>6.7677521479293601</c:v>
                  </c:pt>
                  <c:pt idx="6">
                    <c:v>4.5160892073114614</c:v>
                  </c:pt>
                  <c:pt idx="7">
                    <c:v>7.3451083915726265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Assay'!$R$2:$R$9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24</c:v>
                </c:pt>
              </c:numCache>
            </c:numRef>
          </c:cat>
          <c:val>
            <c:numRef>
              <c:f>'Dataset2_Promotor Assay'!$Y$2:$Y$9</c:f>
              <c:numCache>
                <c:formatCode>#0</c:formatCode>
                <c:ptCount val="8"/>
                <c:pt idx="0">
                  <c:v>66.333333333333329</c:v>
                </c:pt>
                <c:pt idx="1">
                  <c:v>78</c:v>
                </c:pt>
                <c:pt idx="2">
                  <c:v>50.333333333333336</c:v>
                </c:pt>
                <c:pt idx="3">
                  <c:v>39</c:v>
                </c:pt>
                <c:pt idx="4">
                  <c:v>32.44444444444445</c:v>
                </c:pt>
                <c:pt idx="5">
                  <c:v>26.555555555555557</c:v>
                </c:pt>
                <c:pt idx="6">
                  <c:v>26.777777777777775</c:v>
                </c:pt>
                <c:pt idx="7">
                  <c:v>32.777777777777779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B4-4501-9C21-456867701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850112"/>
        <c:axId val="469373168"/>
      </c:barChart>
      <c:catAx>
        <c:axId val="74785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Time</a:t>
                </a:r>
                <a:r>
                  <a:rPr lang="de-DE" sz="1600" baseline="0"/>
                  <a:t> in BG11 (- C</a:t>
                </a:r>
                <a:r>
                  <a:rPr lang="de-DE" sz="1600" baseline="-25000"/>
                  <a:t>i</a:t>
                </a:r>
                <a:r>
                  <a:rPr lang="de-DE" sz="1600" baseline="0"/>
                  <a:t>) [ h ]</a:t>
                </a:r>
                <a:endParaRPr lang="de-DE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9373168"/>
        <c:crosses val="autoZero"/>
        <c:auto val="1"/>
        <c:lblAlgn val="ctr"/>
        <c:lblOffset val="100"/>
        <c:noMultiLvlLbl val="0"/>
      </c:catAx>
      <c:valAx>
        <c:axId val="4693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Counts</a:t>
                </a:r>
                <a:r>
                  <a:rPr lang="de-DE" sz="1600" baseline="0"/>
                  <a:t> [ a.u. ]</a:t>
                </a:r>
                <a:endParaRPr lang="de-DE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78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'Dataset2_Promotor Assay'!$AW$1</c:f>
              <c:strCache>
                <c:ptCount val="1"/>
                <c:pt idx="0">
                  <c:v>PnirP1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Assay'!$AX$2:$AX$13</c:f>
                <c:numCache>
                  <c:formatCode>General</c:formatCode>
                  <c:ptCount val="12"/>
                  <c:pt idx="0">
                    <c:v>148.63685135338045</c:v>
                  </c:pt>
                  <c:pt idx="1">
                    <c:v>10.695562712096782</c:v>
                  </c:pt>
                  <c:pt idx="2">
                    <c:v>9.0934788736045</c:v>
                  </c:pt>
                  <c:pt idx="3">
                    <c:v>9.4450980166015146</c:v>
                  </c:pt>
                  <c:pt idx="4">
                    <c:v>7.9021797274197985</c:v>
                  </c:pt>
                  <c:pt idx="5">
                    <c:v>8.2162140210382901</c:v>
                  </c:pt>
                  <c:pt idx="6">
                    <c:v>6.2716292407422598</c:v>
                  </c:pt>
                  <c:pt idx="7">
                    <c:v>8.5893991511500829</c:v>
                  </c:pt>
                  <c:pt idx="8">
                    <c:v>6.3905794864659571</c:v>
                  </c:pt>
                  <c:pt idx="9">
                    <c:v>7.3853374923928294</c:v>
                  </c:pt>
                  <c:pt idx="10">
                    <c:v>7.959775417143252</c:v>
                  </c:pt>
                  <c:pt idx="11">
                    <c:v>34.47740358589509</c:v>
                  </c:pt>
                </c:numCache>
              </c:numRef>
            </c:plus>
            <c:minus>
              <c:numRef>
                <c:f>'Dataset2_Promotor Assay'!$AX$2:$AX$13</c:f>
                <c:numCache>
                  <c:formatCode>General</c:formatCode>
                  <c:ptCount val="12"/>
                  <c:pt idx="0">
                    <c:v>148.63685135338045</c:v>
                  </c:pt>
                  <c:pt idx="1">
                    <c:v>10.695562712096782</c:v>
                  </c:pt>
                  <c:pt idx="2">
                    <c:v>9.0934788736045</c:v>
                  </c:pt>
                  <c:pt idx="3">
                    <c:v>9.4450980166015146</c:v>
                  </c:pt>
                  <c:pt idx="4">
                    <c:v>7.9021797274197985</c:v>
                  </c:pt>
                  <c:pt idx="5">
                    <c:v>8.2162140210382901</c:v>
                  </c:pt>
                  <c:pt idx="6">
                    <c:v>6.2716292407422598</c:v>
                  </c:pt>
                  <c:pt idx="7">
                    <c:v>8.5893991511500829</c:v>
                  </c:pt>
                  <c:pt idx="8">
                    <c:v>6.3905794864659571</c:v>
                  </c:pt>
                  <c:pt idx="9">
                    <c:v>7.3853374923928294</c:v>
                  </c:pt>
                  <c:pt idx="10">
                    <c:v>7.959775417143252</c:v>
                  </c:pt>
                  <c:pt idx="11">
                    <c:v>34.47740358589509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Assay'!$AV$2:$AV$13</c:f>
              <c:numCache>
                <c:formatCode>General</c:formatCode>
                <c:ptCount val="12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144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12</c:v>
                </c:pt>
                <c:pt idx="10">
                  <c:v>24</c:v>
                </c:pt>
                <c:pt idx="11">
                  <c:v>72</c:v>
                </c:pt>
              </c:numCache>
            </c:numRef>
          </c:cat>
          <c:val>
            <c:numRef>
              <c:f>'Dataset2_Promotor Assay'!$AW$2:$AW$13</c:f>
              <c:numCache>
                <c:formatCode>#0</c:formatCode>
                <c:ptCount val="12"/>
                <c:pt idx="0">
                  <c:v>1731.4444444444443</c:v>
                </c:pt>
                <c:pt idx="1">
                  <c:v>63.222222222222229</c:v>
                </c:pt>
                <c:pt idx="2">
                  <c:v>91.444444444444457</c:v>
                </c:pt>
                <c:pt idx="3">
                  <c:v>79.888888888888886</c:v>
                </c:pt>
                <c:pt idx="4">
                  <c:v>66.333333333333343</c:v>
                </c:pt>
                <c:pt idx="5">
                  <c:v>45.222222222222221</c:v>
                </c:pt>
                <c:pt idx="6">
                  <c:v>53.333333333333336</c:v>
                </c:pt>
                <c:pt idx="7">
                  <c:v>47.333333333333336</c:v>
                </c:pt>
                <c:pt idx="8">
                  <c:v>65.777777777777771</c:v>
                </c:pt>
                <c:pt idx="9">
                  <c:v>46.888888888888893</c:v>
                </c:pt>
                <c:pt idx="10">
                  <c:v>63.555555555555564</c:v>
                </c:pt>
                <c:pt idx="11">
                  <c:v>203.44444444444443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5B1-87FC-44BE71C4CAED}"/>
            </c:ext>
          </c:extLst>
        </c:ser>
        <c:ser>
          <c:idx val="1"/>
          <c:order val="1"/>
          <c:tx>
            <c:strRef>
              <c:f>'Dataset2_Promotor Assay'!$AY$1</c:f>
              <c:strCache>
                <c:ptCount val="1"/>
                <c:pt idx="0">
                  <c:v>PNtcA-Mut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3A3-408B-B270-9C479ACA1652}"/>
              </c:ext>
            </c:extLst>
          </c:dPt>
          <c:errBars>
            <c:errBarType val="both"/>
            <c:errValType val="cust"/>
            <c:noEndCap val="0"/>
            <c:plus>
              <c:numRef>
                <c:f>'Dataset2_Promotor Assay'!$AZ$2:$AZ$13</c:f>
                <c:numCache>
                  <c:formatCode>General</c:formatCode>
                  <c:ptCount val="12"/>
                  <c:pt idx="0">
                    <c:v>318.0749193523244</c:v>
                  </c:pt>
                  <c:pt idx="1">
                    <c:v>71.119791136912283</c:v>
                  </c:pt>
                  <c:pt idx="2">
                    <c:v>40.898549583386099</c:v>
                  </c:pt>
                  <c:pt idx="3">
                    <c:v>23.144207071914437</c:v>
                  </c:pt>
                  <c:pt idx="4">
                    <c:v>17.314804911860904</c:v>
                  </c:pt>
                  <c:pt idx="5">
                    <c:v>7.2486695245778181</c:v>
                  </c:pt>
                  <c:pt idx="6">
                    <c:v>6.7659277100614794</c:v>
                  </c:pt>
                  <c:pt idx="7">
                    <c:v>14.239572749867373</c:v>
                  </c:pt>
                  <c:pt idx="8">
                    <c:v>17.446921267902685</c:v>
                  </c:pt>
                  <c:pt idx="9">
                    <c:v>21.244607158837592</c:v>
                  </c:pt>
                  <c:pt idx="10">
                    <c:v>23.650751038632119</c:v>
                  </c:pt>
                  <c:pt idx="11">
                    <c:v>94.898776481985152</c:v>
                  </c:pt>
                </c:numCache>
              </c:numRef>
            </c:plus>
            <c:minus>
              <c:numRef>
                <c:f>'Dataset2_Promotor Assay'!$AZ$2:$AZ$13</c:f>
                <c:numCache>
                  <c:formatCode>General</c:formatCode>
                  <c:ptCount val="12"/>
                  <c:pt idx="0">
                    <c:v>318.0749193523244</c:v>
                  </c:pt>
                  <c:pt idx="1">
                    <c:v>71.119791136912283</c:v>
                  </c:pt>
                  <c:pt idx="2">
                    <c:v>40.898549583386099</c:v>
                  </c:pt>
                  <c:pt idx="3">
                    <c:v>23.144207071914437</c:v>
                  </c:pt>
                  <c:pt idx="4">
                    <c:v>17.314804911860904</c:v>
                  </c:pt>
                  <c:pt idx="5">
                    <c:v>7.2486695245778181</c:v>
                  </c:pt>
                  <c:pt idx="6">
                    <c:v>6.7659277100614794</c:v>
                  </c:pt>
                  <c:pt idx="7">
                    <c:v>14.239572749867373</c:v>
                  </c:pt>
                  <c:pt idx="8">
                    <c:v>17.446921267902685</c:v>
                  </c:pt>
                  <c:pt idx="9">
                    <c:v>21.244607158837592</c:v>
                  </c:pt>
                  <c:pt idx="10">
                    <c:v>23.650751038632119</c:v>
                  </c:pt>
                  <c:pt idx="11">
                    <c:v>94.898776481985152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Assay'!$AV$2:$AV$13</c:f>
              <c:numCache>
                <c:formatCode>General</c:formatCode>
                <c:ptCount val="12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144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12</c:v>
                </c:pt>
                <c:pt idx="10">
                  <c:v>24</c:v>
                </c:pt>
                <c:pt idx="11">
                  <c:v>72</c:v>
                </c:pt>
              </c:numCache>
            </c:numRef>
          </c:cat>
          <c:val>
            <c:numRef>
              <c:f>'Dataset2_Promotor Assay'!$AY$2:$AY$13</c:f>
              <c:numCache>
                <c:formatCode>#0</c:formatCode>
                <c:ptCount val="12"/>
                <c:pt idx="0">
                  <c:v>3529.8888888888891</c:v>
                </c:pt>
                <c:pt idx="1">
                  <c:v>795.55555555555566</c:v>
                </c:pt>
                <c:pt idx="2">
                  <c:v>352.44444444444451</c:v>
                </c:pt>
                <c:pt idx="3">
                  <c:v>180.11111111111111</c:v>
                </c:pt>
                <c:pt idx="4">
                  <c:v>143.55555555555557</c:v>
                </c:pt>
                <c:pt idx="5">
                  <c:v>56.111111111111107</c:v>
                </c:pt>
                <c:pt idx="6">
                  <c:v>76.666666666666671</c:v>
                </c:pt>
                <c:pt idx="7">
                  <c:v>89.111111111111128</c:v>
                </c:pt>
                <c:pt idx="8">
                  <c:v>153.22222222222223</c:v>
                </c:pt>
                <c:pt idx="9">
                  <c:v>279.33333333333331</c:v>
                </c:pt>
                <c:pt idx="10">
                  <c:v>260.4444444444444</c:v>
                </c:pt>
                <c:pt idx="11">
                  <c:v>515.33333333333337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6-45B1-87FC-44BE71C4CAED}"/>
            </c:ext>
          </c:extLst>
        </c:ser>
        <c:ser>
          <c:idx val="2"/>
          <c:order val="2"/>
          <c:tx>
            <c:strRef>
              <c:f>'Dataset2_Promotor Assay'!$BA$1</c:f>
              <c:strCache>
                <c:ptCount val="1"/>
                <c:pt idx="0">
                  <c:v>PRepeat-Mut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Assay'!$BB$2:$BB$13</c:f>
                <c:numCache>
                  <c:formatCode>General</c:formatCode>
                  <c:ptCount val="12"/>
                  <c:pt idx="0">
                    <c:v>6.110100926607787</c:v>
                  </c:pt>
                  <c:pt idx="1">
                    <c:v>8.4166208286247226</c:v>
                  </c:pt>
                  <c:pt idx="2">
                    <c:v>9.2736184954957039</c:v>
                  </c:pt>
                  <c:pt idx="3">
                    <c:v>6.8655518692335145</c:v>
                  </c:pt>
                  <c:pt idx="4">
                    <c:v>10.434983894999018</c:v>
                  </c:pt>
                  <c:pt idx="5">
                    <c:v>6.4463598686045724</c:v>
                  </c:pt>
                  <c:pt idx="6">
                    <c:v>9.556847457887633</c:v>
                  </c:pt>
                  <c:pt idx="7">
                    <c:v>13.540975765850776</c:v>
                  </c:pt>
                  <c:pt idx="8">
                    <c:v>8.7784809844905247</c:v>
                  </c:pt>
                  <c:pt idx="9">
                    <c:v>17.106059860488543</c:v>
                  </c:pt>
                  <c:pt idx="10">
                    <c:v>10.517475169954873</c:v>
                  </c:pt>
                  <c:pt idx="11">
                    <c:v>13.851950881008658</c:v>
                  </c:pt>
                </c:numCache>
              </c:numRef>
            </c:plus>
            <c:minus>
              <c:numRef>
                <c:f>'Dataset2_Promotor Assay'!$BB$2:$BB$13</c:f>
                <c:numCache>
                  <c:formatCode>General</c:formatCode>
                  <c:ptCount val="12"/>
                  <c:pt idx="0">
                    <c:v>6.110100926607787</c:v>
                  </c:pt>
                  <c:pt idx="1">
                    <c:v>8.4166208286247226</c:v>
                  </c:pt>
                  <c:pt idx="2">
                    <c:v>9.2736184954957039</c:v>
                  </c:pt>
                  <c:pt idx="3">
                    <c:v>6.8655518692335145</c:v>
                  </c:pt>
                  <c:pt idx="4">
                    <c:v>10.434983894999018</c:v>
                  </c:pt>
                  <c:pt idx="5">
                    <c:v>6.4463598686045724</c:v>
                  </c:pt>
                  <c:pt idx="6">
                    <c:v>9.556847457887633</c:v>
                  </c:pt>
                  <c:pt idx="7">
                    <c:v>13.540975765850776</c:v>
                  </c:pt>
                  <c:pt idx="8">
                    <c:v>8.7784809844905247</c:v>
                  </c:pt>
                  <c:pt idx="9">
                    <c:v>17.106059860488543</c:v>
                  </c:pt>
                  <c:pt idx="10">
                    <c:v>10.517475169954873</c:v>
                  </c:pt>
                  <c:pt idx="11">
                    <c:v>13.851950881008658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Assay'!$AV$2:$AV$13</c:f>
              <c:numCache>
                <c:formatCode>General</c:formatCode>
                <c:ptCount val="12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144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12</c:v>
                </c:pt>
                <c:pt idx="10">
                  <c:v>24</c:v>
                </c:pt>
                <c:pt idx="11">
                  <c:v>72</c:v>
                </c:pt>
              </c:numCache>
            </c:numRef>
          </c:cat>
          <c:val>
            <c:numRef>
              <c:f>'Dataset2_Promotor Assay'!$BA$2:$BA$13</c:f>
              <c:numCache>
                <c:formatCode>#0</c:formatCode>
                <c:ptCount val="12"/>
                <c:pt idx="0">
                  <c:v>57.333333333333336</c:v>
                </c:pt>
                <c:pt idx="1">
                  <c:v>60.777777777777771</c:v>
                </c:pt>
                <c:pt idx="2">
                  <c:v>84.333333333333329</c:v>
                </c:pt>
                <c:pt idx="3">
                  <c:v>54.55555555555555</c:v>
                </c:pt>
                <c:pt idx="4">
                  <c:v>53.666666666666664</c:v>
                </c:pt>
                <c:pt idx="5">
                  <c:v>42</c:v>
                </c:pt>
                <c:pt idx="6">
                  <c:v>60.666666666666664</c:v>
                </c:pt>
                <c:pt idx="7">
                  <c:v>66.555555555555557</c:v>
                </c:pt>
                <c:pt idx="8">
                  <c:v>68.777777777777771</c:v>
                </c:pt>
                <c:pt idx="9">
                  <c:v>64.222222222222229</c:v>
                </c:pt>
                <c:pt idx="10">
                  <c:v>54.777777777777779</c:v>
                </c:pt>
                <c:pt idx="11">
                  <c:v>56.888888888888886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6-45B1-87FC-44BE71C4CAED}"/>
            </c:ext>
          </c:extLst>
        </c:ser>
        <c:ser>
          <c:idx val="3"/>
          <c:order val="3"/>
          <c:tx>
            <c:strRef>
              <c:f>'Dataset2_Promotor Assay'!$BC$1</c:f>
              <c:strCache>
                <c:ptCount val="1"/>
                <c:pt idx="0">
                  <c:v>Pless control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Assay'!$BD$2:$BD$13</c:f>
                <c:numCache>
                  <c:formatCode>General</c:formatCode>
                  <c:ptCount val="12"/>
                  <c:pt idx="0">
                    <c:v>5.1303983913845297</c:v>
                  </c:pt>
                  <c:pt idx="1">
                    <c:v>10.914934835771389</c:v>
                  </c:pt>
                  <c:pt idx="2">
                    <c:v>9.54262691270395</c:v>
                  </c:pt>
                  <c:pt idx="3">
                    <c:v>6.6183433830379705</c:v>
                  </c:pt>
                  <c:pt idx="4">
                    <c:v>6.6740699634138698</c:v>
                  </c:pt>
                  <c:pt idx="5">
                    <c:v>6.1903947898596083</c:v>
                  </c:pt>
                  <c:pt idx="6">
                    <c:v>5.2493385826745405</c:v>
                  </c:pt>
                  <c:pt idx="7">
                    <c:v>10.436166932687192</c:v>
                  </c:pt>
                  <c:pt idx="8">
                    <c:v>4.2629613540557489</c:v>
                  </c:pt>
                  <c:pt idx="9">
                    <c:v>7.7044159214932071</c:v>
                  </c:pt>
                  <c:pt idx="10">
                    <c:v>6.8150161000869574</c:v>
                  </c:pt>
                  <c:pt idx="11">
                    <c:v>7.5865377844940278</c:v>
                  </c:pt>
                </c:numCache>
              </c:numRef>
            </c:plus>
            <c:minus>
              <c:numRef>
                <c:f>'Dataset2_Promotor Assay'!$BD$2:$BD$13</c:f>
                <c:numCache>
                  <c:formatCode>General</c:formatCode>
                  <c:ptCount val="12"/>
                  <c:pt idx="0">
                    <c:v>5.1303983913845297</c:v>
                  </c:pt>
                  <c:pt idx="1">
                    <c:v>10.914934835771389</c:v>
                  </c:pt>
                  <c:pt idx="2">
                    <c:v>9.54262691270395</c:v>
                  </c:pt>
                  <c:pt idx="3">
                    <c:v>6.6183433830379705</c:v>
                  </c:pt>
                  <c:pt idx="4">
                    <c:v>6.6740699634138698</c:v>
                  </c:pt>
                  <c:pt idx="5">
                    <c:v>6.1903947898596083</c:v>
                  </c:pt>
                  <c:pt idx="6">
                    <c:v>5.2493385826745405</c:v>
                  </c:pt>
                  <c:pt idx="7">
                    <c:v>10.436166932687192</c:v>
                  </c:pt>
                  <c:pt idx="8">
                    <c:v>4.2629613540557489</c:v>
                  </c:pt>
                  <c:pt idx="9">
                    <c:v>7.7044159214932071</c:v>
                  </c:pt>
                  <c:pt idx="10">
                    <c:v>6.8150161000869574</c:v>
                  </c:pt>
                  <c:pt idx="11">
                    <c:v>7.5865377844940278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Assay'!$AV$2:$AV$13</c:f>
              <c:numCache>
                <c:formatCode>General</c:formatCode>
                <c:ptCount val="12"/>
                <c:pt idx="0">
                  <c:v>0</c:v>
                </c:pt>
                <c:pt idx="1">
                  <c:v>6</c:v>
                </c:pt>
                <c:pt idx="2">
                  <c:v>24</c:v>
                </c:pt>
                <c:pt idx="3">
                  <c:v>48</c:v>
                </c:pt>
                <c:pt idx="4">
                  <c:v>72</c:v>
                </c:pt>
                <c:pt idx="5">
                  <c:v>144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12</c:v>
                </c:pt>
                <c:pt idx="10">
                  <c:v>24</c:v>
                </c:pt>
                <c:pt idx="11">
                  <c:v>72</c:v>
                </c:pt>
              </c:numCache>
            </c:numRef>
          </c:cat>
          <c:val>
            <c:numRef>
              <c:f>'Dataset2_Promotor Assay'!$BC$2:$BC$13</c:f>
              <c:numCache>
                <c:formatCode>#0</c:formatCode>
                <c:ptCount val="12"/>
                <c:pt idx="0">
                  <c:v>114.8888888888889</c:v>
                </c:pt>
                <c:pt idx="1">
                  <c:v>51.44444444444445</c:v>
                </c:pt>
                <c:pt idx="2">
                  <c:v>75.777777777777771</c:v>
                </c:pt>
                <c:pt idx="3">
                  <c:v>71.555555555555557</c:v>
                </c:pt>
                <c:pt idx="4">
                  <c:v>62.888888888888886</c:v>
                </c:pt>
                <c:pt idx="5">
                  <c:v>34.111111111111107</c:v>
                </c:pt>
                <c:pt idx="6">
                  <c:v>44.333333333333336</c:v>
                </c:pt>
                <c:pt idx="7">
                  <c:v>39.55555555555555</c:v>
                </c:pt>
                <c:pt idx="8">
                  <c:v>52.222222222222229</c:v>
                </c:pt>
                <c:pt idx="9">
                  <c:v>37.44444444444445</c:v>
                </c:pt>
                <c:pt idx="10">
                  <c:v>42.666666666666664</c:v>
                </c:pt>
                <c:pt idx="11">
                  <c:v>41.333333333333336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06-45B1-87FC-44BE71C4C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850112"/>
        <c:axId val="469373168"/>
      </c:barChart>
      <c:catAx>
        <c:axId val="74785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Time</a:t>
                </a:r>
                <a:r>
                  <a:rPr lang="de-DE" sz="1600" baseline="0"/>
                  <a:t> in BG11 (- N) and recovery to BG11 [ h ]</a:t>
                </a:r>
                <a:endParaRPr lang="de-DE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9373168"/>
        <c:crosses val="autoZero"/>
        <c:auto val="1"/>
        <c:lblAlgn val="ctr"/>
        <c:lblOffset val="100"/>
        <c:noMultiLvlLbl val="0"/>
      </c:catAx>
      <c:valAx>
        <c:axId val="4693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Counts</a:t>
                </a:r>
                <a:r>
                  <a:rPr lang="de-DE" sz="1600" baseline="0"/>
                  <a:t> [ a.u. ]</a:t>
                </a:r>
                <a:endParaRPr lang="de-DE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78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'Dataset2_Promotor Assay'!$BZ$1</c:f>
              <c:strCache>
                <c:ptCount val="1"/>
                <c:pt idx="0">
                  <c:v>PnirP1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Assay'!$CA$2:$CA$8</c:f>
                <c:numCache>
                  <c:formatCode>General</c:formatCode>
                  <c:ptCount val="7"/>
                  <c:pt idx="0">
                    <c:v>77.803284706438376</c:v>
                  </c:pt>
                  <c:pt idx="1">
                    <c:v>290.39632348113162</c:v>
                  </c:pt>
                  <c:pt idx="2">
                    <c:v>102.2659326836377</c:v>
                  </c:pt>
                  <c:pt idx="3">
                    <c:v>16.619934483090546</c:v>
                  </c:pt>
                  <c:pt idx="4">
                    <c:v>49.107591628541059</c:v>
                  </c:pt>
                  <c:pt idx="5">
                    <c:v>70.403773748462456</c:v>
                  </c:pt>
                </c:numCache>
              </c:numRef>
            </c:plus>
            <c:minus>
              <c:numRef>
                <c:f>'Dataset2_Promotor Assay'!$CA$2:$CA$8</c:f>
                <c:numCache>
                  <c:formatCode>General</c:formatCode>
                  <c:ptCount val="7"/>
                  <c:pt idx="0">
                    <c:v>77.803284706438376</c:v>
                  </c:pt>
                  <c:pt idx="1">
                    <c:v>290.39632348113162</c:v>
                  </c:pt>
                  <c:pt idx="2">
                    <c:v>102.2659326836377</c:v>
                  </c:pt>
                  <c:pt idx="3">
                    <c:v>16.619934483090546</c:v>
                  </c:pt>
                  <c:pt idx="4">
                    <c:v>49.107591628541059</c:v>
                  </c:pt>
                  <c:pt idx="5">
                    <c:v>70.403773748462456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Assay'!$BY$2:$BY$8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cat>
          <c:val>
            <c:numRef>
              <c:f>'Dataset2_Promotor Assay'!$BZ$2:$BZ$8</c:f>
              <c:numCache>
                <c:formatCode>#0</c:formatCode>
                <c:ptCount val="7"/>
                <c:pt idx="0">
                  <c:v>905.33333333333337</c:v>
                </c:pt>
                <c:pt idx="1">
                  <c:v>3131.5555555555561</c:v>
                </c:pt>
                <c:pt idx="2">
                  <c:v>1358.1111111111113</c:v>
                </c:pt>
                <c:pt idx="3">
                  <c:v>117</c:v>
                </c:pt>
                <c:pt idx="4">
                  <c:v>413.33333333333331</c:v>
                </c:pt>
                <c:pt idx="5">
                  <c:v>1001.5555555555557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4-43E4-84AD-84119DBC9F5E}"/>
            </c:ext>
          </c:extLst>
        </c:ser>
        <c:ser>
          <c:idx val="1"/>
          <c:order val="1"/>
          <c:tx>
            <c:strRef>
              <c:f>'Dataset2_Promotor Assay'!$CB$1</c:f>
              <c:strCache>
                <c:ptCount val="1"/>
                <c:pt idx="0">
                  <c:v>PNtcA-Mut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Assay'!$CC$2:$CC$8</c:f>
                <c:numCache>
                  <c:formatCode>General</c:formatCode>
                  <c:ptCount val="7"/>
                  <c:pt idx="0">
                    <c:v>125.09308336663877</c:v>
                  </c:pt>
                  <c:pt idx="1">
                    <c:v>164.87376390648501</c:v>
                  </c:pt>
                  <c:pt idx="2">
                    <c:v>326.97460920036036</c:v>
                  </c:pt>
                  <c:pt idx="3">
                    <c:v>79.770504156193809</c:v>
                  </c:pt>
                  <c:pt idx="4">
                    <c:v>89.044447217369566</c:v>
                  </c:pt>
                  <c:pt idx="5">
                    <c:v>143.93319781099413</c:v>
                  </c:pt>
                </c:numCache>
              </c:numRef>
            </c:plus>
            <c:minus>
              <c:numRef>
                <c:f>'Dataset2_Promotor Assay'!$CC$2:$CC$8</c:f>
                <c:numCache>
                  <c:formatCode>General</c:formatCode>
                  <c:ptCount val="7"/>
                  <c:pt idx="0">
                    <c:v>125.09308336663877</c:v>
                  </c:pt>
                  <c:pt idx="1">
                    <c:v>164.87376390648501</c:v>
                  </c:pt>
                  <c:pt idx="2">
                    <c:v>326.97460920036036</c:v>
                  </c:pt>
                  <c:pt idx="3">
                    <c:v>79.770504156193809</c:v>
                  </c:pt>
                  <c:pt idx="4">
                    <c:v>89.044447217369566</c:v>
                  </c:pt>
                  <c:pt idx="5">
                    <c:v>143.93319781099413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Assay'!$BY$2:$BY$8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cat>
          <c:val>
            <c:numRef>
              <c:f>'Dataset2_Promotor Assay'!$CB$2:$CB$8</c:f>
              <c:numCache>
                <c:formatCode>#0</c:formatCode>
                <c:ptCount val="7"/>
                <c:pt idx="0">
                  <c:v>1383.6222222222223</c:v>
                </c:pt>
                <c:pt idx="1">
                  <c:v>4071.5555555555561</c:v>
                </c:pt>
                <c:pt idx="2">
                  <c:v>1918.2222222222219</c:v>
                </c:pt>
                <c:pt idx="3">
                  <c:v>1088.3333333333333</c:v>
                </c:pt>
                <c:pt idx="4">
                  <c:v>609.55555555555554</c:v>
                </c:pt>
                <c:pt idx="5">
                  <c:v>1563.8888888888889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4-43E4-84AD-84119DBC9F5E}"/>
            </c:ext>
          </c:extLst>
        </c:ser>
        <c:ser>
          <c:idx val="2"/>
          <c:order val="2"/>
          <c:tx>
            <c:strRef>
              <c:f>'Dataset2_Promotor Assay'!$CD$1</c:f>
              <c:strCache>
                <c:ptCount val="1"/>
                <c:pt idx="0">
                  <c:v>PRepeat-Mut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Assay'!$CE$2:$CE$8</c:f>
                <c:numCache>
                  <c:formatCode>General</c:formatCode>
                  <c:ptCount val="7"/>
                  <c:pt idx="0">
                    <c:v>6.1910329419966441</c:v>
                  </c:pt>
                  <c:pt idx="1">
                    <c:v>16.506639143159006</c:v>
                  </c:pt>
                  <c:pt idx="2">
                    <c:v>12.278657585370048</c:v>
                  </c:pt>
                  <c:pt idx="3">
                    <c:v>8.4166208286247226</c:v>
                  </c:pt>
                  <c:pt idx="4">
                    <c:v>8.9787128225941881</c:v>
                  </c:pt>
                  <c:pt idx="5">
                    <c:v>14.132529676661868</c:v>
                  </c:pt>
                </c:numCache>
              </c:numRef>
            </c:plus>
            <c:minus>
              <c:numRef>
                <c:f>'Dataset2_Promotor Assay'!$CE$2:$CE$8</c:f>
                <c:numCache>
                  <c:formatCode>General</c:formatCode>
                  <c:ptCount val="7"/>
                  <c:pt idx="0">
                    <c:v>6.1910329419966441</c:v>
                  </c:pt>
                  <c:pt idx="1">
                    <c:v>16.506639143159006</c:v>
                  </c:pt>
                  <c:pt idx="2">
                    <c:v>12.278657585370048</c:v>
                  </c:pt>
                  <c:pt idx="3">
                    <c:v>8.4166208286247226</c:v>
                  </c:pt>
                  <c:pt idx="4">
                    <c:v>8.9787128225941881</c:v>
                  </c:pt>
                  <c:pt idx="5">
                    <c:v>14.132529676661868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Assay'!$BY$2:$BY$8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cat>
          <c:val>
            <c:numRef>
              <c:f>'Dataset2_Promotor Assay'!$CD$2:$CD$8</c:f>
              <c:numCache>
                <c:formatCode>#0</c:formatCode>
                <c:ptCount val="7"/>
                <c:pt idx="0">
                  <c:v>57.866666666666667</c:v>
                </c:pt>
                <c:pt idx="1">
                  <c:v>112.44444444444444</c:v>
                </c:pt>
                <c:pt idx="2">
                  <c:v>71.1111111111111</c:v>
                </c:pt>
                <c:pt idx="3">
                  <c:v>60.777777777777771</c:v>
                </c:pt>
                <c:pt idx="4">
                  <c:v>62.777777777777771</c:v>
                </c:pt>
                <c:pt idx="5">
                  <c:v>85.777777777777786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4-43E4-84AD-84119DBC9F5E}"/>
            </c:ext>
          </c:extLst>
        </c:ser>
        <c:ser>
          <c:idx val="3"/>
          <c:order val="3"/>
          <c:tx>
            <c:strRef>
              <c:f>'Dataset2_Promotor Assay'!$CF$1</c:f>
              <c:strCache>
                <c:ptCount val="1"/>
                <c:pt idx="0">
                  <c:v>Pless control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'Dataset2_Promotor Assay'!$CG$2:$CG$8</c:f>
                <c:numCache>
                  <c:formatCode>General</c:formatCode>
                  <c:ptCount val="7"/>
                  <c:pt idx="0">
                    <c:v>13.812072014485461</c:v>
                  </c:pt>
                  <c:pt idx="1">
                    <c:v>17.449043979613013</c:v>
                  </c:pt>
                  <c:pt idx="2">
                    <c:v>10.338708279513881</c:v>
                  </c:pt>
                  <c:pt idx="3">
                    <c:v>11.372481406154654</c:v>
                  </c:pt>
                  <c:pt idx="4">
                    <c:v>8.5822095632566739</c:v>
                  </c:pt>
                  <c:pt idx="5">
                    <c:v>8.350885219581075</c:v>
                  </c:pt>
                </c:numCache>
              </c:numRef>
            </c:plus>
            <c:minus>
              <c:numRef>
                <c:f>'Dataset2_Promotor Assay'!$CG$2:$CG$8</c:f>
                <c:numCache>
                  <c:formatCode>General</c:formatCode>
                  <c:ptCount val="7"/>
                  <c:pt idx="0">
                    <c:v>13.812072014485461</c:v>
                  </c:pt>
                  <c:pt idx="1">
                    <c:v>17.449043979613013</c:v>
                  </c:pt>
                  <c:pt idx="2">
                    <c:v>10.338708279513881</c:v>
                  </c:pt>
                  <c:pt idx="3">
                    <c:v>11.372481406154654</c:v>
                  </c:pt>
                  <c:pt idx="4">
                    <c:v>8.5822095632566739</c:v>
                  </c:pt>
                  <c:pt idx="5">
                    <c:v>8.350885219581075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'Dataset2_Promotor Assay'!$BY$2:$BY$8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24</c:v>
                </c:pt>
              </c:numCache>
            </c:numRef>
          </c:cat>
          <c:val>
            <c:numRef>
              <c:f>'Dataset2_Promotor Assay'!$CF$2:$CF$8</c:f>
              <c:numCache>
                <c:formatCode>#0</c:formatCode>
                <c:ptCount val="7"/>
                <c:pt idx="0">
                  <c:v>46.199999999999989</c:v>
                </c:pt>
                <c:pt idx="1">
                  <c:v>102.44444444444446</c:v>
                </c:pt>
                <c:pt idx="2">
                  <c:v>68.333333333333329</c:v>
                </c:pt>
                <c:pt idx="3">
                  <c:v>54.333333333333336</c:v>
                </c:pt>
                <c:pt idx="4">
                  <c:v>59.111111111111107</c:v>
                </c:pt>
                <c:pt idx="5">
                  <c:v>72.177777777777791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4-43E4-84AD-84119DBC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850112"/>
        <c:axId val="469373168"/>
      </c:barChart>
      <c:catAx>
        <c:axId val="74785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Time</a:t>
                </a:r>
                <a:r>
                  <a:rPr lang="de-DE" sz="1600" baseline="0"/>
                  <a:t> in BG11 (+ NH</a:t>
                </a:r>
                <a:r>
                  <a:rPr lang="de-DE" sz="1600" baseline="-25000"/>
                  <a:t>4</a:t>
                </a:r>
                <a:r>
                  <a:rPr lang="de-DE" sz="1600" baseline="50000"/>
                  <a:t>+</a:t>
                </a:r>
                <a:r>
                  <a:rPr lang="de-DE" sz="1600" baseline="0"/>
                  <a:t>) [ h ]</a:t>
                </a:r>
                <a:endParaRPr lang="de-DE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9373168"/>
        <c:crosses val="autoZero"/>
        <c:auto val="1"/>
        <c:lblAlgn val="ctr"/>
        <c:lblOffset val="100"/>
        <c:noMultiLvlLbl val="0"/>
      </c:catAx>
      <c:valAx>
        <c:axId val="4693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Counts</a:t>
                </a:r>
                <a:r>
                  <a:rPr lang="de-DE" sz="1600" baseline="0"/>
                  <a:t> [ a.u. ]</a:t>
                </a:r>
                <a:endParaRPr lang="de-DE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78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56640530636925E-2"/>
          <c:y val="1.9191156313244674E-2"/>
          <c:w val="0.90976900347249678"/>
          <c:h val="0.8104662069210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'Dataset3_Nitrate_-Nitrite'!$Q$1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'Dataset3_Nitrate_-Nitrite'!$R$2:$R$7</c:f>
                <c:numCache>
                  <c:formatCode>General</c:formatCode>
                  <c:ptCount val="6"/>
                  <c:pt idx="0">
                    <c:v>0.21411328198106172</c:v>
                  </c:pt>
                  <c:pt idx="1">
                    <c:v>0.2584461721538589</c:v>
                  </c:pt>
                  <c:pt idx="2">
                    <c:v>0</c:v>
                  </c:pt>
                  <c:pt idx="3">
                    <c:v>2.7314768826234341E-2</c:v>
                  </c:pt>
                  <c:pt idx="4">
                    <c:v>0.14305317698673436</c:v>
                  </c:pt>
                  <c:pt idx="5">
                    <c:v>8.7201404097315457E-2</c:v>
                  </c:pt>
                </c:numCache>
              </c:numRef>
            </c:plus>
            <c:minus>
              <c:numRef>
                <c:f>'Dataset3_Nitrate_-Nitrite'!$R$2:$R$7</c:f>
                <c:numCache>
                  <c:formatCode>General</c:formatCode>
                  <c:ptCount val="6"/>
                  <c:pt idx="0">
                    <c:v>0.21411328198106172</c:v>
                  </c:pt>
                  <c:pt idx="1">
                    <c:v>0.2584461721538589</c:v>
                  </c:pt>
                  <c:pt idx="2">
                    <c:v>0</c:v>
                  </c:pt>
                  <c:pt idx="3">
                    <c:v>2.7314768826234341E-2</c:v>
                  </c:pt>
                  <c:pt idx="4">
                    <c:v>0.14305317698673436</c:v>
                  </c:pt>
                  <c:pt idx="5">
                    <c:v>8.7201404097315457E-2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'Dataset3_Nitrate_-Nitrite'!$P$2:$P$7</c:f>
              <c:strCache>
                <c:ptCount val="6"/>
                <c:pt idx="0">
                  <c:v>HC</c:v>
                </c:pt>
                <c:pt idx="1">
                  <c:v>LC-0</c:v>
                </c:pt>
                <c:pt idx="2">
                  <c:v>LC-2</c:v>
                </c:pt>
                <c:pt idx="3">
                  <c:v>LC-4</c:v>
                </c:pt>
                <c:pt idx="4">
                  <c:v>LC-6</c:v>
                </c:pt>
                <c:pt idx="5">
                  <c:v>LC-24</c:v>
                </c:pt>
              </c:strCache>
            </c:strRef>
          </c:cat>
          <c:val>
            <c:numRef>
              <c:f>'Dataset3_Nitrate_-Nitrite'!$Q$2:$Q$7</c:f>
              <c:numCache>
                <c:formatCode>#0.000</c:formatCode>
                <c:ptCount val="6"/>
                <c:pt idx="0">
                  <c:v>0.98017097372929773</c:v>
                </c:pt>
                <c:pt idx="1">
                  <c:v>0.83395927903871847</c:v>
                </c:pt>
                <c:pt idx="2">
                  <c:v>1.3132173913043479</c:v>
                </c:pt>
                <c:pt idx="3">
                  <c:v>1.4648887825878978</c:v>
                </c:pt>
                <c:pt idx="4">
                  <c:v>1.9934554028877505</c:v>
                </c:pt>
                <c:pt idx="5">
                  <c:v>4.6378055555555555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DE4-8C79-95D4CD9835C0}"/>
            </c:ext>
          </c:extLst>
        </c:ser>
        <c:ser>
          <c:idx val="1"/>
          <c:order val="1"/>
          <c:tx>
            <c:strRef>
              <c:f>'Dataset3_Nitrate_-Nitrite'!$S$1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'Dataset3_Nitrate_-Nitrite'!$T$2:$T$7</c:f>
                <c:numCache>
                  <c:formatCode>General</c:formatCode>
                  <c:ptCount val="6"/>
                  <c:pt idx="0">
                    <c:v>4.237589924396528E-2</c:v>
                  </c:pt>
                  <c:pt idx="1">
                    <c:v>4.2784610266244597E-2</c:v>
                  </c:pt>
                  <c:pt idx="2">
                    <c:v>0.12111345647771424</c:v>
                  </c:pt>
                  <c:pt idx="3">
                    <c:v>0.10061700472767036</c:v>
                  </c:pt>
                  <c:pt idx="4">
                    <c:v>6.3310516337562434E-2</c:v>
                  </c:pt>
                  <c:pt idx="5">
                    <c:v>2.8706254326556994E-2</c:v>
                  </c:pt>
                </c:numCache>
              </c:numRef>
            </c:plus>
            <c:minus>
              <c:numRef>
                <c:f>'Dataset3_Nitrate_-Nitrite'!$T$2:$T$7</c:f>
                <c:numCache>
                  <c:formatCode>General</c:formatCode>
                  <c:ptCount val="6"/>
                  <c:pt idx="0">
                    <c:v>4.237589924396528E-2</c:v>
                  </c:pt>
                  <c:pt idx="1">
                    <c:v>4.2784610266244597E-2</c:v>
                  </c:pt>
                  <c:pt idx="2">
                    <c:v>0.12111345647771424</c:v>
                  </c:pt>
                  <c:pt idx="3">
                    <c:v>0.10061700472767036</c:v>
                  </c:pt>
                  <c:pt idx="4">
                    <c:v>6.3310516337562434E-2</c:v>
                  </c:pt>
                  <c:pt idx="5">
                    <c:v>2.8706254326556994E-2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'Dataset3_Nitrate_-Nitrite'!$P$2:$P$7</c:f>
              <c:strCache>
                <c:ptCount val="6"/>
                <c:pt idx="0">
                  <c:v>HC</c:v>
                </c:pt>
                <c:pt idx="1">
                  <c:v>LC-0</c:v>
                </c:pt>
                <c:pt idx="2">
                  <c:v>LC-2</c:v>
                </c:pt>
                <c:pt idx="3">
                  <c:v>LC-4</c:v>
                </c:pt>
                <c:pt idx="4">
                  <c:v>LC-6</c:v>
                </c:pt>
                <c:pt idx="5">
                  <c:v>LC-24</c:v>
                </c:pt>
              </c:strCache>
            </c:strRef>
          </c:cat>
          <c:val>
            <c:numRef>
              <c:f>'Dataset3_Nitrate_-Nitrite'!$S$2:$S$7</c:f>
              <c:numCache>
                <c:formatCode>#0.000</c:formatCode>
                <c:ptCount val="6"/>
                <c:pt idx="0">
                  <c:v>1.1086785714285714</c:v>
                </c:pt>
                <c:pt idx="1">
                  <c:v>0.4022142545136867</c:v>
                </c:pt>
                <c:pt idx="2">
                  <c:v>0.93269979508196732</c:v>
                </c:pt>
                <c:pt idx="3">
                  <c:v>0.86051282051282041</c:v>
                </c:pt>
                <c:pt idx="4">
                  <c:v>1.086119089554261</c:v>
                </c:pt>
                <c:pt idx="5">
                  <c:v>1.7862580645161295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DE4-8C79-95D4CD9835C0}"/>
            </c:ext>
          </c:extLst>
        </c:ser>
        <c:ser>
          <c:idx val="2"/>
          <c:order val="2"/>
          <c:tx>
            <c:strRef>
              <c:f>'Dataset3_Nitrate_-Nitrite'!$U$1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'Dataset3_Nitrate_-Nitrite'!$V$2:$V$7</c:f>
                <c:numCache>
                  <c:formatCode>General</c:formatCode>
                  <c:ptCount val="6"/>
                  <c:pt idx="0">
                    <c:v>6.0865153749581493</c:v>
                  </c:pt>
                  <c:pt idx="1">
                    <c:v>7.1321854245774858</c:v>
                  </c:pt>
                  <c:pt idx="2">
                    <c:v>0.68267192104856722</c:v>
                  </c:pt>
                  <c:pt idx="3">
                    <c:v>1.1521655974360985</c:v>
                  </c:pt>
                  <c:pt idx="4">
                    <c:v>0.50661442562025139</c:v>
                  </c:pt>
                  <c:pt idx="5">
                    <c:v>0.84386489011689536</c:v>
                  </c:pt>
                </c:numCache>
              </c:numRef>
            </c:plus>
            <c:minus>
              <c:numRef>
                <c:f>'Dataset3_Nitrate_-Nitrite'!$V$2:$V$7</c:f>
                <c:numCache>
                  <c:formatCode>General</c:formatCode>
                  <c:ptCount val="6"/>
                  <c:pt idx="0">
                    <c:v>6.0865153749581493</c:v>
                  </c:pt>
                  <c:pt idx="1">
                    <c:v>7.1321854245774858</c:v>
                  </c:pt>
                  <c:pt idx="2">
                    <c:v>0.68267192104856722</c:v>
                  </c:pt>
                  <c:pt idx="3">
                    <c:v>1.1521655974360985</c:v>
                  </c:pt>
                  <c:pt idx="4">
                    <c:v>0.50661442562025139</c:v>
                  </c:pt>
                  <c:pt idx="5">
                    <c:v>0.84386489011689536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'Dataset3_Nitrate_-Nitrite'!$P$2:$P$7</c:f>
              <c:strCache>
                <c:ptCount val="6"/>
                <c:pt idx="0">
                  <c:v>HC</c:v>
                </c:pt>
                <c:pt idx="1">
                  <c:v>LC-0</c:v>
                </c:pt>
                <c:pt idx="2">
                  <c:v>LC-2</c:v>
                </c:pt>
                <c:pt idx="3">
                  <c:v>LC-4</c:v>
                </c:pt>
                <c:pt idx="4">
                  <c:v>LC-6</c:v>
                </c:pt>
                <c:pt idx="5">
                  <c:v>LC-24</c:v>
                </c:pt>
              </c:strCache>
            </c:strRef>
          </c:cat>
          <c:val>
            <c:numRef>
              <c:f>'Dataset3_Nitrate_-Nitrite'!$U$2:$U$7</c:f>
              <c:numCache>
                <c:formatCode>#0.000</c:formatCode>
                <c:ptCount val="6"/>
                <c:pt idx="0">
                  <c:v>152.00705882352943</c:v>
                </c:pt>
                <c:pt idx="1">
                  <c:v>54.185416666666669</c:v>
                </c:pt>
                <c:pt idx="2">
                  <c:v>71.627393617021269</c:v>
                </c:pt>
                <c:pt idx="3">
                  <c:v>75.509999999999991</c:v>
                </c:pt>
                <c:pt idx="4">
                  <c:v>60.209289473684208</c:v>
                </c:pt>
                <c:pt idx="5">
                  <c:v>92.543146551724135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DE4-8C79-95D4CD98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653423"/>
        <c:axId val="2049444783"/>
      </c:barChart>
      <c:catAx>
        <c:axId val="2041653423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444783"/>
        <c:crosses val="autoZero"/>
        <c:auto val="1"/>
        <c:lblAlgn val="ctr"/>
        <c:lblOffset val="100"/>
        <c:noMultiLvlLbl val="0"/>
      </c:catAx>
      <c:valAx>
        <c:axId val="2049444783"/>
        <c:scaling>
          <c:orientation val="minMax"/>
        </c:scaling>
        <c:delete val="0"/>
        <c:axPos val="l"/>
        <c:numFmt formatCode="#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1653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'Dataset3_Nitrate_-Nitrite'!$Q$1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'Dataset3_Nitrate_-Nitrite'!$R$2:$R$7</c:f>
                <c:numCache>
                  <c:formatCode>General</c:formatCode>
                  <c:ptCount val="6"/>
                  <c:pt idx="0">
                    <c:v>0.21411328198106172</c:v>
                  </c:pt>
                  <c:pt idx="1">
                    <c:v>0.2584461721538589</c:v>
                  </c:pt>
                  <c:pt idx="2">
                    <c:v>0</c:v>
                  </c:pt>
                  <c:pt idx="3">
                    <c:v>2.7314768826234341E-2</c:v>
                  </c:pt>
                  <c:pt idx="4">
                    <c:v>0.14305317698673436</c:v>
                  </c:pt>
                  <c:pt idx="5">
                    <c:v>8.7201404097315457E-2</c:v>
                  </c:pt>
                </c:numCache>
              </c:numRef>
            </c:plus>
            <c:minus>
              <c:numRef>
                <c:f>'Dataset3_Nitrate_-Nitrite'!$R$2:$R$7</c:f>
                <c:numCache>
                  <c:formatCode>General</c:formatCode>
                  <c:ptCount val="6"/>
                  <c:pt idx="0">
                    <c:v>0.21411328198106172</c:v>
                  </c:pt>
                  <c:pt idx="1">
                    <c:v>0.2584461721538589</c:v>
                  </c:pt>
                  <c:pt idx="2">
                    <c:v>0</c:v>
                  </c:pt>
                  <c:pt idx="3">
                    <c:v>2.7314768826234341E-2</c:v>
                  </c:pt>
                  <c:pt idx="4">
                    <c:v>0.14305317698673436</c:v>
                  </c:pt>
                  <c:pt idx="5">
                    <c:v>8.7201404097315457E-2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'Dataset3_Nitrate_-Nitrite'!$P$2:$P$7</c:f>
              <c:strCache>
                <c:ptCount val="6"/>
                <c:pt idx="0">
                  <c:v>HC</c:v>
                </c:pt>
                <c:pt idx="1">
                  <c:v>LC-0</c:v>
                </c:pt>
                <c:pt idx="2">
                  <c:v>LC-2</c:v>
                </c:pt>
                <c:pt idx="3">
                  <c:v>LC-4</c:v>
                </c:pt>
                <c:pt idx="4">
                  <c:v>LC-6</c:v>
                </c:pt>
                <c:pt idx="5">
                  <c:v>LC-24</c:v>
                </c:pt>
              </c:strCache>
            </c:strRef>
          </c:cat>
          <c:val>
            <c:numRef>
              <c:f>'Dataset3_Nitrate_-Nitrite'!$Q$2:$Q$7</c:f>
              <c:numCache>
                <c:formatCode>#0.000</c:formatCode>
                <c:ptCount val="6"/>
                <c:pt idx="0">
                  <c:v>0.98017097372929773</c:v>
                </c:pt>
                <c:pt idx="1">
                  <c:v>0.83395927903871847</c:v>
                </c:pt>
                <c:pt idx="2">
                  <c:v>1.3132173913043479</c:v>
                </c:pt>
                <c:pt idx="3">
                  <c:v>1.4648887825878978</c:v>
                </c:pt>
                <c:pt idx="4">
                  <c:v>1.9934554028877505</c:v>
                </c:pt>
                <c:pt idx="5">
                  <c:v>4.6378055555555555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D-4EED-89F0-DDA0497657DC}"/>
            </c:ext>
          </c:extLst>
        </c:ser>
        <c:ser>
          <c:idx val="1"/>
          <c:order val="1"/>
          <c:tx>
            <c:strRef>
              <c:f>'Dataset3_Nitrate_-Nitrite'!$S$1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'Dataset3_Nitrate_-Nitrite'!$T$2:$T$7</c:f>
                <c:numCache>
                  <c:formatCode>General</c:formatCode>
                  <c:ptCount val="6"/>
                  <c:pt idx="0">
                    <c:v>4.237589924396528E-2</c:v>
                  </c:pt>
                  <c:pt idx="1">
                    <c:v>4.2784610266244597E-2</c:v>
                  </c:pt>
                  <c:pt idx="2">
                    <c:v>0.12111345647771424</c:v>
                  </c:pt>
                  <c:pt idx="3">
                    <c:v>0.10061700472767036</c:v>
                  </c:pt>
                  <c:pt idx="4">
                    <c:v>6.3310516337562434E-2</c:v>
                  </c:pt>
                  <c:pt idx="5">
                    <c:v>2.8706254326556994E-2</c:v>
                  </c:pt>
                </c:numCache>
              </c:numRef>
            </c:plus>
            <c:minus>
              <c:numRef>
                <c:f>'Dataset3_Nitrate_-Nitrite'!$T$2:$T$7</c:f>
                <c:numCache>
                  <c:formatCode>General</c:formatCode>
                  <c:ptCount val="6"/>
                  <c:pt idx="0">
                    <c:v>4.237589924396528E-2</c:v>
                  </c:pt>
                  <c:pt idx="1">
                    <c:v>4.2784610266244597E-2</c:v>
                  </c:pt>
                  <c:pt idx="2">
                    <c:v>0.12111345647771424</c:v>
                  </c:pt>
                  <c:pt idx="3">
                    <c:v>0.10061700472767036</c:v>
                  </c:pt>
                  <c:pt idx="4">
                    <c:v>6.3310516337562434E-2</c:v>
                  </c:pt>
                  <c:pt idx="5">
                    <c:v>2.8706254326556994E-2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'Dataset3_Nitrate_-Nitrite'!$P$2:$P$7</c:f>
              <c:strCache>
                <c:ptCount val="6"/>
                <c:pt idx="0">
                  <c:v>HC</c:v>
                </c:pt>
                <c:pt idx="1">
                  <c:v>LC-0</c:v>
                </c:pt>
                <c:pt idx="2">
                  <c:v>LC-2</c:v>
                </c:pt>
                <c:pt idx="3">
                  <c:v>LC-4</c:v>
                </c:pt>
                <c:pt idx="4">
                  <c:v>LC-6</c:v>
                </c:pt>
                <c:pt idx="5">
                  <c:v>LC-24</c:v>
                </c:pt>
              </c:strCache>
            </c:strRef>
          </c:cat>
          <c:val>
            <c:numRef>
              <c:f>'Dataset3_Nitrate_-Nitrite'!$S$2:$S$7</c:f>
              <c:numCache>
                <c:formatCode>#0.000</c:formatCode>
                <c:ptCount val="6"/>
                <c:pt idx="0">
                  <c:v>1.1086785714285714</c:v>
                </c:pt>
                <c:pt idx="1">
                  <c:v>0.4022142545136867</c:v>
                </c:pt>
                <c:pt idx="2">
                  <c:v>0.93269979508196732</c:v>
                </c:pt>
                <c:pt idx="3">
                  <c:v>0.86051282051282041</c:v>
                </c:pt>
                <c:pt idx="4">
                  <c:v>1.086119089554261</c:v>
                </c:pt>
                <c:pt idx="5">
                  <c:v>1.7862580645161295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DD-4EED-89F0-DDA04976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118815"/>
        <c:axId val="770325231"/>
      </c:barChart>
      <c:catAx>
        <c:axId val="631118815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0325231"/>
        <c:crosses val="autoZero"/>
        <c:auto val="1"/>
        <c:lblAlgn val="ctr"/>
        <c:lblOffset val="100"/>
        <c:noMultiLvlLbl val="0"/>
      </c:catAx>
      <c:valAx>
        <c:axId val="770325231"/>
        <c:scaling>
          <c:orientation val="minMax"/>
        </c:scaling>
        <c:delete val="0"/>
        <c:axPos val="l"/>
        <c:numFmt formatCode="#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111881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1070063443691E-2"/>
          <c:y val="1.9191029082591519E-2"/>
          <c:w val="0.90976900347249678"/>
          <c:h val="0.8104662069210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'Dataset3_Nitrate_-Nitrite'!$AR$1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'Dataset3_Nitrate_-Nitrite'!$AS$8:$AS$11</c:f>
                <c:numCache>
                  <c:formatCode>General</c:formatCode>
                  <c:ptCount val="4"/>
                  <c:pt idx="0">
                    <c:v>44.358189304264478</c:v>
                  </c:pt>
                  <c:pt idx="1">
                    <c:v>18.322214037428274</c:v>
                  </c:pt>
                  <c:pt idx="2">
                    <c:v>15.852904784781632</c:v>
                  </c:pt>
                  <c:pt idx="3">
                    <c:v>9.6286337091374499</c:v>
                  </c:pt>
                </c:numCache>
              </c:numRef>
            </c:plus>
            <c:minus>
              <c:numRef>
                <c:f>'Dataset3_Nitrate_-Nitrite'!$AS$8:$AS$11</c:f>
                <c:numCache>
                  <c:formatCode>General</c:formatCode>
                  <c:ptCount val="4"/>
                  <c:pt idx="0">
                    <c:v>44.358189304264478</c:v>
                  </c:pt>
                  <c:pt idx="1">
                    <c:v>18.322214037428274</c:v>
                  </c:pt>
                  <c:pt idx="2">
                    <c:v>15.852904784781632</c:v>
                  </c:pt>
                  <c:pt idx="3">
                    <c:v>9.6286337091374499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'Dataset3_Nitrate_-Nitrite'!$AR$8:$AR$11</c:f>
              <c:numCache>
                <c:formatCode>General</c:formatCode>
                <c:ptCount val="4"/>
                <c:pt idx="0">
                  <c:v>237.76750336806961</c:v>
                </c:pt>
                <c:pt idx="1">
                  <c:v>158.79956616896735</c:v>
                </c:pt>
                <c:pt idx="2">
                  <c:v>134.76157045001378</c:v>
                </c:pt>
                <c:pt idx="3">
                  <c:v>36.009960858240255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6-4C70-AA15-F96477A9D688}"/>
            </c:ext>
          </c:extLst>
        </c:ser>
        <c:ser>
          <c:idx val="1"/>
          <c:order val="1"/>
          <c:tx>
            <c:strRef>
              <c:f>'Dataset3_Nitrate_-Nitrite'!$AT$1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'Dataset3_Nitrate_-Nitrite'!$AU$8:$AU$11</c:f>
                <c:numCache>
                  <c:formatCode>General</c:formatCode>
                  <c:ptCount val="4"/>
                  <c:pt idx="0">
                    <c:v>37.923456680984174</c:v>
                  </c:pt>
                  <c:pt idx="1">
                    <c:v>16.713390328701667</c:v>
                  </c:pt>
                  <c:pt idx="2">
                    <c:v>18.343099737803495</c:v>
                  </c:pt>
                  <c:pt idx="3">
                    <c:v>4.7570636984663794</c:v>
                  </c:pt>
                </c:numCache>
              </c:numRef>
            </c:plus>
            <c:minus>
              <c:numRef>
                <c:f>'Dataset3_Nitrate_-Nitrite'!$AU$8:$AU$11</c:f>
                <c:numCache>
                  <c:formatCode>General</c:formatCode>
                  <c:ptCount val="4"/>
                  <c:pt idx="0">
                    <c:v>37.923456680984174</c:v>
                  </c:pt>
                  <c:pt idx="1">
                    <c:v>16.713390328701667</c:v>
                  </c:pt>
                  <c:pt idx="2">
                    <c:v>18.343099737803495</c:v>
                  </c:pt>
                  <c:pt idx="3">
                    <c:v>4.7570636984663794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'Dataset3_Nitrate_-Nitrite'!$AT$8:$AT$11</c:f>
              <c:numCache>
                <c:formatCode>General</c:formatCode>
                <c:ptCount val="4"/>
                <c:pt idx="0">
                  <c:v>215.02932100709577</c:v>
                </c:pt>
                <c:pt idx="1">
                  <c:v>173.23005986364328</c:v>
                </c:pt>
                <c:pt idx="2">
                  <c:v>125.99638168732174</c:v>
                </c:pt>
                <c:pt idx="3">
                  <c:v>57.465432668576227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6-4C70-AA15-F96477A9D688}"/>
            </c:ext>
          </c:extLst>
        </c:ser>
        <c:ser>
          <c:idx val="2"/>
          <c:order val="2"/>
          <c:tx>
            <c:strRef>
              <c:f>'Dataset3_Nitrate_-Nitrite'!$AV$1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'Dataset3_Nitrate_-Nitrite'!$AW$8:$AW$11</c:f>
                <c:numCache>
                  <c:formatCode>General</c:formatCode>
                  <c:ptCount val="4"/>
                  <c:pt idx="0">
                    <c:v>12.969072029676022</c:v>
                  </c:pt>
                  <c:pt idx="1">
                    <c:v>17.501880274408837</c:v>
                  </c:pt>
                  <c:pt idx="2">
                    <c:v>10.376271241000596</c:v>
                  </c:pt>
                  <c:pt idx="3">
                    <c:v>11.982793038712625</c:v>
                  </c:pt>
                </c:numCache>
              </c:numRef>
            </c:plus>
            <c:minus>
              <c:numRef>
                <c:f>'Dataset3_Nitrate_-Nitrite'!$AW$8:$AW$11</c:f>
                <c:numCache>
                  <c:formatCode>General</c:formatCode>
                  <c:ptCount val="4"/>
                  <c:pt idx="0">
                    <c:v>12.969072029676022</c:v>
                  </c:pt>
                  <c:pt idx="1">
                    <c:v>17.501880274408837</c:v>
                  </c:pt>
                  <c:pt idx="2">
                    <c:v>10.376271241000596</c:v>
                  </c:pt>
                  <c:pt idx="3">
                    <c:v>11.982793038712625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'Dataset3_Nitrate_-Nitrite'!$AV$8:$AV$11</c:f>
              <c:numCache>
                <c:formatCode>General</c:formatCode>
                <c:ptCount val="4"/>
                <c:pt idx="0">
                  <c:v>243.97582243315685</c:v>
                </c:pt>
                <c:pt idx="1">
                  <c:v>188.88340428326069</c:v>
                </c:pt>
                <c:pt idx="2">
                  <c:v>157.32017333389834</c:v>
                </c:pt>
                <c:pt idx="3">
                  <c:v>78.159829552200407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6-4C70-AA15-F96477A9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653423"/>
        <c:axId val="2049444783"/>
      </c:barChart>
      <c:catAx>
        <c:axId val="2041653423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444783"/>
        <c:crosses val="autoZero"/>
        <c:auto val="1"/>
        <c:lblAlgn val="ctr"/>
        <c:lblOffset val="100"/>
        <c:noMultiLvlLbl val="0"/>
      </c:catAx>
      <c:valAx>
        <c:axId val="2049444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1653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59782839123565E-2"/>
          <c:y val="6.3774326032496914E-2"/>
          <c:w val="0.90976900347249678"/>
          <c:h val="0.8104662069210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'Dataset3_Nitrate_-Nitrite'!$AR$1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'Dataset3_Nitrate_-Nitrite'!$AS$40:$AS$43</c:f>
                <c:numCache>
                  <c:formatCode>General</c:formatCode>
                  <c:ptCount val="4"/>
                  <c:pt idx="0">
                    <c:v>21.939205675596732</c:v>
                  </c:pt>
                  <c:pt idx="1">
                    <c:v>13.099645867492084</c:v>
                  </c:pt>
                  <c:pt idx="2">
                    <c:v>7.5005950283608787</c:v>
                  </c:pt>
                  <c:pt idx="3">
                    <c:v>9.4251211099768248</c:v>
                  </c:pt>
                </c:numCache>
              </c:numRef>
            </c:plus>
            <c:minus>
              <c:numRef>
                <c:f>'Dataset3_Nitrate_-Nitrite'!$AS$40:$AS$43</c:f>
                <c:numCache>
                  <c:formatCode>General</c:formatCode>
                  <c:ptCount val="4"/>
                  <c:pt idx="0">
                    <c:v>21.939205675596732</c:v>
                  </c:pt>
                  <c:pt idx="1">
                    <c:v>13.099645867492084</c:v>
                  </c:pt>
                  <c:pt idx="2">
                    <c:v>7.5005950283608787</c:v>
                  </c:pt>
                  <c:pt idx="3">
                    <c:v>9.4251211099768248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'Dataset3_Nitrate_-Nitrite'!$AR$40:$AR$43</c:f>
              <c:numCache>
                <c:formatCode>General</c:formatCode>
                <c:ptCount val="4"/>
                <c:pt idx="0">
                  <c:v>227.03976746290164</c:v>
                </c:pt>
                <c:pt idx="1">
                  <c:v>195.02758782081602</c:v>
                </c:pt>
                <c:pt idx="2">
                  <c:v>217.8897655350182</c:v>
                </c:pt>
                <c:pt idx="3">
                  <c:v>211.05719400195383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E-48F0-AF68-53DE2F00C9D3}"/>
            </c:ext>
          </c:extLst>
        </c:ser>
        <c:ser>
          <c:idx val="1"/>
          <c:order val="1"/>
          <c:tx>
            <c:strRef>
              <c:f>'Dataset3_Nitrate_-Nitrite'!$AT$1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'Dataset3_Nitrate_-Nitrite'!$AU$40:$AU$43</c:f>
                <c:numCache>
                  <c:formatCode>General</c:formatCode>
                  <c:ptCount val="4"/>
                  <c:pt idx="0">
                    <c:v>11.896352610815846</c:v>
                  </c:pt>
                  <c:pt idx="1">
                    <c:v>14.016066268922131</c:v>
                  </c:pt>
                  <c:pt idx="2">
                    <c:v>7.8521782889971687</c:v>
                  </c:pt>
                  <c:pt idx="3">
                    <c:v>6.8724469009234124</c:v>
                  </c:pt>
                </c:numCache>
              </c:numRef>
            </c:plus>
            <c:minus>
              <c:numRef>
                <c:f>'Dataset3_Nitrate_-Nitrite'!$AU$40:$AU$43</c:f>
                <c:numCache>
                  <c:formatCode>General</c:formatCode>
                  <c:ptCount val="4"/>
                  <c:pt idx="0">
                    <c:v>11.896352610815846</c:v>
                  </c:pt>
                  <c:pt idx="1">
                    <c:v>14.016066268922131</c:v>
                  </c:pt>
                  <c:pt idx="2">
                    <c:v>7.8521782889971687</c:v>
                  </c:pt>
                  <c:pt idx="3">
                    <c:v>6.8724469009234124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'Dataset3_Nitrate_-Nitrite'!$AT$40:$AT$43</c:f>
              <c:numCache>
                <c:formatCode>General</c:formatCode>
                <c:ptCount val="4"/>
                <c:pt idx="0">
                  <c:v>221.53693920066516</c:v>
                </c:pt>
                <c:pt idx="1">
                  <c:v>218.53967221400808</c:v>
                </c:pt>
                <c:pt idx="2">
                  <c:v>210.07805828163362</c:v>
                </c:pt>
                <c:pt idx="3">
                  <c:v>202.51861743654115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E-48F0-AF68-53DE2F00C9D3}"/>
            </c:ext>
          </c:extLst>
        </c:ser>
        <c:ser>
          <c:idx val="2"/>
          <c:order val="2"/>
          <c:tx>
            <c:strRef>
              <c:f>'Dataset3_Nitrate_-Nitrite'!$AV$1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'Dataset3_Nitrate_-Nitrite'!$AW$40:$AW$43</c:f>
                <c:numCache>
                  <c:formatCode>General</c:formatCode>
                  <c:ptCount val="4"/>
                  <c:pt idx="0">
                    <c:v>12.93969867408296</c:v>
                  </c:pt>
                  <c:pt idx="1">
                    <c:v>15.512008783712432</c:v>
                  </c:pt>
                  <c:pt idx="2">
                    <c:v>14.561903693171212</c:v>
                  </c:pt>
                  <c:pt idx="3">
                    <c:v>12.056776393883265</c:v>
                  </c:pt>
                </c:numCache>
              </c:numRef>
            </c:plus>
            <c:minus>
              <c:numRef>
                <c:f>'Dataset3_Nitrate_-Nitrite'!$AW$40:$AW$43</c:f>
                <c:numCache>
                  <c:formatCode>General</c:formatCode>
                  <c:ptCount val="4"/>
                  <c:pt idx="0">
                    <c:v>12.93969867408296</c:v>
                  </c:pt>
                  <c:pt idx="1">
                    <c:v>15.512008783712432</c:v>
                  </c:pt>
                  <c:pt idx="2">
                    <c:v>14.561903693171212</c:v>
                  </c:pt>
                  <c:pt idx="3">
                    <c:v>12.056776393883265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'Dataset3_Nitrate_-Nitrite'!$AV$40:$AV$43</c:f>
              <c:numCache>
                <c:formatCode>General</c:formatCode>
                <c:ptCount val="4"/>
                <c:pt idx="0">
                  <c:v>217.26978876887654</c:v>
                </c:pt>
                <c:pt idx="1">
                  <c:v>211.22394637353679</c:v>
                </c:pt>
                <c:pt idx="2">
                  <c:v>211.00160987809286</c:v>
                </c:pt>
                <c:pt idx="3">
                  <c:v>217.2013775395092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E-48F0-AF68-53DE2F00C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653423"/>
        <c:axId val="2049444783"/>
      </c:barChart>
      <c:catAx>
        <c:axId val="2041653423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444783"/>
        <c:crosses val="autoZero"/>
        <c:auto val="1"/>
        <c:lblAlgn val="ctr"/>
        <c:lblOffset val="100"/>
        <c:noMultiLvlLbl val="0"/>
      </c:catAx>
      <c:valAx>
        <c:axId val="2049444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1653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1070063443691E-2"/>
          <c:y val="1.9191029082591519E-2"/>
          <c:w val="0.90976900347249678"/>
          <c:h val="0.8104662069210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'Dataset3_Nitrate_-Nitrite'!$AR$1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'Dataset3_Nitrate_-Nitrite'!$CD$8:$CD$11</c:f>
                <c:numCache>
                  <c:formatCode>General</c:formatCode>
                  <c:ptCount val="4"/>
                  <c:pt idx="0">
                    <c:v>7.6148377122886843E-2</c:v>
                  </c:pt>
                  <c:pt idx="1">
                    <c:v>3.5755084377899773E-2</c:v>
                  </c:pt>
                  <c:pt idx="2">
                    <c:v>4.4309109242199829E-2</c:v>
                  </c:pt>
                  <c:pt idx="3">
                    <c:v>0.25968630038073082</c:v>
                  </c:pt>
                </c:numCache>
              </c:numRef>
            </c:plus>
            <c:minus>
              <c:numRef>
                <c:f>'Dataset3_Nitrate_-Nitrite'!$CD$8:$CD$11</c:f>
                <c:numCache>
                  <c:formatCode>General</c:formatCode>
                  <c:ptCount val="4"/>
                  <c:pt idx="0">
                    <c:v>7.6148377122886843E-2</c:v>
                  </c:pt>
                  <c:pt idx="1">
                    <c:v>3.5755084377899773E-2</c:v>
                  </c:pt>
                  <c:pt idx="2">
                    <c:v>4.4309109242199829E-2</c:v>
                  </c:pt>
                  <c:pt idx="3">
                    <c:v>0.25968630038073082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'Dataset3_Nitrate_-Nitrite'!$CC$8:$CC$11</c:f>
              <c:numCache>
                <c:formatCode>General</c:formatCode>
                <c:ptCount val="4"/>
                <c:pt idx="0">
                  <c:v>0.19589693923818091</c:v>
                </c:pt>
                <c:pt idx="1">
                  <c:v>0.56380094707574013</c:v>
                </c:pt>
                <c:pt idx="2">
                  <c:v>0.63069258486438728</c:v>
                </c:pt>
                <c:pt idx="3">
                  <c:v>0.74058598980287915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E-44B4-9B93-D22204D90FD0}"/>
            </c:ext>
          </c:extLst>
        </c:ser>
        <c:ser>
          <c:idx val="1"/>
          <c:order val="1"/>
          <c:tx>
            <c:strRef>
              <c:f>'Dataset3_Nitrate_-Nitrite'!$AT$1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'Dataset3_Nitrate_-Nitrite'!$CF$8:$CF$11</c:f>
                <c:numCache>
                  <c:formatCode>General</c:formatCode>
                  <c:ptCount val="4"/>
                  <c:pt idx="0">
                    <c:v>1.7877542188949887E-2</c:v>
                  </c:pt>
                  <c:pt idx="1">
                    <c:v>3.378537906073336E-2</c:v>
                  </c:pt>
                  <c:pt idx="2">
                    <c:v>4.7299530685026701E-2</c:v>
                  </c:pt>
                  <c:pt idx="3">
                    <c:v>5.7732481046375655E-2</c:v>
                  </c:pt>
                </c:numCache>
              </c:numRef>
            </c:plus>
            <c:minus>
              <c:numRef>
                <c:f>'Dataset3_Nitrate_-Nitrite'!$CF$8:$CF$11</c:f>
                <c:numCache>
                  <c:formatCode>General</c:formatCode>
                  <c:ptCount val="4"/>
                  <c:pt idx="0">
                    <c:v>1.7877542188949887E-2</c:v>
                  </c:pt>
                  <c:pt idx="1">
                    <c:v>3.378537906073336E-2</c:v>
                  </c:pt>
                  <c:pt idx="2">
                    <c:v>4.7299530685026701E-2</c:v>
                  </c:pt>
                  <c:pt idx="3">
                    <c:v>5.7732481046375655E-2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'Dataset3_Nitrate_-Nitrite'!$CE$8:$CE$11</c:f>
              <c:numCache>
                <c:formatCode>General</c:formatCode>
                <c:ptCount val="4"/>
                <c:pt idx="0">
                  <c:v>0.16722909447161785</c:v>
                </c:pt>
                <c:pt idx="1">
                  <c:v>0.22456478400474397</c:v>
                </c:pt>
                <c:pt idx="2">
                  <c:v>0.26756655115458855</c:v>
                </c:pt>
                <c:pt idx="3">
                  <c:v>0.36312603370979879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E-44B4-9B93-D22204D90FD0}"/>
            </c:ext>
          </c:extLst>
        </c:ser>
        <c:ser>
          <c:idx val="2"/>
          <c:order val="2"/>
          <c:tx>
            <c:strRef>
              <c:f>'Dataset3_Nitrate_-Nitrite'!$AV$1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'Dataset3_Nitrate_-Nitrite'!$CH$8:$CH$11</c:f>
                <c:numCache>
                  <c:formatCode>General</c:formatCode>
                  <c:ptCount val="4"/>
                  <c:pt idx="0">
                    <c:v>4.4309109242199801E-2</c:v>
                  </c:pt>
                  <c:pt idx="1">
                    <c:v>0.203049847078448</c:v>
                  </c:pt>
                  <c:pt idx="2">
                    <c:v>0.163989650008214</c:v>
                  </c:pt>
                  <c:pt idx="3">
                    <c:v>0.83795913553988399</c:v>
                  </c:pt>
                </c:numCache>
              </c:numRef>
            </c:plus>
            <c:minus>
              <c:numRef>
                <c:f>'Dataset3_Nitrate_-Nitrite'!$CH$8:$CH$11</c:f>
                <c:numCache>
                  <c:formatCode>General</c:formatCode>
                  <c:ptCount val="4"/>
                  <c:pt idx="0">
                    <c:v>4.4309109242199801E-2</c:v>
                  </c:pt>
                  <c:pt idx="1">
                    <c:v>0.203049847078448</c:v>
                  </c:pt>
                  <c:pt idx="2">
                    <c:v>0.163989650008214</c:v>
                  </c:pt>
                  <c:pt idx="3">
                    <c:v>0.83795913553988399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'Dataset3_Nitrate_-Nitrite'!$CG$8:$CG$11</c:f>
              <c:numCache>
                <c:formatCode>General</c:formatCode>
                <c:ptCount val="4"/>
                <c:pt idx="0">
                  <c:v>0.16722909447161785</c:v>
                </c:pt>
                <c:pt idx="1">
                  <c:v>0.78836573108048413</c:v>
                </c:pt>
                <c:pt idx="2">
                  <c:v>1.3760565487950267</c:v>
                </c:pt>
                <c:pt idx="3">
                  <c:v>7.420193820412071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3E-44B4-9B93-D22204D9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653423"/>
        <c:axId val="2049444783"/>
      </c:barChart>
      <c:catAx>
        <c:axId val="2041653423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444783"/>
        <c:crosses val="autoZero"/>
        <c:auto val="1"/>
        <c:lblAlgn val="ctr"/>
        <c:lblOffset val="100"/>
        <c:noMultiLvlLbl val="0"/>
      </c:catAx>
      <c:valAx>
        <c:axId val="2049444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1653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59782839123565E-2"/>
          <c:y val="6.3774326032496914E-2"/>
          <c:w val="0.90976900347249678"/>
          <c:h val="0.8104662069210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'Dataset3_Nitrate_-Nitrite'!$AR$1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'Dataset3_Nitrate_-Nitrite'!$CD$40:$CD$43</c:f>
                <c:numCache>
                  <c:formatCode>General</c:formatCode>
                  <c:ptCount val="4"/>
                  <c:pt idx="0">
                    <c:v>1.1703598617232771E-2</c:v>
                  </c:pt>
                  <c:pt idx="1">
                    <c:v>2.0271227436440015E-2</c:v>
                  </c:pt>
                  <c:pt idx="2">
                    <c:v>4.4309109242199815E-2</c:v>
                  </c:pt>
                  <c:pt idx="3">
                    <c:v>1.1703598617232769E-2</c:v>
                  </c:pt>
                </c:numCache>
              </c:numRef>
            </c:plus>
            <c:minus>
              <c:numRef>
                <c:f>'Dataset3_Nitrate_-Nitrite'!$CD$40:$CD$43</c:f>
                <c:numCache>
                  <c:formatCode>General</c:formatCode>
                  <c:ptCount val="4"/>
                  <c:pt idx="0">
                    <c:v>1.1703598617232771E-2</c:v>
                  </c:pt>
                  <c:pt idx="1">
                    <c:v>2.0271227436440015E-2</c:v>
                  </c:pt>
                  <c:pt idx="2">
                    <c:v>4.4309109242199815E-2</c:v>
                  </c:pt>
                  <c:pt idx="3">
                    <c:v>1.1703598617232769E-2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'Dataset3_Nitrate_-Nitrite'!$CC$40:$CC$43</c:f>
              <c:numCache>
                <c:formatCode>General</c:formatCode>
                <c:ptCount val="4"/>
                <c:pt idx="0">
                  <c:v>3.3445818894323569E-2</c:v>
                </c:pt>
                <c:pt idx="1">
                  <c:v>1.433392238328153E-2</c:v>
                </c:pt>
                <c:pt idx="2">
                  <c:v>5.2557715405365607E-2</c:v>
                </c:pt>
                <c:pt idx="3">
                  <c:v>8.6003534299689169E-2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F-433B-A671-6A1DCC40FDEC}"/>
            </c:ext>
          </c:extLst>
        </c:ser>
        <c:ser>
          <c:idx val="1"/>
          <c:order val="1"/>
          <c:tx>
            <c:strRef>
              <c:f>'Dataset3_Nitrate_-Nitrite'!$AT$1</c:f>
              <c:strCache>
                <c:ptCount val="1"/>
                <c:pt idx="0">
                  <c:v>ΔnirP1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'Dataset3_Nitrate_-Nitrite'!$CF$40:$CF$43</c:f>
                <c:numCache>
                  <c:formatCode>General</c:formatCode>
                  <c:ptCount val="4"/>
                  <c:pt idx="0">
                    <c:v>8.2427235145200423E-2</c:v>
                  </c:pt>
                  <c:pt idx="1">
                    <c:v>1.1669945202591613E-2</c:v>
                  </c:pt>
                  <c:pt idx="2">
                    <c:v>2.490803632540918E-2</c:v>
                  </c:pt>
                  <c:pt idx="3">
                    <c:v>1.1002529851770597E-2</c:v>
                  </c:pt>
                </c:numCache>
              </c:numRef>
            </c:plus>
            <c:minus>
              <c:numRef>
                <c:f>'Dataset3_Nitrate_-Nitrite'!$CF$40:$CF$43</c:f>
                <c:numCache>
                  <c:formatCode>General</c:formatCode>
                  <c:ptCount val="4"/>
                  <c:pt idx="0">
                    <c:v>8.2427235145200423E-2</c:v>
                  </c:pt>
                  <c:pt idx="1">
                    <c:v>1.1669945202591613E-2</c:v>
                  </c:pt>
                  <c:pt idx="2">
                    <c:v>2.490803632540918E-2</c:v>
                  </c:pt>
                  <c:pt idx="3">
                    <c:v>1.1002529851770597E-2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'Dataset3_Nitrate_-Nitrite'!$CE$40:$CE$43</c:f>
              <c:numCache>
                <c:formatCode>General</c:formatCode>
                <c:ptCount val="4"/>
                <c:pt idx="0">
                  <c:v>9.0781508427449711E-2</c:v>
                </c:pt>
                <c:pt idx="1">
                  <c:v>4.3001767149844591E-2</c:v>
                </c:pt>
                <c:pt idx="2">
                  <c:v>0.10989340493849173</c:v>
                </c:pt>
                <c:pt idx="3">
                  <c:v>4.7779741277605092E-2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F-433B-A671-6A1DCC40FDEC}"/>
            </c:ext>
          </c:extLst>
        </c:ser>
        <c:ser>
          <c:idx val="2"/>
          <c:order val="2"/>
          <c:tx>
            <c:strRef>
              <c:f>'Dataset3_Nitrate_-Nitrite'!$AV$1</c:f>
              <c:strCache>
                <c:ptCount val="1"/>
                <c:pt idx="0">
                  <c:v>NirP1oex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'Dataset3_Nitrate_-Nitrite'!$CH$40:$CH$43</c:f>
                <c:numCache>
                  <c:formatCode>General</c:formatCode>
                  <c:ptCount val="4"/>
                  <c:pt idx="0">
                    <c:v>7.524361180762193E-2</c:v>
                  </c:pt>
                  <c:pt idx="1">
                    <c:v>6.7570758121466715E-3</c:v>
                  </c:pt>
                  <c:pt idx="2">
                    <c:v>5.7732481046375662E-2</c:v>
                  </c:pt>
                  <c:pt idx="3">
                    <c:v>4.7299530685026688E-2</c:v>
                  </c:pt>
                </c:numCache>
              </c:numRef>
            </c:plus>
            <c:minus>
              <c:numRef>
                <c:f>'Dataset3_Nitrate_-Nitrite'!$CH$40:$CH$43</c:f>
                <c:numCache>
                  <c:formatCode>General</c:formatCode>
                  <c:ptCount val="4"/>
                  <c:pt idx="0">
                    <c:v>7.524361180762193E-2</c:v>
                  </c:pt>
                  <c:pt idx="1">
                    <c:v>6.7570758121466715E-3</c:v>
                  </c:pt>
                  <c:pt idx="2">
                    <c:v>5.7732481046375662E-2</c:v>
                  </c:pt>
                  <c:pt idx="3">
                    <c:v>4.7299530685026688E-2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'Dataset3_Nitrate_-Nitrite'!$AQ$8:$AQ$11</c:f>
              <c:strCache>
                <c:ptCount val="4"/>
                <c:pt idx="0">
                  <c:v>0</c:v>
                </c:pt>
                <c:pt idx="1">
                  <c:v>0.5</c:v>
                </c:pt>
                <c:pt idx="2">
                  <c:v>1.0</c:v>
                </c:pt>
                <c:pt idx="3">
                  <c:v>2.0</c:v>
                </c:pt>
              </c:strCache>
            </c:strRef>
          </c:cat>
          <c:val>
            <c:numRef>
              <c:f>'Dataset3_Nitrate_-Nitrite'!$CG$40:$CG$43</c:f>
              <c:numCache>
                <c:formatCode>General</c:formatCode>
                <c:ptCount val="4"/>
                <c:pt idx="0">
                  <c:v>0.10989340493849173</c:v>
                </c:pt>
                <c:pt idx="1">
                  <c:v>8.1225560171928654E-2</c:v>
                </c:pt>
                <c:pt idx="2">
                  <c:v>0.16722909447161782</c:v>
                </c:pt>
                <c:pt idx="3">
                  <c:v>0.26278857702682801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F-433B-A671-6A1DCC40F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653423"/>
        <c:axId val="2049444783"/>
      </c:barChart>
      <c:catAx>
        <c:axId val="2041653423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9444783"/>
        <c:crosses val="autoZero"/>
        <c:auto val="1"/>
        <c:lblAlgn val="ctr"/>
        <c:lblOffset val="100"/>
        <c:noMultiLvlLbl val="0"/>
      </c:catAx>
      <c:valAx>
        <c:axId val="2049444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416534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421822</xdr:colOff>
      <xdr:row>10</xdr:row>
      <xdr:rowOff>136071</xdr:rowOff>
    </xdr:from>
    <xdr:to>
      <xdr:col>25</xdr:col>
      <xdr:colOff>1115786</xdr:colOff>
      <xdr:row>32</xdr:row>
      <xdr:rowOff>27214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68A48-B248-4F1E-A683-2A2A2753C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585107</xdr:colOff>
      <xdr:row>13</xdr:row>
      <xdr:rowOff>163286</xdr:rowOff>
    </xdr:from>
    <xdr:to>
      <xdr:col>55</xdr:col>
      <xdr:colOff>666750</xdr:colOff>
      <xdr:row>35</xdr:row>
      <xdr:rowOff>40822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17FE3D-CBAE-4D5C-913C-3DE4F33C0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76</xdr:col>
      <xdr:colOff>421822</xdr:colOff>
      <xdr:row>10</xdr:row>
      <xdr:rowOff>136071</xdr:rowOff>
    </xdr:from>
    <xdr:to>
      <xdr:col>84</xdr:col>
      <xdr:colOff>1115786</xdr:colOff>
      <xdr:row>32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5912C1-9836-467F-ACCA-ACD195AB6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88446</xdr:colOff>
      <xdr:row>8</xdr:row>
      <xdr:rowOff>27215</xdr:rowOff>
    </xdr:from>
    <xdr:to>
      <xdr:col>22</xdr:col>
      <xdr:colOff>0</xdr:colOff>
      <xdr:row>26</xdr:row>
      <xdr:rowOff>151721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71B937-BE2B-41D2-B3F2-8E4A4B9DB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190500</xdr:colOff>
      <xdr:row>28</xdr:row>
      <xdr:rowOff>27214</xdr:rowOff>
    </xdr:from>
    <xdr:to>
      <xdr:col>22</xdr:col>
      <xdr:colOff>0</xdr:colOff>
      <xdr:row>48</xdr:row>
      <xdr:rowOff>118382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78A26E-549F-4BA8-AF3F-50313DFB6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1247745</xdr:colOff>
      <xdr:row>12</xdr:row>
      <xdr:rowOff>49628</xdr:rowOff>
    </xdr:from>
    <xdr:to>
      <xdr:col>50</xdr:col>
      <xdr:colOff>553562</xdr:colOff>
      <xdr:row>30</xdr:row>
      <xdr:rowOff>174133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CD0A99-085F-4DC9-BEDA-F7D40AAA2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1034144</xdr:colOff>
      <xdr:row>45</xdr:row>
      <xdr:rowOff>136072</xdr:rowOff>
    </xdr:from>
    <xdr:to>
      <xdr:col>50</xdr:col>
      <xdr:colOff>339961</xdr:colOff>
      <xdr:row>64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1E77B6-4E1B-43FE-9D79-D747704A5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78</xdr:col>
      <xdr:colOff>1247745</xdr:colOff>
      <xdr:row>12</xdr:row>
      <xdr:rowOff>49628</xdr:rowOff>
    </xdr:from>
    <xdr:to>
      <xdr:col>87</xdr:col>
      <xdr:colOff>553562</xdr:colOff>
      <xdr:row>30</xdr:row>
      <xdr:rowOff>174133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E1898B-22F7-4198-8870-50745AFF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78</xdr:col>
      <xdr:colOff>1034144</xdr:colOff>
      <xdr:row>45</xdr:row>
      <xdr:rowOff>136072</xdr:rowOff>
    </xdr:from>
    <xdr:to>
      <xdr:col>87</xdr:col>
      <xdr:colOff>339961</xdr:colOff>
      <xdr:row>64</xdr:row>
      <xdr:rowOff>42862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461B3C2-0D01-4FA0-9406-C4A93C684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D4BC-88CA-45D7-AECE-34314570423C}">
  <dimension ref="A1:B7"/>
  <sheetViews>
    <sheetView tabSelected="1" workbookViewId="0">
      <selection activeCell="B11" sqref="B11"/>
    </sheetView>
  </sheetViews>
  <sheetFormatPr defaultRowHeight="14.35" x14ac:dyDescent="0.5"/>
  <cols>
    <col min="1" max="1" width="28.703125" customWidth="1"/>
    <col min="2" max="2" width="103" customWidth="1"/>
  </cols>
  <sheetData>
    <row r="1" spans="1:2" ht="46.5" customHeight="1" x14ac:dyDescent="0.5">
      <c r="A1" s="204" t="s">
        <v>1083</v>
      </c>
      <c r="B1" s="202" t="s">
        <v>0</v>
      </c>
    </row>
    <row r="2" spans="1:2" ht="25.5" customHeight="1" x14ac:dyDescent="0.5">
      <c r="A2" s="206" t="s">
        <v>1074</v>
      </c>
      <c r="B2" s="207" t="s">
        <v>1080</v>
      </c>
    </row>
    <row r="3" spans="1:2" ht="27" customHeight="1" x14ac:dyDescent="0.5">
      <c r="A3" s="206" t="s">
        <v>1075</v>
      </c>
      <c r="B3" s="207" t="s">
        <v>1081</v>
      </c>
    </row>
    <row r="4" spans="1:2" ht="30" customHeight="1" x14ac:dyDescent="0.5">
      <c r="A4" s="206" t="s">
        <v>1076</v>
      </c>
      <c r="B4" s="207" t="s">
        <v>1084</v>
      </c>
    </row>
    <row r="5" spans="1:2" ht="27.75" customHeight="1" x14ac:dyDescent="0.5">
      <c r="A5" s="206" t="s">
        <v>1077</v>
      </c>
      <c r="B5" s="207" t="s">
        <v>1085</v>
      </c>
    </row>
    <row r="6" spans="1:2" x14ac:dyDescent="0.5">
      <c r="A6" s="203"/>
      <c r="B6" s="203"/>
    </row>
    <row r="7" spans="1:2" x14ac:dyDescent="0.5">
      <c r="A7" s="203" t="s">
        <v>1073</v>
      </c>
      <c r="B7" s="20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0A38-DACF-452A-B189-D1D3EFEFB803}">
  <dimension ref="A1:N487"/>
  <sheetViews>
    <sheetView zoomScale="70" zoomScaleNormal="70" workbookViewId="0">
      <selection sqref="A1:N1"/>
    </sheetView>
  </sheetViews>
  <sheetFormatPr defaultColWidth="9.1171875" defaultRowHeight="14.35" x14ac:dyDescent="0.5"/>
  <cols>
    <col min="1" max="2" width="15.703125" style="101" bestFit="1" customWidth="1"/>
    <col min="3" max="3" width="10" style="101" bestFit="1" customWidth="1"/>
    <col min="4" max="4" width="16.29296875" style="101" bestFit="1" customWidth="1"/>
    <col min="5" max="5" width="11.5859375" style="101" bestFit="1" customWidth="1"/>
    <col min="6" max="6" width="10" style="101" bestFit="1" customWidth="1"/>
    <col min="7" max="7" width="7.1171875" style="101" bestFit="1" customWidth="1"/>
    <col min="8" max="11" width="9.1171875" style="101"/>
    <col min="12" max="12" width="10.87890625" style="101" bestFit="1" customWidth="1"/>
    <col min="13" max="13" width="11" style="101" bestFit="1" customWidth="1"/>
    <col min="14" max="14" width="158.5859375" style="101" bestFit="1" customWidth="1"/>
    <col min="15" max="16384" width="9.1171875" style="101"/>
  </cols>
  <sheetData>
    <row r="1" spans="1:14" x14ac:dyDescent="0.5">
      <c r="A1" s="209" t="s">
        <v>1078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x14ac:dyDescent="0.5">
      <c r="A2" s="205" t="s">
        <v>971</v>
      </c>
      <c r="B2" s="205" t="s">
        <v>1072</v>
      </c>
      <c r="C2" s="205" t="s">
        <v>1071</v>
      </c>
      <c r="D2" s="205" t="s">
        <v>1070</v>
      </c>
      <c r="E2" s="205" t="s">
        <v>1069</v>
      </c>
      <c r="F2" s="205" t="s">
        <v>1068</v>
      </c>
      <c r="G2" s="205" t="s">
        <v>1067</v>
      </c>
      <c r="H2" s="205" t="s">
        <v>1066</v>
      </c>
      <c r="I2" s="205" t="s">
        <v>1065</v>
      </c>
      <c r="J2" s="205" t="s">
        <v>1064</v>
      </c>
      <c r="K2" s="205" t="s">
        <v>1063</v>
      </c>
      <c r="L2" s="205" t="s">
        <v>1062</v>
      </c>
      <c r="M2" s="205" t="s">
        <v>1061</v>
      </c>
      <c r="N2" s="205" t="s">
        <v>1060</v>
      </c>
    </row>
    <row r="3" spans="1:14" x14ac:dyDescent="0.5">
      <c r="A3" s="101" t="s">
        <v>1</v>
      </c>
      <c r="B3" s="101" t="s">
        <v>1</v>
      </c>
      <c r="C3" s="101">
        <v>100</v>
      </c>
      <c r="D3" s="101">
        <v>81</v>
      </c>
      <c r="E3" s="101">
        <v>0</v>
      </c>
      <c r="F3" s="101">
        <v>0</v>
      </c>
      <c r="G3" s="101">
        <v>1</v>
      </c>
      <c r="H3" s="101">
        <v>81</v>
      </c>
      <c r="I3" s="101">
        <v>1</v>
      </c>
      <c r="J3" s="101">
        <v>81</v>
      </c>
      <c r="K3" s="201">
        <v>8.2499999999999996E-57</v>
      </c>
      <c r="L3" s="101">
        <v>174</v>
      </c>
      <c r="M3" s="101">
        <v>100</v>
      </c>
      <c r="N3" s="101" t="s">
        <v>2</v>
      </c>
    </row>
    <row r="4" spans="1:14" x14ac:dyDescent="0.5">
      <c r="A4" s="101" t="s">
        <v>1</v>
      </c>
      <c r="B4" s="101" t="s">
        <v>3</v>
      </c>
      <c r="C4" s="101">
        <v>97.531000000000006</v>
      </c>
      <c r="D4" s="101">
        <v>81</v>
      </c>
      <c r="E4" s="101">
        <v>2</v>
      </c>
      <c r="F4" s="101">
        <v>0</v>
      </c>
      <c r="G4" s="101">
        <v>1</v>
      </c>
      <c r="H4" s="101">
        <v>81</v>
      </c>
      <c r="I4" s="101">
        <v>1</v>
      </c>
      <c r="J4" s="101">
        <v>81</v>
      </c>
      <c r="K4" s="201">
        <v>3.5700000000000003E-55</v>
      </c>
      <c r="L4" s="101">
        <v>170</v>
      </c>
      <c r="M4" s="101">
        <v>98.77</v>
      </c>
      <c r="N4" s="101" t="s">
        <v>4</v>
      </c>
    </row>
    <row r="5" spans="1:14" x14ac:dyDescent="0.5">
      <c r="A5" s="101" t="s">
        <v>1</v>
      </c>
      <c r="B5" s="101" t="s">
        <v>5</v>
      </c>
      <c r="C5" s="101">
        <v>100</v>
      </c>
      <c r="D5" s="101">
        <v>77</v>
      </c>
      <c r="E5" s="101">
        <v>0</v>
      </c>
      <c r="F5" s="101">
        <v>0</v>
      </c>
      <c r="G5" s="101">
        <v>5</v>
      </c>
      <c r="H5" s="101">
        <v>81</v>
      </c>
      <c r="I5" s="101">
        <v>1</v>
      </c>
      <c r="J5" s="101">
        <v>77</v>
      </c>
      <c r="K5" s="201">
        <v>2.6500000000000002E-53</v>
      </c>
      <c r="L5" s="101">
        <v>165</v>
      </c>
      <c r="M5" s="101">
        <v>100</v>
      </c>
      <c r="N5" s="101" t="s">
        <v>6</v>
      </c>
    </row>
    <row r="6" spans="1:14" x14ac:dyDescent="0.5">
      <c r="A6" s="101" t="s">
        <v>1</v>
      </c>
      <c r="B6" s="101" t="s">
        <v>7</v>
      </c>
      <c r="C6" s="101">
        <v>98.667000000000002</v>
      </c>
      <c r="D6" s="101">
        <v>75</v>
      </c>
      <c r="E6" s="101">
        <v>1</v>
      </c>
      <c r="F6" s="101">
        <v>0</v>
      </c>
      <c r="G6" s="101">
        <v>7</v>
      </c>
      <c r="H6" s="101">
        <v>81</v>
      </c>
      <c r="I6" s="101">
        <v>1</v>
      </c>
      <c r="J6" s="101">
        <v>75</v>
      </c>
      <c r="K6" s="201">
        <v>2.6099999999999999E-51</v>
      </c>
      <c r="L6" s="101">
        <v>160</v>
      </c>
      <c r="M6" s="101">
        <v>100</v>
      </c>
      <c r="N6" s="101" t="s">
        <v>8</v>
      </c>
    </row>
    <row r="7" spans="1:14" x14ac:dyDescent="0.5">
      <c r="A7" s="101" t="s">
        <v>1</v>
      </c>
      <c r="B7" s="101" t="s">
        <v>9</v>
      </c>
      <c r="C7" s="101">
        <v>86.42</v>
      </c>
      <c r="D7" s="101">
        <v>81</v>
      </c>
      <c r="E7" s="101">
        <v>11</v>
      </c>
      <c r="F7" s="101">
        <v>0</v>
      </c>
      <c r="G7" s="101">
        <v>1</v>
      </c>
      <c r="H7" s="101">
        <v>81</v>
      </c>
      <c r="I7" s="101">
        <v>1</v>
      </c>
      <c r="J7" s="101">
        <v>81</v>
      </c>
      <c r="K7" s="201">
        <v>4.55E-49</v>
      </c>
      <c r="L7" s="101">
        <v>154</v>
      </c>
      <c r="M7" s="101">
        <v>91.36</v>
      </c>
      <c r="N7" s="101" t="s">
        <v>10</v>
      </c>
    </row>
    <row r="8" spans="1:14" x14ac:dyDescent="0.5">
      <c r="A8" s="101" t="s">
        <v>1</v>
      </c>
      <c r="B8" s="101" t="s">
        <v>11</v>
      </c>
      <c r="C8" s="101">
        <v>86.42</v>
      </c>
      <c r="D8" s="101">
        <v>81</v>
      </c>
      <c r="E8" s="101">
        <v>11</v>
      </c>
      <c r="F8" s="101">
        <v>0</v>
      </c>
      <c r="G8" s="101">
        <v>1</v>
      </c>
      <c r="H8" s="101">
        <v>81</v>
      </c>
      <c r="I8" s="101">
        <v>1</v>
      </c>
      <c r="J8" s="101">
        <v>81</v>
      </c>
      <c r="K8" s="201">
        <v>6.6799999999999999E-49</v>
      </c>
      <c r="L8" s="101">
        <v>154</v>
      </c>
      <c r="M8" s="101">
        <v>91.36</v>
      </c>
      <c r="N8" s="101" t="s">
        <v>12</v>
      </c>
    </row>
    <row r="9" spans="1:14" x14ac:dyDescent="0.5">
      <c r="A9" s="101" t="s">
        <v>1</v>
      </c>
      <c r="B9" s="101" t="s">
        <v>13</v>
      </c>
      <c r="C9" s="101">
        <v>83.950999999999993</v>
      </c>
      <c r="D9" s="101">
        <v>81</v>
      </c>
      <c r="E9" s="101">
        <v>13</v>
      </c>
      <c r="F9" s="101">
        <v>0</v>
      </c>
      <c r="G9" s="101">
        <v>1</v>
      </c>
      <c r="H9" s="101">
        <v>81</v>
      </c>
      <c r="I9" s="101">
        <v>1</v>
      </c>
      <c r="J9" s="101">
        <v>81</v>
      </c>
      <c r="K9" s="201">
        <v>1.2E-47</v>
      </c>
      <c r="L9" s="101">
        <v>151</v>
      </c>
      <c r="M9" s="101">
        <v>91.36</v>
      </c>
      <c r="N9" s="101" t="s">
        <v>14</v>
      </c>
    </row>
    <row r="10" spans="1:14" x14ac:dyDescent="0.5">
      <c r="A10" s="101" t="s">
        <v>1</v>
      </c>
      <c r="B10" s="101" t="s">
        <v>15</v>
      </c>
      <c r="C10" s="101">
        <v>85.366</v>
      </c>
      <c r="D10" s="101">
        <v>82</v>
      </c>
      <c r="E10" s="101">
        <v>11</v>
      </c>
      <c r="F10" s="101">
        <v>1</v>
      </c>
      <c r="G10" s="101">
        <v>1</v>
      </c>
      <c r="H10" s="101">
        <v>81</v>
      </c>
      <c r="I10" s="101">
        <v>1</v>
      </c>
      <c r="J10" s="101">
        <v>82</v>
      </c>
      <c r="K10" s="201">
        <v>3.9100000000000002E-47</v>
      </c>
      <c r="L10" s="101">
        <v>150</v>
      </c>
      <c r="M10" s="101">
        <v>90.24</v>
      </c>
      <c r="N10" s="101" t="s">
        <v>16</v>
      </c>
    </row>
    <row r="11" spans="1:14" x14ac:dyDescent="0.5">
      <c r="A11" s="101" t="s">
        <v>1</v>
      </c>
      <c r="B11" s="101" t="s">
        <v>17</v>
      </c>
      <c r="C11" s="101">
        <v>81.480999999999995</v>
      </c>
      <c r="D11" s="101">
        <v>81</v>
      </c>
      <c r="E11" s="101">
        <v>15</v>
      </c>
      <c r="F11" s="101">
        <v>0</v>
      </c>
      <c r="G11" s="101">
        <v>1</v>
      </c>
      <c r="H11" s="101">
        <v>81</v>
      </c>
      <c r="I11" s="101">
        <v>1</v>
      </c>
      <c r="J11" s="101">
        <v>81</v>
      </c>
      <c r="K11" s="201">
        <v>2.7999999999999998E-46</v>
      </c>
      <c r="L11" s="101">
        <v>147</v>
      </c>
      <c r="M11" s="101">
        <v>86.42</v>
      </c>
      <c r="N11" s="101" t="s">
        <v>18</v>
      </c>
    </row>
    <row r="12" spans="1:14" x14ac:dyDescent="0.5">
      <c r="A12" s="101" t="s">
        <v>1</v>
      </c>
      <c r="B12" s="101" t="s">
        <v>19</v>
      </c>
      <c r="C12" s="101">
        <v>85.713999999999999</v>
      </c>
      <c r="D12" s="101">
        <v>77</v>
      </c>
      <c r="E12" s="101">
        <v>11</v>
      </c>
      <c r="F12" s="101">
        <v>0</v>
      </c>
      <c r="G12" s="101">
        <v>5</v>
      </c>
      <c r="H12" s="101">
        <v>81</v>
      </c>
      <c r="I12" s="101">
        <v>1</v>
      </c>
      <c r="J12" s="101">
        <v>77</v>
      </c>
      <c r="K12" s="201">
        <v>1.16E-45</v>
      </c>
      <c r="L12" s="101">
        <v>146</v>
      </c>
      <c r="M12" s="101">
        <v>90.91</v>
      </c>
      <c r="N12" s="101" t="s">
        <v>20</v>
      </c>
    </row>
    <row r="13" spans="1:14" x14ac:dyDescent="0.5">
      <c r="A13" s="101" t="s">
        <v>1</v>
      </c>
      <c r="B13" s="101" t="s">
        <v>21</v>
      </c>
      <c r="C13" s="101">
        <v>85.075000000000003</v>
      </c>
      <c r="D13" s="101">
        <v>67</v>
      </c>
      <c r="E13" s="101">
        <v>10</v>
      </c>
      <c r="F13" s="101">
        <v>0</v>
      </c>
      <c r="G13" s="101">
        <v>15</v>
      </c>
      <c r="H13" s="101">
        <v>81</v>
      </c>
      <c r="I13" s="101">
        <v>2</v>
      </c>
      <c r="J13" s="101">
        <v>68</v>
      </c>
      <c r="K13" s="201">
        <v>3.14E-39</v>
      </c>
      <c r="L13" s="101">
        <v>129</v>
      </c>
      <c r="M13" s="101">
        <v>91.04</v>
      </c>
      <c r="N13" s="101" t="s">
        <v>22</v>
      </c>
    </row>
    <row r="14" spans="1:14" x14ac:dyDescent="0.5">
      <c r="A14" s="101" t="s">
        <v>1</v>
      </c>
      <c r="B14" s="101" t="s">
        <v>23</v>
      </c>
      <c r="C14" s="101">
        <v>69.135999999999996</v>
      </c>
      <c r="D14" s="101">
        <v>81</v>
      </c>
      <c r="E14" s="101">
        <v>25</v>
      </c>
      <c r="F14" s="101">
        <v>0</v>
      </c>
      <c r="G14" s="101">
        <v>1</v>
      </c>
      <c r="H14" s="101">
        <v>81</v>
      </c>
      <c r="I14" s="101">
        <v>1</v>
      </c>
      <c r="J14" s="101">
        <v>81</v>
      </c>
      <c r="K14" s="201">
        <v>8.0899999999999995E-36</v>
      </c>
      <c r="L14" s="101">
        <v>121</v>
      </c>
      <c r="M14" s="101">
        <v>77.78</v>
      </c>
      <c r="N14" s="101" t="s">
        <v>24</v>
      </c>
    </row>
    <row r="15" spans="1:14" x14ac:dyDescent="0.5">
      <c r="A15" s="101" t="s">
        <v>1</v>
      </c>
      <c r="B15" s="101" t="s">
        <v>25</v>
      </c>
      <c r="C15" s="101">
        <v>67.900999999999996</v>
      </c>
      <c r="D15" s="101">
        <v>81</v>
      </c>
      <c r="E15" s="101">
        <v>26</v>
      </c>
      <c r="F15" s="101">
        <v>0</v>
      </c>
      <c r="G15" s="101">
        <v>1</v>
      </c>
      <c r="H15" s="101">
        <v>81</v>
      </c>
      <c r="I15" s="101">
        <v>1</v>
      </c>
      <c r="J15" s="101">
        <v>81</v>
      </c>
      <c r="K15" s="201">
        <v>8.2699999999999995E-36</v>
      </c>
      <c r="L15" s="101">
        <v>121</v>
      </c>
      <c r="M15" s="101">
        <v>79.010000000000005</v>
      </c>
      <c r="N15" s="101" t="s">
        <v>26</v>
      </c>
    </row>
    <row r="16" spans="1:14" x14ac:dyDescent="0.5">
      <c r="A16" s="101" t="s">
        <v>1</v>
      </c>
      <c r="B16" s="101" t="s">
        <v>27</v>
      </c>
      <c r="C16" s="101">
        <v>67.900999999999996</v>
      </c>
      <c r="D16" s="101">
        <v>81</v>
      </c>
      <c r="E16" s="101">
        <v>26</v>
      </c>
      <c r="F16" s="101">
        <v>0</v>
      </c>
      <c r="G16" s="101">
        <v>1</v>
      </c>
      <c r="H16" s="101">
        <v>81</v>
      </c>
      <c r="I16" s="101">
        <v>1</v>
      </c>
      <c r="J16" s="101">
        <v>81</v>
      </c>
      <c r="K16" s="201">
        <v>1.09E-35</v>
      </c>
      <c r="L16" s="101">
        <v>120</v>
      </c>
      <c r="M16" s="101">
        <v>77.78</v>
      </c>
      <c r="N16" s="101" t="s">
        <v>28</v>
      </c>
    </row>
    <row r="17" spans="1:14" x14ac:dyDescent="0.5">
      <c r="A17" s="101" t="s">
        <v>1</v>
      </c>
      <c r="B17" s="101" t="s">
        <v>29</v>
      </c>
      <c r="C17" s="101">
        <v>67.900999999999996</v>
      </c>
      <c r="D17" s="101">
        <v>81</v>
      </c>
      <c r="E17" s="101">
        <v>26</v>
      </c>
      <c r="F17" s="101">
        <v>0</v>
      </c>
      <c r="G17" s="101">
        <v>1</v>
      </c>
      <c r="H17" s="101">
        <v>81</v>
      </c>
      <c r="I17" s="101">
        <v>1</v>
      </c>
      <c r="J17" s="101">
        <v>81</v>
      </c>
      <c r="K17" s="201">
        <v>2.8300000000000001E-35</v>
      </c>
      <c r="L17" s="101">
        <v>120</v>
      </c>
      <c r="M17" s="101">
        <v>77.78</v>
      </c>
      <c r="N17" s="101" t="s">
        <v>30</v>
      </c>
    </row>
    <row r="18" spans="1:14" x14ac:dyDescent="0.5">
      <c r="A18" s="101" t="s">
        <v>1</v>
      </c>
      <c r="B18" s="101" t="s">
        <v>31</v>
      </c>
      <c r="C18" s="101">
        <v>67.900999999999996</v>
      </c>
      <c r="D18" s="101">
        <v>81</v>
      </c>
      <c r="E18" s="101">
        <v>26</v>
      </c>
      <c r="F18" s="101">
        <v>0</v>
      </c>
      <c r="G18" s="101">
        <v>1</v>
      </c>
      <c r="H18" s="101">
        <v>81</v>
      </c>
      <c r="I18" s="101">
        <v>1</v>
      </c>
      <c r="J18" s="101">
        <v>81</v>
      </c>
      <c r="K18" s="201">
        <v>3.2600000000000002E-35</v>
      </c>
      <c r="L18" s="101">
        <v>119</v>
      </c>
      <c r="M18" s="101">
        <v>77.78</v>
      </c>
      <c r="N18" s="101" t="s">
        <v>32</v>
      </c>
    </row>
    <row r="19" spans="1:14" x14ac:dyDescent="0.5">
      <c r="A19" s="101" t="s">
        <v>1</v>
      </c>
      <c r="B19" s="101" t="s">
        <v>33</v>
      </c>
      <c r="C19" s="101">
        <v>66.667000000000002</v>
      </c>
      <c r="D19" s="101">
        <v>81</v>
      </c>
      <c r="E19" s="101">
        <v>27</v>
      </c>
      <c r="F19" s="101">
        <v>0</v>
      </c>
      <c r="G19" s="101">
        <v>1</v>
      </c>
      <c r="H19" s="101">
        <v>81</v>
      </c>
      <c r="I19" s="101">
        <v>1</v>
      </c>
      <c r="J19" s="101">
        <v>81</v>
      </c>
      <c r="K19" s="201">
        <v>8.2800000000000003E-35</v>
      </c>
      <c r="L19" s="101">
        <v>119</v>
      </c>
      <c r="M19" s="101">
        <v>77.78</v>
      </c>
      <c r="N19" s="101" t="s">
        <v>34</v>
      </c>
    </row>
    <row r="20" spans="1:14" x14ac:dyDescent="0.5">
      <c r="A20" s="101" t="s">
        <v>1</v>
      </c>
      <c r="B20" s="101" t="s">
        <v>35</v>
      </c>
      <c r="C20" s="101">
        <v>66.667000000000002</v>
      </c>
      <c r="D20" s="101">
        <v>81</v>
      </c>
      <c r="E20" s="101">
        <v>27</v>
      </c>
      <c r="F20" s="101">
        <v>0</v>
      </c>
      <c r="G20" s="101">
        <v>1</v>
      </c>
      <c r="H20" s="101">
        <v>81</v>
      </c>
      <c r="I20" s="101">
        <v>1</v>
      </c>
      <c r="J20" s="101">
        <v>81</v>
      </c>
      <c r="K20" s="201">
        <v>1.97E-34</v>
      </c>
      <c r="L20" s="101">
        <v>117</v>
      </c>
      <c r="M20" s="101">
        <v>76.540000000000006</v>
      </c>
      <c r="N20" s="101" t="s">
        <v>36</v>
      </c>
    </row>
    <row r="21" spans="1:14" x14ac:dyDescent="0.5">
      <c r="A21" s="101" t="s">
        <v>1</v>
      </c>
      <c r="B21" s="101" t="s">
        <v>37</v>
      </c>
      <c r="C21" s="101">
        <v>66.667000000000002</v>
      </c>
      <c r="D21" s="101">
        <v>81</v>
      </c>
      <c r="E21" s="101">
        <v>27</v>
      </c>
      <c r="F21" s="101">
        <v>0</v>
      </c>
      <c r="G21" s="101">
        <v>1</v>
      </c>
      <c r="H21" s="101">
        <v>81</v>
      </c>
      <c r="I21" s="101">
        <v>1</v>
      </c>
      <c r="J21" s="101">
        <v>81</v>
      </c>
      <c r="K21" s="201">
        <v>2.4800000000000001E-34</v>
      </c>
      <c r="L21" s="101">
        <v>117</v>
      </c>
      <c r="M21" s="101">
        <v>76.540000000000006</v>
      </c>
      <c r="N21" s="101" t="s">
        <v>38</v>
      </c>
    </row>
    <row r="22" spans="1:14" x14ac:dyDescent="0.5">
      <c r="A22" s="101" t="s">
        <v>1</v>
      </c>
      <c r="B22" s="101" t="s">
        <v>39</v>
      </c>
      <c r="C22" s="101">
        <v>68.421000000000006</v>
      </c>
      <c r="D22" s="101">
        <v>76</v>
      </c>
      <c r="E22" s="101">
        <v>24</v>
      </c>
      <c r="F22" s="101">
        <v>0</v>
      </c>
      <c r="G22" s="101">
        <v>6</v>
      </c>
      <c r="H22" s="101">
        <v>81</v>
      </c>
      <c r="I22" s="101">
        <v>7</v>
      </c>
      <c r="J22" s="101">
        <v>82</v>
      </c>
      <c r="K22" s="201">
        <v>3.36E-34</v>
      </c>
      <c r="L22" s="101">
        <v>117</v>
      </c>
      <c r="M22" s="101">
        <v>77.63</v>
      </c>
      <c r="N22" s="101" t="s">
        <v>40</v>
      </c>
    </row>
    <row r="23" spans="1:14" x14ac:dyDescent="0.5">
      <c r="A23" s="101" t="s">
        <v>1</v>
      </c>
      <c r="B23" s="101" t="s">
        <v>41</v>
      </c>
      <c r="C23" s="101">
        <v>66.667000000000002</v>
      </c>
      <c r="D23" s="101">
        <v>81</v>
      </c>
      <c r="E23" s="101">
        <v>27</v>
      </c>
      <c r="F23" s="101">
        <v>0</v>
      </c>
      <c r="G23" s="101">
        <v>1</v>
      </c>
      <c r="H23" s="101">
        <v>81</v>
      </c>
      <c r="I23" s="101">
        <v>1</v>
      </c>
      <c r="J23" s="101">
        <v>81</v>
      </c>
      <c r="K23" s="201">
        <v>6.0400000000000001E-34</v>
      </c>
      <c r="L23" s="101">
        <v>116</v>
      </c>
      <c r="M23" s="101">
        <v>76.540000000000006</v>
      </c>
      <c r="N23" s="101" t="s">
        <v>42</v>
      </c>
    </row>
    <row r="24" spans="1:14" x14ac:dyDescent="0.5">
      <c r="A24" s="101" t="s">
        <v>1</v>
      </c>
      <c r="B24" s="101" t="s">
        <v>43</v>
      </c>
      <c r="C24" s="101">
        <v>65.432000000000002</v>
      </c>
      <c r="D24" s="101">
        <v>81</v>
      </c>
      <c r="E24" s="101">
        <v>28</v>
      </c>
      <c r="F24" s="101">
        <v>0</v>
      </c>
      <c r="G24" s="101">
        <v>1</v>
      </c>
      <c r="H24" s="101">
        <v>81</v>
      </c>
      <c r="I24" s="101">
        <v>1</v>
      </c>
      <c r="J24" s="101">
        <v>81</v>
      </c>
      <c r="K24" s="201">
        <v>7.6800000000000004E-34</v>
      </c>
      <c r="L24" s="101">
        <v>116</v>
      </c>
      <c r="M24" s="101">
        <v>75.31</v>
      </c>
      <c r="N24" s="101" t="s">
        <v>44</v>
      </c>
    </row>
    <row r="25" spans="1:14" x14ac:dyDescent="0.5">
      <c r="A25" s="101" t="s">
        <v>1</v>
      </c>
      <c r="B25" s="101" t="s">
        <v>45</v>
      </c>
      <c r="C25" s="101">
        <v>64.197999999999993</v>
      </c>
      <c r="D25" s="101">
        <v>81</v>
      </c>
      <c r="E25" s="101">
        <v>29</v>
      </c>
      <c r="F25" s="101">
        <v>0</v>
      </c>
      <c r="G25" s="101">
        <v>1</v>
      </c>
      <c r="H25" s="101">
        <v>81</v>
      </c>
      <c r="I25" s="101">
        <v>1</v>
      </c>
      <c r="J25" s="101">
        <v>81</v>
      </c>
      <c r="K25" s="201">
        <v>1.2299999999999999E-33</v>
      </c>
      <c r="L25" s="101">
        <v>115</v>
      </c>
      <c r="M25" s="101">
        <v>76.540000000000006</v>
      </c>
      <c r="N25" s="101" t="s">
        <v>46</v>
      </c>
    </row>
    <row r="26" spans="1:14" x14ac:dyDescent="0.5">
      <c r="A26" s="101" t="s">
        <v>1</v>
      </c>
      <c r="B26" s="101" t="s">
        <v>47</v>
      </c>
      <c r="C26" s="101">
        <v>69.863</v>
      </c>
      <c r="D26" s="101">
        <v>73</v>
      </c>
      <c r="E26" s="101">
        <v>22</v>
      </c>
      <c r="F26" s="101">
        <v>0</v>
      </c>
      <c r="G26" s="101">
        <v>9</v>
      </c>
      <c r="H26" s="101">
        <v>81</v>
      </c>
      <c r="I26" s="101">
        <v>9</v>
      </c>
      <c r="J26" s="101">
        <v>81</v>
      </c>
      <c r="K26" s="201">
        <v>2.41E-33</v>
      </c>
      <c r="L26" s="101">
        <v>115</v>
      </c>
      <c r="M26" s="101">
        <v>79.45</v>
      </c>
      <c r="N26" s="101" t="s">
        <v>48</v>
      </c>
    </row>
    <row r="27" spans="1:14" x14ac:dyDescent="0.5">
      <c r="A27" s="101" t="s">
        <v>1</v>
      </c>
      <c r="B27" s="101" t="s">
        <v>49</v>
      </c>
      <c r="C27" s="101">
        <v>65.432000000000002</v>
      </c>
      <c r="D27" s="101">
        <v>81</v>
      </c>
      <c r="E27" s="101">
        <v>28</v>
      </c>
      <c r="F27" s="101">
        <v>0</v>
      </c>
      <c r="G27" s="101">
        <v>1</v>
      </c>
      <c r="H27" s="101">
        <v>81</v>
      </c>
      <c r="I27" s="101">
        <v>1</v>
      </c>
      <c r="J27" s="101">
        <v>81</v>
      </c>
      <c r="K27" s="201">
        <v>2.8400000000000001E-33</v>
      </c>
      <c r="L27" s="101">
        <v>115</v>
      </c>
      <c r="M27" s="101">
        <v>75.31</v>
      </c>
      <c r="N27" s="101" t="s">
        <v>50</v>
      </c>
    </row>
    <row r="28" spans="1:14" x14ac:dyDescent="0.5">
      <c r="A28" s="101" t="s">
        <v>1</v>
      </c>
      <c r="B28" s="101" t="s">
        <v>51</v>
      </c>
      <c r="C28" s="101">
        <v>62.963000000000001</v>
      </c>
      <c r="D28" s="101">
        <v>81</v>
      </c>
      <c r="E28" s="101">
        <v>30</v>
      </c>
      <c r="F28" s="101">
        <v>0</v>
      </c>
      <c r="G28" s="101">
        <v>1</v>
      </c>
      <c r="H28" s="101">
        <v>81</v>
      </c>
      <c r="I28" s="101">
        <v>1</v>
      </c>
      <c r="J28" s="101">
        <v>81</v>
      </c>
      <c r="K28" s="201">
        <v>5.5399999999999999E-33</v>
      </c>
      <c r="L28" s="101">
        <v>114</v>
      </c>
      <c r="M28" s="101">
        <v>75.31</v>
      </c>
      <c r="N28" s="101" t="s">
        <v>52</v>
      </c>
    </row>
    <row r="29" spans="1:14" x14ac:dyDescent="0.5">
      <c r="A29" s="101" t="s">
        <v>1</v>
      </c>
      <c r="B29" s="101" t="s">
        <v>53</v>
      </c>
      <c r="C29" s="101">
        <v>72.221999999999994</v>
      </c>
      <c r="D29" s="101">
        <v>72</v>
      </c>
      <c r="E29" s="101">
        <v>20</v>
      </c>
      <c r="F29" s="101">
        <v>0</v>
      </c>
      <c r="G29" s="101">
        <v>10</v>
      </c>
      <c r="H29" s="101">
        <v>81</v>
      </c>
      <c r="I29" s="101">
        <v>10</v>
      </c>
      <c r="J29" s="101">
        <v>81</v>
      </c>
      <c r="K29" s="201">
        <v>1.2599999999999999E-32</v>
      </c>
      <c r="L29" s="101">
        <v>113</v>
      </c>
      <c r="M29" s="101">
        <v>77.78</v>
      </c>
      <c r="N29" s="101" t="s">
        <v>54</v>
      </c>
    </row>
    <row r="30" spans="1:14" x14ac:dyDescent="0.5">
      <c r="A30" s="101" t="s">
        <v>1</v>
      </c>
      <c r="B30" s="101" t="s">
        <v>55</v>
      </c>
      <c r="C30" s="101">
        <v>65.432000000000002</v>
      </c>
      <c r="D30" s="101">
        <v>81</v>
      </c>
      <c r="E30" s="101">
        <v>26</v>
      </c>
      <c r="F30" s="101">
        <v>1</v>
      </c>
      <c r="G30" s="101">
        <v>3</v>
      </c>
      <c r="H30" s="101">
        <v>81</v>
      </c>
      <c r="I30" s="101">
        <v>2</v>
      </c>
      <c r="J30" s="101">
        <v>82</v>
      </c>
      <c r="K30" s="201">
        <v>1.6500000000000001E-32</v>
      </c>
      <c r="L30" s="101">
        <v>113</v>
      </c>
      <c r="M30" s="101">
        <v>75.31</v>
      </c>
      <c r="N30" s="101" t="s">
        <v>56</v>
      </c>
    </row>
    <row r="31" spans="1:14" x14ac:dyDescent="0.5">
      <c r="A31" s="101" t="s">
        <v>1</v>
      </c>
      <c r="B31" s="101" t="s">
        <v>57</v>
      </c>
      <c r="C31" s="101">
        <v>65.432000000000002</v>
      </c>
      <c r="D31" s="101">
        <v>81</v>
      </c>
      <c r="E31" s="101">
        <v>26</v>
      </c>
      <c r="F31" s="101">
        <v>1</v>
      </c>
      <c r="G31" s="101">
        <v>3</v>
      </c>
      <c r="H31" s="101">
        <v>81</v>
      </c>
      <c r="I31" s="101">
        <v>2</v>
      </c>
      <c r="J31" s="101">
        <v>82</v>
      </c>
      <c r="K31" s="201">
        <v>2.01E-32</v>
      </c>
      <c r="L31" s="101">
        <v>112</v>
      </c>
      <c r="M31" s="101">
        <v>75.31</v>
      </c>
      <c r="N31" s="101" t="s">
        <v>58</v>
      </c>
    </row>
    <row r="32" spans="1:14" x14ac:dyDescent="0.5">
      <c r="A32" s="101" t="s">
        <v>1</v>
      </c>
      <c r="B32" s="101" t="s">
        <v>59</v>
      </c>
      <c r="C32" s="101">
        <v>65.432000000000002</v>
      </c>
      <c r="D32" s="101">
        <v>81</v>
      </c>
      <c r="E32" s="101">
        <v>28</v>
      </c>
      <c r="F32" s="101">
        <v>0</v>
      </c>
      <c r="G32" s="101">
        <v>1</v>
      </c>
      <c r="H32" s="101">
        <v>81</v>
      </c>
      <c r="I32" s="101">
        <v>1</v>
      </c>
      <c r="J32" s="101">
        <v>81</v>
      </c>
      <c r="K32" s="201">
        <v>5.2499999999999998E-32</v>
      </c>
      <c r="L32" s="101">
        <v>111</v>
      </c>
      <c r="M32" s="101">
        <v>74.069999999999993</v>
      </c>
      <c r="N32" s="101" t="s">
        <v>60</v>
      </c>
    </row>
    <row r="33" spans="1:14" x14ac:dyDescent="0.5">
      <c r="A33" s="101" t="s">
        <v>1</v>
      </c>
      <c r="B33" s="101" t="s">
        <v>61</v>
      </c>
      <c r="C33" s="101">
        <v>72.308000000000007</v>
      </c>
      <c r="D33" s="101">
        <v>65</v>
      </c>
      <c r="E33" s="101">
        <v>18</v>
      </c>
      <c r="F33" s="101">
        <v>0</v>
      </c>
      <c r="G33" s="101">
        <v>17</v>
      </c>
      <c r="H33" s="101">
        <v>81</v>
      </c>
      <c r="I33" s="101">
        <v>3</v>
      </c>
      <c r="J33" s="101">
        <v>67</v>
      </c>
      <c r="K33" s="201">
        <v>1.3E-31</v>
      </c>
      <c r="L33" s="101">
        <v>110</v>
      </c>
      <c r="M33" s="101">
        <v>84.62</v>
      </c>
      <c r="N33" s="101" t="s">
        <v>62</v>
      </c>
    </row>
    <row r="34" spans="1:14" x14ac:dyDescent="0.5">
      <c r="A34" s="101" t="s">
        <v>1</v>
      </c>
      <c r="B34" s="101" t="s">
        <v>63</v>
      </c>
      <c r="C34" s="101">
        <v>71.429000000000002</v>
      </c>
      <c r="D34" s="101">
        <v>70</v>
      </c>
      <c r="E34" s="101">
        <v>18</v>
      </c>
      <c r="F34" s="101">
        <v>1</v>
      </c>
      <c r="G34" s="101">
        <v>14</v>
      </c>
      <c r="H34" s="101">
        <v>81</v>
      </c>
      <c r="I34" s="101">
        <v>13</v>
      </c>
      <c r="J34" s="101">
        <v>82</v>
      </c>
      <c r="K34" s="201">
        <v>3.1899999999999999E-31</v>
      </c>
      <c r="L34" s="101">
        <v>109</v>
      </c>
      <c r="M34" s="101">
        <v>80</v>
      </c>
      <c r="N34" s="101" t="s">
        <v>64</v>
      </c>
    </row>
    <row r="35" spans="1:14" x14ac:dyDescent="0.5">
      <c r="A35" s="101" t="s">
        <v>1</v>
      </c>
      <c r="B35" s="101" t="s">
        <v>65</v>
      </c>
      <c r="C35" s="101">
        <v>62.195</v>
      </c>
      <c r="D35" s="101">
        <v>82</v>
      </c>
      <c r="E35" s="101">
        <v>30</v>
      </c>
      <c r="F35" s="101">
        <v>1</v>
      </c>
      <c r="G35" s="101">
        <v>1</v>
      </c>
      <c r="H35" s="101">
        <v>81</v>
      </c>
      <c r="I35" s="101">
        <v>1</v>
      </c>
      <c r="J35" s="101">
        <v>82</v>
      </c>
      <c r="K35" s="201">
        <v>4.3400000000000003E-31</v>
      </c>
      <c r="L35" s="101">
        <v>109</v>
      </c>
      <c r="M35" s="101">
        <v>71.95</v>
      </c>
      <c r="N35" s="101" t="s">
        <v>66</v>
      </c>
    </row>
    <row r="36" spans="1:14" x14ac:dyDescent="0.5">
      <c r="A36" s="101" t="s">
        <v>1</v>
      </c>
      <c r="B36" s="101" t="s">
        <v>67</v>
      </c>
      <c r="C36" s="101">
        <v>73.846000000000004</v>
      </c>
      <c r="D36" s="101">
        <v>65</v>
      </c>
      <c r="E36" s="101">
        <v>17</v>
      </c>
      <c r="F36" s="101">
        <v>0</v>
      </c>
      <c r="G36" s="101">
        <v>17</v>
      </c>
      <c r="H36" s="101">
        <v>81</v>
      </c>
      <c r="I36" s="101">
        <v>18</v>
      </c>
      <c r="J36" s="101">
        <v>82</v>
      </c>
      <c r="K36" s="201">
        <v>4.4399999999999996E-31</v>
      </c>
      <c r="L36" s="101">
        <v>109</v>
      </c>
      <c r="M36" s="101">
        <v>81.540000000000006</v>
      </c>
      <c r="N36" s="101" t="s">
        <v>68</v>
      </c>
    </row>
    <row r="37" spans="1:14" x14ac:dyDescent="0.5">
      <c r="A37" s="101" t="s">
        <v>1</v>
      </c>
      <c r="B37" s="101" t="s">
        <v>69</v>
      </c>
      <c r="C37" s="101">
        <v>77.778000000000006</v>
      </c>
      <c r="D37" s="101">
        <v>63</v>
      </c>
      <c r="E37" s="101">
        <v>14</v>
      </c>
      <c r="F37" s="101">
        <v>0</v>
      </c>
      <c r="G37" s="101">
        <v>19</v>
      </c>
      <c r="H37" s="101">
        <v>81</v>
      </c>
      <c r="I37" s="101">
        <v>20</v>
      </c>
      <c r="J37" s="101">
        <v>82</v>
      </c>
      <c r="K37" s="201">
        <v>9.4599999999999997E-31</v>
      </c>
      <c r="L37" s="101">
        <v>108</v>
      </c>
      <c r="M37" s="101">
        <v>84.13</v>
      </c>
      <c r="N37" s="101" t="s">
        <v>70</v>
      </c>
    </row>
    <row r="38" spans="1:14" x14ac:dyDescent="0.5">
      <c r="A38" s="101" t="s">
        <v>1</v>
      </c>
      <c r="B38" s="101" t="s">
        <v>71</v>
      </c>
      <c r="C38" s="101">
        <v>71.212000000000003</v>
      </c>
      <c r="D38" s="101">
        <v>66</v>
      </c>
      <c r="E38" s="101">
        <v>19</v>
      </c>
      <c r="F38" s="101">
        <v>0</v>
      </c>
      <c r="G38" s="101">
        <v>16</v>
      </c>
      <c r="H38" s="101">
        <v>81</v>
      </c>
      <c r="I38" s="101">
        <v>17</v>
      </c>
      <c r="J38" s="101">
        <v>82</v>
      </c>
      <c r="K38" s="201">
        <v>1.7299999999999999E-30</v>
      </c>
      <c r="L38" s="101">
        <v>107</v>
      </c>
      <c r="M38" s="101">
        <v>80.3</v>
      </c>
      <c r="N38" s="101" t="s">
        <v>72</v>
      </c>
    </row>
    <row r="39" spans="1:14" x14ac:dyDescent="0.5">
      <c r="A39" s="101" t="s">
        <v>1</v>
      </c>
      <c r="B39" s="101" t="s">
        <v>73</v>
      </c>
      <c r="C39" s="101">
        <v>73.016000000000005</v>
      </c>
      <c r="D39" s="101">
        <v>63</v>
      </c>
      <c r="E39" s="101">
        <v>17</v>
      </c>
      <c r="F39" s="101">
        <v>0</v>
      </c>
      <c r="G39" s="101">
        <v>19</v>
      </c>
      <c r="H39" s="101">
        <v>81</v>
      </c>
      <c r="I39" s="101">
        <v>20</v>
      </c>
      <c r="J39" s="101">
        <v>82</v>
      </c>
      <c r="K39" s="201">
        <v>2.7700000000000001E-30</v>
      </c>
      <c r="L39" s="101">
        <v>107</v>
      </c>
      <c r="M39" s="101">
        <v>80.95</v>
      </c>
      <c r="N39" s="101" t="s">
        <v>74</v>
      </c>
    </row>
    <row r="40" spans="1:14" x14ac:dyDescent="0.5">
      <c r="A40" s="101" t="s">
        <v>1</v>
      </c>
      <c r="B40" s="101" t="s">
        <v>75</v>
      </c>
      <c r="C40" s="101">
        <v>60.494</v>
      </c>
      <c r="D40" s="101">
        <v>81</v>
      </c>
      <c r="E40" s="101">
        <v>32</v>
      </c>
      <c r="F40" s="101">
        <v>0</v>
      </c>
      <c r="G40" s="101">
        <v>1</v>
      </c>
      <c r="H40" s="101">
        <v>81</v>
      </c>
      <c r="I40" s="101">
        <v>1</v>
      </c>
      <c r="J40" s="101">
        <v>81</v>
      </c>
      <c r="K40" s="201">
        <v>6.13E-30</v>
      </c>
      <c r="L40" s="101">
        <v>106</v>
      </c>
      <c r="M40" s="101">
        <v>70.37</v>
      </c>
      <c r="N40" s="101" t="s">
        <v>76</v>
      </c>
    </row>
    <row r="41" spans="1:14" x14ac:dyDescent="0.5">
      <c r="A41" s="101" t="s">
        <v>1</v>
      </c>
      <c r="B41" s="101" t="s">
        <v>77</v>
      </c>
      <c r="C41" s="101">
        <v>61.728000000000002</v>
      </c>
      <c r="D41" s="101">
        <v>81</v>
      </c>
      <c r="E41" s="101">
        <v>31</v>
      </c>
      <c r="F41" s="101">
        <v>0</v>
      </c>
      <c r="G41" s="101">
        <v>1</v>
      </c>
      <c r="H41" s="101">
        <v>81</v>
      </c>
      <c r="I41" s="101">
        <v>1</v>
      </c>
      <c r="J41" s="101">
        <v>81</v>
      </c>
      <c r="K41" s="201">
        <v>1.2700000000000001E-29</v>
      </c>
      <c r="L41" s="101">
        <v>105</v>
      </c>
      <c r="M41" s="101">
        <v>70.37</v>
      </c>
      <c r="N41" s="101" t="s">
        <v>78</v>
      </c>
    </row>
    <row r="42" spans="1:14" x14ac:dyDescent="0.5">
      <c r="A42" s="101" t="s">
        <v>1</v>
      </c>
      <c r="B42" s="101" t="s">
        <v>79</v>
      </c>
      <c r="C42" s="101">
        <v>68.570999999999998</v>
      </c>
      <c r="D42" s="101">
        <v>70</v>
      </c>
      <c r="E42" s="101">
        <v>20</v>
      </c>
      <c r="F42" s="101">
        <v>1</v>
      </c>
      <c r="G42" s="101">
        <v>14</v>
      </c>
      <c r="H42" s="101">
        <v>81</v>
      </c>
      <c r="I42" s="101">
        <v>13</v>
      </c>
      <c r="J42" s="101">
        <v>82</v>
      </c>
      <c r="K42" s="201">
        <v>1.5300000000000001E-29</v>
      </c>
      <c r="L42" s="101">
        <v>105</v>
      </c>
      <c r="M42" s="101">
        <v>78.569999999999993</v>
      </c>
      <c r="N42" s="101" t="s">
        <v>80</v>
      </c>
    </row>
    <row r="43" spans="1:14" x14ac:dyDescent="0.5">
      <c r="A43" s="101" t="s">
        <v>1</v>
      </c>
      <c r="B43" s="101" t="s">
        <v>81</v>
      </c>
      <c r="C43" s="101">
        <v>66.153999999999996</v>
      </c>
      <c r="D43" s="101">
        <v>65</v>
      </c>
      <c r="E43" s="101">
        <v>22</v>
      </c>
      <c r="F43" s="101">
        <v>0</v>
      </c>
      <c r="G43" s="101">
        <v>17</v>
      </c>
      <c r="H43" s="101">
        <v>81</v>
      </c>
      <c r="I43" s="101">
        <v>18</v>
      </c>
      <c r="J43" s="101">
        <v>82</v>
      </c>
      <c r="K43" s="201">
        <v>1.7299999999999999E-29</v>
      </c>
      <c r="L43" s="101">
        <v>105</v>
      </c>
      <c r="M43" s="101">
        <v>80</v>
      </c>
      <c r="N43" s="101" t="s">
        <v>82</v>
      </c>
    </row>
    <row r="44" spans="1:14" x14ac:dyDescent="0.5">
      <c r="A44" s="101" t="s">
        <v>1</v>
      </c>
      <c r="B44" s="101" t="s">
        <v>83</v>
      </c>
      <c r="C44" s="101">
        <v>63.158000000000001</v>
      </c>
      <c r="D44" s="101">
        <v>76</v>
      </c>
      <c r="E44" s="101">
        <v>26</v>
      </c>
      <c r="F44" s="101">
        <v>1</v>
      </c>
      <c r="G44" s="101">
        <v>8</v>
      </c>
      <c r="H44" s="101">
        <v>81</v>
      </c>
      <c r="I44" s="101">
        <v>7</v>
      </c>
      <c r="J44" s="101">
        <v>82</v>
      </c>
      <c r="K44" s="201">
        <v>1.9699999999999999E-29</v>
      </c>
      <c r="L44" s="101">
        <v>105</v>
      </c>
      <c r="M44" s="101">
        <v>73.680000000000007</v>
      </c>
      <c r="N44" s="101" t="s">
        <v>84</v>
      </c>
    </row>
    <row r="45" spans="1:14" x14ac:dyDescent="0.5">
      <c r="A45" s="101" t="s">
        <v>1</v>
      </c>
      <c r="B45" s="101" t="s">
        <v>85</v>
      </c>
      <c r="C45" s="101">
        <v>73.016000000000005</v>
      </c>
      <c r="D45" s="101">
        <v>63</v>
      </c>
      <c r="E45" s="101">
        <v>17</v>
      </c>
      <c r="F45" s="101">
        <v>0</v>
      </c>
      <c r="G45" s="101">
        <v>19</v>
      </c>
      <c r="H45" s="101">
        <v>81</v>
      </c>
      <c r="I45" s="101">
        <v>20</v>
      </c>
      <c r="J45" s="101">
        <v>82</v>
      </c>
      <c r="K45" s="201">
        <v>2.5699999999999999E-29</v>
      </c>
      <c r="L45" s="101">
        <v>105</v>
      </c>
      <c r="M45" s="101">
        <v>80.95</v>
      </c>
      <c r="N45" s="101" t="s">
        <v>86</v>
      </c>
    </row>
    <row r="46" spans="1:14" x14ac:dyDescent="0.5">
      <c r="A46" s="101" t="s">
        <v>1</v>
      </c>
      <c r="B46" s="101" t="s">
        <v>87</v>
      </c>
      <c r="C46" s="101">
        <v>68.182000000000002</v>
      </c>
      <c r="D46" s="101">
        <v>66</v>
      </c>
      <c r="E46" s="101">
        <v>21</v>
      </c>
      <c r="F46" s="101">
        <v>0</v>
      </c>
      <c r="G46" s="101">
        <v>16</v>
      </c>
      <c r="H46" s="101">
        <v>81</v>
      </c>
      <c r="I46" s="101">
        <v>17</v>
      </c>
      <c r="J46" s="101">
        <v>82</v>
      </c>
      <c r="K46" s="201">
        <v>2.6800000000000002E-29</v>
      </c>
      <c r="L46" s="101">
        <v>105</v>
      </c>
      <c r="M46" s="101">
        <v>78.790000000000006</v>
      </c>
      <c r="N46" s="101" t="s">
        <v>88</v>
      </c>
    </row>
    <row r="47" spans="1:14" x14ac:dyDescent="0.5">
      <c r="A47" s="101" t="s">
        <v>1</v>
      </c>
      <c r="B47" s="101" t="s">
        <v>89</v>
      </c>
      <c r="C47" s="101">
        <v>68.182000000000002</v>
      </c>
      <c r="D47" s="101">
        <v>66</v>
      </c>
      <c r="E47" s="101">
        <v>21</v>
      </c>
      <c r="F47" s="101">
        <v>0</v>
      </c>
      <c r="G47" s="101">
        <v>16</v>
      </c>
      <c r="H47" s="101">
        <v>81</v>
      </c>
      <c r="I47" s="101">
        <v>17</v>
      </c>
      <c r="J47" s="101">
        <v>82</v>
      </c>
      <c r="K47" s="201">
        <v>3.09E-29</v>
      </c>
      <c r="L47" s="101">
        <v>104</v>
      </c>
      <c r="M47" s="101">
        <v>78.790000000000006</v>
      </c>
      <c r="N47" s="101" t="s">
        <v>90</v>
      </c>
    </row>
    <row r="48" spans="1:14" x14ac:dyDescent="0.5">
      <c r="A48" s="101" t="s">
        <v>1</v>
      </c>
      <c r="B48" s="101" t="s">
        <v>91</v>
      </c>
      <c r="C48" s="101">
        <v>66.667000000000002</v>
      </c>
      <c r="D48" s="101">
        <v>66</v>
      </c>
      <c r="E48" s="101">
        <v>22</v>
      </c>
      <c r="F48" s="101">
        <v>0</v>
      </c>
      <c r="G48" s="101">
        <v>16</v>
      </c>
      <c r="H48" s="101">
        <v>81</v>
      </c>
      <c r="I48" s="101">
        <v>17</v>
      </c>
      <c r="J48" s="101">
        <v>82</v>
      </c>
      <c r="K48" s="201">
        <v>3.8999999999999998E-29</v>
      </c>
      <c r="L48" s="101">
        <v>104</v>
      </c>
      <c r="M48" s="101">
        <v>78.790000000000006</v>
      </c>
      <c r="N48" s="101" t="s">
        <v>92</v>
      </c>
    </row>
    <row r="49" spans="1:14" x14ac:dyDescent="0.5">
      <c r="A49" s="101" t="s">
        <v>1</v>
      </c>
      <c r="B49" s="101" t="s">
        <v>93</v>
      </c>
      <c r="C49" s="101">
        <v>69.697000000000003</v>
      </c>
      <c r="D49" s="101">
        <v>66</v>
      </c>
      <c r="E49" s="101">
        <v>20</v>
      </c>
      <c r="F49" s="101">
        <v>0</v>
      </c>
      <c r="G49" s="101">
        <v>16</v>
      </c>
      <c r="H49" s="101">
        <v>81</v>
      </c>
      <c r="I49" s="101">
        <v>17</v>
      </c>
      <c r="J49" s="101">
        <v>82</v>
      </c>
      <c r="K49" s="201">
        <v>5.8500000000000002E-29</v>
      </c>
      <c r="L49" s="101">
        <v>103</v>
      </c>
      <c r="M49" s="101">
        <v>78.790000000000006</v>
      </c>
      <c r="N49" s="101" t="s">
        <v>94</v>
      </c>
    </row>
    <row r="50" spans="1:14" x14ac:dyDescent="0.5">
      <c r="A50" s="101" t="s">
        <v>1</v>
      </c>
      <c r="B50" s="101" t="s">
        <v>95</v>
      </c>
      <c r="C50" s="101">
        <v>66.667000000000002</v>
      </c>
      <c r="D50" s="101">
        <v>66</v>
      </c>
      <c r="E50" s="101">
        <v>22</v>
      </c>
      <c r="F50" s="101">
        <v>0</v>
      </c>
      <c r="G50" s="101">
        <v>16</v>
      </c>
      <c r="H50" s="101">
        <v>81</v>
      </c>
      <c r="I50" s="101">
        <v>17</v>
      </c>
      <c r="J50" s="101">
        <v>82</v>
      </c>
      <c r="K50" s="201">
        <v>6.1099999999999997E-29</v>
      </c>
      <c r="L50" s="101">
        <v>103</v>
      </c>
      <c r="M50" s="101">
        <v>78.790000000000006</v>
      </c>
      <c r="N50" s="101" t="s">
        <v>96</v>
      </c>
    </row>
    <row r="51" spans="1:14" x14ac:dyDescent="0.5">
      <c r="A51" s="101" t="s">
        <v>1</v>
      </c>
      <c r="B51" s="101" t="s">
        <v>97</v>
      </c>
      <c r="C51" s="101">
        <v>60.494</v>
      </c>
      <c r="D51" s="101">
        <v>81</v>
      </c>
      <c r="E51" s="101">
        <v>31</v>
      </c>
      <c r="F51" s="101">
        <v>1</v>
      </c>
      <c r="G51" s="101">
        <v>1</v>
      </c>
      <c r="H51" s="101">
        <v>81</v>
      </c>
      <c r="I51" s="101">
        <v>1</v>
      </c>
      <c r="J51" s="101">
        <v>80</v>
      </c>
      <c r="K51" s="201">
        <v>6.66E-29</v>
      </c>
      <c r="L51" s="101">
        <v>103</v>
      </c>
      <c r="M51" s="101">
        <v>71.599999999999994</v>
      </c>
      <c r="N51" s="101" t="s">
        <v>98</v>
      </c>
    </row>
    <row r="52" spans="1:14" x14ac:dyDescent="0.5">
      <c r="A52" s="101" t="s">
        <v>1</v>
      </c>
      <c r="B52" s="101" t="s">
        <v>99</v>
      </c>
      <c r="C52" s="101">
        <v>64.474000000000004</v>
      </c>
      <c r="D52" s="101">
        <v>76</v>
      </c>
      <c r="E52" s="101">
        <v>27</v>
      </c>
      <c r="F52" s="101">
        <v>0</v>
      </c>
      <c r="G52" s="101">
        <v>6</v>
      </c>
      <c r="H52" s="101">
        <v>81</v>
      </c>
      <c r="I52" s="101">
        <v>7</v>
      </c>
      <c r="J52" s="101">
        <v>82</v>
      </c>
      <c r="K52" s="201">
        <v>8.3000000000000001E-29</v>
      </c>
      <c r="L52" s="101">
        <v>103</v>
      </c>
      <c r="M52" s="101">
        <v>68.42</v>
      </c>
      <c r="N52" s="101" t="s">
        <v>100</v>
      </c>
    </row>
    <row r="53" spans="1:14" x14ac:dyDescent="0.5">
      <c r="A53" s="101" t="s">
        <v>1</v>
      </c>
      <c r="B53" s="101" t="s">
        <v>101</v>
      </c>
      <c r="C53" s="101">
        <v>71.429000000000002</v>
      </c>
      <c r="D53" s="101">
        <v>63</v>
      </c>
      <c r="E53" s="101">
        <v>18</v>
      </c>
      <c r="F53" s="101">
        <v>0</v>
      </c>
      <c r="G53" s="101">
        <v>19</v>
      </c>
      <c r="H53" s="101">
        <v>81</v>
      </c>
      <c r="I53" s="101">
        <v>19</v>
      </c>
      <c r="J53" s="101">
        <v>81</v>
      </c>
      <c r="K53" s="201">
        <v>1.4100000000000001E-28</v>
      </c>
      <c r="L53" s="101">
        <v>103</v>
      </c>
      <c r="M53" s="101">
        <v>85.71</v>
      </c>
      <c r="N53" s="101" t="s">
        <v>102</v>
      </c>
    </row>
    <row r="54" spans="1:14" x14ac:dyDescent="0.5">
      <c r="A54" s="101" t="s">
        <v>1</v>
      </c>
      <c r="B54" s="101" t="s">
        <v>103</v>
      </c>
      <c r="C54" s="101">
        <v>71.429000000000002</v>
      </c>
      <c r="D54" s="101">
        <v>63</v>
      </c>
      <c r="E54" s="101">
        <v>18</v>
      </c>
      <c r="F54" s="101">
        <v>0</v>
      </c>
      <c r="G54" s="101">
        <v>19</v>
      </c>
      <c r="H54" s="101">
        <v>81</v>
      </c>
      <c r="I54" s="101">
        <v>19</v>
      </c>
      <c r="J54" s="101">
        <v>81</v>
      </c>
      <c r="K54" s="201">
        <v>1.46E-28</v>
      </c>
      <c r="L54" s="101">
        <v>103</v>
      </c>
      <c r="M54" s="101">
        <v>85.71</v>
      </c>
      <c r="N54" s="101" t="s">
        <v>104</v>
      </c>
    </row>
    <row r="55" spans="1:14" x14ac:dyDescent="0.5">
      <c r="A55" s="101" t="s">
        <v>1</v>
      </c>
      <c r="B55" s="101" t="s">
        <v>105</v>
      </c>
      <c r="C55" s="101">
        <v>71.429000000000002</v>
      </c>
      <c r="D55" s="101">
        <v>63</v>
      </c>
      <c r="E55" s="101">
        <v>18</v>
      </c>
      <c r="F55" s="101">
        <v>0</v>
      </c>
      <c r="G55" s="101">
        <v>19</v>
      </c>
      <c r="H55" s="101">
        <v>81</v>
      </c>
      <c r="I55" s="101">
        <v>19</v>
      </c>
      <c r="J55" s="101">
        <v>81</v>
      </c>
      <c r="K55" s="201">
        <v>1.46E-28</v>
      </c>
      <c r="L55" s="101">
        <v>103</v>
      </c>
      <c r="M55" s="101">
        <v>85.71</v>
      </c>
      <c r="N55" s="101" t="s">
        <v>106</v>
      </c>
    </row>
    <row r="56" spans="1:14" x14ac:dyDescent="0.5">
      <c r="A56" s="101" t="s">
        <v>1</v>
      </c>
      <c r="B56" s="101" t="s">
        <v>107</v>
      </c>
      <c r="C56" s="101">
        <v>69.840999999999994</v>
      </c>
      <c r="D56" s="101">
        <v>63</v>
      </c>
      <c r="E56" s="101">
        <v>19</v>
      </c>
      <c r="F56" s="101">
        <v>0</v>
      </c>
      <c r="G56" s="101">
        <v>19</v>
      </c>
      <c r="H56" s="101">
        <v>81</v>
      </c>
      <c r="I56" s="101">
        <v>18</v>
      </c>
      <c r="J56" s="101">
        <v>80</v>
      </c>
      <c r="K56" s="201">
        <v>2.5699999999999999E-28</v>
      </c>
      <c r="L56" s="101">
        <v>102</v>
      </c>
      <c r="M56" s="101">
        <v>79.37</v>
      </c>
      <c r="N56" s="101" t="s">
        <v>108</v>
      </c>
    </row>
    <row r="57" spans="1:14" x14ac:dyDescent="0.5">
      <c r="A57" s="101" t="s">
        <v>1</v>
      </c>
      <c r="B57" s="101" t="s">
        <v>109</v>
      </c>
      <c r="C57" s="101">
        <v>59.259</v>
      </c>
      <c r="D57" s="101">
        <v>81</v>
      </c>
      <c r="E57" s="101">
        <v>33</v>
      </c>
      <c r="F57" s="101">
        <v>0</v>
      </c>
      <c r="G57" s="101">
        <v>1</v>
      </c>
      <c r="H57" s="101">
        <v>81</v>
      </c>
      <c r="I57" s="101">
        <v>1</v>
      </c>
      <c r="J57" s="101">
        <v>81</v>
      </c>
      <c r="K57" s="201">
        <v>4.4699999999999998E-28</v>
      </c>
      <c r="L57" s="101">
        <v>102</v>
      </c>
      <c r="M57" s="101">
        <v>67.900000000000006</v>
      </c>
      <c r="N57" s="101" t="s">
        <v>110</v>
      </c>
    </row>
    <row r="58" spans="1:14" x14ac:dyDescent="0.5">
      <c r="A58" s="101" t="s">
        <v>1</v>
      </c>
      <c r="B58" s="101" t="s">
        <v>111</v>
      </c>
      <c r="C58" s="101">
        <v>63.768000000000001</v>
      </c>
      <c r="D58" s="101">
        <v>69</v>
      </c>
      <c r="E58" s="101">
        <v>25</v>
      </c>
      <c r="F58" s="101">
        <v>0</v>
      </c>
      <c r="G58" s="101">
        <v>13</v>
      </c>
      <c r="H58" s="101">
        <v>81</v>
      </c>
      <c r="I58" s="101">
        <v>14</v>
      </c>
      <c r="J58" s="101">
        <v>82</v>
      </c>
      <c r="K58" s="201">
        <v>6.9699999999999999E-28</v>
      </c>
      <c r="L58" s="101">
        <v>101</v>
      </c>
      <c r="M58" s="101">
        <v>73.91</v>
      </c>
      <c r="N58" s="101" t="s">
        <v>112</v>
      </c>
    </row>
    <row r="59" spans="1:14" x14ac:dyDescent="0.5">
      <c r="A59" s="101" t="s">
        <v>1</v>
      </c>
      <c r="B59" s="101" t="s">
        <v>113</v>
      </c>
      <c r="C59" s="101">
        <v>58.024999999999999</v>
      </c>
      <c r="D59" s="101">
        <v>81</v>
      </c>
      <c r="E59" s="101">
        <v>34</v>
      </c>
      <c r="F59" s="101">
        <v>0</v>
      </c>
      <c r="G59" s="101">
        <v>1</v>
      </c>
      <c r="H59" s="101">
        <v>81</v>
      </c>
      <c r="I59" s="101">
        <v>1</v>
      </c>
      <c r="J59" s="101">
        <v>81</v>
      </c>
      <c r="K59" s="201">
        <v>7.2400000000000004E-28</v>
      </c>
      <c r="L59" s="101">
        <v>101</v>
      </c>
      <c r="M59" s="101">
        <v>67.900000000000006</v>
      </c>
      <c r="N59" s="101" t="s">
        <v>114</v>
      </c>
    </row>
    <row r="60" spans="1:14" x14ac:dyDescent="0.5">
      <c r="A60" s="101" t="s">
        <v>1</v>
      </c>
      <c r="B60" s="101" t="s">
        <v>115</v>
      </c>
      <c r="C60" s="101">
        <v>65.078999999999994</v>
      </c>
      <c r="D60" s="101">
        <v>63</v>
      </c>
      <c r="E60" s="101">
        <v>22</v>
      </c>
      <c r="F60" s="101">
        <v>0</v>
      </c>
      <c r="G60" s="101">
        <v>19</v>
      </c>
      <c r="H60" s="101">
        <v>81</v>
      </c>
      <c r="I60" s="101">
        <v>20</v>
      </c>
      <c r="J60" s="101">
        <v>82</v>
      </c>
      <c r="K60" s="201">
        <v>1.42E-27</v>
      </c>
      <c r="L60" s="101">
        <v>100</v>
      </c>
      <c r="M60" s="101">
        <v>79.37</v>
      </c>
      <c r="N60" s="101" t="s">
        <v>116</v>
      </c>
    </row>
    <row r="61" spans="1:14" x14ac:dyDescent="0.5">
      <c r="A61" s="101" t="s">
        <v>1</v>
      </c>
      <c r="B61" s="101" t="s">
        <v>117</v>
      </c>
      <c r="C61" s="101">
        <v>62.319000000000003</v>
      </c>
      <c r="D61" s="101">
        <v>69</v>
      </c>
      <c r="E61" s="101">
        <v>26</v>
      </c>
      <c r="F61" s="101">
        <v>0</v>
      </c>
      <c r="G61" s="101">
        <v>13</v>
      </c>
      <c r="H61" s="101">
        <v>81</v>
      </c>
      <c r="I61" s="101">
        <v>14</v>
      </c>
      <c r="J61" s="101">
        <v>82</v>
      </c>
      <c r="K61" s="201">
        <v>2.2299999999999999E-27</v>
      </c>
      <c r="L61" s="101">
        <v>100</v>
      </c>
      <c r="M61" s="101">
        <v>73.91</v>
      </c>
      <c r="N61" s="101" t="s">
        <v>118</v>
      </c>
    </row>
    <row r="62" spans="1:14" x14ac:dyDescent="0.5">
      <c r="A62" s="101" t="s">
        <v>1</v>
      </c>
      <c r="B62" s="101" t="s">
        <v>119</v>
      </c>
      <c r="C62" s="101">
        <v>58.024999999999999</v>
      </c>
      <c r="D62" s="101">
        <v>81</v>
      </c>
      <c r="E62" s="101">
        <v>34</v>
      </c>
      <c r="F62" s="101">
        <v>0</v>
      </c>
      <c r="G62" s="101">
        <v>1</v>
      </c>
      <c r="H62" s="101">
        <v>81</v>
      </c>
      <c r="I62" s="101">
        <v>1</v>
      </c>
      <c r="J62" s="101">
        <v>81</v>
      </c>
      <c r="K62" s="201">
        <v>2.37E-27</v>
      </c>
      <c r="L62" s="101">
        <v>100</v>
      </c>
      <c r="M62" s="101">
        <v>67.900000000000006</v>
      </c>
      <c r="N62" s="101" t="s">
        <v>120</v>
      </c>
    </row>
    <row r="63" spans="1:14" x14ac:dyDescent="0.5">
      <c r="A63" s="101" t="s">
        <v>1</v>
      </c>
      <c r="B63" s="101" t="s">
        <v>121</v>
      </c>
      <c r="C63" s="101">
        <v>58.536999999999999</v>
      </c>
      <c r="D63" s="101">
        <v>82</v>
      </c>
      <c r="E63" s="101">
        <v>33</v>
      </c>
      <c r="F63" s="101">
        <v>1</v>
      </c>
      <c r="G63" s="101">
        <v>1</v>
      </c>
      <c r="H63" s="101">
        <v>81</v>
      </c>
      <c r="I63" s="101">
        <v>1</v>
      </c>
      <c r="J63" s="101">
        <v>82</v>
      </c>
      <c r="K63" s="201">
        <v>2.9E-27</v>
      </c>
      <c r="L63" s="101">
        <v>99.8</v>
      </c>
      <c r="M63" s="101">
        <v>71.95</v>
      </c>
      <c r="N63" s="101" t="s">
        <v>122</v>
      </c>
    </row>
    <row r="64" spans="1:14" x14ac:dyDescent="0.5">
      <c r="A64" s="101" t="s">
        <v>1</v>
      </c>
      <c r="B64" s="101" t="s">
        <v>123</v>
      </c>
      <c r="C64" s="101">
        <v>62.319000000000003</v>
      </c>
      <c r="D64" s="101">
        <v>69</v>
      </c>
      <c r="E64" s="101">
        <v>26</v>
      </c>
      <c r="F64" s="101">
        <v>0</v>
      </c>
      <c r="G64" s="101">
        <v>13</v>
      </c>
      <c r="H64" s="101">
        <v>81</v>
      </c>
      <c r="I64" s="101">
        <v>14</v>
      </c>
      <c r="J64" s="101">
        <v>82</v>
      </c>
      <c r="K64" s="201">
        <v>5.13E-27</v>
      </c>
      <c r="L64" s="101">
        <v>99.4</v>
      </c>
      <c r="M64" s="101">
        <v>73.91</v>
      </c>
      <c r="N64" s="101" t="s">
        <v>124</v>
      </c>
    </row>
    <row r="65" spans="1:14" x14ac:dyDescent="0.5">
      <c r="A65" s="101" t="s">
        <v>1</v>
      </c>
      <c r="B65" s="101" t="s">
        <v>125</v>
      </c>
      <c r="C65" s="101">
        <v>58.536999999999999</v>
      </c>
      <c r="D65" s="101">
        <v>82</v>
      </c>
      <c r="E65" s="101">
        <v>33</v>
      </c>
      <c r="F65" s="101">
        <v>1</v>
      </c>
      <c r="G65" s="101">
        <v>1</v>
      </c>
      <c r="H65" s="101">
        <v>81</v>
      </c>
      <c r="I65" s="101">
        <v>1</v>
      </c>
      <c r="J65" s="101">
        <v>82</v>
      </c>
      <c r="K65" s="201">
        <v>6.1799999999999999E-27</v>
      </c>
      <c r="L65" s="101">
        <v>99</v>
      </c>
      <c r="M65" s="101">
        <v>68.290000000000006</v>
      </c>
      <c r="N65" s="101" t="s">
        <v>126</v>
      </c>
    </row>
    <row r="66" spans="1:14" x14ac:dyDescent="0.5">
      <c r="A66" s="101" t="s">
        <v>1</v>
      </c>
      <c r="B66" s="101" t="s">
        <v>127</v>
      </c>
      <c r="C66" s="101">
        <v>56.79</v>
      </c>
      <c r="D66" s="101">
        <v>81</v>
      </c>
      <c r="E66" s="101">
        <v>29</v>
      </c>
      <c r="F66" s="101">
        <v>1</v>
      </c>
      <c r="G66" s="101">
        <v>7</v>
      </c>
      <c r="H66" s="101">
        <v>81</v>
      </c>
      <c r="I66" s="101">
        <v>2</v>
      </c>
      <c r="J66" s="101">
        <v>82</v>
      </c>
      <c r="K66" s="201">
        <v>6.6700000000000003E-27</v>
      </c>
      <c r="L66" s="101">
        <v>99</v>
      </c>
      <c r="M66" s="101">
        <v>67.900000000000006</v>
      </c>
      <c r="N66" s="101" t="s">
        <v>128</v>
      </c>
    </row>
    <row r="67" spans="1:14" x14ac:dyDescent="0.5">
      <c r="A67" s="101" t="s">
        <v>1</v>
      </c>
      <c r="B67" s="101" t="s">
        <v>129</v>
      </c>
      <c r="C67" s="101">
        <v>55.405000000000001</v>
      </c>
      <c r="D67" s="101">
        <v>74</v>
      </c>
      <c r="E67" s="101">
        <v>33</v>
      </c>
      <c r="F67" s="101">
        <v>0</v>
      </c>
      <c r="G67" s="101">
        <v>8</v>
      </c>
      <c r="H67" s="101">
        <v>81</v>
      </c>
      <c r="I67" s="101">
        <v>8</v>
      </c>
      <c r="J67" s="101">
        <v>81</v>
      </c>
      <c r="K67" s="201">
        <v>7.5600000000000004E-27</v>
      </c>
      <c r="L67" s="101">
        <v>98.6</v>
      </c>
      <c r="M67" s="101">
        <v>72.97</v>
      </c>
      <c r="N67" s="101" t="s">
        <v>130</v>
      </c>
    </row>
    <row r="68" spans="1:14" x14ac:dyDescent="0.5">
      <c r="A68" s="101" t="s">
        <v>1</v>
      </c>
      <c r="B68" s="101" t="s">
        <v>131</v>
      </c>
      <c r="C68" s="101">
        <v>69.840999999999994</v>
      </c>
      <c r="D68" s="101">
        <v>63</v>
      </c>
      <c r="E68" s="101">
        <v>19</v>
      </c>
      <c r="F68" s="101">
        <v>0</v>
      </c>
      <c r="G68" s="101">
        <v>19</v>
      </c>
      <c r="H68" s="101">
        <v>81</v>
      </c>
      <c r="I68" s="101">
        <v>22</v>
      </c>
      <c r="J68" s="101">
        <v>84</v>
      </c>
      <c r="K68" s="201">
        <v>1.25E-26</v>
      </c>
      <c r="L68" s="101">
        <v>98.2</v>
      </c>
      <c r="M68" s="101">
        <v>76.19</v>
      </c>
      <c r="N68" s="101" t="s">
        <v>132</v>
      </c>
    </row>
    <row r="69" spans="1:14" x14ac:dyDescent="0.5">
      <c r="A69" s="101" t="s">
        <v>1</v>
      </c>
      <c r="B69" s="101" t="s">
        <v>133</v>
      </c>
      <c r="C69" s="101">
        <v>66.667000000000002</v>
      </c>
      <c r="D69" s="101">
        <v>63</v>
      </c>
      <c r="E69" s="101">
        <v>21</v>
      </c>
      <c r="F69" s="101">
        <v>0</v>
      </c>
      <c r="G69" s="101">
        <v>19</v>
      </c>
      <c r="H69" s="101">
        <v>81</v>
      </c>
      <c r="I69" s="101">
        <v>20</v>
      </c>
      <c r="J69" s="101">
        <v>82</v>
      </c>
      <c r="K69" s="201">
        <v>1.81E-26</v>
      </c>
      <c r="L69" s="101">
        <v>97.8</v>
      </c>
      <c r="M69" s="101">
        <v>79.37</v>
      </c>
      <c r="N69" s="101" t="s">
        <v>134</v>
      </c>
    </row>
    <row r="70" spans="1:14" x14ac:dyDescent="0.5">
      <c r="A70" s="101" t="s">
        <v>1</v>
      </c>
      <c r="B70" s="101" t="s">
        <v>135</v>
      </c>
      <c r="C70" s="101">
        <v>70</v>
      </c>
      <c r="D70" s="101">
        <v>60</v>
      </c>
      <c r="E70" s="101">
        <v>18</v>
      </c>
      <c r="F70" s="101">
        <v>0</v>
      </c>
      <c r="G70" s="101">
        <v>22</v>
      </c>
      <c r="H70" s="101">
        <v>81</v>
      </c>
      <c r="I70" s="101">
        <v>19</v>
      </c>
      <c r="J70" s="101">
        <v>78</v>
      </c>
      <c r="K70" s="201">
        <v>1.8699999999999999E-26</v>
      </c>
      <c r="L70" s="101">
        <v>97.8</v>
      </c>
      <c r="M70" s="101">
        <v>78.33</v>
      </c>
      <c r="N70" s="101" t="s">
        <v>136</v>
      </c>
    </row>
    <row r="71" spans="1:14" x14ac:dyDescent="0.5">
      <c r="A71" s="101" t="s">
        <v>1</v>
      </c>
      <c r="B71" s="101" t="s">
        <v>137</v>
      </c>
      <c r="C71" s="101">
        <v>69.492000000000004</v>
      </c>
      <c r="D71" s="101">
        <v>59</v>
      </c>
      <c r="E71" s="101">
        <v>18</v>
      </c>
      <c r="F71" s="101">
        <v>0</v>
      </c>
      <c r="G71" s="101">
        <v>23</v>
      </c>
      <c r="H71" s="101">
        <v>81</v>
      </c>
      <c r="I71" s="101">
        <v>13</v>
      </c>
      <c r="J71" s="101">
        <v>71</v>
      </c>
      <c r="K71" s="201">
        <v>2.3699999999999999E-26</v>
      </c>
      <c r="L71" s="101">
        <v>97.1</v>
      </c>
      <c r="M71" s="101">
        <v>79.66</v>
      </c>
      <c r="N71" s="101" t="s">
        <v>138</v>
      </c>
    </row>
    <row r="72" spans="1:14" x14ac:dyDescent="0.5">
      <c r="A72" s="101" t="s">
        <v>1</v>
      </c>
      <c r="B72" s="101" t="s">
        <v>139</v>
      </c>
      <c r="C72" s="101">
        <v>68.254000000000005</v>
      </c>
      <c r="D72" s="101">
        <v>63</v>
      </c>
      <c r="E72" s="101">
        <v>20</v>
      </c>
      <c r="F72" s="101">
        <v>0</v>
      </c>
      <c r="G72" s="101">
        <v>19</v>
      </c>
      <c r="H72" s="101">
        <v>81</v>
      </c>
      <c r="I72" s="101">
        <v>22</v>
      </c>
      <c r="J72" s="101">
        <v>84</v>
      </c>
      <c r="K72" s="201">
        <v>2.4599999999999999E-26</v>
      </c>
      <c r="L72" s="101">
        <v>97.4</v>
      </c>
      <c r="M72" s="101">
        <v>76.19</v>
      </c>
      <c r="N72" s="101" t="s">
        <v>140</v>
      </c>
    </row>
    <row r="73" spans="1:14" x14ac:dyDescent="0.5">
      <c r="A73" s="101" t="s">
        <v>1</v>
      </c>
      <c r="B73" s="101" t="s">
        <v>141</v>
      </c>
      <c r="C73" s="101">
        <v>68.254000000000005</v>
      </c>
      <c r="D73" s="101">
        <v>63</v>
      </c>
      <c r="E73" s="101">
        <v>20</v>
      </c>
      <c r="F73" s="101">
        <v>0</v>
      </c>
      <c r="G73" s="101">
        <v>19</v>
      </c>
      <c r="H73" s="101">
        <v>81</v>
      </c>
      <c r="I73" s="101">
        <v>20</v>
      </c>
      <c r="J73" s="101">
        <v>82</v>
      </c>
      <c r="K73" s="201">
        <v>2.7400000000000003E-26</v>
      </c>
      <c r="L73" s="101">
        <v>97.4</v>
      </c>
      <c r="M73" s="101">
        <v>76.19</v>
      </c>
      <c r="N73" s="101" t="s">
        <v>142</v>
      </c>
    </row>
    <row r="74" spans="1:14" x14ac:dyDescent="0.5">
      <c r="A74" s="101" t="s">
        <v>1</v>
      </c>
      <c r="B74" s="101" t="s">
        <v>143</v>
      </c>
      <c r="C74" s="101">
        <v>61.194000000000003</v>
      </c>
      <c r="D74" s="101">
        <v>67</v>
      </c>
      <c r="E74" s="101">
        <v>26</v>
      </c>
      <c r="F74" s="101">
        <v>0</v>
      </c>
      <c r="G74" s="101">
        <v>15</v>
      </c>
      <c r="H74" s="101">
        <v>81</v>
      </c>
      <c r="I74" s="101">
        <v>14</v>
      </c>
      <c r="J74" s="101">
        <v>80</v>
      </c>
      <c r="K74" s="201">
        <v>3.4899999999999999E-26</v>
      </c>
      <c r="L74" s="101">
        <v>97.1</v>
      </c>
      <c r="M74" s="101">
        <v>71.64</v>
      </c>
      <c r="N74" s="101" t="s">
        <v>144</v>
      </c>
    </row>
    <row r="75" spans="1:14" x14ac:dyDescent="0.5">
      <c r="A75" s="101" t="s">
        <v>1</v>
      </c>
      <c r="B75" s="101" t="s">
        <v>145</v>
      </c>
      <c r="C75" s="101">
        <v>63.38</v>
      </c>
      <c r="D75" s="101">
        <v>71</v>
      </c>
      <c r="E75" s="101">
        <v>26</v>
      </c>
      <c r="F75" s="101">
        <v>0</v>
      </c>
      <c r="G75" s="101">
        <v>11</v>
      </c>
      <c r="H75" s="101">
        <v>81</v>
      </c>
      <c r="I75" s="101">
        <v>12</v>
      </c>
      <c r="J75" s="101">
        <v>82</v>
      </c>
      <c r="K75" s="201">
        <v>5.5400000000000004E-26</v>
      </c>
      <c r="L75" s="101">
        <v>96.7</v>
      </c>
      <c r="M75" s="101">
        <v>73.239999999999995</v>
      </c>
      <c r="N75" s="101" t="s">
        <v>146</v>
      </c>
    </row>
    <row r="76" spans="1:14" x14ac:dyDescent="0.5">
      <c r="A76" s="101" t="s">
        <v>1</v>
      </c>
      <c r="B76" s="101" t="s">
        <v>147</v>
      </c>
      <c r="C76" s="101">
        <v>61.537999999999997</v>
      </c>
      <c r="D76" s="101">
        <v>65</v>
      </c>
      <c r="E76" s="101">
        <v>25</v>
      </c>
      <c r="F76" s="101">
        <v>0</v>
      </c>
      <c r="G76" s="101">
        <v>17</v>
      </c>
      <c r="H76" s="101">
        <v>81</v>
      </c>
      <c r="I76" s="101">
        <v>18</v>
      </c>
      <c r="J76" s="101">
        <v>82</v>
      </c>
      <c r="K76" s="201">
        <v>5.7199999999999999E-26</v>
      </c>
      <c r="L76" s="101">
        <v>96.7</v>
      </c>
      <c r="M76" s="101">
        <v>75.38</v>
      </c>
      <c r="N76" s="101" t="s">
        <v>148</v>
      </c>
    </row>
    <row r="77" spans="1:14" x14ac:dyDescent="0.5">
      <c r="A77" s="101" t="s">
        <v>1</v>
      </c>
      <c r="B77" s="101" t="s">
        <v>149</v>
      </c>
      <c r="C77" s="101">
        <v>59.459000000000003</v>
      </c>
      <c r="D77" s="101">
        <v>74</v>
      </c>
      <c r="E77" s="101">
        <v>29</v>
      </c>
      <c r="F77" s="101">
        <v>1</v>
      </c>
      <c r="G77" s="101">
        <v>9</v>
      </c>
      <c r="H77" s="101">
        <v>81</v>
      </c>
      <c r="I77" s="101">
        <v>9</v>
      </c>
      <c r="J77" s="101">
        <v>82</v>
      </c>
      <c r="K77" s="201">
        <v>6.3100000000000005E-26</v>
      </c>
      <c r="L77" s="101">
        <v>96.7</v>
      </c>
      <c r="M77" s="101">
        <v>74.319999999999993</v>
      </c>
      <c r="N77" s="101" t="s">
        <v>150</v>
      </c>
    </row>
    <row r="78" spans="1:14" x14ac:dyDescent="0.5">
      <c r="A78" s="101" t="s">
        <v>1</v>
      </c>
      <c r="B78" s="101" t="s">
        <v>151</v>
      </c>
      <c r="C78" s="101">
        <v>63.38</v>
      </c>
      <c r="D78" s="101">
        <v>71</v>
      </c>
      <c r="E78" s="101">
        <v>26</v>
      </c>
      <c r="F78" s="101">
        <v>0</v>
      </c>
      <c r="G78" s="101">
        <v>11</v>
      </c>
      <c r="H78" s="101">
        <v>81</v>
      </c>
      <c r="I78" s="101">
        <v>12</v>
      </c>
      <c r="J78" s="101">
        <v>82</v>
      </c>
      <c r="K78" s="201">
        <v>6.5E-26</v>
      </c>
      <c r="L78" s="101">
        <v>97.1</v>
      </c>
      <c r="M78" s="101">
        <v>73.239999999999995</v>
      </c>
      <c r="N78" s="101" t="s">
        <v>152</v>
      </c>
    </row>
    <row r="79" spans="1:14" x14ac:dyDescent="0.5">
      <c r="A79" s="101" t="s">
        <v>1</v>
      </c>
      <c r="B79" s="101" t="s">
        <v>153</v>
      </c>
      <c r="C79" s="101">
        <v>60.274000000000001</v>
      </c>
      <c r="D79" s="101">
        <v>73</v>
      </c>
      <c r="E79" s="101">
        <v>28</v>
      </c>
      <c r="F79" s="101">
        <v>1</v>
      </c>
      <c r="G79" s="101">
        <v>9</v>
      </c>
      <c r="H79" s="101">
        <v>80</v>
      </c>
      <c r="I79" s="101">
        <v>6</v>
      </c>
      <c r="J79" s="101">
        <v>78</v>
      </c>
      <c r="K79" s="201">
        <v>9.5199999999999994E-26</v>
      </c>
      <c r="L79" s="101">
        <v>95.9</v>
      </c>
      <c r="M79" s="101">
        <v>72.599999999999994</v>
      </c>
      <c r="N79" s="101" t="s">
        <v>154</v>
      </c>
    </row>
    <row r="80" spans="1:14" x14ac:dyDescent="0.5">
      <c r="A80" s="101" t="s">
        <v>1</v>
      </c>
      <c r="B80" s="101" t="s">
        <v>155</v>
      </c>
      <c r="C80" s="101">
        <v>65.078999999999994</v>
      </c>
      <c r="D80" s="101">
        <v>63</v>
      </c>
      <c r="E80" s="101">
        <v>22</v>
      </c>
      <c r="F80" s="101">
        <v>0</v>
      </c>
      <c r="G80" s="101">
        <v>19</v>
      </c>
      <c r="H80" s="101">
        <v>81</v>
      </c>
      <c r="I80" s="101">
        <v>20</v>
      </c>
      <c r="J80" s="101">
        <v>82</v>
      </c>
      <c r="K80" s="201">
        <v>1.37E-25</v>
      </c>
      <c r="L80" s="101">
        <v>95.5</v>
      </c>
      <c r="M80" s="101">
        <v>76.19</v>
      </c>
      <c r="N80" s="101" t="s">
        <v>156</v>
      </c>
    </row>
    <row r="81" spans="1:14" x14ac:dyDescent="0.5">
      <c r="A81" s="101" t="s">
        <v>1</v>
      </c>
      <c r="B81" s="101" t="s">
        <v>157</v>
      </c>
      <c r="C81" s="101">
        <v>67.212999999999994</v>
      </c>
      <c r="D81" s="101">
        <v>61</v>
      </c>
      <c r="E81" s="101">
        <v>20</v>
      </c>
      <c r="F81" s="101">
        <v>0</v>
      </c>
      <c r="G81" s="101">
        <v>20</v>
      </c>
      <c r="H81" s="101">
        <v>80</v>
      </c>
      <c r="I81" s="101">
        <v>14</v>
      </c>
      <c r="J81" s="101">
        <v>74</v>
      </c>
      <c r="K81" s="201">
        <v>3.0100000000000002E-25</v>
      </c>
      <c r="L81" s="101">
        <v>94.7</v>
      </c>
      <c r="M81" s="101">
        <v>75.41</v>
      </c>
      <c r="N81" s="101" t="s">
        <v>158</v>
      </c>
    </row>
    <row r="82" spans="1:14" x14ac:dyDescent="0.5">
      <c r="A82" s="101" t="s">
        <v>1</v>
      </c>
      <c r="B82" s="101" t="s">
        <v>159</v>
      </c>
      <c r="C82" s="101">
        <v>62.319000000000003</v>
      </c>
      <c r="D82" s="101">
        <v>69</v>
      </c>
      <c r="E82" s="101">
        <v>25</v>
      </c>
      <c r="F82" s="101">
        <v>1</v>
      </c>
      <c r="G82" s="101">
        <v>14</v>
      </c>
      <c r="H82" s="101">
        <v>81</v>
      </c>
      <c r="I82" s="101">
        <v>11</v>
      </c>
      <c r="J82" s="101">
        <v>79</v>
      </c>
      <c r="K82" s="201">
        <v>4.6199999999999998E-25</v>
      </c>
      <c r="L82" s="101">
        <v>94.4</v>
      </c>
      <c r="M82" s="101">
        <v>68.12</v>
      </c>
      <c r="N82" s="101" t="s">
        <v>160</v>
      </c>
    </row>
    <row r="83" spans="1:14" x14ac:dyDescent="0.5">
      <c r="A83" s="101" t="s">
        <v>1</v>
      </c>
      <c r="B83" s="101" t="s">
        <v>161</v>
      </c>
      <c r="C83" s="101">
        <v>62.319000000000003</v>
      </c>
      <c r="D83" s="101">
        <v>69</v>
      </c>
      <c r="E83" s="101">
        <v>25</v>
      </c>
      <c r="F83" s="101">
        <v>1</v>
      </c>
      <c r="G83" s="101">
        <v>14</v>
      </c>
      <c r="H83" s="101">
        <v>81</v>
      </c>
      <c r="I83" s="101">
        <v>11</v>
      </c>
      <c r="J83" s="101">
        <v>79</v>
      </c>
      <c r="K83" s="201">
        <v>6.7700000000000001E-25</v>
      </c>
      <c r="L83" s="101">
        <v>94</v>
      </c>
      <c r="M83" s="101">
        <v>68.12</v>
      </c>
      <c r="N83" s="101" t="s">
        <v>162</v>
      </c>
    </row>
    <row r="84" spans="1:14" x14ac:dyDescent="0.5">
      <c r="A84" s="101" t="s">
        <v>1</v>
      </c>
      <c r="B84" s="101" t="s">
        <v>163</v>
      </c>
      <c r="C84" s="101">
        <v>65.516999999999996</v>
      </c>
      <c r="D84" s="101">
        <v>58</v>
      </c>
      <c r="E84" s="101">
        <v>20</v>
      </c>
      <c r="F84" s="101">
        <v>0</v>
      </c>
      <c r="G84" s="101">
        <v>24</v>
      </c>
      <c r="H84" s="101">
        <v>81</v>
      </c>
      <c r="I84" s="101">
        <v>22</v>
      </c>
      <c r="J84" s="101">
        <v>79</v>
      </c>
      <c r="K84" s="201">
        <v>1.04E-24</v>
      </c>
      <c r="L84" s="101">
        <v>93.2</v>
      </c>
      <c r="M84" s="101">
        <v>75.86</v>
      </c>
      <c r="N84" s="101" t="s">
        <v>164</v>
      </c>
    </row>
    <row r="85" spans="1:14" x14ac:dyDescent="0.5">
      <c r="A85" s="101" t="s">
        <v>1</v>
      </c>
      <c r="B85" s="101" t="s">
        <v>165</v>
      </c>
      <c r="C85" s="101">
        <v>69.492000000000004</v>
      </c>
      <c r="D85" s="101">
        <v>59</v>
      </c>
      <c r="E85" s="101">
        <v>18</v>
      </c>
      <c r="F85" s="101">
        <v>0</v>
      </c>
      <c r="G85" s="101">
        <v>22</v>
      </c>
      <c r="H85" s="101">
        <v>80</v>
      </c>
      <c r="I85" s="101">
        <v>12</v>
      </c>
      <c r="J85" s="101">
        <v>70</v>
      </c>
      <c r="K85" s="201">
        <v>1.3E-24</v>
      </c>
      <c r="L85" s="101">
        <v>92.8</v>
      </c>
      <c r="M85" s="101">
        <v>74.58</v>
      </c>
      <c r="N85" s="101" t="s">
        <v>166</v>
      </c>
    </row>
    <row r="86" spans="1:14" x14ac:dyDescent="0.5">
      <c r="A86" s="101" t="s">
        <v>1</v>
      </c>
      <c r="B86" s="101" t="s">
        <v>167</v>
      </c>
      <c r="C86" s="101">
        <v>62.069000000000003</v>
      </c>
      <c r="D86" s="101">
        <v>58</v>
      </c>
      <c r="E86" s="101">
        <v>22</v>
      </c>
      <c r="F86" s="101">
        <v>0</v>
      </c>
      <c r="G86" s="101">
        <v>24</v>
      </c>
      <c r="H86" s="101">
        <v>81</v>
      </c>
      <c r="I86" s="101">
        <v>25</v>
      </c>
      <c r="J86" s="101">
        <v>82</v>
      </c>
      <c r="K86" s="201">
        <v>1.3E-24</v>
      </c>
      <c r="L86" s="101">
        <v>93.2</v>
      </c>
      <c r="M86" s="101">
        <v>82.76</v>
      </c>
      <c r="N86" s="101" t="s">
        <v>168</v>
      </c>
    </row>
    <row r="87" spans="1:14" x14ac:dyDescent="0.5">
      <c r="A87" s="101" t="s">
        <v>1</v>
      </c>
      <c r="B87" s="101" t="s">
        <v>169</v>
      </c>
      <c r="C87" s="101">
        <v>67.212999999999994</v>
      </c>
      <c r="D87" s="101">
        <v>61</v>
      </c>
      <c r="E87" s="101">
        <v>20</v>
      </c>
      <c r="F87" s="101">
        <v>0</v>
      </c>
      <c r="G87" s="101">
        <v>20</v>
      </c>
      <c r="H87" s="101">
        <v>80</v>
      </c>
      <c r="I87" s="101">
        <v>14</v>
      </c>
      <c r="J87" s="101">
        <v>74</v>
      </c>
      <c r="K87" s="201">
        <v>1.5799999999999999E-24</v>
      </c>
      <c r="L87" s="101">
        <v>92.8</v>
      </c>
      <c r="M87" s="101">
        <v>73.77</v>
      </c>
      <c r="N87" s="101" t="s">
        <v>170</v>
      </c>
    </row>
    <row r="88" spans="1:14" x14ac:dyDescent="0.5">
      <c r="A88" s="101" t="s">
        <v>1</v>
      </c>
      <c r="B88" s="101" t="s">
        <v>171</v>
      </c>
      <c r="C88" s="101">
        <v>64.061999999999998</v>
      </c>
      <c r="D88" s="101">
        <v>64</v>
      </c>
      <c r="E88" s="101">
        <v>23</v>
      </c>
      <c r="F88" s="101">
        <v>0</v>
      </c>
      <c r="G88" s="101">
        <v>17</v>
      </c>
      <c r="H88" s="101">
        <v>80</v>
      </c>
      <c r="I88" s="101">
        <v>18</v>
      </c>
      <c r="J88" s="101">
        <v>81</v>
      </c>
      <c r="K88" s="201">
        <v>3.77E-24</v>
      </c>
      <c r="L88" s="101">
        <v>92</v>
      </c>
      <c r="M88" s="101">
        <v>76.56</v>
      </c>
      <c r="N88" s="101" t="s">
        <v>172</v>
      </c>
    </row>
    <row r="89" spans="1:14" x14ac:dyDescent="0.5">
      <c r="A89" s="101" t="s">
        <v>1</v>
      </c>
      <c r="B89" s="101" t="s">
        <v>173</v>
      </c>
      <c r="C89" s="101">
        <v>67.212999999999994</v>
      </c>
      <c r="D89" s="101">
        <v>61</v>
      </c>
      <c r="E89" s="101">
        <v>20</v>
      </c>
      <c r="F89" s="101">
        <v>0</v>
      </c>
      <c r="G89" s="101">
        <v>20</v>
      </c>
      <c r="H89" s="101">
        <v>80</v>
      </c>
      <c r="I89" s="101">
        <v>14</v>
      </c>
      <c r="J89" s="101">
        <v>74</v>
      </c>
      <c r="K89" s="201">
        <v>5.1000000000000003E-24</v>
      </c>
      <c r="L89" s="101">
        <v>91.3</v>
      </c>
      <c r="M89" s="101">
        <v>73.77</v>
      </c>
      <c r="N89" s="101" t="s">
        <v>174</v>
      </c>
    </row>
    <row r="90" spans="1:14" x14ac:dyDescent="0.5">
      <c r="A90" s="101" t="s">
        <v>1</v>
      </c>
      <c r="B90" s="101" t="s">
        <v>175</v>
      </c>
      <c r="C90" s="101">
        <v>63.933999999999997</v>
      </c>
      <c r="D90" s="101">
        <v>61</v>
      </c>
      <c r="E90" s="101">
        <v>22</v>
      </c>
      <c r="F90" s="101">
        <v>0</v>
      </c>
      <c r="G90" s="101">
        <v>20</v>
      </c>
      <c r="H90" s="101">
        <v>80</v>
      </c>
      <c r="I90" s="101">
        <v>14</v>
      </c>
      <c r="J90" s="101">
        <v>74</v>
      </c>
      <c r="K90" s="201">
        <v>6.8500000000000001E-24</v>
      </c>
      <c r="L90" s="101">
        <v>91.3</v>
      </c>
      <c r="M90" s="101">
        <v>73.77</v>
      </c>
      <c r="N90" s="101" t="s">
        <v>176</v>
      </c>
    </row>
    <row r="91" spans="1:14" x14ac:dyDescent="0.5">
      <c r="A91" s="101" t="s">
        <v>1</v>
      </c>
      <c r="B91" s="101" t="s">
        <v>177</v>
      </c>
      <c r="C91" s="101">
        <v>65.573999999999998</v>
      </c>
      <c r="D91" s="101">
        <v>61</v>
      </c>
      <c r="E91" s="101">
        <v>21</v>
      </c>
      <c r="F91" s="101">
        <v>0</v>
      </c>
      <c r="G91" s="101">
        <v>20</v>
      </c>
      <c r="H91" s="101">
        <v>80</v>
      </c>
      <c r="I91" s="101">
        <v>14</v>
      </c>
      <c r="J91" s="101">
        <v>74</v>
      </c>
      <c r="K91" s="201">
        <v>2.2400000000000001E-23</v>
      </c>
      <c r="L91" s="101">
        <v>89.7</v>
      </c>
      <c r="M91" s="101">
        <v>72.13</v>
      </c>
      <c r="N91" s="101" t="s">
        <v>178</v>
      </c>
    </row>
    <row r="92" spans="1:14" x14ac:dyDescent="0.5">
      <c r="A92" s="101" t="s">
        <v>1</v>
      </c>
      <c r="B92" s="101" t="s">
        <v>179</v>
      </c>
      <c r="C92" s="101">
        <v>65.573999999999998</v>
      </c>
      <c r="D92" s="101">
        <v>61</v>
      </c>
      <c r="E92" s="101">
        <v>21</v>
      </c>
      <c r="F92" s="101">
        <v>0</v>
      </c>
      <c r="G92" s="101">
        <v>20</v>
      </c>
      <c r="H92" s="101">
        <v>80</v>
      </c>
      <c r="I92" s="101">
        <v>14</v>
      </c>
      <c r="J92" s="101">
        <v>74</v>
      </c>
      <c r="K92" s="201">
        <v>4.1800000000000001E-23</v>
      </c>
      <c r="L92" s="101">
        <v>89</v>
      </c>
      <c r="M92" s="101">
        <v>72.13</v>
      </c>
      <c r="N92" s="101" t="s">
        <v>180</v>
      </c>
    </row>
    <row r="93" spans="1:14" x14ac:dyDescent="0.5">
      <c r="A93" s="101" t="s">
        <v>1</v>
      </c>
      <c r="B93" s="101" t="s">
        <v>181</v>
      </c>
      <c r="C93" s="101">
        <v>50.616999999999997</v>
      </c>
      <c r="D93" s="101">
        <v>81</v>
      </c>
      <c r="E93" s="101">
        <v>40</v>
      </c>
      <c r="F93" s="101">
        <v>0</v>
      </c>
      <c r="G93" s="101">
        <v>1</v>
      </c>
      <c r="H93" s="101">
        <v>81</v>
      </c>
      <c r="I93" s="101">
        <v>1</v>
      </c>
      <c r="J93" s="101">
        <v>81</v>
      </c>
      <c r="K93" s="201">
        <v>5.2E-23</v>
      </c>
      <c r="L93" s="101">
        <v>89</v>
      </c>
      <c r="M93" s="101">
        <v>66.67</v>
      </c>
      <c r="N93" s="101" t="s">
        <v>182</v>
      </c>
    </row>
    <row r="94" spans="1:14" x14ac:dyDescent="0.5">
      <c r="A94" s="101" t="s">
        <v>1</v>
      </c>
      <c r="B94" s="101" t="s">
        <v>183</v>
      </c>
      <c r="C94" s="101">
        <v>64.406999999999996</v>
      </c>
      <c r="D94" s="101">
        <v>59</v>
      </c>
      <c r="E94" s="101">
        <v>21</v>
      </c>
      <c r="F94" s="101">
        <v>0</v>
      </c>
      <c r="G94" s="101">
        <v>23</v>
      </c>
      <c r="H94" s="101">
        <v>81</v>
      </c>
      <c r="I94" s="101">
        <v>12</v>
      </c>
      <c r="J94" s="101">
        <v>70</v>
      </c>
      <c r="K94" s="201">
        <v>5.6100000000000001E-23</v>
      </c>
      <c r="L94" s="101">
        <v>88.6</v>
      </c>
      <c r="M94" s="101">
        <v>81.36</v>
      </c>
      <c r="N94" s="101" t="s">
        <v>184</v>
      </c>
    </row>
    <row r="95" spans="1:14" x14ac:dyDescent="0.5">
      <c r="A95" s="101" t="s">
        <v>1</v>
      </c>
      <c r="B95" s="101" t="s">
        <v>185</v>
      </c>
      <c r="C95" s="101">
        <v>53.75</v>
      </c>
      <c r="D95" s="101">
        <v>80</v>
      </c>
      <c r="E95" s="101">
        <v>31</v>
      </c>
      <c r="F95" s="101">
        <v>1</v>
      </c>
      <c r="G95" s="101">
        <v>1</v>
      </c>
      <c r="H95" s="101">
        <v>80</v>
      </c>
      <c r="I95" s="101">
        <v>1</v>
      </c>
      <c r="J95" s="101">
        <v>74</v>
      </c>
      <c r="K95" s="201">
        <v>6.1999999999999998E-23</v>
      </c>
      <c r="L95" s="101">
        <v>88.6</v>
      </c>
      <c r="M95" s="101">
        <v>62.5</v>
      </c>
      <c r="N95" s="101" t="s">
        <v>186</v>
      </c>
    </row>
    <row r="96" spans="1:14" x14ac:dyDescent="0.5">
      <c r="A96" s="101" t="s">
        <v>1</v>
      </c>
      <c r="B96" s="101" t="s">
        <v>187</v>
      </c>
      <c r="C96" s="101">
        <v>50.649000000000001</v>
      </c>
      <c r="D96" s="101">
        <v>77</v>
      </c>
      <c r="E96" s="101">
        <v>31</v>
      </c>
      <c r="F96" s="101">
        <v>1</v>
      </c>
      <c r="G96" s="101">
        <v>12</v>
      </c>
      <c r="H96" s="101">
        <v>81</v>
      </c>
      <c r="I96" s="101">
        <v>6</v>
      </c>
      <c r="J96" s="101">
        <v>82</v>
      </c>
      <c r="K96" s="201">
        <v>1.63E-22</v>
      </c>
      <c r="L96" s="101">
        <v>87.8</v>
      </c>
      <c r="M96" s="101">
        <v>67.53</v>
      </c>
      <c r="N96" s="101" t="s">
        <v>188</v>
      </c>
    </row>
    <row r="97" spans="1:14" x14ac:dyDescent="0.5">
      <c r="A97" s="101" t="s">
        <v>1</v>
      </c>
      <c r="B97" s="101" t="s">
        <v>189</v>
      </c>
      <c r="C97" s="101">
        <v>61.905000000000001</v>
      </c>
      <c r="D97" s="101">
        <v>63</v>
      </c>
      <c r="E97" s="101">
        <v>24</v>
      </c>
      <c r="F97" s="101">
        <v>0</v>
      </c>
      <c r="G97" s="101">
        <v>19</v>
      </c>
      <c r="H97" s="101">
        <v>81</v>
      </c>
      <c r="I97" s="101">
        <v>17</v>
      </c>
      <c r="J97" s="101">
        <v>79</v>
      </c>
      <c r="K97" s="201">
        <v>1.8299999999999999E-22</v>
      </c>
      <c r="L97" s="101">
        <v>87.8</v>
      </c>
      <c r="M97" s="101">
        <v>73.02</v>
      </c>
      <c r="N97" s="101" t="s">
        <v>190</v>
      </c>
    </row>
    <row r="98" spans="1:14" x14ac:dyDescent="0.5">
      <c r="A98" s="101" t="s">
        <v>1</v>
      </c>
      <c r="B98" s="101" t="s">
        <v>191</v>
      </c>
      <c r="C98" s="101">
        <v>62.295000000000002</v>
      </c>
      <c r="D98" s="101">
        <v>61</v>
      </c>
      <c r="E98" s="101">
        <v>23</v>
      </c>
      <c r="F98" s="101">
        <v>0</v>
      </c>
      <c r="G98" s="101">
        <v>20</v>
      </c>
      <c r="H98" s="101">
        <v>80</v>
      </c>
      <c r="I98" s="101">
        <v>14</v>
      </c>
      <c r="J98" s="101">
        <v>74</v>
      </c>
      <c r="K98" s="201">
        <v>2.5200000000000001E-22</v>
      </c>
      <c r="L98" s="101">
        <v>87</v>
      </c>
      <c r="M98" s="101">
        <v>72.13</v>
      </c>
      <c r="N98" s="101" t="s">
        <v>192</v>
      </c>
    </row>
    <row r="99" spans="1:14" x14ac:dyDescent="0.5">
      <c r="A99" s="101" t="s">
        <v>1</v>
      </c>
      <c r="B99" s="101" t="s">
        <v>193</v>
      </c>
      <c r="C99" s="101">
        <v>58.823999999999998</v>
      </c>
      <c r="D99" s="101">
        <v>68</v>
      </c>
      <c r="E99" s="101">
        <v>28</v>
      </c>
      <c r="F99" s="101">
        <v>0</v>
      </c>
      <c r="G99" s="101">
        <v>13</v>
      </c>
      <c r="H99" s="101">
        <v>80</v>
      </c>
      <c r="I99" s="101">
        <v>7</v>
      </c>
      <c r="J99" s="101">
        <v>74</v>
      </c>
      <c r="K99" s="201">
        <v>4.77E-22</v>
      </c>
      <c r="L99" s="101">
        <v>86.7</v>
      </c>
      <c r="M99" s="101">
        <v>64.709999999999994</v>
      </c>
      <c r="N99" s="101" t="s">
        <v>194</v>
      </c>
    </row>
    <row r="100" spans="1:14" x14ac:dyDescent="0.5">
      <c r="A100" s="101" t="s">
        <v>1</v>
      </c>
      <c r="B100" s="101" t="s">
        <v>195</v>
      </c>
      <c r="C100" s="101">
        <v>58.73</v>
      </c>
      <c r="D100" s="101">
        <v>63</v>
      </c>
      <c r="E100" s="101">
        <v>26</v>
      </c>
      <c r="F100" s="101">
        <v>0</v>
      </c>
      <c r="G100" s="101">
        <v>19</v>
      </c>
      <c r="H100" s="101">
        <v>81</v>
      </c>
      <c r="I100" s="101">
        <v>13</v>
      </c>
      <c r="J100" s="101">
        <v>75</v>
      </c>
      <c r="K100" s="201">
        <v>9.1999999999999992E-22</v>
      </c>
      <c r="L100" s="101">
        <v>85.9</v>
      </c>
      <c r="M100" s="101">
        <v>71.430000000000007</v>
      </c>
      <c r="N100" s="101" t="s">
        <v>196</v>
      </c>
    </row>
    <row r="101" spans="1:14" x14ac:dyDescent="0.5">
      <c r="A101" s="101" t="s">
        <v>1</v>
      </c>
      <c r="B101" s="101" t="s">
        <v>197</v>
      </c>
      <c r="C101" s="101">
        <v>53.75</v>
      </c>
      <c r="D101" s="101">
        <v>80</v>
      </c>
      <c r="E101" s="101">
        <v>31</v>
      </c>
      <c r="F101" s="101">
        <v>2</v>
      </c>
      <c r="G101" s="101">
        <v>1</v>
      </c>
      <c r="H101" s="101">
        <v>80</v>
      </c>
      <c r="I101" s="101">
        <v>1</v>
      </c>
      <c r="J101" s="101">
        <v>74</v>
      </c>
      <c r="K101" s="201">
        <v>9.8200000000000008E-22</v>
      </c>
      <c r="L101" s="101">
        <v>85.5</v>
      </c>
      <c r="M101" s="101">
        <v>61.25</v>
      </c>
      <c r="N101" s="101" t="s">
        <v>198</v>
      </c>
    </row>
    <row r="102" spans="1:14" x14ac:dyDescent="0.5">
      <c r="A102" s="101" t="s">
        <v>1</v>
      </c>
      <c r="B102" s="101" t="s">
        <v>199</v>
      </c>
      <c r="C102" s="101">
        <v>50</v>
      </c>
      <c r="D102" s="101">
        <v>80</v>
      </c>
      <c r="E102" s="101">
        <v>40</v>
      </c>
      <c r="F102" s="101">
        <v>0</v>
      </c>
      <c r="G102" s="101">
        <v>2</v>
      </c>
      <c r="H102" s="101">
        <v>81</v>
      </c>
      <c r="I102" s="101">
        <v>18</v>
      </c>
      <c r="J102" s="101">
        <v>97</v>
      </c>
      <c r="K102" s="201">
        <v>1.09E-21</v>
      </c>
      <c r="L102" s="101">
        <v>86.3</v>
      </c>
      <c r="M102" s="101">
        <v>66.25</v>
      </c>
      <c r="N102" s="101" t="s">
        <v>200</v>
      </c>
    </row>
    <row r="103" spans="1:14" x14ac:dyDescent="0.5">
      <c r="A103" s="101" t="s">
        <v>3</v>
      </c>
      <c r="B103" s="101" t="s">
        <v>201</v>
      </c>
      <c r="C103" s="101">
        <v>52.5</v>
      </c>
      <c r="D103" s="101">
        <v>80</v>
      </c>
      <c r="E103" s="101">
        <v>32</v>
      </c>
      <c r="F103" s="101">
        <v>1</v>
      </c>
      <c r="G103" s="101">
        <v>1</v>
      </c>
      <c r="H103" s="101">
        <v>80</v>
      </c>
      <c r="I103" s="101">
        <v>1</v>
      </c>
      <c r="J103" s="101">
        <v>74</v>
      </c>
      <c r="K103" s="201">
        <v>1.6100000000000001E-22</v>
      </c>
      <c r="L103" s="101">
        <v>87.8</v>
      </c>
      <c r="M103" s="101">
        <v>65</v>
      </c>
      <c r="N103" s="101" t="s">
        <v>202</v>
      </c>
    </row>
    <row r="104" spans="1:14" x14ac:dyDescent="0.5">
      <c r="A104" s="101" t="s">
        <v>3</v>
      </c>
      <c r="B104" s="101" t="s">
        <v>203</v>
      </c>
      <c r="C104" s="101">
        <v>60.317</v>
      </c>
      <c r="D104" s="101">
        <v>63</v>
      </c>
      <c r="E104" s="101">
        <v>25</v>
      </c>
      <c r="F104" s="101">
        <v>0</v>
      </c>
      <c r="G104" s="101">
        <v>19</v>
      </c>
      <c r="H104" s="101">
        <v>81</v>
      </c>
      <c r="I104" s="101">
        <v>13</v>
      </c>
      <c r="J104" s="101">
        <v>75</v>
      </c>
      <c r="K104" s="201">
        <v>4.8699999999999998E-22</v>
      </c>
      <c r="L104" s="101">
        <v>86.3</v>
      </c>
      <c r="M104" s="101">
        <v>69.84</v>
      </c>
      <c r="N104" s="101" t="s">
        <v>204</v>
      </c>
    </row>
    <row r="105" spans="1:14" x14ac:dyDescent="0.5">
      <c r="A105" s="101" t="s">
        <v>3</v>
      </c>
      <c r="B105" s="101" t="s">
        <v>205</v>
      </c>
      <c r="C105" s="101">
        <v>52.5</v>
      </c>
      <c r="D105" s="101">
        <v>80</v>
      </c>
      <c r="E105" s="101">
        <v>32</v>
      </c>
      <c r="F105" s="101">
        <v>1</v>
      </c>
      <c r="G105" s="101">
        <v>1</v>
      </c>
      <c r="H105" s="101">
        <v>80</v>
      </c>
      <c r="I105" s="101">
        <v>1</v>
      </c>
      <c r="J105" s="101">
        <v>74</v>
      </c>
      <c r="K105" s="201">
        <v>5.2E-22</v>
      </c>
      <c r="L105" s="101">
        <v>86.3</v>
      </c>
      <c r="M105" s="101">
        <v>61.25</v>
      </c>
      <c r="N105" s="101" t="s">
        <v>206</v>
      </c>
    </row>
    <row r="106" spans="1:14" x14ac:dyDescent="0.5">
      <c r="A106" s="101" t="s">
        <v>5</v>
      </c>
      <c r="B106" s="101" t="s">
        <v>207</v>
      </c>
      <c r="C106" s="101">
        <v>57.143000000000001</v>
      </c>
      <c r="D106" s="101">
        <v>63</v>
      </c>
      <c r="E106" s="101">
        <v>27</v>
      </c>
      <c r="F106" s="101">
        <v>0</v>
      </c>
      <c r="G106" s="101">
        <v>14</v>
      </c>
      <c r="H106" s="101">
        <v>76</v>
      </c>
      <c r="I106" s="101">
        <v>12</v>
      </c>
      <c r="J106" s="101">
        <v>74</v>
      </c>
      <c r="K106" s="201">
        <v>2.3E-21</v>
      </c>
      <c r="L106" s="101">
        <v>84.7</v>
      </c>
      <c r="M106" s="101">
        <v>68.25</v>
      </c>
      <c r="N106" s="101" t="s">
        <v>208</v>
      </c>
    </row>
    <row r="107" spans="1:14" x14ac:dyDescent="0.5">
      <c r="A107" s="101" t="s">
        <v>9</v>
      </c>
      <c r="B107" s="101" t="s">
        <v>209</v>
      </c>
      <c r="C107" s="101">
        <v>49.350999999999999</v>
      </c>
      <c r="D107" s="101">
        <v>77</v>
      </c>
      <c r="E107" s="101">
        <v>32</v>
      </c>
      <c r="F107" s="101">
        <v>1</v>
      </c>
      <c r="G107" s="101">
        <v>12</v>
      </c>
      <c r="H107" s="101">
        <v>81</v>
      </c>
      <c r="I107" s="101">
        <v>6</v>
      </c>
      <c r="J107" s="101">
        <v>82</v>
      </c>
      <c r="K107" s="201">
        <v>1.01E-22</v>
      </c>
      <c r="L107" s="101">
        <v>88.2</v>
      </c>
      <c r="M107" s="101">
        <v>67.53</v>
      </c>
      <c r="N107" s="101" t="s">
        <v>210</v>
      </c>
    </row>
    <row r="108" spans="1:14" x14ac:dyDescent="0.5">
      <c r="A108" s="101" t="s">
        <v>13</v>
      </c>
      <c r="B108" s="101" t="s">
        <v>211</v>
      </c>
      <c r="C108" s="101">
        <v>51.350999999999999</v>
      </c>
      <c r="D108" s="101">
        <v>74</v>
      </c>
      <c r="E108" s="101">
        <v>32</v>
      </c>
      <c r="F108" s="101">
        <v>1</v>
      </c>
      <c r="G108" s="101">
        <v>12</v>
      </c>
      <c r="H108" s="101">
        <v>81</v>
      </c>
      <c r="I108" s="101">
        <v>6</v>
      </c>
      <c r="J108" s="101">
        <v>79</v>
      </c>
      <c r="K108" s="201">
        <v>1.92E-22</v>
      </c>
      <c r="L108" s="101">
        <v>87.4</v>
      </c>
      <c r="M108" s="101">
        <v>67.569999999999993</v>
      </c>
      <c r="N108" s="101" t="s">
        <v>212</v>
      </c>
    </row>
    <row r="109" spans="1:14" x14ac:dyDescent="0.5">
      <c r="A109" s="101" t="s">
        <v>17</v>
      </c>
      <c r="B109" s="101" t="s">
        <v>213</v>
      </c>
      <c r="C109" s="101">
        <v>47.296999999999997</v>
      </c>
      <c r="D109" s="101">
        <v>74</v>
      </c>
      <c r="E109" s="101">
        <v>37</v>
      </c>
      <c r="F109" s="101">
        <v>1</v>
      </c>
      <c r="G109" s="101">
        <v>8</v>
      </c>
      <c r="H109" s="101">
        <v>81</v>
      </c>
      <c r="I109" s="101">
        <v>14</v>
      </c>
      <c r="J109" s="101">
        <v>85</v>
      </c>
      <c r="K109" s="201">
        <v>5.4600000000000003E-21</v>
      </c>
      <c r="L109" s="101">
        <v>84</v>
      </c>
      <c r="M109" s="101">
        <v>71.62</v>
      </c>
      <c r="N109" s="101" t="s">
        <v>214</v>
      </c>
    </row>
    <row r="110" spans="1:14" x14ac:dyDescent="0.5">
      <c r="A110" s="101" t="s">
        <v>23</v>
      </c>
      <c r="B110" s="101" t="s">
        <v>215</v>
      </c>
      <c r="C110" s="101">
        <v>60</v>
      </c>
      <c r="D110" s="101">
        <v>75</v>
      </c>
      <c r="E110" s="101">
        <v>29</v>
      </c>
      <c r="F110" s="101">
        <v>1</v>
      </c>
      <c r="G110" s="101">
        <v>8</v>
      </c>
      <c r="H110" s="101">
        <v>81</v>
      </c>
      <c r="I110" s="101">
        <v>3</v>
      </c>
      <c r="J110" s="101">
        <v>77</v>
      </c>
      <c r="K110" s="201">
        <v>6.9199999999999996E-27</v>
      </c>
      <c r="L110" s="101">
        <v>98.6</v>
      </c>
      <c r="M110" s="101">
        <v>76</v>
      </c>
      <c r="N110" s="101" t="s">
        <v>216</v>
      </c>
    </row>
    <row r="111" spans="1:14" x14ac:dyDescent="0.5">
      <c r="A111" s="101" t="s">
        <v>23</v>
      </c>
      <c r="B111" s="101" t="s">
        <v>217</v>
      </c>
      <c r="C111" s="101">
        <v>55</v>
      </c>
      <c r="D111" s="101">
        <v>80</v>
      </c>
      <c r="E111" s="101">
        <v>29</v>
      </c>
      <c r="F111" s="101">
        <v>1</v>
      </c>
      <c r="G111" s="101">
        <v>2</v>
      </c>
      <c r="H111" s="101">
        <v>81</v>
      </c>
      <c r="I111" s="101">
        <v>10</v>
      </c>
      <c r="J111" s="101">
        <v>82</v>
      </c>
      <c r="K111" s="201">
        <v>1.12E-25</v>
      </c>
      <c r="L111" s="101">
        <v>95.9</v>
      </c>
      <c r="M111" s="101">
        <v>72.5</v>
      </c>
      <c r="N111" s="101" t="s">
        <v>218</v>
      </c>
    </row>
    <row r="112" spans="1:14" x14ac:dyDescent="0.5">
      <c r="A112" s="101" t="s">
        <v>31</v>
      </c>
      <c r="B112" s="101" t="s">
        <v>219</v>
      </c>
      <c r="C112" s="101">
        <v>66.667000000000002</v>
      </c>
      <c r="D112" s="101">
        <v>60</v>
      </c>
      <c r="E112" s="101">
        <v>20</v>
      </c>
      <c r="F112" s="101">
        <v>0</v>
      </c>
      <c r="G112" s="101">
        <v>22</v>
      </c>
      <c r="H112" s="101">
        <v>81</v>
      </c>
      <c r="I112" s="101">
        <v>38</v>
      </c>
      <c r="J112" s="101">
        <v>97</v>
      </c>
      <c r="K112" s="201">
        <v>5.9799999999999996E-25</v>
      </c>
      <c r="L112" s="101">
        <v>94.4</v>
      </c>
      <c r="M112" s="101">
        <v>83.33</v>
      </c>
      <c r="N112" s="101" t="s">
        <v>220</v>
      </c>
    </row>
    <row r="113" spans="1:14" x14ac:dyDescent="0.5">
      <c r="A113" s="101" t="s">
        <v>31</v>
      </c>
      <c r="B113" s="101" t="s">
        <v>221</v>
      </c>
      <c r="C113" s="101">
        <v>66.667000000000002</v>
      </c>
      <c r="D113" s="101">
        <v>60</v>
      </c>
      <c r="E113" s="101">
        <v>20</v>
      </c>
      <c r="F113" s="101">
        <v>0</v>
      </c>
      <c r="G113" s="101">
        <v>22</v>
      </c>
      <c r="H113" s="101">
        <v>81</v>
      </c>
      <c r="I113" s="101">
        <v>38</v>
      </c>
      <c r="J113" s="101">
        <v>97</v>
      </c>
      <c r="K113" s="201">
        <v>8.0600000000000001E-25</v>
      </c>
      <c r="L113" s="101">
        <v>94.7</v>
      </c>
      <c r="M113" s="101">
        <v>83.33</v>
      </c>
      <c r="N113" s="101" t="s">
        <v>222</v>
      </c>
    </row>
    <row r="114" spans="1:14" x14ac:dyDescent="0.5">
      <c r="A114" s="101" t="s">
        <v>33</v>
      </c>
      <c r="B114" s="101" t="s">
        <v>223</v>
      </c>
      <c r="C114" s="101">
        <v>66.667000000000002</v>
      </c>
      <c r="D114" s="101">
        <v>60</v>
      </c>
      <c r="E114" s="101">
        <v>20</v>
      </c>
      <c r="F114" s="101">
        <v>0</v>
      </c>
      <c r="G114" s="101">
        <v>22</v>
      </c>
      <c r="H114" s="101">
        <v>81</v>
      </c>
      <c r="I114" s="101">
        <v>2</v>
      </c>
      <c r="J114" s="101">
        <v>61</v>
      </c>
      <c r="K114" s="201">
        <v>7.1000000000000001E-25</v>
      </c>
      <c r="L114" s="101">
        <v>93.2</v>
      </c>
      <c r="M114" s="101">
        <v>83.33</v>
      </c>
      <c r="N114" s="101" t="s">
        <v>224</v>
      </c>
    </row>
    <row r="115" spans="1:14" x14ac:dyDescent="0.5">
      <c r="A115" s="101" t="s">
        <v>37</v>
      </c>
      <c r="B115" s="101" t="s">
        <v>225</v>
      </c>
      <c r="C115" s="101">
        <v>64.516000000000005</v>
      </c>
      <c r="D115" s="101">
        <v>62</v>
      </c>
      <c r="E115" s="101">
        <v>22</v>
      </c>
      <c r="F115" s="101">
        <v>0</v>
      </c>
      <c r="G115" s="101">
        <v>20</v>
      </c>
      <c r="H115" s="101">
        <v>81</v>
      </c>
      <c r="I115" s="101">
        <v>16</v>
      </c>
      <c r="J115" s="101">
        <v>77</v>
      </c>
      <c r="K115" s="201">
        <v>8.9100000000000005E-25</v>
      </c>
      <c r="L115" s="101">
        <v>93.6</v>
      </c>
      <c r="M115" s="101">
        <v>82.26</v>
      </c>
      <c r="N115" s="101" t="s">
        <v>226</v>
      </c>
    </row>
    <row r="116" spans="1:14" x14ac:dyDescent="0.5">
      <c r="A116" s="101" t="s">
        <v>39</v>
      </c>
      <c r="B116" s="101" t="s">
        <v>227</v>
      </c>
      <c r="C116" s="101">
        <v>74.138000000000005</v>
      </c>
      <c r="D116" s="101">
        <v>58</v>
      </c>
      <c r="E116" s="101">
        <v>15</v>
      </c>
      <c r="F116" s="101">
        <v>0</v>
      </c>
      <c r="G116" s="101">
        <v>24</v>
      </c>
      <c r="H116" s="101">
        <v>81</v>
      </c>
      <c r="I116" s="101">
        <v>17</v>
      </c>
      <c r="J116" s="101">
        <v>74</v>
      </c>
      <c r="K116" s="201">
        <v>1.54E-25</v>
      </c>
      <c r="L116" s="101">
        <v>95.5</v>
      </c>
      <c r="M116" s="101">
        <v>79.31</v>
      </c>
      <c r="N116" s="101" t="s">
        <v>228</v>
      </c>
    </row>
    <row r="117" spans="1:14" x14ac:dyDescent="0.5">
      <c r="A117" s="101" t="s">
        <v>41</v>
      </c>
      <c r="B117" s="101" t="s">
        <v>229</v>
      </c>
      <c r="C117" s="101">
        <v>65</v>
      </c>
      <c r="D117" s="101">
        <v>60</v>
      </c>
      <c r="E117" s="101">
        <v>21</v>
      </c>
      <c r="F117" s="101">
        <v>0</v>
      </c>
      <c r="G117" s="101">
        <v>22</v>
      </c>
      <c r="H117" s="101">
        <v>81</v>
      </c>
      <c r="I117" s="101">
        <v>2</v>
      </c>
      <c r="J117" s="101">
        <v>61</v>
      </c>
      <c r="K117" s="201">
        <v>8.3000000000000004E-25</v>
      </c>
      <c r="L117" s="101">
        <v>93.6</v>
      </c>
      <c r="M117" s="101">
        <v>85</v>
      </c>
      <c r="N117" s="101" t="s">
        <v>230</v>
      </c>
    </row>
    <row r="118" spans="1:14" x14ac:dyDescent="0.5">
      <c r="A118" s="101" t="s">
        <v>43</v>
      </c>
      <c r="B118" s="101" t="s">
        <v>231</v>
      </c>
      <c r="C118" s="101">
        <v>66.153999999999996</v>
      </c>
      <c r="D118" s="101">
        <v>65</v>
      </c>
      <c r="E118" s="101">
        <v>22</v>
      </c>
      <c r="F118" s="101">
        <v>0</v>
      </c>
      <c r="G118" s="101">
        <v>15</v>
      </c>
      <c r="H118" s="101">
        <v>79</v>
      </c>
      <c r="I118" s="101">
        <v>19</v>
      </c>
      <c r="J118" s="101">
        <v>83</v>
      </c>
      <c r="K118" s="201">
        <v>3.6900000000000001E-25</v>
      </c>
      <c r="L118" s="101">
        <v>94.7</v>
      </c>
      <c r="M118" s="101">
        <v>81.540000000000006</v>
      </c>
      <c r="N118" s="101" t="s">
        <v>232</v>
      </c>
    </row>
    <row r="119" spans="1:14" x14ac:dyDescent="0.5">
      <c r="A119" s="101" t="s">
        <v>45</v>
      </c>
      <c r="B119" s="101" t="s">
        <v>233</v>
      </c>
      <c r="C119" s="101">
        <v>64.516000000000005</v>
      </c>
      <c r="D119" s="101">
        <v>62</v>
      </c>
      <c r="E119" s="101">
        <v>22</v>
      </c>
      <c r="F119" s="101">
        <v>0</v>
      </c>
      <c r="G119" s="101">
        <v>20</v>
      </c>
      <c r="H119" s="101">
        <v>81</v>
      </c>
      <c r="I119" s="101">
        <v>11</v>
      </c>
      <c r="J119" s="101">
        <v>72</v>
      </c>
      <c r="K119" s="201">
        <v>2.2800000000000002E-24</v>
      </c>
      <c r="L119" s="101">
        <v>92.4</v>
      </c>
      <c r="M119" s="101">
        <v>74.19</v>
      </c>
      <c r="N119" s="101" t="s">
        <v>234</v>
      </c>
    </row>
    <row r="120" spans="1:14" x14ac:dyDescent="0.5">
      <c r="A120" s="101" t="s">
        <v>55</v>
      </c>
      <c r="B120" s="101" t="s">
        <v>235</v>
      </c>
      <c r="C120" s="101">
        <v>74.602999999999994</v>
      </c>
      <c r="D120" s="101">
        <v>63</v>
      </c>
      <c r="E120" s="101">
        <v>16</v>
      </c>
      <c r="F120" s="101">
        <v>0</v>
      </c>
      <c r="G120" s="101">
        <v>1</v>
      </c>
      <c r="H120" s="101">
        <v>63</v>
      </c>
      <c r="I120" s="101">
        <v>1</v>
      </c>
      <c r="J120" s="101">
        <v>63</v>
      </c>
      <c r="K120" s="201">
        <v>9.4900000000000001E-27</v>
      </c>
      <c r="L120" s="101">
        <v>98.2</v>
      </c>
      <c r="M120" s="101">
        <v>77.78</v>
      </c>
      <c r="N120" s="101" t="s">
        <v>236</v>
      </c>
    </row>
    <row r="121" spans="1:14" x14ac:dyDescent="0.5">
      <c r="A121" s="101" t="s">
        <v>63</v>
      </c>
      <c r="B121" s="101" t="s">
        <v>237</v>
      </c>
      <c r="C121" s="101">
        <v>60</v>
      </c>
      <c r="D121" s="101">
        <v>80</v>
      </c>
      <c r="E121" s="101">
        <v>32</v>
      </c>
      <c r="F121" s="101">
        <v>0</v>
      </c>
      <c r="G121" s="101">
        <v>1</v>
      </c>
      <c r="H121" s="101">
        <v>80</v>
      </c>
      <c r="I121" s="101">
        <v>1</v>
      </c>
      <c r="J121" s="101">
        <v>80</v>
      </c>
      <c r="K121" s="201">
        <v>2.1700000000000002E-27</v>
      </c>
      <c r="L121" s="101">
        <v>100</v>
      </c>
      <c r="M121" s="101">
        <v>71.25</v>
      </c>
      <c r="N121" s="101" t="s">
        <v>238</v>
      </c>
    </row>
    <row r="122" spans="1:14" x14ac:dyDescent="0.5">
      <c r="A122" s="101" t="s">
        <v>239</v>
      </c>
      <c r="B122" s="101" t="s">
        <v>239</v>
      </c>
      <c r="C122" s="101">
        <v>100</v>
      </c>
      <c r="D122" s="101">
        <v>75</v>
      </c>
      <c r="E122" s="101">
        <v>0</v>
      </c>
      <c r="F122" s="101">
        <v>0</v>
      </c>
      <c r="G122" s="101">
        <v>1</v>
      </c>
      <c r="H122" s="101">
        <v>75</v>
      </c>
      <c r="I122" s="101">
        <v>1</v>
      </c>
      <c r="J122" s="101">
        <v>75</v>
      </c>
      <c r="K122" s="201">
        <v>3.1199999999999998E-50</v>
      </c>
      <c r="L122" s="101">
        <v>157</v>
      </c>
      <c r="M122" s="101">
        <v>100</v>
      </c>
      <c r="N122" s="101" t="s">
        <v>240</v>
      </c>
    </row>
    <row r="123" spans="1:14" x14ac:dyDescent="0.5">
      <c r="A123" s="101" t="s">
        <v>239</v>
      </c>
      <c r="B123" s="101" t="s">
        <v>241</v>
      </c>
      <c r="C123" s="101">
        <v>82.608999999999995</v>
      </c>
      <c r="D123" s="101">
        <v>69</v>
      </c>
      <c r="E123" s="101">
        <v>12</v>
      </c>
      <c r="F123" s="101">
        <v>0</v>
      </c>
      <c r="G123" s="101">
        <v>1</v>
      </c>
      <c r="H123" s="101">
        <v>69</v>
      </c>
      <c r="I123" s="101">
        <v>1</v>
      </c>
      <c r="J123" s="101">
        <v>69</v>
      </c>
      <c r="K123" s="201">
        <v>2.15E-39</v>
      </c>
      <c r="L123" s="101">
        <v>130</v>
      </c>
      <c r="M123" s="101">
        <v>94.2</v>
      </c>
      <c r="N123" s="101" t="s">
        <v>242</v>
      </c>
    </row>
    <row r="124" spans="1:14" x14ac:dyDescent="0.5">
      <c r="A124" s="101" t="s">
        <v>239</v>
      </c>
      <c r="B124" s="101" t="s">
        <v>243</v>
      </c>
      <c r="C124" s="101">
        <v>82.608999999999995</v>
      </c>
      <c r="D124" s="101">
        <v>69</v>
      </c>
      <c r="E124" s="101">
        <v>12</v>
      </c>
      <c r="F124" s="101">
        <v>0</v>
      </c>
      <c r="G124" s="101">
        <v>1</v>
      </c>
      <c r="H124" s="101">
        <v>69</v>
      </c>
      <c r="I124" s="101">
        <v>1</v>
      </c>
      <c r="J124" s="101">
        <v>69</v>
      </c>
      <c r="K124" s="201">
        <v>1.01E-38</v>
      </c>
      <c r="L124" s="101">
        <v>128</v>
      </c>
      <c r="M124" s="101">
        <v>91.3</v>
      </c>
      <c r="N124" s="101" t="s">
        <v>244</v>
      </c>
    </row>
    <row r="125" spans="1:14" x14ac:dyDescent="0.5">
      <c r="A125" s="101" t="s">
        <v>239</v>
      </c>
      <c r="B125" s="101" t="s">
        <v>245</v>
      </c>
      <c r="C125" s="101">
        <v>61.667000000000002</v>
      </c>
      <c r="D125" s="101">
        <v>60</v>
      </c>
      <c r="E125" s="101">
        <v>23</v>
      </c>
      <c r="F125" s="101">
        <v>0</v>
      </c>
      <c r="G125" s="101">
        <v>10</v>
      </c>
      <c r="H125" s="101">
        <v>69</v>
      </c>
      <c r="I125" s="101">
        <v>11</v>
      </c>
      <c r="J125" s="101">
        <v>70</v>
      </c>
      <c r="K125" s="201">
        <v>1.09E-21</v>
      </c>
      <c r="L125" s="101">
        <v>85.1</v>
      </c>
      <c r="M125" s="101">
        <v>76.67</v>
      </c>
      <c r="N125" s="101" t="s">
        <v>246</v>
      </c>
    </row>
    <row r="126" spans="1:14" x14ac:dyDescent="0.5">
      <c r="A126" s="101" t="s">
        <v>239</v>
      </c>
      <c r="B126" s="101" t="s">
        <v>247</v>
      </c>
      <c r="C126" s="101">
        <v>54.93</v>
      </c>
      <c r="D126" s="101">
        <v>71</v>
      </c>
      <c r="E126" s="101">
        <v>31</v>
      </c>
      <c r="F126" s="101">
        <v>1</v>
      </c>
      <c r="G126" s="101">
        <v>1</v>
      </c>
      <c r="H126" s="101">
        <v>70</v>
      </c>
      <c r="I126" s="101">
        <v>1</v>
      </c>
      <c r="J126" s="101">
        <v>71</v>
      </c>
      <c r="K126" s="201">
        <v>1.1900000000000001E-21</v>
      </c>
      <c r="L126" s="101">
        <v>85.1</v>
      </c>
      <c r="M126" s="101">
        <v>69.010000000000005</v>
      </c>
      <c r="N126" s="101" t="s">
        <v>248</v>
      </c>
    </row>
    <row r="127" spans="1:14" x14ac:dyDescent="0.5">
      <c r="A127" s="101" t="s">
        <v>239</v>
      </c>
      <c r="B127" s="101" t="s">
        <v>249</v>
      </c>
      <c r="C127" s="101">
        <v>62.712000000000003</v>
      </c>
      <c r="D127" s="101">
        <v>59</v>
      </c>
      <c r="E127" s="101">
        <v>22</v>
      </c>
      <c r="F127" s="101">
        <v>0</v>
      </c>
      <c r="G127" s="101">
        <v>11</v>
      </c>
      <c r="H127" s="101">
        <v>69</v>
      </c>
      <c r="I127" s="101">
        <v>12</v>
      </c>
      <c r="J127" s="101">
        <v>70</v>
      </c>
      <c r="K127" s="201">
        <v>4.6400000000000003E-21</v>
      </c>
      <c r="L127" s="101">
        <v>83.6</v>
      </c>
      <c r="M127" s="101">
        <v>74.58</v>
      </c>
      <c r="N127" s="101" t="s">
        <v>250</v>
      </c>
    </row>
    <row r="128" spans="1:14" x14ac:dyDescent="0.5">
      <c r="A128" s="101" t="s">
        <v>239</v>
      </c>
      <c r="B128" s="101" t="s">
        <v>251</v>
      </c>
      <c r="C128" s="101">
        <v>59.015999999999998</v>
      </c>
      <c r="D128" s="101">
        <v>61</v>
      </c>
      <c r="E128" s="101">
        <v>25</v>
      </c>
      <c r="F128" s="101">
        <v>0</v>
      </c>
      <c r="G128" s="101">
        <v>12</v>
      </c>
      <c r="H128" s="101">
        <v>72</v>
      </c>
      <c r="I128" s="101">
        <v>15</v>
      </c>
      <c r="J128" s="101">
        <v>75</v>
      </c>
      <c r="K128" s="201">
        <v>8.3899999999999999E-21</v>
      </c>
      <c r="L128" s="101">
        <v>83.2</v>
      </c>
      <c r="M128" s="101">
        <v>72.13</v>
      </c>
      <c r="N128" s="101" t="s">
        <v>252</v>
      </c>
    </row>
    <row r="129" spans="1:14" x14ac:dyDescent="0.5">
      <c r="A129" s="101" t="s">
        <v>245</v>
      </c>
      <c r="B129" s="101" t="s">
        <v>253</v>
      </c>
      <c r="C129" s="101">
        <v>54.93</v>
      </c>
      <c r="D129" s="101">
        <v>71</v>
      </c>
      <c r="E129" s="101">
        <v>32</v>
      </c>
      <c r="F129" s="101">
        <v>0</v>
      </c>
      <c r="G129" s="101">
        <v>1</v>
      </c>
      <c r="H129" s="101">
        <v>71</v>
      </c>
      <c r="I129" s="101">
        <v>1</v>
      </c>
      <c r="J129" s="101">
        <v>71</v>
      </c>
      <c r="K129" s="201">
        <v>9.7999999999999996E-23</v>
      </c>
      <c r="L129" s="101">
        <v>87.8</v>
      </c>
      <c r="M129" s="101">
        <v>71.83</v>
      </c>
      <c r="N129" s="101" t="s">
        <v>254</v>
      </c>
    </row>
    <row r="130" spans="1:14" x14ac:dyDescent="0.5">
      <c r="A130" s="101" t="s">
        <v>245</v>
      </c>
      <c r="B130" s="101" t="s">
        <v>255</v>
      </c>
      <c r="C130" s="101">
        <v>59.375</v>
      </c>
      <c r="D130" s="101">
        <v>64</v>
      </c>
      <c r="E130" s="101">
        <v>26</v>
      </c>
      <c r="F130" s="101">
        <v>0</v>
      </c>
      <c r="G130" s="101">
        <v>8</v>
      </c>
      <c r="H130" s="101">
        <v>71</v>
      </c>
      <c r="I130" s="101">
        <v>6</v>
      </c>
      <c r="J130" s="101">
        <v>69</v>
      </c>
      <c r="K130" s="201">
        <v>5.1900000000000003E-22</v>
      </c>
      <c r="L130" s="101">
        <v>85.9</v>
      </c>
      <c r="M130" s="101">
        <v>76.56</v>
      </c>
      <c r="N130" s="101" t="s">
        <v>256</v>
      </c>
    </row>
    <row r="131" spans="1:14" x14ac:dyDescent="0.5">
      <c r="A131" s="101" t="s">
        <v>245</v>
      </c>
      <c r="B131" s="101" t="s">
        <v>257</v>
      </c>
      <c r="C131" s="101">
        <v>60.938000000000002</v>
      </c>
      <c r="D131" s="101">
        <v>64</v>
      </c>
      <c r="E131" s="101">
        <v>25</v>
      </c>
      <c r="F131" s="101">
        <v>0</v>
      </c>
      <c r="G131" s="101">
        <v>8</v>
      </c>
      <c r="H131" s="101">
        <v>71</v>
      </c>
      <c r="I131" s="101">
        <v>6</v>
      </c>
      <c r="J131" s="101">
        <v>69</v>
      </c>
      <c r="K131" s="201">
        <v>7.7099999999999999E-22</v>
      </c>
      <c r="L131" s="101">
        <v>85.5</v>
      </c>
      <c r="M131" s="101">
        <v>78.12</v>
      </c>
      <c r="N131" s="101" t="s">
        <v>258</v>
      </c>
    </row>
    <row r="132" spans="1:14" x14ac:dyDescent="0.5">
      <c r="A132" s="101" t="s">
        <v>245</v>
      </c>
      <c r="B132" s="101" t="s">
        <v>259</v>
      </c>
      <c r="C132" s="101">
        <v>54.286000000000001</v>
      </c>
      <c r="D132" s="101">
        <v>70</v>
      </c>
      <c r="E132" s="101">
        <v>32</v>
      </c>
      <c r="F132" s="101">
        <v>0</v>
      </c>
      <c r="G132" s="101">
        <v>1</v>
      </c>
      <c r="H132" s="101">
        <v>70</v>
      </c>
      <c r="I132" s="101">
        <v>1</v>
      </c>
      <c r="J132" s="101">
        <v>70</v>
      </c>
      <c r="K132" s="201">
        <v>1.56E-21</v>
      </c>
      <c r="L132" s="101">
        <v>84.7</v>
      </c>
      <c r="M132" s="101">
        <v>75.709999999999994</v>
      </c>
      <c r="N132" s="101" t="s">
        <v>260</v>
      </c>
    </row>
    <row r="133" spans="1:14" x14ac:dyDescent="0.5">
      <c r="A133" s="101" t="s">
        <v>245</v>
      </c>
      <c r="B133" s="101" t="s">
        <v>261</v>
      </c>
      <c r="C133" s="101">
        <v>56.716000000000001</v>
      </c>
      <c r="D133" s="101">
        <v>67</v>
      </c>
      <c r="E133" s="101">
        <v>26</v>
      </c>
      <c r="F133" s="101">
        <v>1</v>
      </c>
      <c r="G133" s="101">
        <v>5</v>
      </c>
      <c r="H133" s="101">
        <v>71</v>
      </c>
      <c r="I133" s="101">
        <v>11</v>
      </c>
      <c r="J133" s="101">
        <v>74</v>
      </c>
      <c r="K133" s="201">
        <v>3.4699999999999999E-21</v>
      </c>
      <c r="L133" s="101">
        <v>84</v>
      </c>
      <c r="M133" s="101">
        <v>71.64</v>
      </c>
      <c r="N133" s="101" t="s">
        <v>262</v>
      </c>
    </row>
    <row r="134" spans="1:14" x14ac:dyDescent="0.5">
      <c r="A134" s="101" t="s">
        <v>247</v>
      </c>
      <c r="B134" s="101" t="s">
        <v>263</v>
      </c>
      <c r="C134" s="101">
        <v>60.938000000000002</v>
      </c>
      <c r="D134" s="101">
        <v>64</v>
      </c>
      <c r="E134" s="101">
        <v>25</v>
      </c>
      <c r="F134" s="101">
        <v>0</v>
      </c>
      <c r="G134" s="101">
        <v>7</v>
      </c>
      <c r="H134" s="101">
        <v>70</v>
      </c>
      <c r="I134" s="101">
        <v>5</v>
      </c>
      <c r="J134" s="101">
        <v>68</v>
      </c>
      <c r="K134" s="201">
        <v>2.87E-23</v>
      </c>
      <c r="L134" s="101">
        <v>89</v>
      </c>
      <c r="M134" s="101">
        <v>79.69</v>
      </c>
      <c r="N134" s="101" t="s">
        <v>264</v>
      </c>
    </row>
    <row r="135" spans="1:14" x14ac:dyDescent="0.5">
      <c r="A135" s="101" t="s">
        <v>247</v>
      </c>
      <c r="B135" s="101" t="s">
        <v>265</v>
      </c>
      <c r="C135" s="101">
        <v>66.070999999999998</v>
      </c>
      <c r="D135" s="101">
        <v>56</v>
      </c>
      <c r="E135" s="101">
        <v>19</v>
      </c>
      <c r="F135" s="101">
        <v>0</v>
      </c>
      <c r="G135" s="101">
        <v>15</v>
      </c>
      <c r="H135" s="101">
        <v>70</v>
      </c>
      <c r="I135" s="101">
        <v>4</v>
      </c>
      <c r="J135" s="101">
        <v>59</v>
      </c>
      <c r="K135" s="201">
        <v>1.02E-22</v>
      </c>
      <c r="L135" s="101">
        <v>87.4</v>
      </c>
      <c r="M135" s="101">
        <v>87.5</v>
      </c>
      <c r="N135" s="101" t="s">
        <v>266</v>
      </c>
    </row>
    <row r="136" spans="1:14" x14ac:dyDescent="0.5">
      <c r="A136" s="101" t="s">
        <v>247</v>
      </c>
      <c r="B136" s="101" t="s">
        <v>267</v>
      </c>
      <c r="C136" s="101">
        <v>66.070999999999998</v>
      </c>
      <c r="D136" s="101">
        <v>56</v>
      </c>
      <c r="E136" s="101">
        <v>19</v>
      </c>
      <c r="F136" s="101">
        <v>0</v>
      </c>
      <c r="G136" s="101">
        <v>15</v>
      </c>
      <c r="H136" s="101">
        <v>70</v>
      </c>
      <c r="I136" s="101">
        <v>13</v>
      </c>
      <c r="J136" s="101">
        <v>68</v>
      </c>
      <c r="K136" s="201">
        <v>2.11E-22</v>
      </c>
      <c r="L136" s="101">
        <v>86.7</v>
      </c>
      <c r="M136" s="101">
        <v>87.5</v>
      </c>
      <c r="N136" s="101" t="s">
        <v>268</v>
      </c>
    </row>
    <row r="137" spans="1:14" x14ac:dyDescent="0.5">
      <c r="A137" s="101" t="s">
        <v>251</v>
      </c>
      <c r="B137" s="101" t="s">
        <v>269</v>
      </c>
      <c r="C137" s="101">
        <v>58.823999999999998</v>
      </c>
      <c r="D137" s="101">
        <v>68</v>
      </c>
      <c r="E137" s="101">
        <v>28</v>
      </c>
      <c r="F137" s="101">
        <v>0</v>
      </c>
      <c r="G137" s="101">
        <v>5</v>
      </c>
      <c r="H137" s="101">
        <v>72</v>
      </c>
      <c r="I137" s="101">
        <v>5</v>
      </c>
      <c r="J137" s="101">
        <v>72</v>
      </c>
      <c r="K137" s="201">
        <v>4.4399999999999999E-24</v>
      </c>
      <c r="L137" s="101">
        <v>91.3</v>
      </c>
      <c r="M137" s="101">
        <v>77.94</v>
      </c>
      <c r="N137" s="101" t="s">
        <v>270</v>
      </c>
    </row>
    <row r="138" spans="1:14" x14ac:dyDescent="0.5">
      <c r="A138" s="101" t="s">
        <v>271</v>
      </c>
      <c r="B138" s="101" t="s">
        <v>271</v>
      </c>
      <c r="C138" s="101">
        <v>100</v>
      </c>
      <c r="D138" s="101">
        <v>71</v>
      </c>
      <c r="E138" s="101">
        <v>0</v>
      </c>
      <c r="F138" s="101">
        <v>0</v>
      </c>
      <c r="G138" s="101">
        <v>1</v>
      </c>
      <c r="H138" s="101">
        <v>71</v>
      </c>
      <c r="I138" s="101">
        <v>1</v>
      </c>
      <c r="J138" s="101">
        <v>71</v>
      </c>
      <c r="K138" s="201">
        <v>2.78E-47</v>
      </c>
      <c r="L138" s="101">
        <v>149</v>
      </c>
      <c r="M138" s="101">
        <v>100</v>
      </c>
      <c r="N138" s="101" t="s">
        <v>272</v>
      </c>
    </row>
    <row r="139" spans="1:14" x14ac:dyDescent="0.5">
      <c r="A139" s="101" t="s">
        <v>273</v>
      </c>
      <c r="B139" s="101" t="s">
        <v>273</v>
      </c>
      <c r="C139" s="101">
        <v>100</v>
      </c>
      <c r="D139" s="101">
        <v>72</v>
      </c>
      <c r="E139" s="101">
        <v>0</v>
      </c>
      <c r="F139" s="101">
        <v>0</v>
      </c>
      <c r="G139" s="101">
        <v>1</v>
      </c>
      <c r="H139" s="101">
        <v>72</v>
      </c>
      <c r="I139" s="101">
        <v>1</v>
      </c>
      <c r="J139" s="101">
        <v>72</v>
      </c>
      <c r="K139" s="201">
        <v>5.6499999999999998E-49</v>
      </c>
      <c r="L139" s="101">
        <v>154</v>
      </c>
      <c r="M139" s="101">
        <v>100</v>
      </c>
      <c r="N139" s="101" t="s">
        <v>274</v>
      </c>
    </row>
    <row r="140" spans="1:14" x14ac:dyDescent="0.5">
      <c r="A140" s="101" t="s">
        <v>275</v>
      </c>
      <c r="B140" s="101" t="s">
        <v>275</v>
      </c>
      <c r="C140" s="101">
        <v>100</v>
      </c>
      <c r="D140" s="101">
        <v>76</v>
      </c>
      <c r="E140" s="101">
        <v>0</v>
      </c>
      <c r="F140" s="101">
        <v>0</v>
      </c>
      <c r="G140" s="101">
        <v>1</v>
      </c>
      <c r="H140" s="101">
        <v>76</v>
      </c>
      <c r="I140" s="101">
        <v>1</v>
      </c>
      <c r="J140" s="101">
        <v>76</v>
      </c>
      <c r="K140" s="201">
        <v>1.72E-49</v>
      </c>
      <c r="L140" s="101">
        <v>155</v>
      </c>
      <c r="M140" s="101">
        <v>100</v>
      </c>
      <c r="N140" s="101" t="s">
        <v>276</v>
      </c>
    </row>
    <row r="141" spans="1:14" x14ac:dyDescent="0.5">
      <c r="A141" s="101" t="s">
        <v>275</v>
      </c>
      <c r="B141" s="101" t="s">
        <v>277</v>
      </c>
      <c r="C141" s="101">
        <v>64.614999999999995</v>
      </c>
      <c r="D141" s="101">
        <v>65</v>
      </c>
      <c r="E141" s="101">
        <v>23</v>
      </c>
      <c r="F141" s="101">
        <v>0</v>
      </c>
      <c r="G141" s="101">
        <v>9</v>
      </c>
      <c r="H141" s="101">
        <v>73</v>
      </c>
      <c r="I141" s="101">
        <v>9</v>
      </c>
      <c r="J141" s="101">
        <v>73</v>
      </c>
      <c r="K141" s="201">
        <v>8.4000000000000003E-26</v>
      </c>
      <c r="L141" s="101">
        <v>95.9</v>
      </c>
      <c r="M141" s="101">
        <v>76.92</v>
      </c>
      <c r="N141" s="101" t="s">
        <v>278</v>
      </c>
    </row>
    <row r="142" spans="1:14" x14ac:dyDescent="0.5">
      <c r="A142" s="101" t="s">
        <v>275</v>
      </c>
      <c r="B142" s="101" t="s">
        <v>279</v>
      </c>
      <c r="C142" s="101">
        <v>71.429000000000002</v>
      </c>
      <c r="D142" s="101">
        <v>56</v>
      </c>
      <c r="E142" s="101">
        <v>16</v>
      </c>
      <c r="F142" s="101">
        <v>0</v>
      </c>
      <c r="G142" s="101">
        <v>18</v>
      </c>
      <c r="H142" s="101">
        <v>73</v>
      </c>
      <c r="I142" s="101">
        <v>20</v>
      </c>
      <c r="J142" s="101">
        <v>75</v>
      </c>
      <c r="K142" s="201">
        <v>1.1100000000000001E-25</v>
      </c>
      <c r="L142" s="101">
        <v>95.5</v>
      </c>
      <c r="M142" s="101">
        <v>80.36</v>
      </c>
      <c r="N142" s="101" t="s">
        <v>280</v>
      </c>
    </row>
    <row r="143" spans="1:14" x14ac:dyDescent="0.5">
      <c r="A143" s="101" t="s">
        <v>275</v>
      </c>
      <c r="B143" s="101" t="s">
        <v>281</v>
      </c>
      <c r="C143" s="101">
        <v>69.643000000000001</v>
      </c>
      <c r="D143" s="101">
        <v>56</v>
      </c>
      <c r="E143" s="101">
        <v>17</v>
      </c>
      <c r="F143" s="101">
        <v>0</v>
      </c>
      <c r="G143" s="101">
        <v>18</v>
      </c>
      <c r="H143" s="101">
        <v>73</v>
      </c>
      <c r="I143" s="101">
        <v>18</v>
      </c>
      <c r="J143" s="101">
        <v>73</v>
      </c>
      <c r="K143" s="201">
        <v>2.7799999999999998E-24</v>
      </c>
      <c r="L143" s="101">
        <v>92</v>
      </c>
      <c r="M143" s="101">
        <v>80.36</v>
      </c>
      <c r="N143" s="101" t="s">
        <v>282</v>
      </c>
    </row>
    <row r="144" spans="1:14" x14ac:dyDescent="0.5">
      <c r="A144" s="101" t="s">
        <v>283</v>
      </c>
      <c r="B144" s="101" t="s">
        <v>283</v>
      </c>
      <c r="C144" s="101">
        <v>100</v>
      </c>
      <c r="D144" s="101">
        <v>70</v>
      </c>
      <c r="E144" s="101">
        <v>0</v>
      </c>
      <c r="F144" s="101">
        <v>0</v>
      </c>
      <c r="G144" s="101">
        <v>1</v>
      </c>
      <c r="H144" s="101">
        <v>70</v>
      </c>
      <c r="I144" s="101">
        <v>1</v>
      </c>
      <c r="J144" s="101">
        <v>70</v>
      </c>
      <c r="K144" s="201">
        <v>6.3499999999999998E-45</v>
      </c>
      <c r="L144" s="101">
        <v>143</v>
      </c>
      <c r="M144" s="101">
        <v>100</v>
      </c>
      <c r="N144" s="101" t="s">
        <v>284</v>
      </c>
    </row>
    <row r="145" spans="1:14" x14ac:dyDescent="0.5">
      <c r="A145" s="101" t="s">
        <v>285</v>
      </c>
      <c r="B145" s="101" t="s">
        <v>285</v>
      </c>
      <c r="C145" s="101">
        <v>100</v>
      </c>
      <c r="D145" s="101">
        <v>75</v>
      </c>
      <c r="E145" s="101">
        <v>0</v>
      </c>
      <c r="F145" s="101">
        <v>0</v>
      </c>
      <c r="G145" s="101">
        <v>1</v>
      </c>
      <c r="H145" s="101">
        <v>75</v>
      </c>
      <c r="I145" s="101">
        <v>1</v>
      </c>
      <c r="J145" s="101">
        <v>75</v>
      </c>
      <c r="K145" s="201">
        <v>3.5900000000000002E-48</v>
      </c>
      <c r="L145" s="101">
        <v>152</v>
      </c>
      <c r="M145" s="101">
        <v>100</v>
      </c>
      <c r="N145" s="101" t="s">
        <v>286</v>
      </c>
    </row>
    <row r="146" spans="1:14" x14ac:dyDescent="0.5">
      <c r="A146" s="101" t="s">
        <v>285</v>
      </c>
      <c r="B146" s="101" t="s">
        <v>287</v>
      </c>
      <c r="C146" s="101">
        <v>62.5</v>
      </c>
      <c r="D146" s="101">
        <v>72</v>
      </c>
      <c r="E146" s="101">
        <v>26</v>
      </c>
      <c r="F146" s="101">
        <v>1</v>
      </c>
      <c r="G146" s="101">
        <v>2</v>
      </c>
      <c r="H146" s="101">
        <v>73</v>
      </c>
      <c r="I146" s="101">
        <v>1</v>
      </c>
      <c r="J146" s="101">
        <v>71</v>
      </c>
      <c r="K146" s="201">
        <v>8.5700000000000007E-27</v>
      </c>
      <c r="L146" s="101">
        <v>98.2</v>
      </c>
      <c r="M146" s="101">
        <v>81.94</v>
      </c>
      <c r="N146" s="101" t="s">
        <v>288</v>
      </c>
    </row>
    <row r="147" spans="1:14" x14ac:dyDescent="0.5">
      <c r="A147" s="101" t="s">
        <v>285</v>
      </c>
      <c r="B147" s="101" t="s">
        <v>289</v>
      </c>
      <c r="C147" s="101">
        <v>61.110999999999997</v>
      </c>
      <c r="D147" s="101">
        <v>72</v>
      </c>
      <c r="E147" s="101">
        <v>27</v>
      </c>
      <c r="F147" s="101">
        <v>1</v>
      </c>
      <c r="G147" s="101">
        <v>2</v>
      </c>
      <c r="H147" s="101">
        <v>73</v>
      </c>
      <c r="I147" s="101">
        <v>1</v>
      </c>
      <c r="J147" s="101">
        <v>71</v>
      </c>
      <c r="K147" s="201">
        <v>1.11E-26</v>
      </c>
      <c r="L147" s="101">
        <v>97.8</v>
      </c>
      <c r="M147" s="101">
        <v>81.94</v>
      </c>
      <c r="N147" s="101" t="s">
        <v>290</v>
      </c>
    </row>
    <row r="148" spans="1:14" x14ac:dyDescent="0.5">
      <c r="A148" s="101" t="s">
        <v>285</v>
      </c>
      <c r="B148" s="101" t="s">
        <v>291</v>
      </c>
      <c r="C148" s="101">
        <v>60</v>
      </c>
      <c r="D148" s="101">
        <v>75</v>
      </c>
      <c r="E148" s="101">
        <v>27</v>
      </c>
      <c r="F148" s="101">
        <v>1</v>
      </c>
      <c r="G148" s="101">
        <v>2</v>
      </c>
      <c r="H148" s="101">
        <v>73</v>
      </c>
      <c r="I148" s="101">
        <v>1</v>
      </c>
      <c r="J148" s="101">
        <v>75</v>
      </c>
      <c r="K148" s="201">
        <v>6.4400000000000001E-26</v>
      </c>
      <c r="L148" s="101">
        <v>95.9</v>
      </c>
      <c r="M148" s="101">
        <v>74.67</v>
      </c>
      <c r="N148" s="101" t="s">
        <v>292</v>
      </c>
    </row>
    <row r="149" spans="1:14" x14ac:dyDescent="0.5">
      <c r="A149" s="101" t="s">
        <v>293</v>
      </c>
      <c r="B149" s="101" t="s">
        <v>293</v>
      </c>
      <c r="C149" s="101">
        <v>100</v>
      </c>
      <c r="D149" s="101">
        <v>61</v>
      </c>
      <c r="E149" s="101">
        <v>0</v>
      </c>
      <c r="F149" s="101">
        <v>0</v>
      </c>
      <c r="G149" s="101">
        <v>1</v>
      </c>
      <c r="H149" s="101">
        <v>61</v>
      </c>
      <c r="I149" s="101">
        <v>1</v>
      </c>
      <c r="J149" s="101">
        <v>61</v>
      </c>
      <c r="K149" s="201">
        <v>1.5499999999999999E-38</v>
      </c>
      <c r="L149" s="101">
        <v>126</v>
      </c>
      <c r="M149" s="101">
        <v>100</v>
      </c>
      <c r="N149" s="101" t="s">
        <v>294</v>
      </c>
    </row>
    <row r="150" spans="1:14" x14ac:dyDescent="0.5">
      <c r="A150" s="101" t="s">
        <v>295</v>
      </c>
      <c r="B150" s="101" t="s">
        <v>295</v>
      </c>
      <c r="C150" s="101">
        <v>100</v>
      </c>
      <c r="D150" s="101">
        <v>77</v>
      </c>
      <c r="E150" s="101">
        <v>0</v>
      </c>
      <c r="F150" s="101">
        <v>0</v>
      </c>
      <c r="G150" s="101">
        <v>1</v>
      </c>
      <c r="H150" s="101">
        <v>77</v>
      </c>
      <c r="I150" s="101">
        <v>1</v>
      </c>
      <c r="J150" s="101">
        <v>77</v>
      </c>
      <c r="K150" s="201">
        <v>4.6299999999999995E-53</v>
      </c>
      <c r="L150" s="101">
        <v>164</v>
      </c>
      <c r="M150" s="101">
        <v>100</v>
      </c>
      <c r="N150" s="101" t="s">
        <v>296</v>
      </c>
    </row>
    <row r="151" spans="1:14" x14ac:dyDescent="0.5">
      <c r="A151" s="101" t="s">
        <v>295</v>
      </c>
      <c r="B151" s="101" t="s">
        <v>297</v>
      </c>
      <c r="C151" s="101">
        <v>98.700999999999993</v>
      </c>
      <c r="D151" s="101">
        <v>77</v>
      </c>
      <c r="E151" s="101">
        <v>1</v>
      </c>
      <c r="F151" s="101">
        <v>0</v>
      </c>
      <c r="G151" s="101">
        <v>1</v>
      </c>
      <c r="H151" s="101">
        <v>77</v>
      </c>
      <c r="I151" s="101">
        <v>1</v>
      </c>
      <c r="J151" s="101">
        <v>77</v>
      </c>
      <c r="K151" s="201">
        <v>1.8100000000000001E-52</v>
      </c>
      <c r="L151" s="101">
        <v>163</v>
      </c>
      <c r="M151" s="101">
        <v>100</v>
      </c>
      <c r="N151" s="101" t="s">
        <v>298</v>
      </c>
    </row>
    <row r="152" spans="1:14" x14ac:dyDescent="0.5">
      <c r="A152" s="101" t="s">
        <v>295</v>
      </c>
      <c r="B152" s="101" t="s">
        <v>299</v>
      </c>
      <c r="C152" s="101">
        <v>94.805000000000007</v>
      </c>
      <c r="D152" s="101">
        <v>77</v>
      </c>
      <c r="E152" s="101">
        <v>4</v>
      </c>
      <c r="F152" s="101">
        <v>0</v>
      </c>
      <c r="G152" s="101">
        <v>1</v>
      </c>
      <c r="H152" s="101">
        <v>77</v>
      </c>
      <c r="I152" s="101">
        <v>9</v>
      </c>
      <c r="J152" s="101">
        <v>85</v>
      </c>
      <c r="K152" s="201">
        <v>2.3599999999999999E-50</v>
      </c>
      <c r="L152" s="101">
        <v>157</v>
      </c>
      <c r="M152" s="101">
        <v>97.4</v>
      </c>
      <c r="N152" s="101" t="s">
        <v>300</v>
      </c>
    </row>
    <row r="153" spans="1:14" x14ac:dyDescent="0.5">
      <c r="A153" s="101" t="s">
        <v>295</v>
      </c>
      <c r="B153" s="101" t="s">
        <v>301</v>
      </c>
      <c r="C153" s="101">
        <v>94.805000000000007</v>
      </c>
      <c r="D153" s="101">
        <v>77</v>
      </c>
      <c r="E153" s="101">
        <v>4</v>
      </c>
      <c r="F153" s="101">
        <v>0</v>
      </c>
      <c r="G153" s="101">
        <v>1</v>
      </c>
      <c r="H153" s="101">
        <v>77</v>
      </c>
      <c r="I153" s="101">
        <v>1</v>
      </c>
      <c r="J153" s="101">
        <v>77</v>
      </c>
      <c r="K153" s="201">
        <v>3.1900000000000002E-50</v>
      </c>
      <c r="L153" s="101">
        <v>157</v>
      </c>
      <c r="M153" s="101">
        <v>97.4</v>
      </c>
      <c r="N153" s="101" t="s">
        <v>302</v>
      </c>
    </row>
    <row r="154" spans="1:14" x14ac:dyDescent="0.5">
      <c r="A154" s="101" t="s">
        <v>295</v>
      </c>
      <c r="B154" s="101" t="s">
        <v>303</v>
      </c>
      <c r="C154" s="101">
        <v>94.805000000000007</v>
      </c>
      <c r="D154" s="101">
        <v>77</v>
      </c>
      <c r="E154" s="101">
        <v>4</v>
      </c>
      <c r="F154" s="101">
        <v>0</v>
      </c>
      <c r="G154" s="101">
        <v>1</v>
      </c>
      <c r="H154" s="101">
        <v>77</v>
      </c>
      <c r="I154" s="101">
        <v>1</v>
      </c>
      <c r="J154" s="101">
        <v>77</v>
      </c>
      <c r="K154" s="201">
        <v>3.8899999999999999E-50</v>
      </c>
      <c r="L154" s="101">
        <v>157</v>
      </c>
      <c r="M154" s="101">
        <v>96.1</v>
      </c>
      <c r="N154" s="101" t="s">
        <v>304</v>
      </c>
    </row>
    <row r="155" spans="1:14" x14ac:dyDescent="0.5">
      <c r="A155" s="101" t="s">
        <v>295</v>
      </c>
      <c r="B155" s="101" t="s">
        <v>305</v>
      </c>
      <c r="C155" s="101">
        <v>89.61</v>
      </c>
      <c r="D155" s="101">
        <v>77</v>
      </c>
      <c r="E155" s="101">
        <v>8</v>
      </c>
      <c r="F155" s="101">
        <v>0</v>
      </c>
      <c r="G155" s="101">
        <v>1</v>
      </c>
      <c r="H155" s="101">
        <v>77</v>
      </c>
      <c r="I155" s="101">
        <v>1</v>
      </c>
      <c r="J155" s="101">
        <v>77</v>
      </c>
      <c r="K155" s="201">
        <v>6.3799999999999999E-47</v>
      </c>
      <c r="L155" s="101">
        <v>149</v>
      </c>
      <c r="M155" s="101">
        <v>93.51</v>
      </c>
      <c r="N155" s="101" t="s">
        <v>306</v>
      </c>
    </row>
    <row r="156" spans="1:14" x14ac:dyDescent="0.5">
      <c r="A156" s="101" t="s">
        <v>295</v>
      </c>
      <c r="B156" s="101" t="s">
        <v>307</v>
      </c>
      <c r="C156" s="101">
        <v>78.947000000000003</v>
      </c>
      <c r="D156" s="101">
        <v>76</v>
      </c>
      <c r="E156" s="101">
        <v>16</v>
      </c>
      <c r="F156" s="101">
        <v>0</v>
      </c>
      <c r="G156" s="101">
        <v>1</v>
      </c>
      <c r="H156" s="101">
        <v>76</v>
      </c>
      <c r="I156" s="101">
        <v>1</v>
      </c>
      <c r="J156" s="101">
        <v>76</v>
      </c>
      <c r="K156" s="201">
        <v>4.2900000000000001E-41</v>
      </c>
      <c r="L156" s="101">
        <v>134</v>
      </c>
      <c r="M156" s="101">
        <v>92.11</v>
      </c>
      <c r="N156" s="101" t="s">
        <v>308</v>
      </c>
    </row>
    <row r="157" spans="1:14" x14ac:dyDescent="0.5">
      <c r="A157" s="101" t="s">
        <v>295</v>
      </c>
      <c r="B157" s="101" t="s">
        <v>309</v>
      </c>
      <c r="C157" s="101">
        <v>76.923000000000002</v>
      </c>
      <c r="D157" s="101">
        <v>78</v>
      </c>
      <c r="E157" s="101">
        <v>16</v>
      </c>
      <c r="F157" s="101">
        <v>1</v>
      </c>
      <c r="G157" s="101">
        <v>1</v>
      </c>
      <c r="H157" s="101">
        <v>76</v>
      </c>
      <c r="I157" s="101">
        <v>1</v>
      </c>
      <c r="J157" s="101">
        <v>78</v>
      </c>
      <c r="K157" s="201">
        <v>9.2E-40</v>
      </c>
      <c r="L157" s="101">
        <v>131</v>
      </c>
      <c r="M157" s="101">
        <v>91.03</v>
      </c>
      <c r="N157" s="101" t="s">
        <v>310</v>
      </c>
    </row>
    <row r="158" spans="1:14" x14ac:dyDescent="0.5">
      <c r="A158" s="101" t="s">
        <v>295</v>
      </c>
      <c r="B158" s="101" t="s">
        <v>311</v>
      </c>
      <c r="C158" s="101">
        <v>76.623000000000005</v>
      </c>
      <c r="D158" s="101">
        <v>77</v>
      </c>
      <c r="E158" s="101">
        <v>16</v>
      </c>
      <c r="F158" s="101">
        <v>1</v>
      </c>
      <c r="G158" s="101">
        <v>1</v>
      </c>
      <c r="H158" s="101">
        <v>75</v>
      </c>
      <c r="I158" s="101">
        <v>1</v>
      </c>
      <c r="J158" s="101">
        <v>77</v>
      </c>
      <c r="K158" s="201">
        <v>4.5599999999999999E-39</v>
      </c>
      <c r="L158" s="101">
        <v>129</v>
      </c>
      <c r="M158" s="101">
        <v>90.91</v>
      </c>
      <c r="N158" s="101" t="s">
        <v>312</v>
      </c>
    </row>
    <row r="159" spans="1:14" x14ac:dyDescent="0.5">
      <c r="A159" s="101" t="s">
        <v>295</v>
      </c>
      <c r="B159" s="101" t="s">
        <v>313</v>
      </c>
      <c r="C159" s="101">
        <v>75.641000000000005</v>
      </c>
      <c r="D159" s="101">
        <v>78</v>
      </c>
      <c r="E159" s="101">
        <v>17</v>
      </c>
      <c r="F159" s="101">
        <v>1</v>
      </c>
      <c r="G159" s="101">
        <v>1</v>
      </c>
      <c r="H159" s="101">
        <v>76</v>
      </c>
      <c r="I159" s="101">
        <v>1</v>
      </c>
      <c r="J159" s="101">
        <v>78</v>
      </c>
      <c r="K159" s="201">
        <v>7.5699999999999996E-39</v>
      </c>
      <c r="L159" s="101">
        <v>129</v>
      </c>
      <c r="M159" s="101">
        <v>89.74</v>
      </c>
      <c r="N159" s="101" t="s">
        <v>314</v>
      </c>
    </row>
    <row r="160" spans="1:14" x14ac:dyDescent="0.5">
      <c r="A160" s="101" t="s">
        <v>295</v>
      </c>
      <c r="B160" s="101" t="s">
        <v>315</v>
      </c>
      <c r="C160" s="101">
        <v>75.641000000000005</v>
      </c>
      <c r="D160" s="101">
        <v>78</v>
      </c>
      <c r="E160" s="101">
        <v>17</v>
      </c>
      <c r="F160" s="101">
        <v>1</v>
      </c>
      <c r="G160" s="101">
        <v>1</v>
      </c>
      <c r="H160" s="101">
        <v>76</v>
      </c>
      <c r="I160" s="101">
        <v>1</v>
      </c>
      <c r="J160" s="101">
        <v>78</v>
      </c>
      <c r="K160" s="201">
        <v>8.0899999999999994E-39</v>
      </c>
      <c r="L160" s="101">
        <v>128</v>
      </c>
      <c r="M160" s="101">
        <v>89.74</v>
      </c>
      <c r="N160" s="101" t="s">
        <v>316</v>
      </c>
    </row>
    <row r="161" spans="1:14" x14ac:dyDescent="0.5">
      <c r="A161" s="101" t="s">
        <v>295</v>
      </c>
      <c r="B161" s="101" t="s">
        <v>317</v>
      </c>
      <c r="C161" s="101">
        <v>64.912000000000006</v>
      </c>
      <c r="D161" s="101">
        <v>57</v>
      </c>
      <c r="E161" s="101">
        <v>20</v>
      </c>
      <c r="F161" s="101">
        <v>0</v>
      </c>
      <c r="G161" s="101">
        <v>20</v>
      </c>
      <c r="H161" s="101">
        <v>76</v>
      </c>
      <c r="I161" s="101">
        <v>22</v>
      </c>
      <c r="J161" s="101">
        <v>78</v>
      </c>
      <c r="K161" s="201">
        <v>8.3300000000000005E-26</v>
      </c>
      <c r="L161" s="101">
        <v>95.9</v>
      </c>
      <c r="M161" s="101">
        <v>84.21</v>
      </c>
      <c r="N161" s="101" t="s">
        <v>318</v>
      </c>
    </row>
    <row r="162" spans="1:14" x14ac:dyDescent="0.5">
      <c r="A162" s="101" t="s">
        <v>295</v>
      </c>
      <c r="B162" s="101" t="s">
        <v>319</v>
      </c>
      <c r="C162" s="101">
        <v>61.404000000000003</v>
      </c>
      <c r="D162" s="101">
        <v>57</v>
      </c>
      <c r="E162" s="101">
        <v>22</v>
      </c>
      <c r="F162" s="101">
        <v>0</v>
      </c>
      <c r="G162" s="101">
        <v>20</v>
      </c>
      <c r="H162" s="101">
        <v>76</v>
      </c>
      <c r="I162" s="101">
        <v>22</v>
      </c>
      <c r="J162" s="101">
        <v>78</v>
      </c>
      <c r="K162" s="201">
        <v>1.5399999999999999E-23</v>
      </c>
      <c r="L162" s="101">
        <v>90.1</v>
      </c>
      <c r="M162" s="101">
        <v>82.46</v>
      </c>
      <c r="N162" s="101" t="s">
        <v>320</v>
      </c>
    </row>
    <row r="163" spans="1:14" x14ac:dyDescent="0.5">
      <c r="A163" s="101" t="s">
        <v>295</v>
      </c>
      <c r="B163" s="101" t="s">
        <v>321</v>
      </c>
      <c r="C163" s="101">
        <v>71.153999999999996</v>
      </c>
      <c r="D163" s="101">
        <v>52</v>
      </c>
      <c r="E163" s="101">
        <v>15</v>
      </c>
      <c r="F163" s="101">
        <v>0</v>
      </c>
      <c r="G163" s="101">
        <v>25</v>
      </c>
      <c r="H163" s="101">
        <v>76</v>
      </c>
      <c r="I163" s="101">
        <v>29</v>
      </c>
      <c r="J163" s="101">
        <v>80</v>
      </c>
      <c r="K163" s="201">
        <v>7.2100000000000002E-22</v>
      </c>
      <c r="L163" s="101">
        <v>85.9</v>
      </c>
      <c r="M163" s="101">
        <v>84.62</v>
      </c>
      <c r="N163" s="101" t="s">
        <v>322</v>
      </c>
    </row>
    <row r="164" spans="1:14" x14ac:dyDescent="0.5">
      <c r="A164" s="101" t="s">
        <v>295</v>
      </c>
      <c r="B164" s="101" t="s">
        <v>323</v>
      </c>
      <c r="C164" s="101">
        <v>52</v>
      </c>
      <c r="D164" s="101">
        <v>75</v>
      </c>
      <c r="E164" s="101">
        <v>35</v>
      </c>
      <c r="F164" s="101">
        <v>1</v>
      </c>
      <c r="G164" s="101">
        <v>1</v>
      </c>
      <c r="H164" s="101">
        <v>75</v>
      </c>
      <c r="I164" s="101">
        <v>1</v>
      </c>
      <c r="J164" s="101">
        <v>74</v>
      </c>
      <c r="K164" s="201">
        <v>7.5100000000000004E-22</v>
      </c>
      <c r="L164" s="101">
        <v>85.9</v>
      </c>
      <c r="M164" s="101">
        <v>72</v>
      </c>
      <c r="N164" s="101" t="s">
        <v>324</v>
      </c>
    </row>
    <row r="165" spans="1:14" x14ac:dyDescent="0.5">
      <c r="A165" s="101" t="s">
        <v>295</v>
      </c>
      <c r="B165" s="101" t="s">
        <v>325</v>
      </c>
      <c r="C165" s="101">
        <v>62.264000000000003</v>
      </c>
      <c r="D165" s="101">
        <v>53</v>
      </c>
      <c r="E165" s="101">
        <v>20</v>
      </c>
      <c r="F165" s="101">
        <v>0</v>
      </c>
      <c r="G165" s="101">
        <v>24</v>
      </c>
      <c r="H165" s="101">
        <v>76</v>
      </c>
      <c r="I165" s="101">
        <v>57</v>
      </c>
      <c r="J165" s="101">
        <v>109</v>
      </c>
      <c r="K165" s="201">
        <v>1.59E-21</v>
      </c>
      <c r="L165" s="101">
        <v>85.9</v>
      </c>
      <c r="M165" s="101">
        <v>81.13</v>
      </c>
      <c r="N165" s="101" t="s">
        <v>326</v>
      </c>
    </row>
    <row r="166" spans="1:14" x14ac:dyDescent="0.5">
      <c r="A166" s="101" t="s">
        <v>295</v>
      </c>
      <c r="B166" s="101" t="s">
        <v>327</v>
      </c>
      <c r="C166" s="101">
        <v>62.264000000000003</v>
      </c>
      <c r="D166" s="101">
        <v>53</v>
      </c>
      <c r="E166" s="101">
        <v>20</v>
      </c>
      <c r="F166" s="101">
        <v>0</v>
      </c>
      <c r="G166" s="101">
        <v>24</v>
      </c>
      <c r="H166" s="101">
        <v>76</v>
      </c>
      <c r="I166" s="101">
        <v>26</v>
      </c>
      <c r="J166" s="101">
        <v>78</v>
      </c>
      <c r="K166" s="201">
        <v>1.73E-21</v>
      </c>
      <c r="L166" s="101">
        <v>85.1</v>
      </c>
      <c r="M166" s="101">
        <v>81.13</v>
      </c>
      <c r="N166" s="101" t="s">
        <v>328</v>
      </c>
    </row>
    <row r="167" spans="1:14" x14ac:dyDescent="0.5">
      <c r="A167" s="101" t="s">
        <v>295</v>
      </c>
      <c r="B167" s="101" t="s">
        <v>329</v>
      </c>
      <c r="C167" s="101">
        <v>52.703000000000003</v>
      </c>
      <c r="D167" s="101">
        <v>74</v>
      </c>
      <c r="E167" s="101">
        <v>34</v>
      </c>
      <c r="F167" s="101">
        <v>1</v>
      </c>
      <c r="G167" s="101">
        <v>1</v>
      </c>
      <c r="H167" s="101">
        <v>74</v>
      </c>
      <c r="I167" s="101">
        <v>1</v>
      </c>
      <c r="J167" s="101">
        <v>73</v>
      </c>
      <c r="K167" s="201">
        <v>3.09E-21</v>
      </c>
      <c r="L167" s="101">
        <v>84.3</v>
      </c>
      <c r="M167" s="101">
        <v>71.62</v>
      </c>
      <c r="N167" s="101" t="s">
        <v>330</v>
      </c>
    </row>
    <row r="168" spans="1:14" x14ac:dyDescent="0.5">
      <c r="A168" s="101" t="s">
        <v>295</v>
      </c>
      <c r="B168" s="101" t="s">
        <v>331</v>
      </c>
      <c r="C168" s="101">
        <v>69.230999999999995</v>
      </c>
      <c r="D168" s="101">
        <v>52</v>
      </c>
      <c r="E168" s="101">
        <v>16</v>
      </c>
      <c r="F168" s="101">
        <v>0</v>
      </c>
      <c r="G168" s="101">
        <v>25</v>
      </c>
      <c r="H168" s="101">
        <v>76</v>
      </c>
      <c r="I168" s="101">
        <v>29</v>
      </c>
      <c r="J168" s="101">
        <v>80</v>
      </c>
      <c r="K168" s="201">
        <v>3.2000000000000002E-21</v>
      </c>
      <c r="L168" s="101">
        <v>84.3</v>
      </c>
      <c r="M168" s="101">
        <v>82.69</v>
      </c>
      <c r="N168" s="101" t="s">
        <v>332</v>
      </c>
    </row>
    <row r="169" spans="1:14" x14ac:dyDescent="0.5">
      <c r="A169" s="101" t="s">
        <v>295</v>
      </c>
      <c r="B169" s="101" t="s">
        <v>333</v>
      </c>
      <c r="C169" s="101">
        <v>69.230999999999995</v>
      </c>
      <c r="D169" s="101">
        <v>52</v>
      </c>
      <c r="E169" s="101">
        <v>16</v>
      </c>
      <c r="F169" s="101">
        <v>0</v>
      </c>
      <c r="G169" s="101">
        <v>25</v>
      </c>
      <c r="H169" s="101">
        <v>76</v>
      </c>
      <c r="I169" s="101">
        <v>29</v>
      </c>
      <c r="J169" s="101">
        <v>80</v>
      </c>
      <c r="K169" s="201">
        <v>4.3699999999999997E-21</v>
      </c>
      <c r="L169" s="101">
        <v>84</v>
      </c>
      <c r="M169" s="101">
        <v>82.69</v>
      </c>
      <c r="N169" s="101" t="s">
        <v>334</v>
      </c>
    </row>
    <row r="170" spans="1:14" x14ac:dyDescent="0.5">
      <c r="A170" s="101" t="s">
        <v>295</v>
      </c>
      <c r="B170" s="101" t="s">
        <v>335</v>
      </c>
      <c r="C170" s="101">
        <v>69.230999999999995</v>
      </c>
      <c r="D170" s="101">
        <v>52</v>
      </c>
      <c r="E170" s="101">
        <v>16</v>
      </c>
      <c r="F170" s="101">
        <v>0</v>
      </c>
      <c r="G170" s="101">
        <v>25</v>
      </c>
      <c r="H170" s="101">
        <v>76</v>
      </c>
      <c r="I170" s="101">
        <v>29</v>
      </c>
      <c r="J170" s="101">
        <v>80</v>
      </c>
      <c r="K170" s="201">
        <v>4.6400000000000003E-21</v>
      </c>
      <c r="L170" s="101">
        <v>84</v>
      </c>
      <c r="M170" s="101">
        <v>82.69</v>
      </c>
      <c r="N170" s="101" t="s">
        <v>336</v>
      </c>
    </row>
    <row r="171" spans="1:14" x14ac:dyDescent="0.5">
      <c r="A171" s="101" t="s">
        <v>295</v>
      </c>
      <c r="B171" s="101" t="s">
        <v>337</v>
      </c>
      <c r="C171" s="101">
        <v>42.856999999999999</v>
      </c>
      <c r="D171" s="101">
        <v>84</v>
      </c>
      <c r="E171" s="101">
        <v>41</v>
      </c>
      <c r="F171" s="101">
        <v>1</v>
      </c>
      <c r="G171" s="101">
        <v>1</v>
      </c>
      <c r="H171" s="101">
        <v>77</v>
      </c>
      <c r="I171" s="101">
        <v>1</v>
      </c>
      <c r="J171" s="101">
        <v>84</v>
      </c>
      <c r="K171" s="201">
        <v>5.7700000000000003E-21</v>
      </c>
      <c r="L171" s="101">
        <v>84</v>
      </c>
      <c r="M171" s="101">
        <v>65.48</v>
      </c>
      <c r="N171" s="101" t="s">
        <v>338</v>
      </c>
    </row>
    <row r="172" spans="1:14" x14ac:dyDescent="0.5">
      <c r="A172" s="101" t="s">
        <v>339</v>
      </c>
      <c r="B172" s="101" t="s">
        <v>339</v>
      </c>
      <c r="C172" s="101">
        <v>100</v>
      </c>
      <c r="D172" s="101">
        <v>76</v>
      </c>
      <c r="E172" s="101">
        <v>0</v>
      </c>
      <c r="F172" s="101">
        <v>0</v>
      </c>
      <c r="G172" s="101">
        <v>1</v>
      </c>
      <c r="H172" s="101">
        <v>76</v>
      </c>
      <c r="I172" s="101">
        <v>1</v>
      </c>
      <c r="J172" s="101">
        <v>76</v>
      </c>
      <c r="K172" s="201">
        <v>1.13E-49</v>
      </c>
      <c r="L172" s="101">
        <v>155</v>
      </c>
      <c r="M172" s="101">
        <v>100</v>
      </c>
      <c r="N172" s="101" t="s">
        <v>340</v>
      </c>
    </row>
    <row r="173" spans="1:14" x14ac:dyDescent="0.5">
      <c r="A173" s="101" t="s">
        <v>341</v>
      </c>
      <c r="B173" s="101" t="s">
        <v>341</v>
      </c>
      <c r="C173" s="101">
        <v>100</v>
      </c>
      <c r="D173" s="101">
        <v>77</v>
      </c>
      <c r="E173" s="101">
        <v>0</v>
      </c>
      <c r="F173" s="101">
        <v>0</v>
      </c>
      <c r="G173" s="101">
        <v>1</v>
      </c>
      <c r="H173" s="101">
        <v>77</v>
      </c>
      <c r="I173" s="101">
        <v>1</v>
      </c>
      <c r="J173" s="101">
        <v>77</v>
      </c>
      <c r="K173" s="201">
        <v>7.2100000000000003E-52</v>
      </c>
      <c r="L173" s="101">
        <v>161</v>
      </c>
      <c r="M173" s="101">
        <v>100</v>
      </c>
      <c r="N173" s="101" t="s">
        <v>342</v>
      </c>
    </row>
    <row r="174" spans="1:14" x14ac:dyDescent="0.5">
      <c r="A174" s="101" t="s">
        <v>341</v>
      </c>
      <c r="B174" s="101" t="s">
        <v>343</v>
      </c>
      <c r="C174" s="101">
        <v>88.311999999999998</v>
      </c>
      <c r="D174" s="101">
        <v>77</v>
      </c>
      <c r="E174" s="101">
        <v>9</v>
      </c>
      <c r="F174" s="101">
        <v>0</v>
      </c>
      <c r="G174" s="101">
        <v>1</v>
      </c>
      <c r="H174" s="101">
        <v>77</v>
      </c>
      <c r="I174" s="101">
        <v>1</v>
      </c>
      <c r="J174" s="101">
        <v>77</v>
      </c>
      <c r="K174" s="201">
        <v>1.8600000000000001E-45</v>
      </c>
      <c r="L174" s="101">
        <v>145</v>
      </c>
      <c r="M174" s="101">
        <v>97.4</v>
      </c>
      <c r="N174" s="101" t="s">
        <v>344</v>
      </c>
    </row>
    <row r="175" spans="1:14" x14ac:dyDescent="0.5">
      <c r="A175" s="101" t="s">
        <v>341</v>
      </c>
      <c r="B175" s="101" t="s">
        <v>345</v>
      </c>
      <c r="C175" s="101">
        <v>65.385000000000005</v>
      </c>
      <c r="D175" s="101">
        <v>78</v>
      </c>
      <c r="E175" s="101">
        <v>15</v>
      </c>
      <c r="F175" s="101">
        <v>2</v>
      </c>
      <c r="G175" s="101">
        <v>1</v>
      </c>
      <c r="H175" s="101">
        <v>77</v>
      </c>
      <c r="I175" s="101">
        <v>1</v>
      </c>
      <c r="J175" s="101">
        <v>67</v>
      </c>
      <c r="K175" s="201">
        <v>1.1000000000000001E-25</v>
      </c>
      <c r="L175" s="101">
        <v>95.1</v>
      </c>
      <c r="M175" s="101">
        <v>71.790000000000006</v>
      </c>
      <c r="N175" s="101" t="s">
        <v>346</v>
      </c>
    </row>
    <row r="176" spans="1:14" x14ac:dyDescent="0.5">
      <c r="A176" s="101" t="s">
        <v>341</v>
      </c>
      <c r="B176" s="101" t="s">
        <v>347</v>
      </c>
      <c r="C176" s="101">
        <v>55.738</v>
      </c>
      <c r="D176" s="101">
        <v>61</v>
      </c>
      <c r="E176" s="101">
        <v>27</v>
      </c>
      <c r="F176" s="101">
        <v>0</v>
      </c>
      <c r="G176" s="101">
        <v>16</v>
      </c>
      <c r="H176" s="101">
        <v>76</v>
      </c>
      <c r="I176" s="101">
        <v>1</v>
      </c>
      <c r="J176" s="101">
        <v>61</v>
      </c>
      <c r="K176" s="201">
        <v>9.1199999999999998E-22</v>
      </c>
      <c r="L176" s="101">
        <v>85.1</v>
      </c>
      <c r="M176" s="101">
        <v>78.69</v>
      </c>
      <c r="N176" s="101" t="s">
        <v>348</v>
      </c>
    </row>
    <row r="177" spans="1:14" x14ac:dyDescent="0.5">
      <c r="A177" s="101" t="s">
        <v>341</v>
      </c>
      <c r="B177" s="101" t="s">
        <v>349</v>
      </c>
      <c r="C177" s="101">
        <v>57.811999999999998</v>
      </c>
      <c r="D177" s="101">
        <v>64</v>
      </c>
      <c r="E177" s="101">
        <v>27</v>
      </c>
      <c r="F177" s="101">
        <v>0</v>
      </c>
      <c r="G177" s="101">
        <v>14</v>
      </c>
      <c r="H177" s="101">
        <v>77</v>
      </c>
      <c r="I177" s="101">
        <v>21</v>
      </c>
      <c r="J177" s="101">
        <v>84</v>
      </c>
      <c r="K177" s="201">
        <v>2.0599999999999999E-21</v>
      </c>
      <c r="L177" s="101">
        <v>85.1</v>
      </c>
      <c r="M177" s="101">
        <v>71.88</v>
      </c>
      <c r="N177" s="101" t="s">
        <v>350</v>
      </c>
    </row>
    <row r="178" spans="1:14" x14ac:dyDescent="0.5">
      <c r="A178" s="101" t="s">
        <v>341</v>
      </c>
      <c r="B178" s="101" t="s">
        <v>351</v>
      </c>
      <c r="C178" s="101">
        <v>59.375</v>
      </c>
      <c r="D178" s="101">
        <v>64</v>
      </c>
      <c r="E178" s="101">
        <v>26</v>
      </c>
      <c r="F178" s="101">
        <v>0</v>
      </c>
      <c r="G178" s="101">
        <v>14</v>
      </c>
      <c r="H178" s="101">
        <v>77</v>
      </c>
      <c r="I178" s="101">
        <v>21</v>
      </c>
      <c r="J178" s="101">
        <v>84</v>
      </c>
      <c r="K178" s="201">
        <v>2.74E-21</v>
      </c>
      <c r="L178" s="101">
        <v>84.7</v>
      </c>
      <c r="M178" s="101">
        <v>71.88</v>
      </c>
      <c r="N178" s="101" t="s">
        <v>352</v>
      </c>
    </row>
    <row r="179" spans="1:14" x14ac:dyDescent="0.5">
      <c r="A179" s="101" t="s">
        <v>341</v>
      </c>
      <c r="B179" s="101" t="s">
        <v>353</v>
      </c>
      <c r="C179" s="101">
        <v>57.811999999999998</v>
      </c>
      <c r="D179" s="101">
        <v>64</v>
      </c>
      <c r="E179" s="101">
        <v>27</v>
      </c>
      <c r="F179" s="101">
        <v>0</v>
      </c>
      <c r="G179" s="101">
        <v>14</v>
      </c>
      <c r="H179" s="101">
        <v>77</v>
      </c>
      <c r="I179" s="101">
        <v>21</v>
      </c>
      <c r="J179" s="101">
        <v>84</v>
      </c>
      <c r="K179" s="201">
        <v>4.9500000000000003E-21</v>
      </c>
      <c r="L179" s="101">
        <v>84</v>
      </c>
      <c r="M179" s="101">
        <v>71.88</v>
      </c>
      <c r="N179" s="101" t="s">
        <v>354</v>
      </c>
    </row>
    <row r="180" spans="1:14" x14ac:dyDescent="0.5">
      <c r="A180" s="101" t="s">
        <v>355</v>
      </c>
      <c r="B180" s="101" t="s">
        <v>355</v>
      </c>
      <c r="C180" s="101">
        <v>100</v>
      </c>
      <c r="D180" s="101">
        <v>77</v>
      </c>
      <c r="E180" s="101">
        <v>0</v>
      </c>
      <c r="F180" s="101">
        <v>0</v>
      </c>
      <c r="G180" s="101">
        <v>1</v>
      </c>
      <c r="H180" s="101">
        <v>77</v>
      </c>
      <c r="I180" s="101">
        <v>1</v>
      </c>
      <c r="J180" s="101">
        <v>77</v>
      </c>
      <c r="K180" s="201">
        <v>9.3900000000000005E-52</v>
      </c>
      <c r="L180" s="101">
        <v>161</v>
      </c>
      <c r="M180" s="101">
        <v>100</v>
      </c>
      <c r="N180" s="101" t="s">
        <v>356</v>
      </c>
    </row>
    <row r="181" spans="1:14" x14ac:dyDescent="0.5">
      <c r="A181" s="101" t="s">
        <v>355</v>
      </c>
      <c r="B181" s="101" t="s">
        <v>357</v>
      </c>
      <c r="C181" s="101">
        <v>78.873000000000005</v>
      </c>
      <c r="D181" s="101">
        <v>71</v>
      </c>
      <c r="E181" s="101">
        <v>14</v>
      </c>
      <c r="F181" s="101">
        <v>1</v>
      </c>
      <c r="G181" s="101">
        <v>8</v>
      </c>
      <c r="H181" s="101">
        <v>77</v>
      </c>
      <c r="I181" s="101">
        <v>2</v>
      </c>
      <c r="J181" s="101">
        <v>72</v>
      </c>
      <c r="K181" s="201">
        <v>3.0700000000000001E-36</v>
      </c>
      <c r="L181" s="101">
        <v>122</v>
      </c>
      <c r="M181" s="101">
        <v>90.14</v>
      </c>
      <c r="N181" s="101" t="s">
        <v>358</v>
      </c>
    </row>
    <row r="182" spans="1:14" x14ac:dyDescent="0.5">
      <c r="A182" s="101" t="s">
        <v>359</v>
      </c>
      <c r="B182" s="101" t="s">
        <v>359</v>
      </c>
      <c r="C182" s="101">
        <v>100</v>
      </c>
      <c r="D182" s="101">
        <v>76</v>
      </c>
      <c r="E182" s="101">
        <v>0</v>
      </c>
      <c r="F182" s="101">
        <v>0</v>
      </c>
      <c r="G182" s="101">
        <v>1</v>
      </c>
      <c r="H182" s="101">
        <v>76</v>
      </c>
      <c r="I182" s="101">
        <v>1</v>
      </c>
      <c r="J182" s="101">
        <v>76</v>
      </c>
      <c r="K182" s="201">
        <v>9.5199999999999998E-50</v>
      </c>
      <c r="L182" s="101">
        <v>156</v>
      </c>
      <c r="M182" s="101">
        <v>100</v>
      </c>
      <c r="N182" s="101" t="s">
        <v>360</v>
      </c>
    </row>
    <row r="183" spans="1:14" x14ac:dyDescent="0.5">
      <c r="A183" s="101" t="s">
        <v>317</v>
      </c>
      <c r="B183" s="101" t="s">
        <v>361</v>
      </c>
      <c r="C183" s="101">
        <v>72</v>
      </c>
      <c r="D183" s="101">
        <v>50</v>
      </c>
      <c r="E183" s="101">
        <v>14</v>
      </c>
      <c r="F183" s="101">
        <v>0</v>
      </c>
      <c r="G183" s="101">
        <v>28</v>
      </c>
      <c r="H183" s="101">
        <v>77</v>
      </c>
      <c r="I183" s="101">
        <v>28</v>
      </c>
      <c r="J183" s="101">
        <v>77</v>
      </c>
      <c r="K183" s="201">
        <v>2.2099999999999999E-21</v>
      </c>
      <c r="L183" s="101">
        <v>84.7</v>
      </c>
      <c r="M183" s="101">
        <v>84</v>
      </c>
      <c r="N183" s="101" t="s">
        <v>362</v>
      </c>
    </row>
    <row r="184" spans="1:14" x14ac:dyDescent="0.5">
      <c r="A184" s="101" t="s">
        <v>317</v>
      </c>
      <c r="B184" s="101" t="s">
        <v>363</v>
      </c>
      <c r="C184" s="101">
        <v>72</v>
      </c>
      <c r="D184" s="101">
        <v>50</v>
      </c>
      <c r="E184" s="101">
        <v>14</v>
      </c>
      <c r="F184" s="101">
        <v>0</v>
      </c>
      <c r="G184" s="101">
        <v>28</v>
      </c>
      <c r="H184" s="101">
        <v>77</v>
      </c>
      <c r="I184" s="101">
        <v>10</v>
      </c>
      <c r="J184" s="101">
        <v>59</v>
      </c>
      <c r="K184" s="201">
        <v>2.27E-21</v>
      </c>
      <c r="L184" s="101">
        <v>84.3</v>
      </c>
      <c r="M184" s="101">
        <v>84</v>
      </c>
      <c r="N184" s="101" t="s">
        <v>364</v>
      </c>
    </row>
    <row r="185" spans="1:14" x14ac:dyDescent="0.5">
      <c r="A185" s="101" t="s">
        <v>365</v>
      </c>
      <c r="B185" s="101" t="s">
        <v>365</v>
      </c>
      <c r="C185" s="101">
        <v>100</v>
      </c>
      <c r="D185" s="101">
        <v>77</v>
      </c>
      <c r="E185" s="101">
        <v>0</v>
      </c>
      <c r="F185" s="101">
        <v>0</v>
      </c>
      <c r="G185" s="101">
        <v>1</v>
      </c>
      <c r="H185" s="101">
        <v>77</v>
      </c>
      <c r="I185" s="101">
        <v>1</v>
      </c>
      <c r="J185" s="101">
        <v>77</v>
      </c>
      <c r="K185" s="201">
        <v>1.0199999999999999E-50</v>
      </c>
      <c r="L185" s="101">
        <v>158</v>
      </c>
      <c r="M185" s="101">
        <v>100</v>
      </c>
      <c r="N185" s="101" t="s">
        <v>366</v>
      </c>
    </row>
    <row r="186" spans="1:14" x14ac:dyDescent="0.5">
      <c r="A186" s="101" t="s">
        <v>279</v>
      </c>
      <c r="B186" s="101" t="s">
        <v>367</v>
      </c>
      <c r="C186" s="101">
        <v>61.841999999999999</v>
      </c>
      <c r="D186" s="101">
        <v>76</v>
      </c>
      <c r="E186" s="101">
        <v>24</v>
      </c>
      <c r="F186" s="101">
        <v>1</v>
      </c>
      <c r="G186" s="101">
        <v>1</v>
      </c>
      <c r="H186" s="101">
        <v>76</v>
      </c>
      <c r="I186" s="101">
        <v>1</v>
      </c>
      <c r="J186" s="101">
        <v>71</v>
      </c>
      <c r="K186" s="201">
        <v>1.4700000000000001E-26</v>
      </c>
      <c r="L186" s="101">
        <v>97.8</v>
      </c>
      <c r="M186" s="101">
        <v>73.680000000000007</v>
      </c>
      <c r="N186" s="101" t="s">
        <v>368</v>
      </c>
    </row>
    <row r="187" spans="1:14" x14ac:dyDescent="0.5">
      <c r="A187" s="101" t="s">
        <v>307</v>
      </c>
      <c r="B187" s="101" t="s">
        <v>369</v>
      </c>
      <c r="C187" s="101">
        <v>52.703000000000003</v>
      </c>
      <c r="D187" s="101">
        <v>74</v>
      </c>
      <c r="E187" s="101">
        <v>34</v>
      </c>
      <c r="F187" s="101">
        <v>1</v>
      </c>
      <c r="G187" s="101">
        <v>1</v>
      </c>
      <c r="H187" s="101">
        <v>74</v>
      </c>
      <c r="I187" s="101">
        <v>1</v>
      </c>
      <c r="J187" s="101">
        <v>73</v>
      </c>
      <c r="K187" s="201">
        <v>8.4700000000000004E-21</v>
      </c>
      <c r="L187" s="101">
        <v>83.2</v>
      </c>
      <c r="M187" s="101">
        <v>70.27</v>
      </c>
      <c r="N187" s="101" t="s">
        <v>370</v>
      </c>
    </row>
    <row r="188" spans="1:14" x14ac:dyDescent="0.5">
      <c r="A188" s="101" t="s">
        <v>371</v>
      </c>
      <c r="B188" s="101" t="s">
        <v>371</v>
      </c>
      <c r="C188" s="101">
        <v>100</v>
      </c>
      <c r="D188" s="101">
        <v>75</v>
      </c>
      <c r="E188" s="101">
        <v>0</v>
      </c>
      <c r="F188" s="101">
        <v>0</v>
      </c>
      <c r="G188" s="101">
        <v>1</v>
      </c>
      <c r="H188" s="101">
        <v>75</v>
      </c>
      <c r="I188" s="101">
        <v>1</v>
      </c>
      <c r="J188" s="101">
        <v>75</v>
      </c>
      <c r="K188" s="201">
        <v>2.5499999999999999E-51</v>
      </c>
      <c r="L188" s="101">
        <v>160</v>
      </c>
      <c r="M188" s="101">
        <v>100</v>
      </c>
      <c r="N188" s="101" t="s">
        <v>372</v>
      </c>
    </row>
    <row r="189" spans="1:14" x14ac:dyDescent="0.5">
      <c r="A189" s="101" t="s">
        <v>373</v>
      </c>
      <c r="B189" s="101" t="s">
        <v>373</v>
      </c>
      <c r="C189" s="101">
        <v>100</v>
      </c>
      <c r="D189" s="101">
        <v>82</v>
      </c>
      <c r="E189" s="101">
        <v>0</v>
      </c>
      <c r="F189" s="101">
        <v>0</v>
      </c>
      <c r="G189" s="101">
        <v>1</v>
      </c>
      <c r="H189" s="101">
        <v>82</v>
      </c>
      <c r="I189" s="101">
        <v>1</v>
      </c>
      <c r="J189" s="101">
        <v>82</v>
      </c>
      <c r="K189" s="201">
        <v>5.1099999999999999E-55</v>
      </c>
      <c r="L189" s="101">
        <v>169</v>
      </c>
      <c r="M189" s="101">
        <v>100</v>
      </c>
      <c r="N189" s="101" t="s">
        <v>374</v>
      </c>
    </row>
    <row r="190" spans="1:14" x14ac:dyDescent="0.5">
      <c r="A190" s="101" t="s">
        <v>373</v>
      </c>
      <c r="B190" s="101" t="s">
        <v>375</v>
      </c>
      <c r="C190" s="101">
        <v>89.024000000000001</v>
      </c>
      <c r="D190" s="101">
        <v>82</v>
      </c>
      <c r="E190" s="101">
        <v>9</v>
      </c>
      <c r="F190" s="101">
        <v>0</v>
      </c>
      <c r="G190" s="101">
        <v>1</v>
      </c>
      <c r="H190" s="101">
        <v>82</v>
      </c>
      <c r="I190" s="101">
        <v>1</v>
      </c>
      <c r="J190" s="101">
        <v>82</v>
      </c>
      <c r="K190" s="201">
        <v>5.9300000000000001E-47</v>
      </c>
      <c r="L190" s="101">
        <v>149</v>
      </c>
      <c r="M190" s="101">
        <v>93.9</v>
      </c>
      <c r="N190" s="101" t="s">
        <v>376</v>
      </c>
    </row>
    <row r="191" spans="1:14" x14ac:dyDescent="0.5">
      <c r="A191" s="101" t="s">
        <v>373</v>
      </c>
      <c r="B191" s="101" t="s">
        <v>377</v>
      </c>
      <c r="C191" s="101">
        <v>87.805000000000007</v>
      </c>
      <c r="D191" s="101">
        <v>82</v>
      </c>
      <c r="E191" s="101">
        <v>10</v>
      </c>
      <c r="F191" s="101">
        <v>0</v>
      </c>
      <c r="G191" s="101">
        <v>1</v>
      </c>
      <c r="H191" s="101">
        <v>82</v>
      </c>
      <c r="I191" s="101">
        <v>1</v>
      </c>
      <c r="J191" s="101">
        <v>82</v>
      </c>
      <c r="K191" s="201">
        <v>2.5499999999999999E-46</v>
      </c>
      <c r="L191" s="101">
        <v>147</v>
      </c>
      <c r="M191" s="101">
        <v>92.68</v>
      </c>
      <c r="N191" s="101" t="s">
        <v>378</v>
      </c>
    </row>
    <row r="192" spans="1:14" x14ac:dyDescent="0.5">
      <c r="A192" s="101" t="s">
        <v>379</v>
      </c>
      <c r="B192" s="101" t="s">
        <v>379</v>
      </c>
      <c r="C192" s="101">
        <v>100</v>
      </c>
      <c r="D192" s="101">
        <v>91</v>
      </c>
      <c r="E192" s="101">
        <v>0</v>
      </c>
      <c r="F192" s="101">
        <v>0</v>
      </c>
      <c r="G192" s="101">
        <v>1</v>
      </c>
      <c r="H192" s="101">
        <v>91</v>
      </c>
      <c r="I192" s="101">
        <v>1</v>
      </c>
      <c r="J192" s="101">
        <v>91</v>
      </c>
      <c r="K192" s="201">
        <v>2.9900000000000001E-50</v>
      </c>
      <c r="L192" s="101">
        <v>158</v>
      </c>
      <c r="M192" s="101">
        <v>100</v>
      </c>
      <c r="N192" s="101" t="s">
        <v>380</v>
      </c>
    </row>
    <row r="193" spans="1:14" x14ac:dyDescent="0.5">
      <c r="A193" s="101" t="s">
        <v>379</v>
      </c>
      <c r="B193" s="101" t="s">
        <v>381</v>
      </c>
      <c r="C193" s="101">
        <v>65.933999999999997</v>
      </c>
      <c r="D193" s="101">
        <v>91</v>
      </c>
      <c r="E193" s="101">
        <v>31</v>
      </c>
      <c r="F193" s="101">
        <v>0</v>
      </c>
      <c r="G193" s="101">
        <v>1</v>
      </c>
      <c r="H193" s="101">
        <v>91</v>
      </c>
      <c r="I193" s="101">
        <v>1</v>
      </c>
      <c r="J193" s="101">
        <v>91</v>
      </c>
      <c r="K193" s="201">
        <v>5.7899999999999997E-26</v>
      </c>
      <c r="L193" s="101">
        <v>97.4</v>
      </c>
      <c r="M193" s="101">
        <v>73.63</v>
      </c>
      <c r="N193" s="101" t="s">
        <v>382</v>
      </c>
    </row>
    <row r="194" spans="1:14" x14ac:dyDescent="0.5">
      <c r="A194" s="101" t="s">
        <v>379</v>
      </c>
      <c r="B194" s="101" t="s">
        <v>383</v>
      </c>
      <c r="C194" s="101">
        <v>65.933999999999997</v>
      </c>
      <c r="D194" s="101">
        <v>91</v>
      </c>
      <c r="E194" s="101">
        <v>31</v>
      </c>
      <c r="F194" s="101">
        <v>0</v>
      </c>
      <c r="G194" s="101">
        <v>1</v>
      </c>
      <c r="H194" s="101">
        <v>91</v>
      </c>
      <c r="I194" s="101">
        <v>1</v>
      </c>
      <c r="J194" s="101">
        <v>91</v>
      </c>
      <c r="K194" s="201">
        <v>2.04E-25</v>
      </c>
      <c r="L194" s="101">
        <v>95.9</v>
      </c>
      <c r="M194" s="101">
        <v>73.63</v>
      </c>
      <c r="N194" s="101" t="s">
        <v>384</v>
      </c>
    </row>
    <row r="195" spans="1:14" x14ac:dyDescent="0.5">
      <c r="A195" s="101" t="s">
        <v>379</v>
      </c>
      <c r="B195" s="101" t="s">
        <v>385</v>
      </c>
      <c r="C195" s="101">
        <v>59.14</v>
      </c>
      <c r="D195" s="101">
        <v>93</v>
      </c>
      <c r="E195" s="101">
        <v>34</v>
      </c>
      <c r="F195" s="101">
        <v>1</v>
      </c>
      <c r="G195" s="101">
        <v>1</v>
      </c>
      <c r="H195" s="101">
        <v>89</v>
      </c>
      <c r="I195" s="101">
        <v>1</v>
      </c>
      <c r="J195" s="101">
        <v>93</v>
      </c>
      <c r="K195" s="201">
        <v>2.9999999999999999E-22</v>
      </c>
      <c r="L195" s="101">
        <v>88.2</v>
      </c>
      <c r="M195" s="101">
        <v>70.97</v>
      </c>
      <c r="N195" s="101" t="s">
        <v>386</v>
      </c>
    </row>
    <row r="196" spans="1:14" x14ac:dyDescent="0.5">
      <c r="A196" s="101" t="s">
        <v>387</v>
      </c>
      <c r="B196" s="101" t="s">
        <v>387</v>
      </c>
      <c r="C196" s="101">
        <v>100</v>
      </c>
      <c r="D196" s="101">
        <v>85</v>
      </c>
      <c r="E196" s="101">
        <v>0</v>
      </c>
      <c r="F196" s="101">
        <v>0</v>
      </c>
      <c r="G196" s="101">
        <v>1</v>
      </c>
      <c r="H196" s="101">
        <v>85</v>
      </c>
      <c r="I196" s="101">
        <v>1</v>
      </c>
      <c r="J196" s="101">
        <v>85</v>
      </c>
      <c r="K196" s="201">
        <v>1.7699999999999999E-58</v>
      </c>
      <c r="L196" s="101">
        <v>179</v>
      </c>
      <c r="M196" s="101">
        <v>100</v>
      </c>
      <c r="N196" s="101" t="s">
        <v>388</v>
      </c>
    </row>
    <row r="197" spans="1:14" x14ac:dyDescent="0.5">
      <c r="A197" s="101" t="s">
        <v>387</v>
      </c>
      <c r="B197" s="101" t="s">
        <v>389</v>
      </c>
      <c r="C197" s="101">
        <v>98.823999999999998</v>
      </c>
      <c r="D197" s="101">
        <v>85</v>
      </c>
      <c r="E197" s="101">
        <v>1</v>
      </c>
      <c r="F197" s="101">
        <v>0</v>
      </c>
      <c r="G197" s="101">
        <v>1</v>
      </c>
      <c r="H197" s="101">
        <v>85</v>
      </c>
      <c r="I197" s="101">
        <v>1</v>
      </c>
      <c r="J197" s="101">
        <v>85</v>
      </c>
      <c r="K197" s="201">
        <v>1.04E-57</v>
      </c>
      <c r="L197" s="101">
        <v>177</v>
      </c>
      <c r="M197" s="101">
        <v>98.82</v>
      </c>
      <c r="N197" s="101" t="s">
        <v>390</v>
      </c>
    </row>
    <row r="198" spans="1:14" x14ac:dyDescent="0.5">
      <c r="A198" s="101" t="s">
        <v>387</v>
      </c>
      <c r="B198" s="101" t="s">
        <v>391</v>
      </c>
      <c r="C198" s="101">
        <v>95.293999999999997</v>
      </c>
      <c r="D198" s="101">
        <v>85</v>
      </c>
      <c r="E198" s="101">
        <v>4</v>
      </c>
      <c r="F198" s="101">
        <v>0</v>
      </c>
      <c r="G198" s="101">
        <v>1</v>
      </c>
      <c r="H198" s="101">
        <v>85</v>
      </c>
      <c r="I198" s="101">
        <v>1</v>
      </c>
      <c r="J198" s="101">
        <v>85</v>
      </c>
      <c r="K198" s="201">
        <v>8.3399999999999997E-55</v>
      </c>
      <c r="L198" s="101">
        <v>169</v>
      </c>
      <c r="M198" s="101">
        <v>95.29</v>
      </c>
      <c r="N198" s="101" t="s">
        <v>392</v>
      </c>
    </row>
    <row r="199" spans="1:14" x14ac:dyDescent="0.5">
      <c r="A199" s="101" t="s">
        <v>387</v>
      </c>
      <c r="B199" s="101" t="s">
        <v>393</v>
      </c>
      <c r="C199" s="101">
        <v>92.941000000000003</v>
      </c>
      <c r="D199" s="101">
        <v>85</v>
      </c>
      <c r="E199" s="101">
        <v>6</v>
      </c>
      <c r="F199" s="101">
        <v>0</v>
      </c>
      <c r="G199" s="101">
        <v>1</v>
      </c>
      <c r="H199" s="101">
        <v>85</v>
      </c>
      <c r="I199" s="101">
        <v>1</v>
      </c>
      <c r="J199" s="101">
        <v>85</v>
      </c>
      <c r="K199" s="201">
        <v>9.7600000000000002E-54</v>
      </c>
      <c r="L199" s="101">
        <v>167</v>
      </c>
      <c r="M199" s="101">
        <v>94.12</v>
      </c>
      <c r="N199" s="101" t="s">
        <v>394</v>
      </c>
    </row>
    <row r="200" spans="1:14" x14ac:dyDescent="0.5">
      <c r="A200" s="101" t="s">
        <v>387</v>
      </c>
      <c r="B200" s="101" t="s">
        <v>395</v>
      </c>
      <c r="C200" s="101">
        <v>94.117999999999995</v>
      </c>
      <c r="D200" s="101">
        <v>85</v>
      </c>
      <c r="E200" s="101">
        <v>5</v>
      </c>
      <c r="F200" s="101">
        <v>0</v>
      </c>
      <c r="G200" s="101">
        <v>1</v>
      </c>
      <c r="H200" s="101">
        <v>85</v>
      </c>
      <c r="I200" s="101">
        <v>1</v>
      </c>
      <c r="J200" s="101">
        <v>85</v>
      </c>
      <c r="K200" s="201">
        <v>9.8600000000000002E-54</v>
      </c>
      <c r="L200" s="101">
        <v>167</v>
      </c>
      <c r="M200" s="101">
        <v>94.12</v>
      </c>
      <c r="N200" s="101" t="s">
        <v>396</v>
      </c>
    </row>
    <row r="201" spans="1:14" x14ac:dyDescent="0.5">
      <c r="A201" s="101" t="s">
        <v>387</v>
      </c>
      <c r="B201" s="101" t="s">
        <v>397</v>
      </c>
      <c r="C201" s="101">
        <v>90.587999999999994</v>
      </c>
      <c r="D201" s="101">
        <v>85</v>
      </c>
      <c r="E201" s="101">
        <v>8</v>
      </c>
      <c r="F201" s="101">
        <v>0</v>
      </c>
      <c r="G201" s="101">
        <v>1</v>
      </c>
      <c r="H201" s="101">
        <v>85</v>
      </c>
      <c r="I201" s="101">
        <v>1</v>
      </c>
      <c r="J201" s="101">
        <v>85</v>
      </c>
      <c r="K201" s="201">
        <v>1.36E-52</v>
      </c>
      <c r="L201" s="101">
        <v>164</v>
      </c>
      <c r="M201" s="101">
        <v>94.12</v>
      </c>
      <c r="N201" s="101" t="s">
        <v>398</v>
      </c>
    </row>
    <row r="202" spans="1:14" x14ac:dyDescent="0.5">
      <c r="A202" s="101" t="s">
        <v>387</v>
      </c>
      <c r="B202" s="101" t="s">
        <v>399</v>
      </c>
      <c r="C202" s="101">
        <v>90.909000000000006</v>
      </c>
      <c r="D202" s="101">
        <v>66</v>
      </c>
      <c r="E202" s="101">
        <v>6</v>
      </c>
      <c r="F202" s="101">
        <v>0</v>
      </c>
      <c r="G202" s="101">
        <v>20</v>
      </c>
      <c r="H202" s="101">
        <v>85</v>
      </c>
      <c r="I202" s="101">
        <v>1</v>
      </c>
      <c r="J202" s="101">
        <v>66</v>
      </c>
      <c r="K202" s="201">
        <v>1.5600000000000001E-38</v>
      </c>
      <c r="L202" s="101">
        <v>127</v>
      </c>
      <c r="M202" s="101">
        <v>92.42</v>
      </c>
      <c r="N202" s="101" t="s">
        <v>400</v>
      </c>
    </row>
    <row r="203" spans="1:14" x14ac:dyDescent="0.5">
      <c r="A203" s="101" t="s">
        <v>387</v>
      </c>
      <c r="B203" s="101" t="s">
        <v>401</v>
      </c>
      <c r="C203" s="101">
        <v>57.317</v>
      </c>
      <c r="D203" s="101">
        <v>82</v>
      </c>
      <c r="E203" s="101">
        <v>32</v>
      </c>
      <c r="F203" s="101">
        <v>2</v>
      </c>
      <c r="G203" s="101">
        <v>1</v>
      </c>
      <c r="H203" s="101">
        <v>79</v>
      </c>
      <c r="I203" s="101">
        <v>1</v>
      </c>
      <c r="J203" s="101">
        <v>82</v>
      </c>
      <c r="K203" s="201">
        <v>7.5199999999999998E-25</v>
      </c>
      <c r="L203" s="101">
        <v>94</v>
      </c>
      <c r="M203" s="101">
        <v>69.510000000000005</v>
      </c>
      <c r="N203" s="101" t="s">
        <v>402</v>
      </c>
    </row>
    <row r="204" spans="1:14" x14ac:dyDescent="0.5">
      <c r="A204" s="101" t="s">
        <v>387</v>
      </c>
      <c r="B204" s="101" t="s">
        <v>403</v>
      </c>
      <c r="C204" s="101">
        <v>55.951999999999998</v>
      </c>
      <c r="D204" s="101">
        <v>84</v>
      </c>
      <c r="E204" s="101">
        <v>34</v>
      </c>
      <c r="F204" s="101">
        <v>2</v>
      </c>
      <c r="G204" s="101">
        <v>1</v>
      </c>
      <c r="H204" s="101">
        <v>81</v>
      </c>
      <c r="I204" s="101">
        <v>1</v>
      </c>
      <c r="J204" s="101">
        <v>84</v>
      </c>
      <c r="K204" s="201">
        <v>1.1500000000000001E-24</v>
      </c>
      <c r="L204" s="101">
        <v>93.6</v>
      </c>
      <c r="M204" s="101">
        <v>67.86</v>
      </c>
      <c r="N204" s="101" t="s">
        <v>404</v>
      </c>
    </row>
    <row r="205" spans="1:14" x14ac:dyDescent="0.5">
      <c r="A205" s="101" t="s">
        <v>387</v>
      </c>
      <c r="B205" s="101" t="s">
        <v>405</v>
      </c>
      <c r="C205" s="101">
        <v>58.024999999999999</v>
      </c>
      <c r="D205" s="101">
        <v>81</v>
      </c>
      <c r="E205" s="101">
        <v>32</v>
      </c>
      <c r="F205" s="101">
        <v>1</v>
      </c>
      <c r="G205" s="101">
        <v>1</v>
      </c>
      <c r="H205" s="101">
        <v>79</v>
      </c>
      <c r="I205" s="101">
        <v>1</v>
      </c>
      <c r="J205" s="101">
        <v>81</v>
      </c>
      <c r="K205" s="201">
        <v>3.1599999999999999E-24</v>
      </c>
      <c r="L205" s="101">
        <v>92.4</v>
      </c>
      <c r="M205" s="101">
        <v>70.37</v>
      </c>
      <c r="N205" s="101" t="s">
        <v>406</v>
      </c>
    </row>
    <row r="206" spans="1:14" x14ac:dyDescent="0.5">
      <c r="A206" s="101" t="s">
        <v>387</v>
      </c>
      <c r="B206" s="101" t="s">
        <v>407</v>
      </c>
      <c r="C206" s="101">
        <v>55</v>
      </c>
      <c r="D206" s="101">
        <v>80</v>
      </c>
      <c r="E206" s="101">
        <v>34</v>
      </c>
      <c r="F206" s="101">
        <v>1</v>
      </c>
      <c r="G206" s="101">
        <v>1</v>
      </c>
      <c r="H206" s="101">
        <v>78</v>
      </c>
      <c r="I206" s="101">
        <v>1</v>
      </c>
      <c r="J206" s="101">
        <v>80</v>
      </c>
      <c r="K206" s="201">
        <v>6.5100000000000003E-24</v>
      </c>
      <c r="L206" s="101">
        <v>91.7</v>
      </c>
      <c r="M206" s="101">
        <v>68.75</v>
      </c>
      <c r="N206" s="101" t="s">
        <v>408</v>
      </c>
    </row>
    <row r="207" spans="1:14" x14ac:dyDescent="0.5">
      <c r="A207" s="101" t="s">
        <v>387</v>
      </c>
      <c r="B207" s="101" t="s">
        <v>409</v>
      </c>
      <c r="C207" s="101">
        <v>54.762</v>
      </c>
      <c r="D207" s="101">
        <v>84</v>
      </c>
      <c r="E207" s="101">
        <v>35</v>
      </c>
      <c r="F207" s="101">
        <v>2</v>
      </c>
      <c r="G207" s="101">
        <v>1</v>
      </c>
      <c r="H207" s="101">
        <v>81</v>
      </c>
      <c r="I207" s="101">
        <v>1</v>
      </c>
      <c r="J207" s="101">
        <v>84</v>
      </c>
      <c r="K207" s="201">
        <v>7.0300000000000003E-24</v>
      </c>
      <c r="L207" s="101">
        <v>91.7</v>
      </c>
      <c r="M207" s="101">
        <v>66.67</v>
      </c>
      <c r="N207" s="101" t="s">
        <v>410</v>
      </c>
    </row>
    <row r="208" spans="1:14" x14ac:dyDescent="0.5">
      <c r="A208" s="101" t="s">
        <v>387</v>
      </c>
      <c r="B208" s="101" t="s">
        <v>411</v>
      </c>
      <c r="C208" s="101">
        <v>54.762</v>
      </c>
      <c r="D208" s="101">
        <v>84</v>
      </c>
      <c r="E208" s="101">
        <v>35</v>
      </c>
      <c r="F208" s="101">
        <v>2</v>
      </c>
      <c r="G208" s="101">
        <v>1</v>
      </c>
      <c r="H208" s="101">
        <v>81</v>
      </c>
      <c r="I208" s="101">
        <v>1</v>
      </c>
      <c r="J208" s="101">
        <v>84</v>
      </c>
      <c r="K208" s="201">
        <v>8.4700000000000006E-24</v>
      </c>
      <c r="L208" s="101">
        <v>91.3</v>
      </c>
      <c r="M208" s="101">
        <v>65.48</v>
      </c>
      <c r="N208" s="101" t="s">
        <v>412</v>
      </c>
    </row>
    <row r="209" spans="1:14" x14ac:dyDescent="0.5">
      <c r="A209" s="101" t="s">
        <v>387</v>
      </c>
      <c r="B209" s="101" t="s">
        <v>413</v>
      </c>
      <c r="C209" s="101">
        <v>53.570999999999998</v>
      </c>
      <c r="D209" s="101">
        <v>84</v>
      </c>
      <c r="E209" s="101">
        <v>36</v>
      </c>
      <c r="F209" s="101">
        <v>2</v>
      </c>
      <c r="G209" s="101">
        <v>1</v>
      </c>
      <c r="H209" s="101">
        <v>81</v>
      </c>
      <c r="I209" s="101">
        <v>1</v>
      </c>
      <c r="J209" s="101">
        <v>84</v>
      </c>
      <c r="K209" s="201">
        <v>1.23E-23</v>
      </c>
      <c r="L209" s="101">
        <v>90.9</v>
      </c>
      <c r="M209" s="101">
        <v>65.48</v>
      </c>
      <c r="N209" s="101" t="s">
        <v>414</v>
      </c>
    </row>
    <row r="210" spans="1:14" x14ac:dyDescent="0.5">
      <c r="A210" s="101" t="s">
        <v>387</v>
      </c>
      <c r="B210" s="101" t="s">
        <v>415</v>
      </c>
      <c r="C210" s="101">
        <v>55.555999999999997</v>
      </c>
      <c r="D210" s="101">
        <v>81</v>
      </c>
      <c r="E210" s="101">
        <v>34</v>
      </c>
      <c r="F210" s="101">
        <v>1</v>
      </c>
      <c r="G210" s="101">
        <v>1</v>
      </c>
      <c r="H210" s="101">
        <v>79</v>
      </c>
      <c r="I210" s="101">
        <v>1</v>
      </c>
      <c r="J210" s="101">
        <v>81</v>
      </c>
      <c r="K210" s="201">
        <v>5.1599999999999998E-23</v>
      </c>
      <c r="L210" s="101">
        <v>89.4</v>
      </c>
      <c r="M210" s="101">
        <v>67.900000000000006</v>
      </c>
      <c r="N210" s="101" t="s">
        <v>416</v>
      </c>
    </row>
    <row r="211" spans="1:14" x14ac:dyDescent="0.5">
      <c r="A211" s="101" t="s">
        <v>387</v>
      </c>
      <c r="B211" s="101" t="s">
        <v>417</v>
      </c>
      <c r="C211" s="101">
        <v>56.79</v>
      </c>
      <c r="D211" s="101">
        <v>81</v>
      </c>
      <c r="E211" s="101">
        <v>33</v>
      </c>
      <c r="F211" s="101">
        <v>1</v>
      </c>
      <c r="G211" s="101">
        <v>1</v>
      </c>
      <c r="H211" s="101">
        <v>79</v>
      </c>
      <c r="I211" s="101">
        <v>1</v>
      </c>
      <c r="J211" s="101">
        <v>81</v>
      </c>
      <c r="K211" s="201">
        <v>6.4199999999999996E-23</v>
      </c>
      <c r="L211" s="101">
        <v>89</v>
      </c>
      <c r="M211" s="101">
        <v>67.900000000000006</v>
      </c>
      <c r="N211" s="101" t="s">
        <v>418</v>
      </c>
    </row>
    <row r="212" spans="1:14" x14ac:dyDescent="0.5">
      <c r="A212" s="101" t="s">
        <v>387</v>
      </c>
      <c r="B212" s="101" t="s">
        <v>419</v>
      </c>
      <c r="C212" s="101">
        <v>53.570999999999998</v>
      </c>
      <c r="D212" s="101">
        <v>84</v>
      </c>
      <c r="E212" s="101">
        <v>36</v>
      </c>
      <c r="F212" s="101">
        <v>2</v>
      </c>
      <c r="G212" s="101">
        <v>1</v>
      </c>
      <c r="H212" s="101">
        <v>81</v>
      </c>
      <c r="I212" s="101">
        <v>1</v>
      </c>
      <c r="J212" s="101">
        <v>84</v>
      </c>
      <c r="K212" s="201">
        <v>9.6899999999999997E-23</v>
      </c>
      <c r="L212" s="101">
        <v>89</v>
      </c>
      <c r="M212" s="101">
        <v>69.05</v>
      </c>
      <c r="N212" s="101" t="s">
        <v>420</v>
      </c>
    </row>
    <row r="213" spans="1:14" x14ac:dyDescent="0.5">
      <c r="A213" s="101" t="s">
        <v>387</v>
      </c>
      <c r="B213" s="101" t="s">
        <v>421</v>
      </c>
      <c r="C213" s="101">
        <v>56.79</v>
      </c>
      <c r="D213" s="101">
        <v>81</v>
      </c>
      <c r="E213" s="101">
        <v>33</v>
      </c>
      <c r="F213" s="101">
        <v>1</v>
      </c>
      <c r="G213" s="101">
        <v>1</v>
      </c>
      <c r="H213" s="101">
        <v>79</v>
      </c>
      <c r="I213" s="101">
        <v>1</v>
      </c>
      <c r="J213" s="101">
        <v>81</v>
      </c>
      <c r="K213" s="201">
        <v>1.1199999999999999E-22</v>
      </c>
      <c r="L213" s="101">
        <v>88.6</v>
      </c>
      <c r="M213" s="101">
        <v>67.900000000000006</v>
      </c>
      <c r="N213" s="101" t="s">
        <v>422</v>
      </c>
    </row>
    <row r="214" spans="1:14" x14ac:dyDescent="0.5">
      <c r="A214" s="101" t="s">
        <v>387</v>
      </c>
      <c r="B214" s="101" t="s">
        <v>423</v>
      </c>
      <c r="C214" s="101">
        <v>55.555999999999997</v>
      </c>
      <c r="D214" s="101">
        <v>81</v>
      </c>
      <c r="E214" s="101">
        <v>34</v>
      </c>
      <c r="F214" s="101">
        <v>1</v>
      </c>
      <c r="G214" s="101">
        <v>1</v>
      </c>
      <c r="H214" s="101">
        <v>79</v>
      </c>
      <c r="I214" s="101">
        <v>1</v>
      </c>
      <c r="J214" s="101">
        <v>81</v>
      </c>
      <c r="K214" s="201">
        <v>1.1199999999999999E-22</v>
      </c>
      <c r="L214" s="101">
        <v>88.6</v>
      </c>
      <c r="M214" s="101">
        <v>67.900000000000006</v>
      </c>
      <c r="N214" s="101" t="s">
        <v>424</v>
      </c>
    </row>
    <row r="215" spans="1:14" x14ac:dyDescent="0.5">
      <c r="A215" s="101" t="s">
        <v>387</v>
      </c>
      <c r="B215" s="101" t="s">
        <v>425</v>
      </c>
      <c r="C215" s="101">
        <v>58.667000000000002</v>
      </c>
      <c r="D215" s="101">
        <v>75</v>
      </c>
      <c r="E215" s="101">
        <v>30</v>
      </c>
      <c r="F215" s="101">
        <v>1</v>
      </c>
      <c r="G215" s="101">
        <v>12</v>
      </c>
      <c r="H215" s="101">
        <v>85</v>
      </c>
      <c r="I215" s="101">
        <v>14</v>
      </c>
      <c r="J215" s="101">
        <v>88</v>
      </c>
      <c r="K215" s="201">
        <v>1.1900000000000001E-22</v>
      </c>
      <c r="L215" s="101">
        <v>88.6</v>
      </c>
      <c r="M215" s="101">
        <v>70.67</v>
      </c>
      <c r="N215" s="101" t="s">
        <v>426</v>
      </c>
    </row>
    <row r="216" spans="1:14" x14ac:dyDescent="0.5">
      <c r="A216" s="101" t="s">
        <v>387</v>
      </c>
      <c r="B216" s="101" t="s">
        <v>427</v>
      </c>
      <c r="C216" s="101">
        <v>60.87</v>
      </c>
      <c r="D216" s="101">
        <v>69</v>
      </c>
      <c r="E216" s="101">
        <v>26</v>
      </c>
      <c r="F216" s="101">
        <v>1</v>
      </c>
      <c r="G216" s="101">
        <v>12</v>
      </c>
      <c r="H216" s="101">
        <v>79</v>
      </c>
      <c r="I216" s="101">
        <v>14</v>
      </c>
      <c r="J216" s="101">
        <v>82</v>
      </c>
      <c r="K216" s="201">
        <v>1.75E-22</v>
      </c>
      <c r="L216" s="101">
        <v>88.2</v>
      </c>
      <c r="M216" s="101">
        <v>71.010000000000005</v>
      </c>
      <c r="N216" s="101" t="s">
        <v>428</v>
      </c>
    </row>
    <row r="217" spans="1:14" x14ac:dyDescent="0.5">
      <c r="A217" s="101" t="s">
        <v>387</v>
      </c>
      <c r="B217" s="101" t="s">
        <v>429</v>
      </c>
      <c r="C217" s="101">
        <v>53.570999999999998</v>
      </c>
      <c r="D217" s="101">
        <v>84</v>
      </c>
      <c r="E217" s="101">
        <v>36</v>
      </c>
      <c r="F217" s="101">
        <v>2</v>
      </c>
      <c r="G217" s="101">
        <v>1</v>
      </c>
      <c r="H217" s="101">
        <v>81</v>
      </c>
      <c r="I217" s="101">
        <v>1</v>
      </c>
      <c r="J217" s="101">
        <v>84</v>
      </c>
      <c r="K217" s="201">
        <v>6.9900000000000004E-22</v>
      </c>
      <c r="L217" s="101">
        <v>86.7</v>
      </c>
      <c r="M217" s="101">
        <v>64.290000000000006</v>
      </c>
      <c r="N217" s="101" t="s">
        <v>430</v>
      </c>
    </row>
    <row r="218" spans="1:14" x14ac:dyDescent="0.5">
      <c r="A218" s="101" t="s">
        <v>387</v>
      </c>
      <c r="B218" s="101" t="s">
        <v>431</v>
      </c>
      <c r="C218" s="101">
        <v>53.570999999999998</v>
      </c>
      <c r="D218" s="101">
        <v>84</v>
      </c>
      <c r="E218" s="101">
        <v>36</v>
      </c>
      <c r="F218" s="101">
        <v>2</v>
      </c>
      <c r="G218" s="101">
        <v>1</v>
      </c>
      <c r="H218" s="101">
        <v>81</v>
      </c>
      <c r="I218" s="101">
        <v>1</v>
      </c>
      <c r="J218" s="101">
        <v>84</v>
      </c>
      <c r="K218" s="201">
        <v>9.9999999999999991E-22</v>
      </c>
      <c r="L218" s="101">
        <v>86.3</v>
      </c>
      <c r="M218" s="101">
        <v>64.290000000000006</v>
      </c>
      <c r="N218" s="101" t="s">
        <v>432</v>
      </c>
    </row>
    <row r="219" spans="1:14" x14ac:dyDescent="0.5">
      <c r="A219" s="101" t="s">
        <v>387</v>
      </c>
      <c r="B219" s="101" t="s">
        <v>433</v>
      </c>
      <c r="C219" s="101">
        <v>54.878</v>
      </c>
      <c r="D219" s="101">
        <v>82</v>
      </c>
      <c r="E219" s="101">
        <v>34</v>
      </c>
      <c r="F219" s="101">
        <v>2</v>
      </c>
      <c r="G219" s="101">
        <v>1</v>
      </c>
      <c r="H219" s="101">
        <v>79</v>
      </c>
      <c r="I219" s="101">
        <v>1</v>
      </c>
      <c r="J219" s="101">
        <v>82</v>
      </c>
      <c r="K219" s="201">
        <v>1.01E-21</v>
      </c>
      <c r="L219" s="101">
        <v>86.3</v>
      </c>
      <c r="M219" s="101">
        <v>64.63</v>
      </c>
      <c r="N219" s="101" t="s">
        <v>434</v>
      </c>
    </row>
    <row r="220" spans="1:14" x14ac:dyDescent="0.5">
      <c r="A220" s="101" t="s">
        <v>387</v>
      </c>
      <c r="B220" s="101" t="s">
        <v>435</v>
      </c>
      <c r="C220" s="101">
        <v>54.216999999999999</v>
      </c>
      <c r="D220" s="101">
        <v>83</v>
      </c>
      <c r="E220" s="101">
        <v>35</v>
      </c>
      <c r="F220" s="101">
        <v>2</v>
      </c>
      <c r="G220" s="101">
        <v>1</v>
      </c>
      <c r="H220" s="101">
        <v>80</v>
      </c>
      <c r="I220" s="101">
        <v>1</v>
      </c>
      <c r="J220" s="101">
        <v>83</v>
      </c>
      <c r="K220" s="201">
        <v>1.0599999999999999E-21</v>
      </c>
      <c r="L220" s="101">
        <v>85.9</v>
      </c>
      <c r="M220" s="101">
        <v>66.27</v>
      </c>
      <c r="N220" s="101" t="s">
        <v>436</v>
      </c>
    </row>
    <row r="221" spans="1:14" x14ac:dyDescent="0.5">
      <c r="A221" s="101" t="s">
        <v>387</v>
      </c>
      <c r="B221" s="101" t="s">
        <v>437</v>
      </c>
      <c r="C221" s="101">
        <v>54.320999999999998</v>
      </c>
      <c r="D221" s="101">
        <v>81</v>
      </c>
      <c r="E221" s="101">
        <v>35</v>
      </c>
      <c r="F221" s="101">
        <v>1</v>
      </c>
      <c r="G221" s="101">
        <v>1</v>
      </c>
      <c r="H221" s="101">
        <v>79</v>
      </c>
      <c r="I221" s="101">
        <v>1</v>
      </c>
      <c r="J221" s="101">
        <v>81</v>
      </c>
      <c r="K221" s="201">
        <v>2.6599999999999998E-21</v>
      </c>
      <c r="L221" s="101">
        <v>85.1</v>
      </c>
      <c r="M221" s="101">
        <v>66.67</v>
      </c>
      <c r="N221" s="101" t="s">
        <v>438</v>
      </c>
    </row>
    <row r="222" spans="1:14" x14ac:dyDescent="0.5">
      <c r="A222" s="101" t="s">
        <v>387</v>
      </c>
      <c r="B222" s="101" t="s">
        <v>439</v>
      </c>
      <c r="C222" s="101">
        <v>59.155000000000001</v>
      </c>
      <c r="D222" s="101">
        <v>71</v>
      </c>
      <c r="E222" s="101">
        <v>28</v>
      </c>
      <c r="F222" s="101">
        <v>1</v>
      </c>
      <c r="G222" s="101">
        <v>12</v>
      </c>
      <c r="H222" s="101">
        <v>81</v>
      </c>
      <c r="I222" s="101">
        <v>14</v>
      </c>
      <c r="J222" s="101">
        <v>84</v>
      </c>
      <c r="K222" s="201">
        <v>2.9500000000000001E-21</v>
      </c>
      <c r="L222" s="101">
        <v>85.1</v>
      </c>
      <c r="M222" s="101">
        <v>70.42</v>
      </c>
      <c r="N222" s="101" t="s">
        <v>440</v>
      </c>
    </row>
    <row r="223" spans="1:14" x14ac:dyDescent="0.5">
      <c r="A223" s="101" t="s">
        <v>387</v>
      </c>
      <c r="B223" s="101" t="s">
        <v>441</v>
      </c>
      <c r="C223" s="101">
        <v>59.155000000000001</v>
      </c>
      <c r="D223" s="101">
        <v>71</v>
      </c>
      <c r="E223" s="101">
        <v>28</v>
      </c>
      <c r="F223" s="101">
        <v>1</v>
      </c>
      <c r="G223" s="101">
        <v>12</v>
      </c>
      <c r="H223" s="101">
        <v>81</v>
      </c>
      <c r="I223" s="101">
        <v>14</v>
      </c>
      <c r="J223" s="101">
        <v>84</v>
      </c>
      <c r="K223" s="201">
        <v>3.0100000000000002E-21</v>
      </c>
      <c r="L223" s="101">
        <v>85.1</v>
      </c>
      <c r="M223" s="101">
        <v>71.83</v>
      </c>
      <c r="N223" s="101" t="s">
        <v>442</v>
      </c>
    </row>
    <row r="224" spans="1:14" x14ac:dyDescent="0.5">
      <c r="A224" s="101" t="s">
        <v>387</v>
      </c>
      <c r="B224" s="101" t="s">
        <v>443</v>
      </c>
      <c r="C224" s="101">
        <v>51.851999999999997</v>
      </c>
      <c r="D224" s="101">
        <v>81</v>
      </c>
      <c r="E224" s="101">
        <v>37</v>
      </c>
      <c r="F224" s="101">
        <v>1</v>
      </c>
      <c r="G224" s="101">
        <v>1</v>
      </c>
      <c r="H224" s="101">
        <v>79</v>
      </c>
      <c r="I224" s="101">
        <v>1</v>
      </c>
      <c r="J224" s="101">
        <v>81</v>
      </c>
      <c r="K224" s="201">
        <v>9.7899999999999997E-21</v>
      </c>
      <c r="L224" s="101">
        <v>83.6</v>
      </c>
      <c r="M224" s="101">
        <v>67.900000000000006</v>
      </c>
      <c r="N224" s="101" t="s">
        <v>444</v>
      </c>
    </row>
    <row r="225" spans="1:14" x14ac:dyDescent="0.5">
      <c r="A225" s="101" t="s">
        <v>445</v>
      </c>
      <c r="B225" s="101" t="s">
        <v>445</v>
      </c>
      <c r="C225" s="101">
        <v>100</v>
      </c>
      <c r="D225" s="101">
        <v>69</v>
      </c>
      <c r="E225" s="101">
        <v>0</v>
      </c>
      <c r="F225" s="101">
        <v>0</v>
      </c>
      <c r="G225" s="101">
        <v>13</v>
      </c>
      <c r="H225" s="101">
        <v>81</v>
      </c>
      <c r="I225" s="101">
        <v>13</v>
      </c>
      <c r="J225" s="101">
        <v>81</v>
      </c>
      <c r="K225" s="201">
        <v>7.3400000000000003E-47</v>
      </c>
      <c r="L225" s="101">
        <v>149</v>
      </c>
      <c r="M225" s="101">
        <v>100</v>
      </c>
      <c r="N225" s="101" t="s">
        <v>446</v>
      </c>
    </row>
    <row r="226" spans="1:14" x14ac:dyDescent="0.5">
      <c r="A226" s="101" t="s">
        <v>447</v>
      </c>
      <c r="B226" s="101" t="s">
        <v>447</v>
      </c>
      <c r="C226" s="101">
        <v>100</v>
      </c>
      <c r="D226" s="101">
        <v>73</v>
      </c>
      <c r="E226" s="101">
        <v>0</v>
      </c>
      <c r="F226" s="101">
        <v>0</v>
      </c>
      <c r="G226" s="101">
        <v>1</v>
      </c>
      <c r="H226" s="101">
        <v>73</v>
      </c>
      <c r="I226" s="101">
        <v>1</v>
      </c>
      <c r="J226" s="101">
        <v>73</v>
      </c>
      <c r="K226" s="201">
        <v>1.1100000000000001E-47</v>
      </c>
      <c r="L226" s="101">
        <v>150</v>
      </c>
      <c r="M226" s="101">
        <v>100</v>
      </c>
      <c r="N226" s="101" t="s">
        <v>448</v>
      </c>
    </row>
    <row r="227" spans="1:14" x14ac:dyDescent="0.5">
      <c r="A227" s="101" t="s">
        <v>447</v>
      </c>
      <c r="B227" s="101" t="s">
        <v>449</v>
      </c>
      <c r="C227" s="101">
        <v>98.63</v>
      </c>
      <c r="D227" s="101">
        <v>73</v>
      </c>
      <c r="E227" s="101">
        <v>1</v>
      </c>
      <c r="F227" s="101">
        <v>0</v>
      </c>
      <c r="G227" s="101">
        <v>1</v>
      </c>
      <c r="H227" s="101">
        <v>73</v>
      </c>
      <c r="I227" s="101">
        <v>1</v>
      </c>
      <c r="J227" s="101">
        <v>73</v>
      </c>
      <c r="K227" s="201">
        <v>9.9100000000000001E-47</v>
      </c>
      <c r="L227" s="101">
        <v>148</v>
      </c>
      <c r="M227" s="101">
        <v>98.63</v>
      </c>
      <c r="N227" s="101" t="s">
        <v>450</v>
      </c>
    </row>
    <row r="228" spans="1:14" x14ac:dyDescent="0.5">
      <c r="A228" s="101" t="s">
        <v>347</v>
      </c>
      <c r="B228" s="101" t="s">
        <v>451</v>
      </c>
      <c r="C228" s="101">
        <v>75.471999999999994</v>
      </c>
      <c r="D228" s="101">
        <v>53</v>
      </c>
      <c r="E228" s="101">
        <v>13</v>
      </c>
      <c r="F228" s="101">
        <v>0</v>
      </c>
      <c r="G228" s="101">
        <v>9</v>
      </c>
      <c r="H228" s="101">
        <v>61</v>
      </c>
      <c r="I228" s="101">
        <v>30</v>
      </c>
      <c r="J228" s="101">
        <v>82</v>
      </c>
      <c r="K228" s="201">
        <v>1.1599999999999999E-23</v>
      </c>
      <c r="L228" s="101">
        <v>90.1</v>
      </c>
      <c r="M228" s="101">
        <v>86.79</v>
      </c>
      <c r="N228" s="101" t="s">
        <v>452</v>
      </c>
    </row>
    <row r="229" spans="1:14" x14ac:dyDescent="0.5">
      <c r="A229" s="101" t="s">
        <v>347</v>
      </c>
      <c r="B229" s="101" t="s">
        <v>453</v>
      </c>
      <c r="C229" s="101">
        <v>75.471999999999994</v>
      </c>
      <c r="D229" s="101">
        <v>53</v>
      </c>
      <c r="E229" s="101">
        <v>13</v>
      </c>
      <c r="F229" s="101">
        <v>0</v>
      </c>
      <c r="G229" s="101">
        <v>9</v>
      </c>
      <c r="H229" s="101">
        <v>61</v>
      </c>
      <c r="I229" s="101">
        <v>29</v>
      </c>
      <c r="J229" s="101">
        <v>81</v>
      </c>
      <c r="K229" s="201">
        <v>1.4099999999999999E-23</v>
      </c>
      <c r="L229" s="101">
        <v>89.7</v>
      </c>
      <c r="M229" s="101">
        <v>86.79</v>
      </c>
      <c r="N229" s="101" t="s">
        <v>454</v>
      </c>
    </row>
    <row r="230" spans="1:14" x14ac:dyDescent="0.5">
      <c r="A230" s="101" t="s">
        <v>347</v>
      </c>
      <c r="B230" s="101" t="s">
        <v>455</v>
      </c>
      <c r="C230" s="101">
        <v>61.667000000000002</v>
      </c>
      <c r="D230" s="101">
        <v>60</v>
      </c>
      <c r="E230" s="101">
        <v>23</v>
      </c>
      <c r="F230" s="101">
        <v>0</v>
      </c>
      <c r="G230" s="101">
        <v>2</v>
      </c>
      <c r="H230" s="101">
        <v>61</v>
      </c>
      <c r="I230" s="101">
        <v>24</v>
      </c>
      <c r="J230" s="101">
        <v>83</v>
      </c>
      <c r="K230" s="201">
        <v>2.0599999999999999E-23</v>
      </c>
      <c r="L230" s="101">
        <v>89.4</v>
      </c>
      <c r="M230" s="101">
        <v>83.33</v>
      </c>
      <c r="N230" s="101" t="s">
        <v>456</v>
      </c>
    </row>
    <row r="231" spans="1:14" x14ac:dyDescent="0.5">
      <c r="A231" s="101" t="s">
        <v>347</v>
      </c>
      <c r="B231" s="101" t="s">
        <v>457</v>
      </c>
      <c r="C231" s="101">
        <v>61.667000000000002</v>
      </c>
      <c r="D231" s="101">
        <v>60</v>
      </c>
      <c r="E231" s="101">
        <v>23</v>
      </c>
      <c r="F231" s="101">
        <v>0</v>
      </c>
      <c r="G231" s="101">
        <v>2</v>
      </c>
      <c r="H231" s="101">
        <v>61</v>
      </c>
      <c r="I231" s="101">
        <v>24</v>
      </c>
      <c r="J231" s="101">
        <v>83</v>
      </c>
      <c r="K231" s="201">
        <v>2.6200000000000001E-23</v>
      </c>
      <c r="L231" s="101">
        <v>89.4</v>
      </c>
      <c r="M231" s="101">
        <v>81.67</v>
      </c>
      <c r="N231" s="101" t="s">
        <v>458</v>
      </c>
    </row>
    <row r="232" spans="1:14" x14ac:dyDescent="0.5">
      <c r="A232" s="101" t="s">
        <v>347</v>
      </c>
      <c r="B232" s="101" t="s">
        <v>459</v>
      </c>
      <c r="C232" s="101">
        <v>62.712000000000003</v>
      </c>
      <c r="D232" s="101">
        <v>59</v>
      </c>
      <c r="E232" s="101">
        <v>22</v>
      </c>
      <c r="F232" s="101">
        <v>0</v>
      </c>
      <c r="G232" s="101">
        <v>2</v>
      </c>
      <c r="H232" s="101">
        <v>60</v>
      </c>
      <c r="I232" s="101">
        <v>24</v>
      </c>
      <c r="J232" s="101">
        <v>82</v>
      </c>
      <c r="K232" s="201">
        <v>5.3500000000000001E-23</v>
      </c>
      <c r="L232" s="101">
        <v>88.2</v>
      </c>
      <c r="M232" s="101">
        <v>81.36</v>
      </c>
      <c r="N232" s="101" t="s">
        <v>460</v>
      </c>
    </row>
    <row r="233" spans="1:14" x14ac:dyDescent="0.5">
      <c r="A233" s="101" t="s">
        <v>347</v>
      </c>
      <c r="B233" s="101" t="s">
        <v>461</v>
      </c>
      <c r="C233" s="101">
        <v>63.792999999999999</v>
      </c>
      <c r="D233" s="101">
        <v>58</v>
      </c>
      <c r="E233" s="101">
        <v>21</v>
      </c>
      <c r="F233" s="101">
        <v>0</v>
      </c>
      <c r="G233" s="101">
        <v>4</v>
      </c>
      <c r="H233" s="101">
        <v>61</v>
      </c>
      <c r="I233" s="101">
        <v>11</v>
      </c>
      <c r="J233" s="101">
        <v>68</v>
      </c>
      <c r="K233" s="201">
        <v>6.2199999999999999E-23</v>
      </c>
      <c r="L233" s="101">
        <v>87.8</v>
      </c>
      <c r="M233" s="101">
        <v>82.76</v>
      </c>
      <c r="N233" s="101" t="s">
        <v>462</v>
      </c>
    </row>
    <row r="234" spans="1:14" x14ac:dyDescent="0.5">
      <c r="A234" s="101" t="s">
        <v>347</v>
      </c>
      <c r="B234" s="101" t="s">
        <v>463</v>
      </c>
      <c r="C234" s="101">
        <v>64.406999999999996</v>
      </c>
      <c r="D234" s="101">
        <v>59</v>
      </c>
      <c r="E234" s="101">
        <v>21</v>
      </c>
      <c r="F234" s="101">
        <v>0</v>
      </c>
      <c r="G234" s="101">
        <v>2</v>
      </c>
      <c r="H234" s="101">
        <v>60</v>
      </c>
      <c r="I234" s="101">
        <v>24</v>
      </c>
      <c r="J234" s="101">
        <v>82</v>
      </c>
      <c r="K234" s="201">
        <v>8.0199999999999998E-23</v>
      </c>
      <c r="L234" s="101">
        <v>87.8</v>
      </c>
      <c r="M234" s="101">
        <v>81.36</v>
      </c>
      <c r="N234" s="101" t="s">
        <v>464</v>
      </c>
    </row>
    <row r="235" spans="1:14" x14ac:dyDescent="0.5">
      <c r="A235" s="101" t="s">
        <v>347</v>
      </c>
      <c r="B235" s="101" t="s">
        <v>465</v>
      </c>
      <c r="C235" s="101">
        <v>63.792999999999999</v>
      </c>
      <c r="D235" s="101">
        <v>58</v>
      </c>
      <c r="E235" s="101">
        <v>21</v>
      </c>
      <c r="F235" s="101">
        <v>0</v>
      </c>
      <c r="G235" s="101">
        <v>4</v>
      </c>
      <c r="H235" s="101">
        <v>61</v>
      </c>
      <c r="I235" s="101">
        <v>26</v>
      </c>
      <c r="J235" s="101">
        <v>83</v>
      </c>
      <c r="K235" s="201">
        <v>1.13E-22</v>
      </c>
      <c r="L235" s="101">
        <v>87.8</v>
      </c>
      <c r="M235" s="101">
        <v>81.03</v>
      </c>
      <c r="N235" s="101" t="s">
        <v>466</v>
      </c>
    </row>
    <row r="236" spans="1:14" x14ac:dyDescent="0.5">
      <c r="A236" s="101" t="s">
        <v>347</v>
      </c>
      <c r="B236" s="101" t="s">
        <v>467</v>
      </c>
      <c r="C236" s="101">
        <v>63.792999999999999</v>
      </c>
      <c r="D236" s="101">
        <v>58</v>
      </c>
      <c r="E236" s="101">
        <v>21</v>
      </c>
      <c r="F236" s="101">
        <v>0</v>
      </c>
      <c r="G236" s="101">
        <v>4</v>
      </c>
      <c r="H236" s="101">
        <v>61</v>
      </c>
      <c r="I236" s="101">
        <v>11</v>
      </c>
      <c r="J236" s="101">
        <v>68</v>
      </c>
      <c r="K236" s="201">
        <v>3.6800000000000002E-22</v>
      </c>
      <c r="L236" s="101">
        <v>85.9</v>
      </c>
      <c r="M236" s="101">
        <v>84.48</v>
      </c>
      <c r="N236" s="101" t="s">
        <v>468</v>
      </c>
    </row>
    <row r="237" spans="1:14" x14ac:dyDescent="0.5">
      <c r="A237" s="101" t="s">
        <v>347</v>
      </c>
      <c r="B237" s="101" t="s">
        <v>469</v>
      </c>
      <c r="C237" s="101">
        <v>60</v>
      </c>
      <c r="D237" s="101">
        <v>60</v>
      </c>
      <c r="E237" s="101">
        <v>24</v>
      </c>
      <c r="F237" s="101">
        <v>0</v>
      </c>
      <c r="G237" s="101">
        <v>2</v>
      </c>
      <c r="H237" s="101">
        <v>61</v>
      </c>
      <c r="I237" s="101">
        <v>24</v>
      </c>
      <c r="J237" s="101">
        <v>83</v>
      </c>
      <c r="K237" s="201">
        <v>4.25E-22</v>
      </c>
      <c r="L237" s="101">
        <v>86.3</v>
      </c>
      <c r="M237" s="101">
        <v>80</v>
      </c>
      <c r="N237" s="101" t="s">
        <v>470</v>
      </c>
    </row>
    <row r="238" spans="1:14" x14ac:dyDescent="0.5">
      <c r="A238" s="101" t="s">
        <v>347</v>
      </c>
      <c r="B238" s="101" t="s">
        <v>471</v>
      </c>
      <c r="C238" s="101">
        <v>63.332999999999998</v>
      </c>
      <c r="D238" s="101">
        <v>60</v>
      </c>
      <c r="E238" s="101">
        <v>22</v>
      </c>
      <c r="F238" s="101">
        <v>0</v>
      </c>
      <c r="G238" s="101">
        <v>4</v>
      </c>
      <c r="H238" s="101">
        <v>63</v>
      </c>
      <c r="I238" s="101">
        <v>24</v>
      </c>
      <c r="J238" s="101">
        <v>83</v>
      </c>
      <c r="K238" s="201">
        <v>6.9400000000000001E-22</v>
      </c>
      <c r="L238" s="101">
        <v>85.9</v>
      </c>
      <c r="M238" s="101">
        <v>83.33</v>
      </c>
      <c r="N238" s="101" t="s">
        <v>472</v>
      </c>
    </row>
    <row r="239" spans="1:14" x14ac:dyDescent="0.5">
      <c r="A239" s="101" t="s">
        <v>347</v>
      </c>
      <c r="B239" s="101" t="s">
        <v>473</v>
      </c>
      <c r="C239" s="101">
        <v>61.017000000000003</v>
      </c>
      <c r="D239" s="101">
        <v>59</v>
      </c>
      <c r="E239" s="101">
        <v>23</v>
      </c>
      <c r="F239" s="101">
        <v>0</v>
      </c>
      <c r="G239" s="101">
        <v>2</v>
      </c>
      <c r="H239" s="101">
        <v>60</v>
      </c>
      <c r="I239" s="101">
        <v>18</v>
      </c>
      <c r="J239" s="101">
        <v>76</v>
      </c>
      <c r="K239" s="201">
        <v>7.92E-22</v>
      </c>
      <c r="L239" s="101">
        <v>85.1</v>
      </c>
      <c r="M239" s="101">
        <v>83.05</v>
      </c>
      <c r="N239" s="101" t="s">
        <v>474</v>
      </c>
    </row>
    <row r="240" spans="1:14" x14ac:dyDescent="0.5">
      <c r="A240" s="101" t="s">
        <v>347</v>
      </c>
      <c r="B240" s="101" t="s">
        <v>475</v>
      </c>
      <c r="C240" s="101">
        <v>63.332999999999998</v>
      </c>
      <c r="D240" s="101">
        <v>60</v>
      </c>
      <c r="E240" s="101">
        <v>22</v>
      </c>
      <c r="F240" s="101">
        <v>0</v>
      </c>
      <c r="G240" s="101">
        <v>2</v>
      </c>
      <c r="H240" s="101">
        <v>61</v>
      </c>
      <c r="I240" s="101">
        <v>24</v>
      </c>
      <c r="J240" s="101">
        <v>83</v>
      </c>
      <c r="K240" s="201">
        <v>9.45E-22</v>
      </c>
      <c r="L240" s="101">
        <v>85.1</v>
      </c>
      <c r="M240" s="101">
        <v>80</v>
      </c>
      <c r="N240" s="101" t="s">
        <v>476</v>
      </c>
    </row>
    <row r="241" spans="1:14" x14ac:dyDescent="0.5">
      <c r="A241" s="101" t="s">
        <v>347</v>
      </c>
      <c r="B241" s="101" t="s">
        <v>477</v>
      </c>
      <c r="C241" s="101">
        <v>72.549000000000007</v>
      </c>
      <c r="D241" s="101">
        <v>51</v>
      </c>
      <c r="E241" s="101">
        <v>14</v>
      </c>
      <c r="F241" s="101">
        <v>0</v>
      </c>
      <c r="G241" s="101">
        <v>12</v>
      </c>
      <c r="H241" s="101">
        <v>62</v>
      </c>
      <c r="I241" s="101">
        <v>25</v>
      </c>
      <c r="J241" s="101">
        <v>75</v>
      </c>
      <c r="K241" s="201">
        <v>1.2E-21</v>
      </c>
      <c r="L241" s="101">
        <v>84.7</v>
      </c>
      <c r="M241" s="101">
        <v>88.24</v>
      </c>
      <c r="N241" s="101" t="s">
        <v>478</v>
      </c>
    </row>
    <row r="242" spans="1:14" x14ac:dyDescent="0.5">
      <c r="A242" s="101" t="s">
        <v>347</v>
      </c>
      <c r="B242" s="101" t="s">
        <v>479</v>
      </c>
      <c r="C242" s="101">
        <v>60.344999999999999</v>
      </c>
      <c r="D242" s="101">
        <v>58</v>
      </c>
      <c r="E242" s="101">
        <v>23</v>
      </c>
      <c r="F242" s="101">
        <v>0</v>
      </c>
      <c r="G242" s="101">
        <v>4</v>
      </c>
      <c r="H242" s="101">
        <v>61</v>
      </c>
      <c r="I242" s="101">
        <v>26</v>
      </c>
      <c r="J242" s="101">
        <v>83</v>
      </c>
      <c r="K242" s="201">
        <v>1.45E-21</v>
      </c>
      <c r="L242" s="101">
        <v>84.7</v>
      </c>
      <c r="M242" s="101">
        <v>81.03</v>
      </c>
      <c r="N242" s="101" t="s">
        <v>480</v>
      </c>
    </row>
    <row r="243" spans="1:14" x14ac:dyDescent="0.5">
      <c r="A243" s="101" t="s">
        <v>347</v>
      </c>
      <c r="B243" s="101" t="s">
        <v>481</v>
      </c>
      <c r="C243" s="101">
        <v>60</v>
      </c>
      <c r="D243" s="101">
        <v>60</v>
      </c>
      <c r="E243" s="101">
        <v>24</v>
      </c>
      <c r="F243" s="101">
        <v>0</v>
      </c>
      <c r="G243" s="101">
        <v>2</v>
      </c>
      <c r="H243" s="101">
        <v>61</v>
      </c>
      <c r="I243" s="101">
        <v>24</v>
      </c>
      <c r="J243" s="101">
        <v>83</v>
      </c>
      <c r="K243" s="201">
        <v>1.5200000000000001E-21</v>
      </c>
      <c r="L243" s="101">
        <v>84.7</v>
      </c>
      <c r="M243" s="101">
        <v>80</v>
      </c>
      <c r="N243" s="101" t="s">
        <v>482</v>
      </c>
    </row>
    <row r="244" spans="1:14" x14ac:dyDescent="0.5">
      <c r="A244" s="101" t="s">
        <v>347</v>
      </c>
      <c r="B244" s="101" t="s">
        <v>483</v>
      </c>
      <c r="C244" s="101">
        <v>62.712000000000003</v>
      </c>
      <c r="D244" s="101">
        <v>59</v>
      </c>
      <c r="E244" s="101">
        <v>22</v>
      </c>
      <c r="F244" s="101">
        <v>0</v>
      </c>
      <c r="G244" s="101">
        <v>5</v>
      </c>
      <c r="H244" s="101">
        <v>63</v>
      </c>
      <c r="I244" s="101">
        <v>21</v>
      </c>
      <c r="J244" s="101">
        <v>79</v>
      </c>
      <c r="K244" s="201">
        <v>1.61E-21</v>
      </c>
      <c r="L244" s="101">
        <v>84.3</v>
      </c>
      <c r="M244" s="101">
        <v>81.36</v>
      </c>
      <c r="N244" s="101" t="s">
        <v>484</v>
      </c>
    </row>
    <row r="245" spans="1:14" x14ac:dyDescent="0.5">
      <c r="A245" s="101" t="s">
        <v>347</v>
      </c>
      <c r="B245" s="101" t="s">
        <v>485</v>
      </c>
      <c r="C245" s="101">
        <v>72.549000000000007</v>
      </c>
      <c r="D245" s="101">
        <v>51</v>
      </c>
      <c r="E245" s="101">
        <v>14</v>
      </c>
      <c r="F245" s="101">
        <v>0</v>
      </c>
      <c r="G245" s="101">
        <v>12</v>
      </c>
      <c r="H245" s="101">
        <v>62</v>
      </c>
      <c r="I245" s="101">
        <v>25</v>
      </c>
      <c r="J245" s="101">
        <v>75</v>
      </c>
      <c r="K245" s="201">
        <v>1.6899999999999999E-21</v>
      </c>
      <c r="L245" s="101">
        <v>84.3</v>
      </c>
      <c r="M245" s="101">
        <v>88.24</v>
      </c>
      <c r="N245" s="101" t="s">
        <v>486</v>
      </c>
    </row>
    <row r="246" spans="1:14" x14ac:dyDescent="0.5">
      <c r="A246" s="101" t="s">
        <v>347</v>
      </c>
      <c r="B246" s="101" t="s">
        <v>487</v>
      </c>
      <c r="C246" s="101">
        <v>72.549000000000007</v>
      </c>
      <c r="D246" s="101">
        <v>51</v>
      </c>
      <c r="E246" s="101">
        <v>14</v>
      </c>
      <c r="F246" s="101">
        <v>0</v>
      </c>
      <c r="G246" s="101">
        <v>12</v>
      </c>
      <c r="H246" s="101">
        <v>62</v>
      </c>
      <c r="I246" s="101">
        <v>25</v>
      </c>
      <c r="J246" s="101">
        <v>75</v>
      </c>
      <c r="K246" s="201">
        <v>1.7200000000000001E-21</v>
      </c>
      <c r="L246" s="101">
        <v>84.3</v>
      </c>
      <c r="M246" s="101">
        <v>88.24</v>
      </c>
      <c r="N246" s="101" t="s">
        <v>488</v>
      </c>
    </row>
    <row r="247" spans="1:14" x14ac:dyDescent="0.5">
      <c r="A247" s="101" t="s">
        <v>347</v>
      </c>
      <c r="B247" s="101" t="s">
        <v>489</v>
      </c>
      <c r="C247" s="101">
        <v>68.421000000000006</v>
      </c>
      <c r="D247" s="101">
        <v>57</v>
      </c>
      <c r="E247" s="101">
        <v>18</v>
      </c>
      <c r="F247" s="101">
        <v>0</v>
      </c>
      <c r="G247" s="101">
        <v>5</v>
      </c>
      <c r="H247" s="101">
        <v>61</v>
      </c>
      <c r="I247" s="101">
        <v>6</v>
      </c>
      <c r="J247" s="101">
        <v>62</v>
      </c>
      <c r="K247" s="201">
        <v>1.73E-21</v>
      </c>
      <c r="L247" s="101">
        <v>84</v>
      </c>
      <c r="M247" s="101">
        <v>78.95</v>
      </c>
      <c r="N247" s="101" t="s">
        <v>490</v>
      </c>
    </row>
    <row r="248" spans="1:14" x14ac:dyDescent="0.5">
      <c r="A248" s="101" t="s">
        <v>347</v>
      </c>
      <c r="B248" s="101" t="s">
        <v>491</v>
      </c>
      <c r="C248" s="101">
        <v>70.37</v>
      </c>
      <c r="D248" s="101">
        <v>54</v>
      </c>
      <c r="E248" s="101">
        <v>16</v>
      </c>
      <c r="F248" s="101">
        <v>0</v>
      </c>
      <c r="G248" s="101">
        <v>8</v>
      </c>
      <c r="H248" s="101">
        <v>61</v>
      </c>
      <c r="I248" s="101">
        <v>35</v>
      </c>
      <c r="J248" s="101">
        <v>88</v>
      </c>
      <c r="K248" s="201">
        <v>1.9599999999999999E-21</v>
      </c>
      <c r="L248" s="101">
        <v>84.7</v>
      </c>
      <c r="M248" s="101">
        <v>81.48</v>
      </c>
      <c r="N248" s="101" t="s">
        <v>492</v>
      </c>
    </row>
    <row r="249" spans="1:14" x14ac:dyDescent="0.5">
      <c r="A249" s="101" t="s">
        <v>347</v>
      </c>
      <c r="B249" s="101" t="s">
        <v>493</v>
      </c>
      <c r="C249" s="101">
        <v>61.017000000000003</v>
      </c>
      <c r="D249" s="101">
        <v>59</v>
      </c>
      <c r="E249" s="101">
        <v>23</v>
      </c>
      <c r="F249" s="101">
        <v>0</v>
      </c>
      <c r="G249" s="101">
        <v>2</v>
      </c>
      <c r="H249" s="101">
        <v>60</v>
      </c>
      <c r="I249" s="101">
        <v>18</v>
      </c>
      <c r="J249" s="101">
        <v>76</v>
      </c>
      <c r="K249" s="201">
        <v>2.3200000000000001E-21</v>
      </c>
      <c r="L249" s="101">
        <v>84</v>
      </c>
      <c r="M249" s="101">
        <v>81.36</v>
      </c>
      <c r="N249" s="101" t="s">
        <v>494</v>
      </c>
    </row>
    <row r="250" spans="1:14" x14ac:dyDescent="0.5">
      <c r="A250" s="101" t="s">
        <v>347</v>
      </c>
      <c r="B250" s="101" t="s">
        <v>495</v>
      </c>
      <c r="C250" s="101">
        <v>72.549000000000007</v>
      </c>
      <c r="D250" s="101">
        <v>51</v>
      </c>
      <c r="E250" s="101">
        <v>14</v>
      </c>
      <c r="F250" s="101">
        <v>0</v>
      </c>
      <c r="G250" s="101">
        <v>12</v>
      </c>
      <c r="H250" s="101">
        <v>62</v>
      </c>
      <c r="I250" s="101">
        <v>25</v>
      </c>
      <c r="J250" s="101">
        <v>75</v>
      </c>
      <c r="K250" s="201">
        <v>2.5899999999999999E-21</v>
      </c>
      <c r="L250" s="101">
        <v>84</v>
      </c>
      <c r="M250" s="101">
        <v>86.27</v>
      </c>
      <c r="N250" s="101" t="s">
        <v>496</v>
      </c>
    </row>
    <row r="251" spans="1:14" x14ac:dyDescent="0.5">
      <c r="A251" s="101" t="s">
        <v>347</v>
      </c>
      <c r="B251" s="101" t="s">
        <v>497</v>
      </c>
      <c r="C251" s="101">
        <v>61.667000000000002</v>
      </c>
      <c r="D251" s="101">
        <v>60</v>
      </c>
      <c r="E251" s="101">
        <v>23</v>
      </c>
      <c r="F251" s="101">
        <v>0</v>
      </c>
      <c r="G251" s="101">
        <v>4</v>
      </c>
      <c r="H251" s="101">
        <v>63</v>
      </c>
      <c r="I251" s="101">
        <v>26</v>
      </c>
      <c r="J251" s="101">
        <v>85</v>
      </c>
      <c r="K251" s="201">
        <v>3.12E-21</v>
      </c>
      <c r="L251" s="101">
        <v>84</v>
      </c>
      <c r="M251" s="101">
        <v>80</v>
      </c>
      <c r="N251" s="101" t="s">
        <v>498</v>
      </c>
    </row>
    <row r="252" spans="1:14" x14ac:dyDescent="0.5">
      <c r="A252" s="101" t="s">
        <v>347</v>
      </c>
      <c r="B252" s="101" t="s">
        <v>499</v>
      </c>
      <c r="C252" s="101">
        <v>69.811000000000007</v>
      </c>
      <c r="D252" s="101">
        <v>53</v>
      </c>
      <c r="E252" s="101">
        <v>16</v>
      </c>
      <c r="F252" s="101">
        <v>0</v>
      </c>
      <c r="G252" s="101">
        <v>9</v>
      </c>
      <c r="H252" s="101">
        <v>61</v>
      </c>
      <c r="I252" s="101">
        <v>31</v>
      </c>
      <c r="J252" s="101">
        <v>83</v>
      </c>
      <c r="K252" s="201">
        <v>4.2000000000000003E-21</v>
      </c>
      <c r="L252" s="101">
        <v>83.6</v>
      </c>
      <c r="M252" s="101">
        <v>81.13</v>
      </c>
      <c r="N252" s="101" t="s">
        <v>500</v>
      </c>
    </row>
    <row r="253" spans="1:14" x14ac:dyDescent="0.5">
      <c r="A253" s="101" t="s">
        <v>347</v>
      </c>
      <c r="B253" s="101" t="s">
        <v>501</v>
      </c>
      <c r="C253" s="101">
        <v>59.015999999999998</v>
      </c>
      <c r="D253" s="101">
        <v>61</v>
      </c>
      <c r="E253" s="101">
        <v>25</v>
      </c>
      <c r="F253" s="101">
        <v>0</v>
      </c>
      <c r="G253" s="101">
        <v>4</v>
      </c>
      <c r="H253" s="101">
        <v>64</v>
      </c>
      <c r="I253" s="101">
        <v>26</v>
      </c>
      <c r="J253" s="101">
        <v>86</v>
      </c>
      <c r="K253" s="201">
        <v>8.8300000000000006E-21</v>
      </c>
      <c r="L253" s="101">
        <v>82.8</v>
      </c>
      <c r="M253" s="101">
        <v>80.33</v>
      </c>
      <c r="N253" s="101" t="s">
        <v>502</v>
      </c>
    </row>
    <row r="254" spans="1:14" x14ac:dyDescent="0.5">
      <c r="A254" s="101" t="s">
        <v>347</v>
      </c>
      <c r="B254" s="101" t="s">
        <v>503</v>
      </c>
      <c r="C254" s="101">
        <v>72</v>
      </c>
      <c r="D254" s="101">
        <v>50</v>
      </c>
      <c r="E254" s="101">
        <v>14</v>
      </c>
      <c r="F254" s="101">
        <v>0</v>
      </c>
      <c r="G254" s="101">
        <v>12</v>
      </c>
      <c r="H254" s="101">
        <v>61</v>
      </c>
      <c r="I254" s="101">
        <v>9</v>
      </c>
      <c r="J254" s="101">
        <v>58</v>
      </c>
      <c r="K254" s="201">
        <v>9.6499999999999999E-21</v>
      </c>
      <c r="L254" s="101">
        <v>82</v>
      </c>
      <c r="M254" s="101">
        <v>88</v>
      </c>
      <c r="N254" s="101" t="s">
        <v>504</v>
      </c>
    </row>
    <row r="255" spans="1:14" x14ac:dyDescent="0.5">
      <c r="A255" s="101" t="s">
        <v>427</v>
      </c>
      <c r="B255" s="101" t="s">
        <v>505</v>
      </c>
      <c r="C255" s="101">
        <v>67.072999999999993</v>
      </c>
      <c r="D255" s="101">
        <v>82</v>
      </c>
      <c r="E255" s="101">
        <v>27</v>
      </c>
      <c r="F255" s="101">
        <v>0</v>
      </c>
      <c r="G255" s="101">
        <v>1</v>
      </c>
      <c r="H255" s="101">
        <v>82</v>
      </c>
      <c r="I255" s="101">
        <v>1</v>
      </c>
      <c r="J255" s="101">
        <v>82</v>
      </c>
      <c r="K255" s="201">
        <v>8.8200000000000002E-33</v>
      </c>
      <c r="L255" s="101">
        <v>114</v>
      </c>
      <c r="M255" s="101">
        <v>78.05</v>
      </c>
      <c r="N255" s="101" t="s">
        <v>506</v>
      </c>
    </row>
    <row r="256" spans="1:14" x14ac:dyDescent="0.5">
      <c r="A256" s="101" t="s">
        <v>427</v>
      </c>
      <c r="B256" s="101" t="s">
        <v>507</v>
      </c>
      <c r="C256" s="101">
        <v>65.853999999999999</v>
      </c>
      <c r="D256" s="101">
        <v>82</v>
      </c>
      <c r="E256" s="101">
        <v>28</v>
      </c>
      <c r="F256" s="101">
        <v>0</v>
      </c>
      <c r="G256" s="101">
        <v>1</v>
      </c>
      <c r="H256" s="101">
        <v>82</v>
      </c>
      <c r="I256" s="101">
        <v>1</v>
      </c>
      <c r="J256" s="101">
        <v>82</v>
      </c>
      <c r="K256" s="201">
        <v>2.2800000000000001E-32</v>
      </c>
      <c r="L256" s="101">
        <v>112</v>
      </c>
      <c r="M256" s="101">
        <v>78.05</v>
      </c>
      <c r="N256" s="101" t="s">
        <v>508</v>
      </c>
    </row>
    <row r="257" spans="1:14" x14ac:dyDescent="0.5">
      <c r="A257" s="101" t="s">
        <v>427</v>
      </c>
      <c r="B257" s="101" t="s">
        <v>509</v>
      </c>
      <c r="C257" s="101">
        <v>62.963000000000001</v>
      </c>
      <c r="D257" s="101">
        <v>81</v>
      </c>
      <c r="E257" s="101">
        <v>30</v>
      </c>
      <c r="F257" s="101">
        <v>0</v>
      </c>
      <c r="G257" s="101">
        <v>1</v>
      </c>
      <c r="H257" s="101">
        <v>81</v>
      </c>
      <c r="I257" s="101">
        <v>1</v>
      </c>
      <c r="J257" s="101">
        <v>81</v>
      </c>
      <c r="K257" s="201">
        <v>6.5999999999999998E-31</v>
      </c>
      <c r="L257" s="101">
        <v>109</v>
      </c>
      <c r="M257" s="101">
        <v>76.540000000000006</v>
      </c>
      <c r="N257" s="101" t="s">
        <v>510</v>
      </c>
    </row>
    <row r="258" spans="1:14" x14ac:dyDescent="0.5">
      <c r="A258" s="101" t="s">
        <v>427</v>
      </c>
      <c r="B258" s="101" t="s">
        <v>511</v>
      </c>
      <c r="C258" s="101">
        <v>60.241</v>
      </c>
      <c r="D258" s="101">
        <v>83</v>
      </c>
      <c r="E258" s="101">
        <v>32</v>
      </c>
      <c r="F258" s="101">
        <v>1</v>
      </c>
      <c r="G258" s="101">
        <v>1</v>
      </c>
      <c r="H258" s="101">
        <v>82</v>
      </c>
      <c r="I258" s="101">
        <v>1</v>
      </c>
      <c r="J258" s="101">
        <v>83</v>
      </c>
      <c r="K258" s="201">
        <v>1.2499999999999999E-30</v>
      </c>
      <c r="L258" s="101">
        <v>108</v>
      </c>
      <c r="M258" s="101">
        <v>74.7</v>
      </c>
      <c r="N258" s="101" t="s">
        <v>512</v>
      </c>
    </row>
    <row r="259" spans="1:14" x14ac:dyDescent="0.5">
      <c r="A259" s="101" t="s">
        <v>427</v>
      </c>
      <c r="B259" s="101" t="s">
        <v>513</v>
      </c>
      <c r="C259" s="101">
        <v>63.414999999999999</v>
      </c>
      <c r="D259" s="101">
        <v>82</v>
      </c>
      <c r="E259" s="101">
        <v>30</v>
      </c>
      <c r="F259" s="101">
        <v>0</v>
      </c>
      <c r="G259" s="101">
        <v>1</v>
      </c>
      <c r="H259" s="101">
        <v>82</v>
      </c>
      <c r="I259" s="101">
        <v>1</v>
      </c>
      <c r="J259" s="101">
        <v>82</v>
      </c>
      <c r="K259" s="201">
        <v>2.03E-30</v>
      </c>
      <c r="L259" s="101">
        <v>108</v>
      </c>
      <c r="M259" s="101">
        <v>75.61</v>
      </c>
      <c r="N259" s="101" t="s">
        <v>514</v>
      </c>
    </row>
    <row r="260" spans="1:14" x14ac:dyDescent="0.5">
      <c r="A260" s="101" t="s">
        <v>427</v>
      </c>
      <c r="B260" s="101" t="s">
        <v>515</v>
      </c>
      <c r="C260" s="101">
        <v>59.036000000000001</v>
      </c>
      <c r="D260" s="101">
        <v>83</v>
      </c>
      <c r="E260" s="101">
        <v>33</v>
      </c>
      <c r="F260" s="101">
        <v>1</v>
      </c>
      <c r="G260" s="101">
        <v>1</v>
      </c>
      <c r="H260" s="101">
        <v>82</v>
      </c>
      <c r="I260" s="101">
        <v>1</v>
      </c>
      <c r="J260" s="101">
        <v>83</v>
      </c>
      <c r="K260" s="201">
        <v>3.24E-30</v>
      </c>
      <c r="L260" s="101">
        <v>107</v>
      </c>
      <c r="M260" s="101">
        <v>73.489999999999995</v>
      </c>
      <c r="N260" s="101" t="s">
        <v>516</v>
      </c>
    </row>
    <row r="261" spans="1:14" x14ac:dyDescent="0.5">
      <c r="A261" s="101" t="s">
        <v>427</v>
      </c>
      <c r="B261" s="101" t="s">
        <v>517</v>
      </c>
      <c r="C261" s="101">
        <v>58.536999999999999</v>
      </c>
      <c r="D261" s="101">
        <v>82</v>
      </c>
      <c r="E261" s="101">
        <v>34</v>
      </c>
      <c r="F261" s="101">
        <v>0</v>
      </c>
      <c r="G261" s="101">
        <v>1</v>
      </c>
      <c r="H261" s="101">
        <v>82</v>
      </c>
      <c r="I261" s="101">
        <v>1</v>
      </c>
      <c r="J261" s="101">
        <v>82</v>
      </c>
      <c r="K261" s="201">
        <v>5.7900000000000002E-30</v>
      </c>
      <c r="L261" s="101">
        <v>107</v>
      </c>
      <c r="M261" s="101">
        <v>71.95</v>
      </c>
      <c r="N261" s="101" t="s">
        <v>518</v>
      </c>
    </row>
    <row r="262" spans="1:14" x14ac:dyDescent="0.5">
      <c r="A262" s="101" t="s">
        <v>427</v>
      </c>
      <c r="B262" s="101" t="s">
        <v>519</v>
      </c>
      <c r="C262" s="101">
        <v>59.756</v>
      </c>
      <c r="D262" s="101">
        <v>82</v>
      </c>
      <c r="E262" s="101">
        <v>33</v>
      </c>
      <c r="F262" s="101">
        <v>0</v>
      </c>
      <c r="G262" s="101">
        <v>1</v>
      </c>
      <c r="H262" s="101">
        <v>82</v>
      </c>
      <c r="I262" s="101">
        <v>1</v>
      </c>
      <c r="J262" s="101">
        <v>82</v>
      </c>
      <c r="K262" s="201">
        <v>8.5900000000000004E-30</v>
      </c>
      <c r="L262" s="101">
        <v>106</v>
      </c>
      <c r="M262" s="101">
        <v>76.83</v>
      </c>
      <c r="N262" s="101" t="s">
        <v>520</v>
      </c>
    </row>
    <row r="263" spans="1:14" x14ac:dyDescent="0.5">
      <c r="A263" s="101" t="s">
        <v>427</v>
      </c>
      <c r="B263" s="101" t="s">
        <v>521</v>
      </c>
      <c r="C263" s="101">
        <v>56.627000000000002</v>
      </c>
      <c r="D263" s="101">
        <v>83</v>
      </c>
      <c r="E263" s="101">
        <v>36</v>
      </c>
      <c r="F263" s="101">
        <v>0</v>
      </c>
      <c r="G263" s="101">
        <v>1</v>
      </c>
      <c r="H263" s="101">
        <v>83</v>
      </c>
      <c r="I263" s="101">
        <v>1</v>
      </c>
      <c r="J263" s="101">
        <v>83</v>
      </c>
      <c r="K263" s="201">
        <v>9.1199999999999999E-30</v>
      </c>
      <c r="L263" s="101">
        <v>106</v>
      </c>
      <c r="M263" s="101">
        <v>77.11</v>
      </c>
      <c r="N263" s="101" t="s">
        <v>522</v>
      </c>
    </row>
    <row r="264" spans="1:14" x14ac:dyDescent="0.5">
      <c r="A264" s="101" t="s">
        <v>427</v>
      </c>
      <c r="B264" s="101" t="s">
        <v>523</v>
      </c>
      <c r="C264" s="101">
        <v>60.975999999999999</v>
      </c>
      <c r="D264" s="101">
        <v>82</v>
      </c>
      <c r="E264" s="101">
        <v>32</v>
      </c>
      <c r="F264" s="101">
        <v>0</v>
      </c>
      <c r="G264" s="101">
        <v>1</v>
      </c>
      <c r="H264" s="101">
        <v>82</v>
      </c>
      <c r="I264" s="101">
        <v>1</v>
      </c>
      <c r="J264" s="101">
        <v>82</v>
      </c>
      <c r="K264" s="201">
        <v>1.1E-29</v>
      </c>
      <c r="L264" s="101">
        <v>106</v>
      </c>
      <c r="M264" s="101">
        <v>73.17</v>
      </c>
      <c r="N264" s="101" t="s">
        <v>524</v>
      </c>
    </row>
    <row r="265" spans="1:14" x14ac:dyDescent="0.5">
      <c r="A265" s="101" t="s">
        <v>427</v>
      </c>
      <c r="B265" s="101" t="s">
        <v>525</v>
      </c>
      <c r="C265" s="101">
        <v>57.831000000000003</v>
      </c>
      <c r="D265" s="101">
        <v>83</v>
      </c>
      <c r="E265" s="101">
        <v>35</v>
      </c>
      <c r="F265" s="101">
        <v>0</v>
      </c>
      <c r="G265" s="101">
        <v>1</v>
      </c>
      <c r="H265" s="101">
        <v>83</v>
      </c>
      <c r="I265" s="101">
        <v>1</v>
      </c>
      <c r="J265" s="101">
        <v>83</v>
      </c>
      <c r="K265" s="201">
        <v>6.4299999999999997E-29</v>
      </c>
      <c r="L265" s="101">
        <v>104</v>
      </c>
      <c r="M265" s="101">
        <v>71.08</v>
      </c>
      <c r="N265" s="101" t="s">
        <v>526</v>
      </c>
    </row>
    <row r="266" spans="1:14" x14ac:dyDescent="0.5">
      <c r="A266" s="101" t="s">
        <v>427</v>
      </c>
      <c r="B266" s="101" t="s">
        <v>527</v>
      </c>
      <c r="C266" s="101">
        <v>57.831000000000003</v>
      </c>
      <c r="D266" s="101">
        <v>83</v>
      </c>
      <c r="E266" s="101">
        <v>34</v>
      </c>
      <c r="F266" s="101">
        <v>1</v>
      </c>
      <c r="G266" s="101">
        <v>1</v>
      </c>
      <c r="H266" s="101">
        <v>82</v>
      </c>
      <c r="I266" s="101">
        <v>1</v>
      </c>
      <c r="J266" s="101">
        <v>83</v>
      </c>
      <c r="K266" s="201">
        <v>9.3000000000000002E-29</v>
      </c>
      <c r="L266" s="101">
        <v>103</v>
      </c>
      <c r="M266" s="101">
        <v>72.290000000000006</v>
      </c>
      <c r="N266" s="101" t="s">
        <v>528</v>
      </c>
    </row>
    <row r="267" spans="1:14" x14ac:dyDescent="0.5">
      <c r="A267" s="101" t="s">
        <v>427</v>
      </c>
      <c r="B267" s="101" t="s">
        <v>529</v>
      </c>
      <c r="C267" s="101">
        <v>59.036000000000001</v>
      </c>
      <c r="D267" s="101">
        <v>83</v>
      </c>
      <c r="E267" s="101">
        <v>33</v>
      </c>
      <c r="F267" s="101">
        <v>1</v>
      </c>
      <c r="G267" s="101">
        <v>1</v>
      </c>
      <c r="H267" s="101">
        <v>83</v>
      </c>
      <c r="I267" s="101">
        <v>1</v>
      </c>
      <c r="J267" s="101">
        <v>82</v>
      </c>
      <c r="K267" s="201">
        <v>4.2600000000000002E-28</v>
      </c>
      <c r="L267" s="101">
        <v>102</v>
      </c>
      <c r="M267" s="101">
        <v>72.290000000000006</v>
      </c>
      <c r="N267" s="101" t="s">
        <v>530</v>
      </c>
    </row>
    <row r="268" spans="1:14" x14ac:dyDescent="0.5">
      <c r="A268" s="101" t="s">
        <v>427</v>
      </c>
      <c r="B268" s="101" t="s">
        <v>531</v>
      </c>
      <c r="C268" s="101">
        <v>56.627000000000002</v>
      </c>
      <c r="D268" s="101">
        <v>83</v>
      </c>
      <c r="E268" s="101">
        <v>35</v>
      </c>
      <c r="F268" s="101">
        <v>1</v>
      </c>
      <c r="G268" s="101">
        <v>1</v>
      </c>
      <c r="H268" s="101">
        <v>82</v>
      </c>
      <c r="I268" s="101">
        <v>1</v>
      </c>
      <c r="J268" s="101">
        <v>83</v>
      </c>
      <c r="K268" s="201">
        <v>7.5400000000000001E-28</v>
      </c>
      <c r="L268" s="101">
        <v>101</v>
      </c>
      <c r="M268" s="101">
        <v>71.08</v>
      </c>
      <c r="N268" s="101" t="s">
        <v>532</v>
      </c>
    </row>
    <row r="269" spans="1:14" x14ac:dyDescent="0.5">
      <c r="A269" s="101" t="s">
        <v>427</v>
      </c>
      <c r="B269" s="101" t="s">
        <v>533</v>
      </c>
      <c r="C269" s="101">
        <v>56.097999999999999</v>
      </c>
      <c r="D269" s="101">
        <v>82</v>
      </c>
      <c r="E269" s="101">
        <v>36</v>
      </c>
      <c r="F269" s="101">
        <v>0</v>
      </c>
      <c r="G269" s="101">
        <v>1</v>
      </c>
      <c r="H269" s="101">
        <v>82</v>
      </c>
      <c r="I269" s="101">
        <v>1</v>
      </c>
      <c r="J269" s="101">
        <v>82</v>
      </c>
      <c r="K269" s="201">
        <v>1.3000000000000001E-27</v>
      </c>
      <c r="L269" s="101">
        <v>100</v>
      </c>
      <c r="M269" s="101">
        <v>68.290000000000006</v>
      </c>
      <c r="N269" s="101" t="s">
        <v>534</v>
      </c>
    </row>
    <row r="270" spans="1:14" x14ac:dyDescent="0.5">
      <c r="A270" s="101" t="s">
        <v>427</v>
      </c>
      <c r="B270" s="101" t="s">
        <v>535</v>
      </c>
      <c r="C270" s="101">
        <v>56.627000000000002</v>
      </c>
      <c r="D270" s="101">
        <v>83</v>
      </c>
      <c r="E270" s="101">
        <v>36</v>
      </c>
      <c r="F270" s="101">
        <v>0</v>
      </c>
      <c r="G270" s="101">
        <v>1</v>
      </c>
      <c r="H270" s="101">
        <v>83</v>
      </c>
      <c r="I270" s="101">
        <v>1</v>
      </c>
      <c r="J270" s="101">
        <v>83</v>
      </c>
      <c r="K270" s="201">
        <v>1.31E-27</v>
      </c>
      <c r="L270" s="101">
        <v>100</v>
      </c>
      <c r="M270" s="101">
        <v>71.08</v>
      </c>
      <c r="N270" s="101" t="s">
        <v>536</v>
      </c>
    </row>
    <row r="271" spans="1:14" x14ac:dyDescent="0.5">
      <c r="A271" s="101" t="s">
        <v>427</v>
      </c>
      <c r="B271" s="101" t="s">
        <v>537</v>
      </c>
      <c r="C271" s="101">
        <v>55.421999999999997</v>
      </c>
      <c r="D271" s="101">
        <v>83</v>
      </c>
      <c r="E271" s="101">
        <v>37</v>
      </c>
      <c r="F271" s="101">
        <v>0</v>
      </c>
      <c r="G271" s="101">
        <v>1</v>
      </c>
      <c r="H271" s="101">
        <v>83</v>
      </c>
      <c r="I271" s="101">
        <v>1</v>
      </c>
      <c r="J271" s="101">
        <v>83</v>
      </c>
      <c r="K271" s="201">
        <v>1.4399999999999999E-27</v>
      </c>
      <c r="L271" s="101">
        <v>100</v>
      </c>
      <c r="M271" s="101">
        <v>74.7</v>
      </c>
      <c r="N271" s="101" t="s">
        <v>538</v>
      </c>
    </row>
    <row r="272" spans="1:14" x14ac:dyDescent="0.5">
      <c r="A272" s="101" t="s">
        <v>427</v>
      </c>
      <c r="B272" s="101" t="s">
        <v>539</v>
      </c>
      <c r="C272" s="101">
        <v>58.536999999999999</v>
      </c>
      <c r="D272" s="101">
        <v>82</v>
      </c>
      <c r="E272" s="101">
        <v>34</v>
      </c>
      <c r="F272" s="101">
        <v>0</v>
      </c>
      <c r="G272" s="101">
        <v>1</v>
      </c>
      <c r="H272" s="101">
        <v>82</v>
      </c>
      <c r="I272" s="101">
        <v>1</v>
      </c>
      <c r="J272" s="101">
        <v>82</v>
      </c>
      <c r="K272" s="201">
        <v>1.8399999999999999E-27</v>
      </c>
      <c r="L272" s="101">
        <v>100</v>
      </c>
      <c r="M272" s="101">
        <v>71.95</v>
      </c>
      <c r="N272" s="101" t="s">
        <v>540</v>
      </c>
    </row>
    <row r="273" spans="1:14" x14ac:dyDescent="0.5">
      <c r="A273" s="101" t="s">
        <v>427</v>
      </c>
      <c r="B273" s="101" t="s">
        <v>541</v>
      </c>
      <c r="C273" s="101">
        <v>57.317</v>
      </c>
      <c r="D273" s="101">
        <v>82</v>
      </c>
      <c r="E273" s="101">
        <v>35</v>
      </c>
      <c r="F273" s="101">
        <v>0</v>
      </c>
      <c r="G273" s="101">
        <v>1</v>
      </c>
      <c r="H273" s="101">
        <v>82</v>
      </c>
      <c r="I273" s="101">
        <v>1</v>
      </c>
      <c r="J273" s="101">
        <v>82</v>
      </c>
      <c r="K273" s="201">
        <v>6.5000000000000003E-27</v>
      </c>
      <c r="L273" s="101">
        <v>99.4</v>
      </c>
      <c r="M273" s="101">
        <v>71.95</v>
      </c>
      <c r="N273" s="101" t="s">
        <v>542</v>
      </c>
    </row>
    <row r="274" spans="1:14" x14ac:dyDescent="0.5">
      <c r="A274" s="101" t="s">
        <v>427</v>
      </c>
      <c r="B274" s="101" t="s">
        <v>543</v>
      </c>
      <c r="C274" s="101">
        <v>57.317</v>
      </c>
      <c r="D274" s="101">
        <v>82</v>
      </c>
      <c r="E274" s="101">
        <v>26</v>
      </c>
      <c r="F274" s="101">
        <v>1</v>
      </c>
      <c r="G274" s="101">
        <v>1</v>
      </c>
      <c r="H274" s="101">
        <v>82</v>
      </c>
      <c r="I274" s="101">
        <v>1</v>
      </c>
      <c r="J274" s="101">
        <v>73</v>
      </c>
      <c r="K274" s="201">
        <v>1.31E-26</v>
      </c>
      <c r="L274" s="101">
        <v>98.2</v>
      </c>
      <c r="M274" s="101">
        <v>71.95</v>
      </c>
      <c r="N274" s="101" t="s">
        <v>544</v>
      </c>
    </row>
    <row r="275" spans="1:14" x14ac:dyDescent="0.5">
      <c r="A275" s="101" t="s">
        <v>427</v>
      </c>
      <c r="B275" s="101" t="s">
        <v>545</v>
      </c>
      <c r="C275" s="101">
        <v>57.317</v>
      </c>
      <c r="D275" s="101">
        <v>82</v>
      </c>
      <c r="E275" s="101">
        <v>35</v>
      </c>
      <c r="F275" s="101">
        <v>0</v>
      </c>
      <c r="G275" s="101">
        <v>1</v>
      </c>
      <c r="H275" s="101">
        <v>82</v>
      </c>
      <c r="I275" s="101">
        <v>1</v>
      </c>
      <c r="J275" s="101">
        <v>82</v>
      </c>
      <c r="K275" s="201">
        <v>1.41E-26</v>
      </c>
      <c r="L275" s="101">
        <v>98.2</v>
      </c>
      <c r="M275" s="101">
        <v>70.73</v>
      </c>
      <c r="N275" s="101" t="s">
        <v>546</v>
      </c>
    </row>
    <row r="276" spans="1:14" x14ac:dyDescent="0.5">
      <c r="A276" s="101" t="s">
        <v>427</v>
      </c>
      <c r="B276" s="101" t="s">
        <v>547</v>
      </c>
      <c r="C276" s="101">
        <v>57.317</v>
      </c>
      <c r="D276" s="101">
        <v>82</v>
      </c>
      <c r="E276" s="101">
        <v>35</v>
      </c>
      <c r="F276" s="101">
        <v>0</v>
      </c>
      <c r="G276" s="101">
        <v>1</v>
      </c>
      <c r="H276" s="101">
        <v>82</v>
      </c>
      <c r="I276" s="101">
        <v>1</v>
      </c>
      <c r="J276" s="101">
        <v>82</v>
      </c>
      <c r="K276" s="201">
        <v>1.6900000000000001E-26</v>
      </c>
      <c r="L276" s="101">
        <v>98.2</v>
      </c>
      <c r="M276" s="101">
        <v>70.73</v>
      </c>
      <c r="N276" s="101" t="s">
        <v>548</v>
      </c>
    </row>
    <row r="277" spans="1:14" x14ac:dyDescent="0.5">
      <c r="A277" s="101" t="s">
        <v>427</v>
      </c>
      <c r="B277" s="101" t="s">
        <v>549</v>
      </c>
      <c r="C277" s="101">
        <v>57.317</v>
      </c>
      <c r="D277" s="101">
        <v>82</v>
      </c>
      <c r="E277" s="101">
        <v>35</v>
      </c>
      <c r="F277" s="101">
        <v>0</v>
      </c>
      <c r="G277" s="101">
        <v>1</v>
      </c>
      <c r="H277" s="101">
        <v>82</v>
      </c>
      <c r="I277" s="101">
        <v>1</v>
      </c>
      <c r="J277" s="101">
        <v>82</v>
      </c>
      <c r="K277" s="201">
        <v>2.01E-26</v>
      </c>
      <c r="L277" s="101">
        <v>97.8</v>
      </c>
      <c r="M277" s="101">
        <v>70.73</v>
      </c>
      <c r="N277" s="101" t="s">
        <v>550</v>
      </c>
    </row>
    <row r="278" spans="1:14" x14ac:dyDescent="0.5">
      <c r="A278" s="101" t="s">
        <v>427</v>
      </c>
      <c r="B278" s="101" t="s">
        <v>551</v>
      </c>
      <c r="C278" s="101">
        <v>56.627000000000002</v>
      </c>
      <c r="D278" s="101">
        <v>83</v>
      </c>
      <c r="E278" s="101">
        <v>35</v>
      </c>
      <c r="F278" s="101">
        <v>1</v>
      </c>
      <c r="G278" s="101">
        <v>1</v>
      </c>
      <c r="H278" s="101">
        <v>83</v>
      </c>
      <c r="I278" s="101">
        <v>1</v>
      </c>
      <c r="J278" s="101">
        <v>82</v>
      </c>
      <c r="K278" s="201">
        <v>2.13E-26</v>
      </c>
      <c r="L278" s="101">
        <v>97.8</v>
      </c>
      <c r="M278" s="101">
        <v>69.88</v>
      </c>
      <c r="N278" s="101" t="s">
        <v>552</v>
      </c>
    </row>
    <row r="279" spans="1:14" x14ac:dyDescent="0.5">
      <c r="A279" s="101" t="s">
        <v>427</v>
      </c>
      <c r="B279" s="101" t="s">
        <v>553</v>
      </c>
      <c r="C279" s="101">
        <v>57.831000000000003</v>
      </c>
      <c r="D279" s="101">
        <v>83</v>
      </c>
      <c r="E279" s="101">
        <v>34</v>
      </c>
      <c r="F279" s="101">
        <v>1</v>
      </c>
      <c r="G279" s="101">
        <v>1</v>
      </c>
      <c r="H279" s="101">
        <v>83</v>
      </c>
      <c r="I279" s="101">
        <v>1</v>
      </c>
      <c r="J279" s="101">
        <v>82</v>
      </c>
      <c r="K279" s="201">
        <v>2.43E-26</v>
      </c>
      <c r="L279" s="101">
        <v>97.8</v>
      </c>
      <c r="M279" s="101">
        <v>71.08</v>
      </c>
      <c r="N279" s="101" t="s">
        <v>554</v>
      </c>
    </row>
    <row r="280" spans="1:14" x14ac:dyDescent="0.5">
      <c r="A280" s="101" t="s">
        <v>427</v>
      </c>
      <c r="B280" s="101" t="s">
        <v>555</v>
      </c>
      <c r="C280" s="101">
        <v>56.097999999999999</v>
      </c>
      <c r="D280" s="101">
        <v>82</v>
      </c>
      <c r="E280" s="101">
        <v>27</v>
      </c>
      <c r="F280" s="101">
        <v>1</v>
      </c>
      <c r="G280" s="101">
        <v>1</v>
      </c>
      <c r="H280" s="101">
        <v>82</v>
      </c>
      <c r="I280" s="101">
        <v>1</v>
      </c>
      <c r="J280" s="101">
        <v>73</v>
      </c>
      <c r="K280" s="201">
        <v>2.52E-26</v>
      </c>
      <c r="L280" s="101">
        <v>97.4</v>
      </c>
      <c r="M280" s="101">
        <v>71.95</v>
      </c>
      <c r="N280" s="101" t="s">
        <v>556</v>
      </c>
    </row>
    <row r="281" spans="1:14" x14ac:dyDescent="0.5">
      <c r="A281" s="101" t="s">
        <v>427</v>
      </c>
      <c r="B281" s="101" t="s">
        <v>557</v>
      </c>
      <c r="C281" s="101">
        <v>53.658999999999999</v>
      </c>
      <c r="D281" s="101">
        <v>82</v>
      </c>
      <c r="E281" s="101">
        <v>38</v>
      </c>
      <c r="F281" s="101">
        <v>0</v>
      </c>
      <c r="G281" s="101">
        <v>1</v>
      </c>
      <c r="H281" s="101">
        <v>82</v>
      </c>
      <c r="I281" s="101">
        <v>1</v>
      </c>
      <c r="J281" s="101">
        <v>82</v>
      </c>
      <c r="K281" s="201">
        <v>2.6799999999999999E-26</v>
      </c>
      <c r="L281" s="101">
        <v>97.4</v>
      </c>
      <c r="M281" s="101">
        <v>71.95</v>
      </c>
      <c r="N281" s="101" t="s">
        <v>558</v>
      </c>
    </row>
    <row r="282" spans="1:14" x14ac:dyDescent="0.5">
      <c r="A282" s="101" t="s">
        <v>427</v>
      </c>
      <c r="B282" s="101" t="s">
        <v>559</v>
      </c>
      <c r="C282" s="101">
        <v>57.317</v>
      </c>
      <c r="D282" s="101">
        <v>82</v>
      </c>
      <c r="E282" s="101">
        <v>26</v>
      </c>
      <c r="F282" s="101">
        <v>1</v>
      </c>
      <c r="G282" s="101">
        <v>1</v>
      </c>
      <c r="H282" s="101">
        <v>82</v>
      </c>
      <c r="I282" s="101">
        <v>1</v>
      </c>
      <c r="J282" s="101">
        <v>73</v>
      </c>
      <c r="K282" s="201">
        <v>2.6899999999999998E-26</v>
      </c>
      <c r="L282" s="101">
        <v>97.4</v>
      </c>
      <c r="M282" s="101">
        <v>71.95</v>
      </c>
      <c r="N282" s="101" t="s">
        <v>560</v>
      </c>
    </row>
    <row r="283" spans="1:14" x14ac:dyDescent="0.5">
      <c r="A283" s="101" t="s">
        <v>427</v>
      </c>
      <c r="B283" s="101" t="s">
        <v>561</v>
      </c>
      <c r="C283" s="101">
        <v>57.317</v>
      </c>
      <c r="D283" s="101">
        <v>82</v>
      </c>
      <c r="E283" s="101">
        <v>26</v>
      </c>
      <c r="F283" s="101">
        <v>1</v>
      </c>
      <c r="G283" s="101">
        <v>1</v>
      </c>
      <c r="H283" s="101">
        <v>82</v>
      </c>
      <c r="I283" s="101">
        <v>1</v>
      </c>
      <c r="J283" s="101">
        <v>73</v>
      </c>
      <c r="K283" s="201">
        <v>2.7500000000000002E-26</v>
      </c>
      <c r="L283" s="101">
        <v>97.4</v>
      </c>
      <c r="M283" s="101">
        <v>69.510000000000005</v>
      </c>
      <c r="N283" s="101" t="s">
        <v>562</v>
      </c>
    </row>
    <row r="284" spans="1:14" x14ac:dyDescent="0.5">
      <c r="A284" s="101" t="s">
        <v>427</v>
      </c>
      <c r="B284" s="101" t="s">
        <v>563</v>
      </c>
      <c r="C284" s="101">
        <v>58.536999999999999</v>
      </c>
      <c r="D284" s="101">
        <v>82</v>
      </c>
      <c r="E284" s="101">
        <v>25</v>
      </c>
      <c r="F284" s="101">
        <v>1</v>
      </c>
      <c r="G284" s="101">
        <v>1</v>
      </c>
      <c r="H284" s="101">
        <v>82</v>
      </c>
      <c r="I284" s="101">
        <v>1</v>
      </c>
      <c r="J284" s="101">
        <v>73</v>
      </c>
      <c r="K284" s="201">
        <v>2.85E-26</v>
      </c>
      <c r="L284" s="101">
        <v>97.4</v>
      </c>
      <c r="M284" s="101">
        <v>71.95</v>
      </c>
      <c r="N284" s="101" t="s">
        <v>564</v>
      </c>
    </row>
    <row r="285" spans="1:14" x14ac:dyDescent="0.5">
      <c r="A285" s="101" t="s">
        <v>427</v>
      </c>
      <c r="B285" s="101" t="s">
        <v>565</v>
      </c>
      <c r="C285" s="101">
        <v>53.658999999999999</v>
      </c>
      <c r="D285" s="101">
        <v>82</v>
      </c>
      <c r="E285" s="101">
        <v>38</v>
      </c>
      <c r="F285" s="101">
        <v>0</v>
      </c>
      <c r="G285" s="101">
        <v>1</v>
      </c>
      <c r="H285" s="101">
        <v>82</v>
      </c>
      <c r="I285" s="101">
        <v>1</v>
      </c>
      <c r="J285" s="101">
        <v>82</v>
      </c>
      <c r="K285" s="201">
        <v>2.9299999999999997E-26</v>
      </c>
      <c r="L285" s="101">
        <v>97.4</v>
      </c>
      <c r="M285" s="101">
        <v>71.95</v>
      </c>
      <c r="N285" s="101" t="s">
        <v>566</v>
      </c>
    </row>
    <row r="286" spans="1:14" x14ac:dyDescent="0.5">
      <c r="A286" s="101" t="s">
        <v>427</v>
      </c>
      <c r="B286" s="101" t="s">
        <v>567</v>
      </c>
      <c r="C286" s="101">
        <v>57.317</v>
      </c>
      <c r="D286" s="101">
        <v>82</v>
      </c>
      <c r="E286" s="101">
        <v>26</v>
      </c>
      <c r="F286" s="101">
        <v>1</v>
      </c>
      <c r="G286" s="101">
        <v>1</v>
      </c>
      <c r="H286" s="101">
        <v>82</v>
      </c>
      <c r="I286" s="101">
        <v>1</v>
      </c>
      <c r="J286" s="101">
        <v>73</v>
      </c>
      <c r="K286" s="201">
        <v>3.25E-26</v>
      </c>
      <c r="L286" s="101">
        <v>97.1</v>
      </c>
      <c r="M286" s="101">
        <v>71.95</v>
      </c>
      <c r="N286" s="101" t="s">
        <v>568</v>
      </c>
    </row>
    <row r="287" spans="1:14" x14ac:dyDescent="0.5">
      <c r="A287" s="101" t="s">
        <v>427</v>
      </c>
      <c r="B287" s="101" t="s">
        <v>569</v>
      </c>
      <c r="C287" s="101">
        <v>54.216999999999999</v>
      </c>
      <c r="D287" s="101">
        <v>83</v>
      </c>
      <c r="E287" s="101">
        <v>37</v>
      </c>
      <c r="F287" s="101">
        <v>1</v>
      </c>
      <c r="G287" s="101">
        <v>1</v>
      </c>
      <c r="H287" s="101">
        <v>82</v>
      </c>
      <c r="I287" s="101">
        <v>1</v>
      </c>
      <c r="J287" s="101">
        <v>83</v>
      </c>
      <c r="K287" s="201">
        <v>4.6000000000000002E-26</v>
      </c>
      <c r="L287" s="101">
        <v>97.1</v>
      </c>
      <c r="M287" s="101">
        <v>71.08</v>
      </c>
      <c r="N287" s="101" t="s">
        <v>570</v>
      </c>
    </row>
    <row r="288" spans="1:14" x14ac:dyDescent="0.5">
      <c r="A288" s="101" t="s">
        <v>427</v>
      </c>
      <c r="B288" s="101" t="s">
        <v>571</v>
      </c>
      <c r="C288" s="101">
        <v>56.097999999999999</v>
      </c>
      <c r="D288" s="101">
        <v>82</v>
      </c>
      <c r="E288" s="101">
        <v>27</v>
      </c>
      <c r="F288" s="101">
        <v>1</v>
      </c>
      <c r="G288" s="101">
        <v>1</v>
      </c>
      <c r="H288" s="101">
        <v>82</v>
      </c>
      <c r="I288" s="101">
        <v>1</v>
      </c>
      <c r="J288" s="101">
        <v>73</v>
      </c>
      <c r="K288" s="201">
        <v>6.0000000000000002E-26</v>
      </c>
      <c r="L288" s="101">
        <v>96.3</v>
      </c>
      <c r="M288" s="101">
        <v>69.510000000000005</v>
      </c>
      <c r="N288" s="101" t="s">
        <v>572</v>
      </c>
    </row>
    <row r="289" spans="1:14" x14ac:dyDescent="0.5">
      <c r="A289" s="101" t="s">
        <v>427</v>
      </c>
      <c r="B289" s="101" t="s">
        <v>573</v>
      </c>
      <c r="C289" s="101">
        <v>57.317</v>
      </c>
      <c r="D289" s="101">
        <v>82</v>
      </c>
      <c r="E289" s="101">
        <v>26</v>
      </c>
      <c r="F289" s="101">
        <v>1</v>
      </c>
      <c r="G289" s="101">
        <v>1</v>
      </c>
      <c r="H289" s="101">
        <v>82</v>
      </c>
      <c r="I289" s="101">
        <v>1</v>
      </c>
      <c r="J289" s="101">
        <v>73</v>
      </c>
      <c r="K289" s="201">
        <v>6.3400000000000004E-26</v>
      </c>
      <c r="L289" s="101">
        <v>96.3</v>
      </c>
      <c r="M289" s="101">
        <v>70.73</v>
      </c>
      <c r="N289" s="101" t="s">
        <v>574</v>
      </c>
    </row>
    <row r="290" spans="1:14" x14ac:dyDescent="0.5">
      <c r="A290" s="101" t="s">
        <v>427</v>
      </c>
      <c r="B290" s="101" t="s">
        <v>575</v>
      </c>
      <c r="C290" s="101">
        <v>52.439</v>
      </c>
      <c r="D290" s="101">
        <v>82</v>
      </c>
      <c r="E290" s="101">
        <v>39</v>
      </c>
      <c r="F290" s="101">
        <v>0</v>
      </c>
      <c r="G290" s="101">
        <v>1</v>
      </c>
      <c r="H290" s="101">
        <v>82</v>
      </c>
      <c r="I290" s="101">
        <v>1</v>
      </c>
      <c r="J290" s="101">
        <v>82</v>
      </c>
      <c r="K290" s="201">
        <v>9.6800000000000001E-26</v>
      </c>
      <c r="L290" s="101">
        <v>96.3</v>
      </c>
      <c r="M290" s="101">
        <v>73.17</v>
      </c>
      <c r="N290" s="101" t="s">
        <v>576</v>
      </c>
    </row>
    <row r="291" spans="1:14" x14ac:dyDescent="0.5">
      <c r="A291" s="101" t="s">
        <v>427</v>
      </c>
      <c r="B291" s="101" t="s">
        <v>577</v>
      </c>
      <c r="C291" s="101">
        <v>57.317</v>
      </c>
      <c r="D291" s="101">
        <v>82</v>
      </c>
      <c r="E291" s="101">
        <v>26</v>
      </c>
      <c r="F291" s="101">
        <v>1</v>
      </c>
      <c r="G291" s="101">
        <v>1</v>
      </c>
      <c r="H291" s="101">
        <v>82</v>
      </c>
      <c r="I291" s="101">
        <v>1</v>
      </c>
      <c r="J291" s="101">
        <v>73</v>
      </c>
      <c r="K291" s="201">
        <v>9.8299999999999997E-26</v>
      </c>
      <c r="L291" s="101">
        <v>95.9</v>
      </c>
      <c r="M291" s="101">
        <v>67.069999999999993</v>
      </c>
      <c r="N291" s="101" t="s">
        <v>578</v>
      </c>
    </row>
    <row r="292" spans="1:14" x14ac:dyDescent="0.5">
      <c r="A292" s="101" t="s">
        <v>427</v>
      </c>
      <c r="B292" s="101" t="s">
        <v>579</v>
      </c>
      <c r="C292" s="101">
        <v>57.317</v>
      </c>
      <c r="D292" s="101">
        <v>82</v>
      </c>
      <c r="E292" s="101">
        <v>26</v>
      </c>
      <c r="F292" s="101">
        <v>1</v>
      </c>
      <c r="G292" s="101">
        <v>1</v>
      </c>
      <c r="H292" s="101">
        <v>82</v>
      </c>
      <c r="I292" s="101">
        <v>1</v>
      </c>
      <c r="J292" s="101">
        <v>73</v>
      </c>
      <c r="K292" s="201">
        <v>1.02E-25</v>
      </c>
      <c r="L292" s="101">
        <v>95.9</v>
      </c>
      <c r="M292" s="101">
        <v>68.290000000000006</v>
      </c>
      <c r="N292" s="101" t="s">
        <v>580</v>
      </c>
    </row>
    <row r="293" spans="1:14" x14ac:dyDescent="0.5">
      <c r="A293" s="101" t="s">
        <v>427</v>
      </c>
      <c r="B293" s="101" t="s">
        <v>581</v>
      </c>
      <c r="C293" s="101">
        <v>56.097999999999999</v>
      </c>
      <c r="D293" s="101">
        <v>82</v>
      </c>
      <c r="E293" s="101">
        <v>27</v>
      </c>
      <c r="F293" s="101">
        <v>1</v>
      </c>
      <c r="G293" s="101">
        <v>1</v>
      </c>
      <c r="H293" s="101">
        <v>82</v>
      </c>
      <c r="I293" s="101">
        <v>1</v>
      </c>
      <c r="J293" s="101">
        <v>73</v>
      </c>
      <c r="K293" s="201">
        <v>1.2499999999999999E-25</v>
      </c>
      <c r="L293" s="101">
        <v>95.5</v>
      </c>
      <c r="M293" s="101">
        <v>68.290000000000006</v>
      </c>
      <c r="N293" s="101" t="s">
        <v>582</v>
      </c>
    </row>
    <row r="294" spans="1:14" x14ac:dyDescent="0.5">
      <c r="A294" s="101" t="s">
        <v>427</v>
      </c>
      <c r="B294" s="101" t="s">
        <v>583</v>
      </c>
      <c r="C294" s="101">
        <v>56.097999999999999</v>
      </c>
      <c r="D294" s="101">
        <v>82</v>
      </c>
      <c r="E294" s="101">
        <v>27</v>
      </c>
      <c r="F294" s="101">
        <v>1</v>
      </c>
      <c r="G294" s="101">
        <v>1</v>
      </c>
      <c r="H294" s="101">
        <v>82</v>
      </c>
      <c r="I294" s="101">
        <v>1</v>
      </c>
      <c r="J294" s="101">
        <v>73</v>
      </c>
      <c r="K294" s="201">
        <v>1.29E-25</v>
      </c>
      <c r="L294" s="101">
        <v>95.5</v>
      </c>
      <c r="M294" s="101">
        <v>69.510000000000005</v>
      </c>
      <c r="N294" s="101" t="s">
        <v>584</v>
      </c>
    </row>
    <row r="295" spans="1:14" x14ac:dyDescent="0.5">
      <c r="A295" s="101" t="s">
        <v>427</v>
      </c>
      <c r="B295" s="101" t="s">
        <v>585</v>
      </c>
      <c r="C295" s="101">
        <v>55.421999999999997</v>
      </c>
      <c r="D295" s="101">
        <v>83</v>
      </c>
      <c r="E295" s="101">
        <v>28</v>
      </c>
      <c r="F295" s="101">
        <v>1</v>
      </c>
      <c r="G295" s="101">
        <v>1</v>
      </c>
      <c r="H295" s="101">
        <v>83</v>
      </c>
      <c r="I295" s="101">
        <v>1</v>
      </c>
      <c r="J295" s="101">
        <v>74</v>
      </c>
      <c r="K295" s="201">
        <v>1.46E-25</v>
      </c>
      <c r="L295" s="101">
        <v>95.5</v>
      </c>
      <c r="M295" s="101">
        <v>68.67</v>
      </c>
      <c r="N295" s="101" t="s">
        <v>586</v>
      </c>
    </row>
    <row r="296" spans="1:14" x14ac:dyDescent="0.5">
      <c r="A296" s="101" t="s">
        <v>427</v>
      </c>
      <c r="B296" s="101" t="s">
        <v>587</v>
      </c>
      <c r="C296" s="101">
        <v>55.421999999999997</v>
      </c>
      <c r="D296" s="101">
        <v>83</v>
      </c>
      <c r="E296" s="101">
        <v>36</v>
      </c>
      <c r="F296" s="101">
        <v>1</v>
      </c>
      <c r="G296" s="101">
        <v>1</v>
      </c>
      <c r="H296" s="101">
        <v>82</v>
      </c>
      <c r="I296" s="101">
        <v>1</v>
      </c>
      <c r="J296" s="101">
        <v>83</v>
      </c>
      <c r="K296" s="201">
        <v>1.6599999999999999E-25</v>
      </c>
      <c r="L296" s="101">
        <v>95.5</v>
      </c>
      <c r="M296" s="101">
        <v>67.47</v>
      </c>
      <c r="N296" s="101" t="s">
        <v>588</v>
      </c>
    </row>
    <row r="297" spans="1:14" x14ac:dyDescent="0.5">
      <c r="A297" s="101" t="s">
        <v>427</v>
      </c>
      <c r="B297" s="101" t="s">
        <v>589</v>
      </c>
      <c r="C297" s="101">
        <v>54.878</v>
      </c>
      <c r="D297" s="101">
        <v>82</v>
      </c>
      <c r="E297" s="101">
        <v>28</v>
      </c>
      <c r="F297" s="101">
        <v>1</v>
      </c>
      <c r="G297" s="101">
        <v>1</v>
      </c>
      <c r="H297" s="101">
        <v>82</v>
      </c>
      <c r="I297" s="101">
        <v>1</v>
      </c>
      <c r="J297" s="101">
        <v>73</v>
      </c>
      <c r="K297" s="201">
        <v>3.1099999999999999E-25</v>
      </c>
      <c r="L297" s="101">
        <v>94.7</v>
      </c>
      <c r="M297" s="101">
        <v>69.510000000000005</v>
      </c>
      <c r="N297" s="101" t="s">
        <v>590</v>
      </c>
    </row>
    <row r="298" spans="1:14" x14ac:dyDescent="0.5">
      <c r="A298" s="101" t="s">
        <v>427</v>
      </c>
      <c r="B298" s="101" t="s">
        <v>591</v>
      </c>
      <c r="C298" s="101">
        <v>57.317</v>
      </c>
      <c r="D298" s="101">
        <v>82</v>
      </c>
      <c r="E298" s="101">
        <v>26</v>
      </c>
      <c r="F298" s="101">
        <v>1</v>
      </c>
      <c r="G298" s="101">
        <v>1</v>
      </c>
      <c r="H298" s="101">
        <v>82</v>
      </c>
      <c r="I298" s="101">
        <v>1</v>
      </c>
      <c r="J298" s="101">
        <v>73</v>
      </c>
      <c r="K298" s="201">
        <v>3.2799999999999999E-25</v>
      </c>
      <c r="L298" s="101">
        <v>94.7</v>
      </c>
      <c r="M298" s="101">
        <v>69.510000000000005</v>
      </c>
      <c r="N298" s="101" t="s">
        <v>592</v>
      </c>
    </row>
    <row r="299" spans="1:14" x14ac:dyDescent="0.5">
      <c r="A299" s="101" t="s">
        <v>427</v>
      </c>
      <c r="B299" s="101" t="s">
        <v>593</v>
      </c>
      <c r="C299" s="101">
        <v>53.658999999999999</v>
      </c>
      <c r="D299" s="101">
        <v>82</v>
      </c>
      <c r="E299" s="101">
        <v>29</v>
      </c>
      <c r="F299" s="101">
        <v>1</v>
      </c>
      <c r="G299" s="101">
        <v>1</v>
      </c>
      <c r="H299" s="101">
        <v>82</v>
      </c>
      <c r="I299" s="101">
        <v>1</v>
      </c>
      <c r="J299" s="101">
        <v>73</v>
      </c>
      <c r="K299" s="201">
        <v>3.3199999999999998E-25</v>
      </c>
      <c r="L299" s="101">
        <v>94.7</v>
      </c>
      <c r="M299" s="101">
        <v>70.73</v>
      </c>
      <c r="N299" s="101" t="s">
        <v>594</v>
      </c>
    </row>
    <row r="300" spans="1:14" x14ac:dyDescent="0.5">
      <c r="A300" s="101" t="s">
        <v>427</v>
      </c>
      <c r="B300" s="101" t="s">
        <v>595</v>
      </c>
      <c r="C300" s="101">
        <v>57.317</v>
      </c>
      <c r="D300" s="101">
        <v>82</v>
      </c>
      <c r="E300" s="101">
        <v>26</v>
      </c>
      <c r="F300" s="101">
        <v>1</v>
      </c>
      <c r="G300" s="101">
        <v>1</v>
      </c>
      <c r="H300" s="101">
        <v>82</v>
      </c>
      <c r="I300" s="101">
        <v>1</v>
      </c>
      <c r="J300" s="101">
        <v>73</v>
      </c>
      <c r="K300" s="201">
        <v>3.74E-25</v>
      </c>
      <c r="L300" s="101">
        <v>94.4</v>
      </c>
      <c r="M300" s="101">
        <v>70.73</v>
      </c>
      <c r="N300" s="101" t="s">
        <v>596</v>
      </c>
    </row>
    <row r="301" spans="1:14" x14ac:dyDescent="0.5">
      <c r="A301" s="101" t="s">
        <v>427</v>
      </c>
      <c r="B301" s="101" t="s">
        <v>597</v>
      </c>
      <c r="C301" s="101">
        <v>54.878</v>
      </c>
      <c r="D301" s="101">
        <v>82</v>
      </c>
      <c r="E301" s="101">
        <v>28</v>
      </c>
      <c r="F301" s="101">
        <v>1</v>
      </c>
      <c r="G301" s="101">
        <v>1</v>
      </c>
      <c r="H301" s="101">
        <v>82</v>
      </c>
      <c r="I301" s="101">
        <v>1</v>
      </c>
      <c r="J301" s="101">
        <v>73</v>
      </c>
      <c r="K301" s="201">
        <v>5.6800000000000004E-25</v>
      </c>
      <c r="L301" s="101">
        <v>94</v>
      </c>
      <c r="M301" s="101">
        <v>67.069999999999993</v>
      </c>
      <c r="N301" s="101" t="s">
        <v>598</v>
      </c>
    </row>
    <row r="302" spans="1:14" x14ac:dyDescent="0.5">
      <c r="A302" s="101" t="s">
        <v>427</v>
      </c>
      <c r="B302" s="101" t="s">
        <v>599</v>
      </c>
      <c r="C302" s="101">
        <v>54.216999999999999</v>
      </c>
      <c r="D302" s="101">
        <v>83</v>
      </c>
      <c r="E302" s="101">
        <v>37</v>
      </c>
      <c r="F302" s="101">
        <v>1</v>
      </c>
      <c r="G302" s="101">
        <v>1</v>
      </c>
      <c r="H302" s="101">
        <v>82</v>
      </c>
      <c r="I302" s="101">
        <v>1</v>
      </c>
      <c r="J302" s="101">
        <v>83</v>
      </c>
      <c r="K302" s="201">
        <v>6.4500000000000001E-25</v>
      </c>
      <c r="L302" s="101">
        <v>94.4</v>
      </c>
      <c r="M302" s="101">
        <v>67.47</v>
      </c>
      <c r="N302" s="101" t="s">
        <v>600</v>
      </c>
    </row>
    <row r="303" spans="1:14" x14ac:dyDescent="0.5">
      <c r="A303" s="101" t="s">
        <v>427</v>
      </c>
      <c r="B303" s="101" t="s">
        <v>601</v>
      </c>
      <c r="C303" s="101">
        <v>54.878</v>
      </c>
      <c r="D303" s="101">
        <v>82</v>
      </c>
      <c r="E303" s="101">
        <v>28</v>
      </c>
      <c r="F303" s="101">
        <v>1</v>
      </c>
      <c r="G303" s="101">
        <v>1</v>
      </c>
      <c r="H303" s="101">
        <v>82</v>
      </c>
      <c r="I303" s="101">
        <v>1</v>
      </c>
      <c r="J303" s="101">
        <v>73</v>
      </c>
      <c r="K303" s="201">
        <v>6.8399999999999999E-25</v>
      </c>
      <c r="L303" s="101">
        <v>94</v>
      </c>
      <c r="M303" s="101">
        <v>67.069999999999993</v>
      </c>
      <c r="N303" s="101" t="s">
        <v>602</v>
      </c>
    </row>
    <row r="304" spans="1:14" x14ac:dyDescent="0.5">
      <c r="A304" s="101" t="s">
        <v>427</v>
      </c>
      <c r="B304" s="101" t="s">
        <v>603</v>
      </c>
      <c r="C304" s="101">
        <v>56.097999999999999</v>
      </c>
      <c r="D304" s="101">
        <v>82</v>
      </c>
      <c r="E304" s="101">
        <v>27</v>
      </c>
      <c r="F304" s="101">
        <v>1</v>
      </c>
      <c r="G304" s="101">
        <v>1</v>
      </c>
      <c r="H304" s="101">
        <v>82</v>
      </c>
      <c r="I304" s="101">
        <v>1</v>
      </c>
      <c r="J304" s="101">
        <v>73</v>
      </c>
      <c r="K304" s="201">
        <v>8.0600000000000001E-25</v>
      </c>
      <c r="L304" s="101">
        <v>93.6</v>
      </c>
      <c r="M304" s="101">
        <v>70.73</v>
      </c>
      <c r="N304" s="101" t="s">
        <v>604</v>
      </c>
    </row>
    <row r="305" spans="1:14" x14ac:dyDescent="0.5">
      <c r="A305" s="101" t="s">
        <v>427</v>
      </c>
      <c r="B305" s="101" t="s">
        <v>605</v>
      </c>
      <c r="C305" s="101">
        <v>56.097999999999999</v>
      </c>
      <c r="D305" s="101">
        <v>82</v>
      </c>
      <c r="E305" s="101">
        <v>27</v>
      </c>
      <c r="F305" s="101">
        <v>1</v>
      </c>
      <c r="G305" s="101">
        <v>1</v>
      </c>
      <c r="H305" s="101">
        <v>82</v>
      </c>
      <c r="I305" s="101">
        <v>1</v>
      </c>
      <c r="J305" s="101">
        <v>73</v>
      </c>
      <c r="K305" s="201">
        <v>9.72E-25</v>
      </c>
      <c r="L305" s="101">
        <v>93.6</v>
      </c>
      <c r="M305" s="101">
        <v>69.510000000000005</v>
      </c>
      <c r="N305" s="101" t="s">
        <v>606</v>
      </c>
    </row>
    <row r="306" spans="1:14" x14ac:dyDescent="0.5">
      <c r="A306" s="101" t="s">
        <v>427</v>
      </c>
      <c r="B306" s="101" t="s">
        <v>607</v>
      </c>
      <c r="C306" s="101">
        <v>56.097999999999999</v>
      </c>
      <c r="D306" s="101">
        <v>82</v>
      </c>
      <c r="E306" s="101">
        <v>27</v>
      </c>
      <c r="F306" s="101">
        <v>1</v>
      </c>
      <c r="G306" s="101">
        <v>1</v>
      </c>
      <c r="H306" s="101">
        <v>82</v>
      </c>
      <c r="I306" s="101">
        <v>1</v>
      </c>
      <c r="J306" s="101">
        <v>73</v>
      </c>
      <c r="K306" s="201">
        <v>1.04E-24</v>
      </c>
      <c r="L306" s="101">
        <v>93.2</v>
      </c>
      <c r="M306" s="101">
        <v>69.510000000000005</v>
      </c>
      <c r="N306" s="101" t="s">
        <v>608</v>
      </c>
    </row>
    <row r="307" spans="1:14" x14ac:dyDescent="0.5">
      <c r="A307" s="101" t="s">
        <v>427</v>
      </c>
      <c r="B307" s="101" t="s">
        <v>609</v>
      </c>
      <c r="C307" s="101">
        <v>54.878</v>
      </c>
      <c r="D307" s="101">
        <v>82</v>
      </c>
      <c r="E307" s="101">
        <v>31</v>
      </c>
      <c r="F307" s="101">
        <v>1</v>
      </c>
      <c r="G307" s="101">
        <v>1</v>
      </c>
      <c r="H307" s="101">
        <v>82</v>
      </c>
      <c r="I307" s="101">
        <v>1</v>
      </c>
      <c r="J307" s="101">
        <v>76</v>
      </c>
      <c r="K307" s="201">
        <v>1.3799999999999999E-24</v>
      </c>
      <c r="L307" s="101">
        <v>93.2</v>
      </c>
      <c r="M307" s="101">
        <v>69.510000000000005</v>
      </c>
      <c r="N307" s="101" t="s">
        <v>610</v>
      </c>
    </row>
    <row r="308" spans="1:14" x14ac:dyDescent="0.5">
      <c r="A308" s="101" t="s">
        <v>427</v>
      </c>
      <c r="B308" s="101" t="s">
        <v>611</v>
      </c>
      <c r="C308" s="101">
        <v>52.439</v>
      </c>
      <c r="D308" s="101">
        <v>82</v>
      </c>
      <c r="E308" s="101">
        <v>31</v>
      </c>
      <c r="F308" s="101">
        <v>1</v>
      </c>
      <c r="G308" s="101">
        <v>1</v>
      </c>
      <c r="H308" s="101">
        <v>82</v>
      </c>
      <c r="I308" s="101">
        <v>1</v>
      </c>
      <c r="J308" s="101">
        <v>74</v>
      </c>
      <c r="K308" s="201">
        <v>1.42E-24</v>
      </c>
      <c r="L308" s="101">
        <v>93.2</v>
      </c>
      <c r="M308" s="101">
        <v>69.510000000000005</v>
      </c>
      <c r="N308" s="101" t="s">
        <v>612</v>
      </c>
    </row>
    <row r="309" spans="1:14" x14ac:dyDescent="0.5">
      <c r="A309" s="101" t="s">
        <v>427</v>
      </c>
      <c r="B309" s="101" t="s">
        <v>613</v>
      </c>
      <c r="C309" s="101">
        <v>53.658999999999999</v>
      </c>
      <c r="D309" s="101">
        <v>82</v>
      </c>
      <c r="E309" s="101">
        <v>29</v>
      </c>
      <c r="F309" s="101">
        <v>1</v>
      </c>
      <c r="G309" s="101">
        <v>1</v>
      </c>
      <c r="H309" s="101">
        <v>82</v>
      </c>
      <c r="I309" s="101">
        <v>1</v>
      </c>
      <c r="J309" s="101">
        <v>73</v>
      </c>
      <c r="K309" s="201">
        <v>4.1799999999999999E-24</v>
      </c>
      <c r="L309" s="101">
        <v>91.7</v>
      </c>
      <c r="M309" s="101">
        <v>68.290000000000006</v>
      </c>
      <c r="N309" s="101" t="s">
        <v>614</v>
      </c>
    </row>
    <row r="310" spans="1:14" x14ac:dyDescent="0.5">
      <c r="A310" s="101" t="s">
        <v>427</v>
      </c>
      <c r="B310" s="101" t="s">
        <v>615</v>
      </c>
      <c r="C310" s="101">
        <v>56.097999999999999</v>
      </c>
      <c r="D310" s="101">
        <v>82</v>
      </c>
      <c r="E310" s="101">
        <v>21</v>
      </c>
      <c r="F310" s="101">
        <v>1</v>
      </c>
      <c r="G310" s="101">
        <v>1</v>
      </c>
      <c r="H310" s="101">
        <v>82</v>
      </c>
      <c r="I310" s="101">
        <v>1</v>
      </c>
      <c r="J310" s="101">
        <v>67</v>
      </c>
      <c r="K310" s="201">
        <v>6.7099999999999997E-24</v>
      </c>
      <c r="L310" s="101">
        <v>91.3</v>
      </c>
      <c r="M310" s="101">
        <v>65.849999999999994</v>
      </c>
      <c r="N310" s="101" t="s">
        <v>616</v>
      </c>
    </row>
    <row r="311" spans="1:14" x14ac:dyDescent="0.5">
      <c r="A311" s="101" t="s">
        <v>427</v>
      </c>
      <c r="B311" s="101" t="s">
        <v>617</v>
      </c>
      <c r="C311" s="101">
        <v>52.439</v>
      </c>
      <c r="D311" s="101">
        <v>82</v>
      </c>
      <c r="E311" s="101">
        <v>31</v>
      </c>
      <c r="F311" s="101">
        <v>1</v>
      </c>
      <c r="G311" s="101">
        <v>1</v>
      </c>
      <c r="H311" s="101">
        <v>82</v>
      </c>
      <c r="I311" s="101">
        <v>1</v>
      </c>
      <c r="J311" s="101">
        <v>74</v>
      </c>
      <c r="K311" s="201">
        <v>6.7200000000000001E-24</v>
      </c>
      <c r="L311" s="101">
        <v>91.3</v>
      </c>
      <c r="M311" s="101">
        <v>67.069999999999993</v>
      </c>
      <c r="N311" s="101" t="s">
        <v>618</v>
      </c>
    </row>
    <row r="312" spans="1:14" x14ac:dyDescent="0.5">
      <c r="A312" s="101" t="s">
        <v>427</v>
      </c>
      <c r="B312" s="101" t="s">
        <v>619</v>
      </c>
      <c r="C312" s="101">
        <v>54.878</v>
      </c>
      <c r="D312" s="101">
        <v>82</v>
      </c>
      <c r="E312" s="101">
        <v>28</v>
      </c>
      <c r="F312" s="101">
        <v>1</v>
      </c>
      <c r="G312" s="101">
        <v>1</v>
      </c>
      <c r="H312" s="101">
        <v>82</v>
      </c>
      <c r="I312" s="101">
        <v>1</v>
      </c>
      <c r="J312" s="101">
        <v>73</v>
      </c>
      <c r="K312" s="201">
        <v>8.6099999999999995E-24</v>
      </c>
      <c r="L312" s="101">
        <v>90.9</v>
      </c>
      <c r="M312" s="101">
        <v>69.510000000000005</v>
      </c>
      <c r="N312" s="101" t="s">
        <v>620</v>
      </c>
    </row>
    <row r="313" spans="1:14" x14ac:dyDescent="0.5">
      <c r="A313" s="101" t="s">
        <v>427</v>
      </c>
      <c r="B313" s="101" t="s">
        <v>621</v>
      </c>
      <c r="C313" s="101">
        <v>54.216999999999999</v>
      </c>
      <c r="D313" s="101">
        <v>83</v>
      </c>
      <c r="E313" s="101">
        <v>37</v>
      </c>
      <c r="F313" s="101">
        <v>1</v>
      </c>
      <c r="G313" s="101">
        <v>1</v>
      </c>
      <c r="H313" s="101">
        <v>82</v>
      </c>
      <c r="I313" s="101">
        <v>1</v>
      </c>
      <c r="J313" s="101">
        <v>83</v>
      </c>
      <c r="K313" s="201">
        <v>9.1399999999999998E-24</v>
      </c>
      <c r="L313" s="101">
        <v>91.3</v>
      </c>
      <c r="M313" s="101">
        <v>67.47</v>
      </c>
      <c r="N313" s="101" t="s">
        <v>622</v>
      </c>
    </row>
    <row r="314" spans="1:14" x14ac:dyDescent="0.5">
      <c r="A314" s="101" t="s">
        <v>427</v>
      </c>
      <c r="B314" s="101" t="s">
        <v>623</v>
      </c>
      <c r="C314" s="101">
        <v>54.878</v>
      </c>
      <c r="D314" s="101">
        <v>82</v>
      </c>
      <c r="E314" s="101">
        <v>37</v>
      </c>
      <c r="F314" s="101">
        <v>0</v>
      </c>
      <c r="G314" s="101">
        <v>1</v>
      </c>
      <c r="H314" s="101">
        <v>82</v>
      </c>
      <c r="I314" s="101">
        <v>1</v>
      </c>
      <c r="J314" s="101">
        <v>82</v>
      </c>
      <c r="K314" s="201">
        <v>1.0200000000000001E-23</v>
      </c>
      <c r="L314" s="101">
        <v>91.3</v>
      </c>
      <c r="M314" s="101">
        <v>68.290000000000006</v>
      </c>
      <c r="N314" s="101" t="s">
        <v>624</v>
      </c>
    </row>
    <row r="315" spans="1:14" x14ac:dyDescent="0.5">
      <c r="A315" s="101" t="s">
        <v>427</v>
      </c>
      <c r="B315" s="101" t="s">
        <v>625</v>
      </c>
      <c r="C315" s="101">
        <v>56.097999999999999</v>
      </c>
      <c r="D315" s="101">
        <v>82</v>
      </c>
      <c r="E315" s="101">
        <v>27</v>
      </c>
      <c r="F315" s="101">
        <v>1</v>
      </c>
      <c r="G315" s="101">
        <v>1</v>
      </c>
      <c r="H315" s="101">
        <v>82</v>
      </c>
      <c r="I315" s="101">
        <v>1</v>
      </c>
      <c r="J315" s="101">
        <v>73</v>
      </c>
      <c r="K315" s="201">
        <v>1.0599999999999999E-23</v>
      </c>
      <c r="L315" s="101">
        <v>90.9</v>
      </c>
      <c r="M315" s="101">
        <v>68.290000000000006</v>
      </c>
      <c r="N315" s="101" t="s">
        <v>626</v>
      </c>
    </row>
    <row r="316" spans="1:14" x14ac:dyDescent="0.5">
      <c r="A316" s="101" t="s">
        <v>427</v>
      </c>
      <c r="B316" s="101" t="s">
        <v>627</v>
      </c>
      <c r="C316" s="101">
        <v>56.097999999999999</v>
      </c>
      <c r="D316" s="101">
        <v>82</v>
      </c>
      <c r="E316" s="101">
        <v>21</v>
      </c>
      <c r="F316" s="101">
        <v>1</v>
      </c>
      <c r="G316" s="101">
        <v>1</v>
      </c>
      <c r="H316" s="101">
        <v>82</v>
      </c>
      <c r="I316" s="101">
        <v>1</v>
      </c>
      <c r="J316" s="101">
        <v>67</v>
      </c>
      <c r="K316" s="201">
        <v>1.27E-23</v>
      </c>
      <c r="L316" s="101">
        <v>90.5</v>
      </c>
      <c r="M316" s="101">
        <v>68.290000000000006</v>
      </c>
      <c r="N316" s="101" t="s">
        <v>628</v>
      </c>
    </row>
    <row r="317" spans="1:14" x14ac:dyDescent="0.5">
      <c r="A317" s="101" t="s">
        <v>427</v>
      </c>
      <c r="B317" s="101" t="s">
        <v>629</v>
      </c>
      <c r="C317" s="101">
        <v>54.878</v>
      </c>
      <c r="D317" s="101">
        <v>82</v>
      </c>
      <c r="E317" s="101">
        <v>28</v>
      </c>
      <c r="F317" s="101">
        <v>1</v>
      </c>
      <c r="G317" s="101">
        <v>1</v>
      </c>
      <c r="H317" s="101">
        <v>82</v>
      </c>
      <c r="I317" s="101">
        <v>1</v>
      </c>
      <c r="J317" s="101">
        <v>73</v>
      </c>
      <c r="K317" s="201">
        <v>1.31E-23</v>
      </c>
      <c r="L317" s="101">
        <v>90.5</v>
      </c>
      <c r="M317" s="101">
        <v>65.849999999999994</v>
      </c>
      <c r="N317" s="101" t="s">
        <v>630</v>
      </c>
    </row>
    <row r="318" spans="1:14" x14ac:dyDescent="0.5">
      <c r="A318" s="101" t="s">
        <v>631</v>
      </c>
      <c r="B318" s="101" t="s">
        <v>631</v>
      </c>
      <c r="C318" s="101">
        <v>100</v>
      </c>
      <c r="D318" s="101">
        <v>77</v>
      </c>
      <c r="E318" s="101">
        <v>0</v>
      </c>
      <c r="F318" s="101">
        <v>0</v>
      </c>
      <c r="G318" s="101">
        <v>1</v>
      </c>
      <c r="H318" s="101">
        <v>77</v>
      </c>
      <c r="I318" s="101">
        <v>1</v>
      </c>
      <c r="J318" s="101">
        <v>77</v>
      </c>
      <c r="K318" s="201">
        <v>1.3999999999999999E-50</v>
      </c>
      <c r="L318" s="101">
        <v>158</v>
      </c>
      <c r="M318" s="101">
        <v>100</v>
      </c>
      <c r="N318" s="101" t="s">
        <v>632</v>
      </c>
    </row>
    <row r="319" spans="1:14" x14ac:dyDescent="0.5">
      <c r="A319" s="101" t="s">
        <v>631</v>
      </c>
      <c r="B319" s="101" t="s">
        <v>633</v>
      </c>
      <c r="C319" s="101">
        <v>93.506</v>
      </c>
      <c r="D319" s="101">
        <v>77</v>
      </c>
      <c r="E319" s="101">
        <v>5</v>
      </c>
      <c r="F319" s="101">
        <v>0</v>
      </c>
      <c r="G319" s="101">
        <v>1</v>
      </c>
      <c r="H319" s="101">
        <v>77</v>
      </c>
      <c r="I319" s="101">
        <v>1</v>
      </c>
      <c r="J319" s="101">
        <v>77</v>
      </c>
      <c r="K319" s="201">
        <v>1.41E-46</v>
      </c>
      <c r="L319" s="101">
        <v>148</v>
      </c>
      <c r="M319" s="101">
        <v>96.1</v>
      </c>
      <c r="N319" s="101" t="s">
        <v>634</v>
      </c>
    </row>
    <row r="320" spans="1:14" x14ac:dyDescent="0.5">
      <c r="A320" s="101" t="s">
        <v>631</v>
      </c>
      <c r="B320" s="101" t="s">
        <v>635</v>
      </c>
      <c r="C320" s="101">
        <v>89.61</v>
      </c>
      <c r="D320" s="101">
        <v>77</v>
      </c>
      <c r="E320" s="101">
        <v>8</v>
      </c>
      <c r="F320" s="101">
        <v>0</v>
      </c>
      <c r="G320" s="101">
        <v>1</v>
      </c>
      <c r="H320" s="101">
        <v>77</v>
      </c>
      <c r="I320" s="101">
        <v>1</v>
      </c>
      <c r="J320" s="101">
        <v>77</v>
      </c>
      <c r="K320" s="201">
        <v>1.34E-45</v>
      </c>
      <c r="L320" s="101">
        <v>145</v>
      </c>
      <c r="M320" s="101">
        <v>96.1</v>
      </c>
      <c r="N320" s="101" t="s">
        <v>636</v>
      </c>
    </row>
    <row r="321" spans="1:14" x14ac:dyDescent="0.5">
      <c r="A321" s="101" t="s">
        <v>631</v>
      </c>
      <c r="B321" s="101" t="s">
        <v>637</v>
      </c>
      <c r="C321" s="101">
        <v>89.61</v>
      </c>
      <c r="D321" s="101">
        <v>77</v>
      </c>
      <c r="E321" s="101">
        <v>8</v>
      </c>
      <c r="F321" s="101">
        <v>0</v>
      </c>
      <c r="G321" s="101">
        <v>1</v>
      </c>
      <c r="H321" s="101">
        <v>77</v>
      </c>
      <c r="I321" s="101">
        <v>1</v>
      </c>
      <c r="J321" s="101">
        <v>77</v>
      </c>
      <c r="K321" s="201">
        <v>1.5600000000000001E-45</v>
      </c>
      <c r="L321" s="101">
        <v>145</v>
      </c>
      <c r="M321" s="101">
        <v>94.81</v>
      </c>
      <c r="N321" s="101" t="s">
        <v>638</v>
      </c>
    </row>
    <row r="322" spans="1:14" x14ac:dyDescent="0.5">
      <c r="A322" s="101" t="s">
        <v>631</v>
      </c>
      <c r="B322" s="101" t="s">
        <v>639</v>
      </c>
      <c r="C322" s="101">
        <v>88.311999999999998</v>
      </c>
      <c r="D322" s="101">
        <v>77</v>
      </c>
      <c r="E322" s="101">
        <v>9</v>
      </c>
      <c r="F322" s="101">
        <v>0</v>
      </c>
      <c r="G322" s="101">
        <v>1</v>
      </c>
      <c r="H322" s="101">
        <v>77</v>
      </c>
      <c r="I322" s="101">
        <v>1</v>
      </c>
      <c r="J322" s="101">
        <v>77</v>
      </c>
      <c r="K322" s="201">
        <v>1.8200000000000001E-44</v>
      </c>
      <c r="L322" s="101">
        <v>142</v>
      </c>
      <c r="M322" s="101">
        <v>94.81</v>
      </c>
      <c r="N322" s="101" t="s">
        <v>640</v>
      </c>
    </row>
    <row r="323" spans="1:14" x14ac:dyDescent="0.5">
      <c r="A323" s="101" t="s">
        <v>631</v>
      </c>
      <c r="B323" s="101" t="s">
        <v>641</v>
      </c>
      <c r="C323" s="101">
        <v>88.311999999999998</v>
      </c>
      <c r="D323" s="101">
        <v>77</v>
      </c>
      <c r="E323" s="101">
        <v>9</v>
      </c>
      <c r="F323" s="101">
        <v>0</v>
      </c>
      <c r="G323" s="101">
        <v>1</v>
      </c>
      <c r="H323" s="101">
        <v>77</v>
      </c>
      <c r="I323" s="101">
        <v>1</v>
      </c>
      <c r="J323" s="101">
        <v>77</v>
      </c>
      <c r="K323" s="201">
        <v>1.21E-43</v>
      </c>
      <c r="L323" s="101">
        <v>140</v>
      </c>
      <c r="M323" s="101">
        <v>92.21</v>
      </c>
      <c r="N323" s="101" t="s">
        <v>642</v>
      </c>
    </row>
    <row r="324" spans="1:14" x14ac:dyDescent="0.5">
      <c r="A324" s="101" t="s">
        <v>643</v>
      </c>
      <c r="B324" s="101" t="s">
        <v>643</v>
      </c>
      <c r="C324" s="101">
        <v>100</v>
      </c>
      <c r="D324" s="101">
        <v>84</v>
      </c>
      <c r="E324" s="101">
        <v>0</v>
      </c>
      <c r="F324" s="101">
        <v>0</v>
      </c>
      <c r="G324" s="101">
        <v>1</v>
      </c>
      <c r="H324" s="101">
        <v>84</v>
      </c>
      <c r="I324" s="101">
        <v>1</v>
      </c>
      <c r="J324" s="101">
        <v>84</v>
      </c>
      <c r="K324" s="201">
        <v>2.2100000000000001E-56</v>
      </c>
      <c r="L324" s="101">
        <v>173</v>
      </c>
      <c r="M324" s="101">
        <v>100</v>
      </c>
      <c r="N324" s="101" t="s">
        <v>644</v>
      </c>
    </row>
    <row r="325" spans="1:14" x14ac:dyDescent="0.5">
      <c r="A325" s="101" t="s">
        <v>643</v>
      </c>
      <c r="B325" s="101" t="s">
        <v>645</v>
      </c>
      <c r="C325" s="101">
        <v>100</v>
      </c>
      <c r="D325" s="101">
        <v>83</v>
      </c>
      <c r="E325" s="101">
        <v>0</v>
      </c>
      <c r="F325" s="101">
        <v>0</v>
      </c>
      <c r="G325" s="101">
        <v>2</v>
      </c>
      <c r="H325" s="101">
        <v>84</v>
      </c>
      <c r="I325" s="101">
        <v>1</v>
      </c>
      <c r="J325" s="101">
        <v>83</v>
      </c>
      <c r="K325" s="201">
        <v>1.9699999999999999E-55</v>
      </c>
      <c r="L325" s="101">
        <v>171</v>
      </c>
      <c r="M325" s="101">
        <v>100</v>
      </c>
      <c r="N325" s="101" t="s">
        <v>646</v>
      </c>
    </row>
    <row r="326" spans="1:14" x14ac:dyDescent="0.5">
      <c r="A326" s="101" t="s">
        <v>643</v>
      </c>
      <c r="B326" s="101" t="s">
        <v>647</v>
      </c>
      <c r="C326" s="101">
        <v>79.762</v>
      </c>
      <c r="D326" s="101">
        <v>84</v>
      </c>
      <c r="E326" s="101">
        <v>17</v>
      </c>
      <c r="F326" s="101">
        <v>0</v>
      </c>
      <c r="G326" s="101">
        <v>1</v>
      </c>
      <c r="H326" s="101">
        <v>84</v>
      </c>
      <c r="I326" s="101">
        <v>1</v>
      </c>
      <c r="J326" s="101">
        <v>84</v>
      </c>
      <c r="K326" s="201">
        <v>1.12E-43</v>
      </c>
      <c r="L326" s="101">
        <v>141</v>
      </c>
      <c r="M326" s="101">
        <v>86.9</v>
      </c>
      <c r="N326" s="101" t="s">
        <v>648</v>
      </c>
    </row>
    <row r="327" spans="1:14" x14ac:dyDescent="0.5">
      <c r="A327" s="101" t="s">
        <v>643</v>
      </c>
      <c r="B327" s="101" t="s">
        <v>649</v>
      </c>
      <c r="C327" s="101">
        <v>79.518000000000001</v>
      </c>
      <c r="D327" s="101">
        <v>83</v>
      </c>
      <c r="E327" s="101">
        <v>17</v>
      </c>
      <c r="F327" s="101">
        <v>0</v>
      </c>
      <c r="G327" s="101">
        <v>2</v>
      </c>
      <c r="H327" s="101">
        <v>84</v>
      </c>
      <c r="I327" s="101">
        <v>1</v>
      </c>
      <c r="J327" s="101">
        <v>83</v>
      </c>
      <c r="K327" s="201">
        <v>9.4300000000000001E-43</v>
      </c>
      <c r="L327" s="101">
        <v>139</v>
      </c>
      <c r="M327" s="101">
        <v>86.75</v>
      </c>
      <c r="N327" s="101" t="s">
        <v>650</v>
      </c>
    </row>
    <row r="328" spans="1:14" x14ac:dyDescent="0.5">
      <c r="A328" s="101" t="s">
        <v>643</v>
      </c>
      <c r="B328" s="101" t="s">
        <v>651</v>
      </c>
      <c r="C328" s="101">
        <v>63.854999999999997</v>
      </c>
      <c r="D328" s="101">
        <v>83</v>
      </c>
      <c r="E328" s="101">
        <v>30</v>
      </c>
      <c r="F328" s="101">
        <v>0</v>
      </c>
      <c r="G328" s="101">
        <v>2</v>
      </c>
      <c r="H328" s="101">
        <v>84</v>
      </c>
      <c r="I328" s="101">
        <v>1</v>
      </c>
      <c r="J328" s="101">
        <v>83</v>
      </c>
      <c r="K328" s="201">
        <v>9.7400000000000005E-30</v>
      </c>
      <c r="L328" s="101">
        <v>106</v>
      </c>
      <c r="M328" s="101">
        <v>69.88</v>
      </c>
      <c r="N328" s="101" t="s">
        <v>652</v>
      </c>
    </row>
    <row r="329" spans="1:14" x14ac:dyDescent="0.5">
      <c r="A329" s="101" t="s">
        <v>643</v>
      </c>
      <c r="B329" s="101" t="s">
        <v>653</v>
      </c>
      <c r="C329" s="101">
        <v>60.241</v>
      </c>
      <c r="D329" s="101">
        <v>83</v>
      </c>
      <c r="E329" s="101">
        <v>33</v>
      </c>
      <c r="F329" s="101">
        <v>0</v>
      </c>
      <c r="G329" s="101">
        <v>2</v>
      </c>
      <c r="H329" s="101">
        <v>84</v>
      </c>
      <c r="I329" s="101">
        <v>1</v>
      </c>
      <c r="J329" s="101">
        <v>83</v>
      </c>
      <c r="K329" s="201">
        <v>4.4000000000000002E-26</v>
      </c>
      <c r="L329" s="101">
        <v>97.1</v>
      </c>
      <c r="M329" s="101">
        <v>68.67</v>
      </c>
      <c r="N329" s="101" t="s">
        <v>654</v>
      </c>
    </row>
    <row r="330" spans="1:14" x14ac:dyDescent="0.5">
      <c r="A330" s="101" t="s">
        <v>643</v>
      </c>
      <c r="B330" s="101" t="s">
        <v>655</v>
      </c>
      <c r="C330" s="101">
        <v>54.878</v>
      </c>
      <c r="D330" s="101">
        <v>82</v>
      </c>
      <c r="E330" s="101">
        <v>37</v>
      </c>
      <c r="F330" s="101">
        <v>0</v>
      </c>
      <c r="G330" s="101">
        <v>2</v>
      </c>
      <c r="H330" s="101">
        <v>83</v>
      </c>
      <c r="I330" s="101">
        <v>1</v>
      </c>
      <c r="J330" s="101">
        <v>82</v>
      </c>
      <c r="K330" s="201">
        <v>1.04E-24</v>
      </c>
      <c r="L330" s="101">
        <v>93.6</v>
      </c>
      <c r="M330" s="101">
        <v>70.73</v>
      </c>
      <c r="N330" s="101" t="s">
        <v>656</v>
      </c>
    </row>
    <row r="331" spans="1:14" x14ac:dyDescent="0.5">
      <c r="A331" s="101" t="s">
        <v>643</v>
      </c>
      <c r="B331" s="101" t="s">
        <v>657</v>
      </c>
      <c r="C331" s="101">
        <v>56.667000000000002</v>
      </c>
      <c r="D331" s="101">
        <v>90</v>
      </c>
      <c r="E331" s="101">
        <v>30</v>
      </c>
      <c r="F331" s="101">
        <v>4</v>
      </c>
      <c r="G331" s="101">
        <v>2</v>
      </c>
      <c r="H331" s="101">
        <v>84</v>
      </c>
      <c r="I331" s="101">
        <v>1</v>
      </c>
      <c r="J331" s="101">
        <v>88</v>
      </c>
      <c r="K331" s="201">
        <v>1.11E-22</v>
      </c>
      <c r="L331" s="101">
        <v>88.6</v>
      </c>
      <c r="M331" s="101">
        <v>66.67</v>
      </c>
      <c r="N331" s="101" t="s">
        <v>658</v>
      </c>
    </row>
    <row r="332" spans="1:14" x14ac:dyDescent="0.5">
      <c r="A332" s="101" t="s">
        <v>643</v>
      </c>
      <c r="B332" s="101" t="s">
        <v>659</v>
      </c>
      <c r="C332" s="101">
        <v>56.097999999999999</v>
      </c>
      <c r="D332" s="101">
        <v>82</v>
      </c>
      <c r="E332" s="101">
        <v>36</v>
      </c>
      <c r="F332" s="101">
        <v>0</v>
      </c>
      <c r="G332" s="101">
        <v>2</v>
      </c>
      <c r="H332" s="101">
        <v>83</v>
      </c>
      <c r="I332" s="101">
        <v>1</v>
      </c>
      <c r="J332" s="101">
        <v>82</v>
      </c>
      <c r="K332" s="201">
        <v>1.7400000000000001E-22</v>
      </c>
      <c r="L332" s="101">
        <v>88.2</v>
      </c>
      <c r="M332" s="101">
        <v>63.41</v>
      </c>
      <c r="N332" s="101" t="s">
        <v>660</v>
      </c>
    </row>
    <row r="333" spans="1:14" x14ac:dyDescent="0.5">
      <c r="A333" s="101" t="s">
        <v>643</v>
      </c>
      <c r="B333" s="101" t="s">
        <v>661</v>
      </c>
      <c r="C333" s="101">
        <v>56.667000000000002</v>
      </c>
      <c r="D333" s="101">
        <v>90</v>
      </c>
      <c r="E333" s="101">
        <v>30</v>
      </c>
      <c r="F333" s="101">
        <v>4</v>
      </c>
      <c r="G333" s="101">
        <v>2</v>
      </c>
      <c r="H333" s="101">
        <v>84</v>
      </c>
      <c r="I333" s="101">
        <v>1</v>
      </c>
      <c r="J333" s="101">
        <v>88</v>
      </c>
      <c r="K333" s="201">
        <v>1.9000000000000001E-22</v>
      </c>
      <c r="L333" s="101">
        <v>88.2</v>
      </c>
      <c r="M333" s="101">
        <v>66.67</v>
      </c>
      <c r="N333" s="101" t="s">
        <v>662</v>
      </c>
    </row>
    <row r="334" spans="1:14" x14ac:dyDescent="0.5">
      <c r="A334" s="101" t="s">
        <v>643</v>
      </c>
      <c r="B334" s="101" t="s">
        <v>663</v>
      </c>
      <c r="C334" s="101">
        <v>56.097999999999999</v>
      </c>
      <c r="D334" s="101">
        <v>82</v>
      </c>
      <c r="E334" s="101">
        <v>36</v>
      </c>
      <c r="F334" s="101">
        <v>0</v>
      </c>
      <c r="G334" s="101">
        <v>2</v>
      </c>
      <c r="H334" s="101">
        <v>83</v>
      </c>
      <c r="I334" s="101">
        <v>1</v>
      </c>
      <c r="J334" s="101">
        <v>82</v>
      </c>
      <c r="K334" s="201">
        <v>2.0000000000000001E-22</v>
      </c>
      <c r="L334" s="101">
        <v>87.8</v>
      </c>
      <c r="M334" s="101">
        <v>63.41</v>
      </c>
      <c r="N334" s="101" t="s">
        <v>664</v>
      </c>
    </row>
    <row r="335" spans="1:14" x14ac:dyDescent="0.5">
      <c r="A335" s="101" t="s">
        <v>643</v>
      </c>
      <c r="B335" s="101" t="s">
        <v>665</v>
      </c>
      <c r="C335" s="101">
        <v>56.667000000000002</v>
      </c>
      <c r="D335" s="101">
        <v>90</v>
      </c>
      <c r="E335" s="101">
        <v>30</v>
      </c>
      <c r="F335" s="101">
        <v>4</v>
      </c>
      <c r="G335" s="101">
        <v>2</v>
      </c>
      <c r="H335" s="101">
        <v>84</v>
      </c>
      <c r="I335" s="101">
        <v>1</v>
      </c>
      <c r="J335" s="101">
        <v>88</v>
      </c>
      <c r="K335" s="201">
        <v>3.1399999999999998E-22</v>
      </c>
      <c r="L335" s="101">
        <v>87.4</v>
      </c>
      <c r="M335" s="101">
        <v>65.56</v>
      </c>
      <c r="N335" s="101" t="s">
        <v>666</v>
      </c>
    </row>
    <row r="336" spans="1:14" x14ac:dyDescent="0.5">
      <c r="A336" s="101" t="s">
        <v>643</v>
      </c>
      <c r="B336" s="101" t="s">
        <v>667</v>
      </c>
      <c r="C336" s="101">
        <v>53.658999999999999</v>
      </c>
      <c r="D336" s="101">
        <v>82</v>
      </c>
      <c r="E336" s="101">
        <v>38</v>
      </c>
      <c r="F336" s="101">
        <v>0</v>
      </c>
      <c r="G336" s="101">
        <v>2</v>
      </c>
      <c r="H336" s="101">
        <v>83</v>
      </c>
      <c r="I336" s="101">
        <v>1</v>
      </c>
      <c r="J336" s="101">
        <v>82</v>
      </c>
      <c r="K336" s="201">
        <v>9.4900000000000007E-22</v>
      </c>
      <c r="L336" s="101">
        <v>86.3</v>
      </c>
      <c r="M336" s="101">
        <v>62.2</v>
      </c>
      <c r="N336" s="101" t="s">
        <v>668</v>
      </c>
    </row>
    <row r="337" spans="1:14" x14ac:dyDescent="0.5">
      <c r="A337" s="101" t="s">
        <v>643</v>
      </c>
      <c r="B337" s="101" t="s">
        <v>669</v>
      </c>
      <c r="C337" s="101">
        <v>55.405000000000001</v>
      </c>
      <c r="D337" s="101">
        <v>74</v>
      </c>
      <c r="E337" s="101">
        <v>33</v>
      </c>
      <c r="F337" s="101">
        <v>0</v>
      </c>
      <c r="G337" s="101">
        <v>2</v>
      </c>
      <c r="H337" s="101">
        <v>75</v>
      </c>
      <c r="I337" s="101">
        <v>1</v>
      </c>
      <c r="J337" s="101">
        <v>74</v>
      </c>
      <c r="K337" s="201">
        <v>3.6099999999999998E-21</v>
      </c>
      <c r="L337" s="101">
        <v>84.7</v>
      </c>
      <c r="M337" s="101">
        <v>68.92</v>
      </c>
      <c r="N337" s="101" t="s">
        <v>670</v>
      </c>
    </row>
    <row r="338" spans="1:14" x14ac:dyDescent="0.5">
      <c r="A338" s="101" t="s">
        <v>643</v>
      </c>
      <c r="B338" s="101" t="s">
        <v>671</v>
      </c>
      <c r="C338" s="101">
        <v>57.746000000000002</v>
      </c>
      <c r="D338" s="101">
        <v>71</v>
      </c>
      <c r="E338" s="101">
        <v>29</v>
      </c>
      <c r="F338" s="101">
        <v>1</v>
      </c>
      <c r="G338" s="101">
        <v>14</v>
      </c>
      <c r="H338" s="101">
        <v>84</v>
      </c>
      <c r="I338" s="101">
        <v>11</v>
      </c>
      <c r="J338" s="101">
        <v>80</v>
      </c>
      <c r="K338" s="201">
        <v>3.7299999999999998E-21</v>
      </c>
      <c r="L338" s="101">
        <v>84.7</v>
      </c>
      <c r="M338" s="101">
        <v>70.42</v>
      </c>
      <c r="N338" s="101" t="s">
        <v>672</v>
      </c>
    </row>
    <row r="339" spans="1:14" x14ac:dyDescent="0.5">
      <c r="A339" s="101" t="s">
        <v>643</v>
      </c>
      <c r="B339" s="101" t="s">
        <v>673</v>
      </c>
      <c r="C339" s="101">
        <v>55.555999999999997</v>
      </c>
      <c r="D339" s="101">
        <v>90</v>
      </c>
      <c r="E339" s="101">
        <v>31</v>
      </c>
      <c r="F339" s="101">
        <v>4</v>
      </c>
      <c r="G339" s="101">
        <v>2</v>
      </c>
      <c r="H339" s="101">
        <v>84</v>
      </c>
      <c r="I339" s="101">
        <v>1</v>
      </c>
      <c r="J339" s="101">
        <v>88</v>
      </c>
      <c r="K339" s="201">
        <v>3.7700000000000001E-21</v>
      </c>
      <c r="L339" s="101">
        <v>84.7</v>
      </c>
      <c r="M339" s="101">
        <v>64.44</v>
      </c>
      <c r="N339" s="101" t="s">
        <v>674</v>
      </c>
    </row>
    <row r="340" spans="1:14" x14ac:dyDescent="0.5">
      <c r="A340" s="101" t="s">
        <v>675</v>
      </c>
      <c r="B340" s="101" t="s">
        <v>675</v>
      </c>
      <c r="C340" s="101">
        <v>100</v>
      </c>
      <c r="D340" s="101">
        <v>83</v>
      </c>
      <c r="E340" s="101">
        <v>0</v>
      </c>
      <c r="F340" s="101">
        <v>0</v>
      </c>
      <c r="G340" s="101">
        <v>1</v>
      </c>
      <c r="H340" s="101">
        <v>83</v>
      </c>
      <c r="I340" s="101">
        <v>1</v>
      </c>
      <c r="J340" s="101">
        <v>83</v>
      </c>
      <c r="K340" s="201">
        <v>5.2899999999999998E-56</v>
      </c>
      <c r="L340" s="101">
        <v>172</v>
      </c>
      <c r="M340" s="101">
        <v>100</v>
      </c>
      <c r="N340" s="101" t="s">
        <v>676</v>
      </c>
    </row>
    <row r="341" spans="1:14" x14ac:dyDescent="0.5">
      <c r="A341" s="101" t="s">
        <v>675</v>
      </c>
      <c r="B341" s="101" t="s">
        <v>677</v>
      </c>
      <c r="C341" s="101">
        <v>91.566000000000003</v>
      </c>
      <c r="D341" s="101">
        <v>83</v>
      </c>
      <c r="E341" s="101">
        <v>7</v>
      </c>
      <c r="F341" s="101">
        <v>0</v>
      </c>
      <c r="G341" s="101">
        <v>1</v>
      </c>
      <c r="H341" s="101">
        <v>83</v>
      </c>
      <c r="I341" s="101">
        <v>1</v>
      </c>
      <c r="J341" s="101">
        <v>83</v>
      </c>
      <c r="K341" s="201">
        <v>9.6000000000000007E-52</v>
      </c>
      <c r="L341" s="101">
        <v>161</v>
      </c>
      <c r="M341" s="101">
        <v>95.18</v>
      </c>
      <c r="N341" s="101" t="s">
        <v>678</v>
      </c>
    </row>
    <row r="342" spans="1:14" x14ac:dyDescent="0.5">
      <c r="A342" s="101" t="s">
        <v>675</v>
      </c>
      <c r="B342" s="101" t="s">
        <v>679</v>
      </c>
      <c r="C342" s="101">
        <v>90.361000000000004</v>
      </c>
      <c r="D342" s="101">
        <v>83</v>
      </c>
      <c r="E342" s="101">
        <v>8</v>
      </c>
      <c r="F342" s="101">
        <v>0</v>
      </c>
      <c r="G342" s="101">
        <v>1</v>
      </c>
      <c r="H342" s="101">
        <v>83</v>
      </c>
      <c r="I342" s="101">
        <v>1</v>
      </c>
      <c r="J342" s="101">
        <v>83</v>
      </c>
      <c r="K342" s="201">
        <v>1.63E-51</v>
      </c>
      <c r="L342" s="101">
        <v>161</v>
      </c>
      <c r="M342" s="101">
        <v>95.18</v>
      </c>
      <c r="N342" s="101" t="s">
        <v>680</v>
      </c>
    </row>
    <row r="343" spans="1:14" x14ac:dyDescent="0.5">
      <c r="A343" s="101" t="s">
        <v>675</v>
      </c>
      <c r="B343" s="101" t="s">
        <v>681</v>
      </c>
      <c r="C343" s="101">
        <v>89.156999999999996</v>
      </c>
      <c r="D343" s="101">
        <v>83</v>
      </c>
      <c r="E343" s="101">
        <v>9</v>
      </c>
      <c r="F343" s="101">
        <v>0</v>
      </c>
      <c r="G343" s="101">
        <v>1</v>
      </c>
      <c r="H343" s="101">
        <v>83</v>
      </c>
      <c r="I343" s="101">
        <v>1</v>
      </c>
      <c r="J343" s="101">
        <v>83</v>
      </c>
      <c r="K343" s="201">
        <v>4.2299999999999998E-51</v>
      </c>
      <c r="L343" s="101">
        <v>160</v>
      </c>
      <c r="M343" s="101">
        <v>95.18</v>
      </c>
      <c r="N343" s="101" t="s">
        <v>682</v>
      </c>
    </row>
    <row r="344" spans="1:14" x14ac:dyDescent="0.5">
      <c r="A344" s="101" t="s">
        <v>675</v>
      </c>
      <c r="B344" s="101" t="s">
        <v>683</v>
      </c>
      <c r="C344" s="101">
        <v>72.917000000000002</v>
      </c>
      <c r="D344" s="101">
        <v>48</v>
      </c>
      <c r="E344" s="101">
        <v>13</v>
      </c>
      <c r="F344" s="101">
        <v>0</v>
      </c>
      <c r="G344" s="101">
        <v>32</v>
      </c>
      <c r="H344" s="101">
        <v>79</v>
      </c>
      <c r="I344" s="101">
        <v>36</v>
      </c>
      <c r="J344" s="101">
        <v>83</v>
      </c>
      <c r="K344" s="201">
        <v>3.3799999999999999E-21</v>
      </c>
      <c r="L344" s="101">
        <v>84.7</v>
      </c>
      <c r="M344" s="101">
        <v>93.75</v>
      </c>
      <c r="N344" s="101" t="s">
        <v>684</v>
      </c>
    </row>
    <row r="345" spans="1:14" x14ac:dyDescent="0.5">
      <c r="A345" s="101" t="s">
        <v>675</v>
      </c>
      <c r="B345" s="101" t="s">
        <v>685</v>
      </c>
      <c r="C345" s="101">
        <v>49.451000000000001</v>
      </c>
      <c r="D345" s="101">
        <v>91</v>
      </c>
      <c r="E345" s="101">
        <v>34</v>
      </c>
      <c r="F345" s="101">
        <v>2</v>
      </c>
      <c r="G345" s="101">
        <v>3</v>
      </c>
      <c r="H345" s="101">
        <v>82</v>
      </c>
      <c r="I345" s="101">
        <v>1</v>
      </c>
      <c r="J345" s="101">
        <v>90</v>
      </c>
      <c r="K345" s="201">
        <v>4.66E-21</v>
      </c>
      <c r="L345" s="101">
        <v>84.3</v>
      </c>
      <c r="M345" s="101">
        <v>63.74</v>
      </c>
      <c r="N345" s="101" t="s">
        <v>686</v>
      </c>
    </row>
    <row r="346" spans="1:14" x14ac:dyDescent="0.5">
      <c r="A346" s="101" t="s">
        <v>687</v>
      </c>
      <c r="B346" s="101" t="s">
        <v>687</v>
      </c>
      <c r="C346" s="101">
        <v>100</v>
      </c>
      <c r="D346" s="101">
        <v>78</v>
      </c>
      <c r="E346" s="101">
        <v>0</v>
      </c>
      <c r="F346" s="101">
        <v>0</v>
      </c>
      <c r="G346" s="101">
        <v>1</v>
      </c>
      <c r="H346" s="101">
        <v>78</v>
      </c>
      <c r="I346" s="101">
        <v>1</v>
      </c>
      <c r="J346" s="101">
        <v>78</v>
      </c>
      <c r="K346" s="201">
        <v>1.1300000000000001E-52</v>
      </c>
      <c r="L346" s="101">
        <v>163</v>
      </c>
      <c r="M346" s="101">
        <v>100</v>
      </c>
      <c r="N346" s="101" t="s">
        <v>688</v>
      </c>
    </row>
    <row r="347" spans="1:14" x14ac:dyDescent="0.5">
      <c r="A347" s="101" t="s">
        <v>687</v>
      </c>
      <c r="B347" s="101" t="s">
        <v>689</v>
      </c>
      <c r="C347" s="101">
        <v>94.872</v>
      </c>
      <c r="D347" s="101">
        <v>78</v>
      </c>
      <c r="E347" s="101">
        <v>4</v>
      </c>
      <c r="F347" s="101">
        <v>0</v>
      </c>
      <c r="G347" s="101">
        <v>1</v>
      </c>
      <c r="H347" s="101">
        <v>78</v>
      </c>
      <c r="I347" s="101">
        <v>1</v>
      </c>
      <c r="J347" s="101">
        <v>78</v>
      </c>
      <c r="K347" s="201">
        <v>1.05E-47</v>
      </c>
      <c r="L347" s="101">
        <v>151</v>
      </c>
      <c r="M347" s="101">
        <v>94.87</v>
      </c>
      <c r="N347" s="101" t="s">
        <v>690</v>
      </c>
    </row>
    <row r="348" spans="1:14" x14ac:dyDescent="0.5">
      <c r="A348" s="101" t="s">
        <v>493</v>
      </c>
      <c r="B348" s="101" t="s">
        <v>691</v>
      </c>
      <c r="C348" s="101">
        <v>56</v>
      </c>
      <c r="D348" s="101">
        <v>75</v>
      </c>
      <c r="E348" s="101">
        <v>32</v>
      </c>
      <c r="F348" s="101">
        <v>1</v>
      </c>
      <c r="G348" s="101">
        <v>3</v>
      </c>
      <c r="H348" s="101">
        <v>76</v>
      </c>
      <c r="I348" s="101">
        <v>5</v>
      </c>
      <c r="J348" s="101">
        <v>79</v>
      </c>
      <c r="K348" s="201">
        <v>1.7200000000000001E-21</v>
      </c>
      <c r="L348" s="101">
        <v>85.1</v>
      </c>
      <c r="M348" s="101">
        <v>70.67</v>
      </c>
      <c r="N348" s="101" t="s">
        <v>692</v>
      </c>
    </row>
    <row r="349" spans="1:14" x14ac:dyDescent="0.5">
      <c r="A349" s="101" t="s">
        <v>493</v>
      </c>
      <c r="B349" s="101" t="s">
        <v>693</v>
      </c>
      <c r="C349" s="101">
        <v>60.938000000000002</v>
      </c>
      <c r="D349" s="101">
        <v>64</v>
      </c>
      <c r="E349" s="101">
        <v>23</v>
      </c>
      <c r="F349" s="101">
        <v>1</v>
      </c>
      <c r="G349" s="101">
        <v>13</v>
      </c>
      <c r="H349" s="101">
        <v>76</v>
      </c>
      <c r="I349" s="101">
        <v>5</v>
      </c>
      <c r="J349" s="101">
        <v>66</v>
      </c>
      <c r="K349" s="201">
        <v>9.3799999999999993E-21</v>
      </c>
      <c r="L349" s="101">
        <v>82.8</v>
      </c>
      <c r="M349" s="101">
        <v>78.12</v>
      </c>
      <c r="N349" s="101" t="s">
        <v>694</v>
      </c>
    </row>
    <row r="350" spans="1:14" x14ac:dyDescent="0.5">
      <c r="A350" s="101" t="s">
        <v>1059</v>
      </c>
      <c r="B350" s="101" t="s">
        <v>695</v>
      </c>
      <c r="C350" s="101">
        <v>91.429000000000002</v>
      </c>
      <c r="D350" s="101">
        <v>70</v>
      </c>
      <c r="E350" s="101">
        <v>6</v>
      </c>
      <c r="F350" s="101">
        <v>0</v>
      </c>
      <c r="G350" s="101">
        <v>1</v>
      </c>
      <c r="H350" s="101">
        <v>70</v>
      </c>
      <c r="I350" s="101">
        <v>12</v>
      </c>
      <c r="J350" s="101">
        <v>81</v>
      </c>
      <c r="K350" s="201">
        <v>7.9799999999999999E-42</v>
      </c>
      <c r="L350" s="101">
        <v>135</v>
      </c>
      <c r="M350" s="101">
        <v>97.14</v>
      </c>
      <c r="N350" s="101" t="s">
        <v>696</v>
      </c>
    </row>
    <row r="351" spans="1:14" x14ac:dyDescent="0.5">
      <c r="A351" s="101" t="s">
        <v>1059</v>
      </c>
      <c r="B351" s="101" t="s">
        <v>697</v>
      </c>
      <c r="C351" s="101">
        <v>84.286000000000001</v>
      </c>
      <c r="D351" s="101">
        <v>70</v>
      </c>
      <c r="E351" s="101">
        <v>11</v>
      </c>
      <c r="F351" s="101">
        <v>0</v>
      </c>
      <c r="G351" s="101">
        <v>1</v>
      </c>
      <c r="H351" s="101">
        <v>70</v>
      </c>
      <c r="I351" s="101">
        <v>12</v>
      </c>
      <c r="J351" s="101">
        <v>81</v>
      </c>
      <c r="K351" s="201">
        <v>4.2099999999999999E-39</v>
      </c>
      <c r="L351" s="101">
        <v>129</v>
      </c>
      <c r="M351" s="101">
        <v>94.29</v>
      </c>
      <c r="N351" s="101" t="s">
        <v>698</v>
      </c>
    </row>
    <row r="352" spans="1:14" x14ac:dyDescent="0.5">
      <c r="A352" s="101" t="s">
        <v>1059</v>
      </c>
      <c r="B352" s="101" t="s">
        <v>699</v>
      </c>
      <c r="C352" s="101">
        <v>85.938000000000002</v>
      </c>
      <c r="D352" s="101">
        <v>64</v>
      </c>
      <c r="E352" s="101">
        <v>9</v>
      </c>
      <c r="F352" s="101">
        <v>0</v>
      </c>
      <c r="G352" s="101">
        <v>7</v>
      </c>
      <c r="H352" s="101">
        <v>70</v>
      </c>
      <c r="I352" s="101">
        <v>1</v>
      </c>
      <c r="J352" s="101">
        <v>64</v>
      </c>
      <c r="K352" s="201">
        <v>4.7599999999999998E-35</v>
      </c>
      <c r="L352" s="101">
        <v>118</v>
      </c>
      <c r="M352" s="101">
        <v>92.19</v>
      </c>
      <c r="N352" s="101" t="s">
        <v>700</v>
      </c>
    </row>
    <row r="353" spans="1:14" x14ac:dyDescent="0.5">
      <c r="A353" s="101" t="s">
        <v>1059</v>
      </c>
      <c r="B353" s="101" t="s">
        <v>701</v>
      </c>
      <c r="C353" s="101">
        <v>59.42</v>
      </c>
      <c r="D353" s="101">
        <v>69</v>
      </c>
      <c r="E353" s="101">
        <v>26</v>
      </c>
      <c r="F353" s="101">
        <v>2</v>
      </c>
      <c r="G353" s="101">
        <v>1</v>
      </c>
      <c r="H353" s="101">
        <v>68</v>
      </c>
      <c r="I353" s="101">
        <v>12</v>
      </c>
      <c r="J353" s="101">
        <v>79</v>
      </c>
      <c r="K353" s="201">
        <v>2.7900000000000002E-21</v>
      </c>
      <c r="L353" s="101">
        <v>84.3</v>
      </c>
      <c r="M353" s="101">
        <v>81.16</v>
      </c>
      <c r="N353" s="101" t="s">
        <v>702</v>
      </c>
    </row>
    <row r="354" spans="1:14" x14ac:dyDescent="0.5">
      <c r="A354" s="101" t="s">
        <v>703</v>
      </c>
      <c r="B354" s="101" t="s">
        <v>703</v>
      </c>
      <c r="C354" s="101">
        <v>100</v>
      </c>
      <c r="D354" s="101">
        <v>76</v>
      </c>
      <c r="E354" s="101">
        <v>0</v>
      </c>
      <c r="F354" s="101">
        <v>0</v>
      </c>
      <c r="G354" s="101">
        <v>1</v>
      </c>
      <c r="H354" s="101">
        <v>76</v>
      </c>
      <c r="I354" s="101">
        <v>1</v>
      </c>
      <c r="J354" s="101">
        <v>76</v>
      </c>
      <c r="K354" s="201">
        <v>1.11E-50</v>
      </c>
      <c r="L354" s="101">
        <v>158</v>
      </c>
      <c r="M354" s="101">
        <v>100</v>
      </c>
      <c r="N354" s="101" t="s">
        <v>704</v>
      </c>
    </row>
    <row r="355" spans="1:14" x14ac:dyDescent="0.5">
      <c r="A355" s="101" t="s">
        <v>409</v>
      </c>
      <c r="B355" s="101" t="s">
        <v>705</v>
      </c>
      <c r="C355" s="101">
        <v>47.058999999999997</v>
      </c>
      <c r="D355" s="101">
        <v>85</v>
      </c>
      <c r="E355" s="101">
        <v>36</v>
      </c>
      <c r="F355" s="101">
        <v>1</v>
      </c>
      <c r="G355" s="101">
        <v>1</v>
      </c>
      <c r="H355" s="101">
        <v>85</v>
      </c>
      <c r="I355" s="101">
        <v>1</v>
      </c>
      <c r="J355" s="101">
        <v>76</v>
      </c>
      <c r="K355" s="201">
        <v>6.1399999999999997E-21</v>
      </c>
      <c r="L355" s="101">
        <v>84.3</v>
      </c>
      <c r="M355" s="101">
        <v>64.709999999999994</v>
      </c>
      <c r="N355" s="101" t="s">
        <v>706</v>
      </c>
    </row>
    <row r="356" spans="1:14" x14ac:dyDescent="0.5">
      <c r="A356" s="101" t="s">
        <v>1058</v>
      </c>
      <c r="B356" s="101" t="s">
        <v>707</v>
      </c>
      <c r="C356" s="101">
        <v>90.587999999999994</v>
      </c>
      <c r="D356" s="101">
        <v>85</v>
      </c>
      <c r="E356" s="101">
        <v>8</v>
      </c>
      <c r="F356" s="101">
        <v>0</v>
      </c>
      <c r="G356" s="101">
        <v>1</v>
      </c>
      <c r="H356" s="101">
        <v>85</v>
      </c>
      <c r="I356" s="101">
        <v>1</v>
      </c>
      <c r="J356" s="101">
        <v>85</v>
      </c>
      <c r="K356" s="201">
        <v>3.5599999999999998E-51</v>
      </c>
      <c r="L356" s="101">
        <v>160</v>
      </c>
      <c r="M356" s="101">
        <v>94.12</v>
      </c>
      <c r="N356" s="101" t="s">
        <v>708</v>
      </c>
    </row>
    <row r="357" spans="1:14" x14ac:dyDescent="0.5">
      <c r="A357" s="101" t="s">
        <v>1058</v>
      </c>
      <c r="B357" s="101" t="s">
        <v>709</v>
      </c>
      <c r="C357" s="101">
        <v>65.116</v>
      </c>
      <c r="D357" s="101">
        <v>86</v>
      </c>
      <c r="E357" s="101">
        <v>29</v>
      </c>
      <c r="F357" s="101">
        <v>1</v>
      </c>
      <c r="G357" s="101">
        <v>1</v>
      </c>
      <c r="H357" s="101">
        <v>85</v>
      </c>
      <c r="I357" s="101">
        <v>1</v>
      </c>
      <c r="J357" s="101">
        <v>86</v>
      </c>
      <c r="K357" s="201">
        <v>6.2999999999999997E-33</v>
      </c>
      <c r="L357" s="101">
        <v>114</v>
      </c>
      <c r="M357" s="101">
        <v>73.260000000000005</v>
      </c>
      <c r="N357" s="101" t="s">
        <v>710</v>
      </c>
    </row>
    <row r="358" spans="1:14" x14ac:dyDescent="0.5">
      <c r="A358" s="101" t="s">
        <v>1058</v>
      </c>
      <c r="B358" s="101" t="s">
        <v>711</v>
      </c>
      <c r="C358" s="101">
        <v>61.728000000000002</v>
      </c>
      <c r="D358" s="101">
        <v>81</v>
      </c>
      <c r="E358" s="101">
        <v>28</v>
      </c>
      <c r="F358" s="101">
        <v>1</v>
      </c>
      <c r="G358" s="101">
        <v>1</v>
      </c>
      <c r="H358" s="101">
        <v>81</v>
      </c>
      <c r="I358" s="101">
        <v>1</v>
      </c>
      <c r="J358" s="101">
        <v>78</v>
      </c>
      <c r="K358" s="201">
        <v>6.0100000000000002E-29</v>
      </c>
      <c r="L358" s="101">
        <v>104</v>
      </c>
      <c r="M358" s="101">
        <v>77.78</v>
      </c>
      <c r="N358" s="101" t="s">
        <v>712</v>
      </c>
    </row>
    <row r="359" spans="1:14" x14ac:dyDescent="0.5">
      <c r="A359" s="101" t="s">
        <v>1058</v>
      </c>
      <c r="B359" s="101" t="s">
        <v>713</v>
      </c>
      <c r="C359" s="101">
        <v>57.143000000000001</v>
      </c>
      <c r="D359" s="101">
        <v>84</v>
      </c>
      <c r="E359" s="101">
        <v>35</v>
      </c>
      <c r="F359" s="101">
        <v>1</v>
      </c>
      <c r="G359" s="101">
        <v>1</v>
      </c>
      <c r="H359" s="101">
        <v>83</v>
      </c>
      <c r="I359" s="101">
        <v>1</v>
      </c>
      <c r="J359" s="101">
        <v>84</v>
      </c>
      <c r="K359" s="201">
        <v>8.6700000000000008E-28</v>
      </c>
      <c r="L359" s="101">
        <v>101</v>
      </c>
      <c r="M359" s="101">
        <v>77.38</v>
      </c>
      <c r="N359" s="101" t="s">
        <v>714</v>
      </c>
    </row>
    <row r="360" spans="1:14" x14ac:dyDescent="0.5">
      <c r="A360" s="101" t="s">
        <v>1058</v>
      </c>
      <c r="B360" s="101" t="s">
        <v>715</v>
      </c>
      <c r="C360" s="101">
        <v>61.972000000000001</v>
      </c>
      <c r="D360" s="101">
        <v>71</v>
      </c>
      <c r="E360" s="101">
        <v>26</v>
      </c>
      <c r="F360" s="101">
        <v>1</v>
      </c>
      <c r="G360" s="101">
        <v>16</v>
      </c>
      <c r="H360" s="101">
        <v>85</v>
      </c>
      <c r="I360" s="101">
        <v>1</v>
      </c>
      <c r="J360" s="101">
        <v>71</v>
      </c>
      <c r="K360" s="201">
        <v>1.0999999999999999E-27</v>
      </c>
      <c r="L360" s="101">
        <v>100</v>
      </c>
      <c r="M360" s="101">
        <v>83.1</v>
      </c>
      <c r="N360" s="101" t="s">
        <v>716</v>
      </c>
    </row>
    <row r="361" spans="1:14" x14ac:dyDescent="0.5">
      <c r="A361" s="101" t="s">
        <v>1058</v>
      </c>
      <c r="B361" s="101" t="s">
        <v>717</v>
      </c>
      <c r="C361" s="101">
        <v>55.951999999999998</v>
      </c>
      <c r="D361" s="101">
        <v>84</v>
      </c>
      <c r="E361" s="101">
        <v>36</v>
      </c>
      <c r="F361" s="101">
        <v>1</v>
      </c>
      <c r="G361" s="101">
        <v>1</v>
      </c>
      <c r="H361" s="101">
        <v>83</v>
      </c>
      <c r="I361" s="101">
        <v>2</v>
      </c>
      <c r="J361" s="101">
        <v>85</v>
      </c>
      <c r="K361" s="201">
        <v>1.7599999999999999E-26</v>
      </c>
      <c r="L361" s="101">
        <v>98.2</v>
      </c>
      <c r="M361" s="101">
        <v>76.19</v>
      </c>
      <c r="N361" s="101" t="s">
        <v>718</v>
      </c>
    </row>
    <row r="362" spans="1:14" x14ac:dyDescent="0.5">
      <c r="A362" s="101" t="s">
        <v>1058</v>
      </c>
      <c r="B362" s="101" t="s">
        <v>719</v>
      </c>
      <c r="C362" s="101">
        <v>74.575999999999993</v>
      </c>
      <c r="D362" s="101">
        <v>59</v>
      </c>
      <c r="E362" s="101">
        <v>14</v>
      </c>
      <c r="F362" s="101">
        <v>1</v>
      </c>
      <c r="G362" s="101">
        <v>27</v>
      </c>
      <c r="H362" s="101">
        <v>84</v>
      </c>
      <c r="I362" s="101">
        <v>1</v>
      </c>
      <c r="J362" s="101">
        <v>59</v>
      </c>
      <c r="K362" s="201">
        <v>1.82E-26</v>
      </c>
      <c r="L362" s="101">
        <v>97.4</v>
      </c>
      <c r="M362" s="101">
        <v>91.53</v>
      </c>
      <c r="N362" s="101" t="s">
        <v>720</v>
      </c>
    </row>
    <row r="363" spans="1:14" x14ac:dyDescent="0.5">
      <c r="A363" s="101" t="s">
        <v>1058</v>
      </c>
      <c r="B363" s="101" t="s">
        <v>721</v>
      </c>
      <c r="C363" s="101">
        <v>55.951999999999998</v>
      </c>
      <c r="D363" s="101">
        <v>84</v>
      </c>
      <c r="E363" s="101">
        <v>36</v>
      </c>
      <c r="F363" s="101">
        <v>1</v>
      </c>
      <c r="G363" s="101">
        <v>1</v>
      </c>
      <c r="H363" s="101">
        <v>83</v>
      </c>
      <c r="I363" s="101">
        <v>1</v>
      </c>
      <c r="J363" s="101">
        <v>84</v>
      </c>
      <c r="K363" s="201">
        <v>1.9699999999999999E-26</v>
      </c>
      <c r="L363" s="101">
        <v>98.2</v>
      </c>
      <c r="M363" s="101">
        <v>76.19</v>
      </c>
      <c r="N363" s="101" t="s">
        <v>722</v>
      </c>
    </row>
    <row r="364" spans="1:14" x14ac:dyDescent="0.5">
      <c r="A364" s="101" t="s">
        <v>1058</v>
      </c>
      <c r="B364" s="101" t="s">
        <v>723</v>
      </c>
      <c r="C364" s="101">
        <v>56.470999999999997</v>
      </c>
      <c r="D364" s="101">
        <v>85</v>
      </c>
      <c r="E364" s="101">
        <v>36</v>
      </c>
      <c r="F364" s="101">
        <v>1</v>
      </c>
      <c r="G364" s="101">
        <v>1</v>
      </c>
      <c r="H364" s="101">
        <v>84</v>
      </c>
      <c r="I364" s="101">
        <v>1</v>
      </c>
      <c r="J364" s="101">
        <v>85</v>
      </c>
      <c r="K364" s="201">
        <v>3.72E-25</v>
      </c>
      <c r="L364" s="101">
        <v>94.7</v>
      </c>
      <c r="M364" s="101">
        <v>72.94</v>
      </c>
      <c r="N364" s="101" t="s">
        <v>724</v>
      </c>
    </row>
    <row r="365" spans="1:14" x14ac:dyDescent="0.5">
      <c r="A365" s="101" t="s">
        <v>1058</v>
      </c>
      <c r="B365" s="101" t="s">
        <v>725</v>
      </c>
      <c r="C365" s="101">
        <v>58.332999999999998</v>
      </c>
      <c r="D365" s="101">
        <v>84</v>
      </c>
      <c r="E365" s="101">
        <v>25</v>
      </c>
      <c r="F365" s="101">
        <v>3</v>
      </c>
      <c r="G365" s="101">
        <v>1</v>
      </c>
      <c r="H365" s="101">
        <v>81</v>
      </c>
      <c r="I365" s="101">
        <v>1</v>
      </c>
      <c r="J365" s="101">
        <v>77</v>
      </c>
      <c r="K365" s="201">
        <v>5.3800000000000004E-25</v>
      </c>
      <c r="L365" s="101">
        <v>94.4</v>
      </c>
      <c r="M365" s="101">
        <v>75</v>
      </c>
      <c r="N365" s="101" t="s">
        <v>726</v>
      </c>
    </row>
    <row r="366" spans="1:14" x14ac:dyDescent="0.5">
      <c r="A366" s="101" t="s">
        <v>1058</v>
      </c>
      <c r="B366" s="101" t="s">
        <v>727</v>
      </c>
      <c r="C366" s="101">
        <v>54.762</v>
      </c>
      <c r="D366" s="101">
        <v>84</v>
      </c>
      <c r="E366" s="101">
        <v>28</v>
      </c>
      <c r="F366" s="101">
        <v>3</v>
      </c>
      <c r="G366" s="101">
        <v>1</v>
      </c>
      <c r="H366" s="101">
        <v>81</v>
      </c>
      <c r="I366" s="101">
        <v>1</v>
      </c>
      <c r="J366" s="101">
        <v>77</v>
      </c>
      <c r="K366" s="201">
        <v>8.6E-23</v>
      </c>
      <c r="L366" s="101">
        <v>88.6</v>
      </c>
      <c r="M366" s="101">
        <v>73.81</v>
      </c>
      <c r="N366" s="101" t="s">
        <v>728</v>
      </c>
    </row>
    <row r="367" spans="1:14" x14ac:dyDescent="0.5">
      <c r="A367" s="101" t="s">
        <v>1058</v>
      </c>
      <c r="B367" s="101" t="s">
        <v>729</v>
      </c>
      <c r="C367" s="101">
        <v>52.381</v>
      </c>
      <c r="D367" s="101">
        <v>84</v>
      </c>
      <c r="E367" s="101">
        <v>38</v>
      </c>
      <c r="F367" s="101">
        <v>1</v>
      </c>
      <c r="G367" s="101">
        <v>1</v>
      </c>
      <c r="H367" s="101">
        <v>84</v>
      </c>
      <c r="I367" s="101">
        <v>1</v>
      </c>
      <c r="J367" s="101">
        <v>82</v>
      </c>
      <c r="K367" s="201">
        <v>1.7500000000000002E-21</v>
      </c>
      <c r="L367" s="101">
        <v>85.5</v>
      </c>
      <c r="M367" s="101">
        <v>66.67</v>
      </c>
      <c r="N367" s="101" t="s">
        <v>730</v>
      </c>
    </row>
    <row r="368" spans="1:14" x14ac:dyDescent="0.5">
      <c r="A368" s="101" t="s">
        <v>1058</v>
      </c>
      <c r="B368" s="101" t="s">
        <v>731</v>
      </c>
      <c r="C368" s="101">
        <v>53.085999999999999</v>
      </c>
      <c r="D368" s="101">
        <v>81</v>
      </c>
      <c r="E368" s="101">
        <v>36</v>
      </c>
      <c r="F368" s="101">
        <v>1</v>
      </c>
      <c r="G368" s="101">
        <v>1</v>
      </c>
      <c r="H368" s="101">
        <v>81</v>
      </c>
      <c r="I368" s="101">
        <v>1</v>
      </c>
      <c r="J368" s="101">
        <v>79</v>
      </c>
      <c r="K368" s="201">
        <v>4.03E-21</v>
      </c>
      <c r="L368" s="101">
        <v>84.3</v>
      </c>
      <c r="M368" s="101">
        <v>69.14</v>
      </c>
      <c r="N368" s="101" t="s">
        <v>732</v>
      </c>
    </row>
    <row r="369" spans="1:14" x14ac:dyDescent="0.5">
      <c r="A369" s="101" t="s">
        <v>733</v>
      </c>
      <c r="B369" s="101" t="s">
        <v>733</v>
      </c>
      <c r="C369" s="101">
        <v>100</v>
      </c>
      <c r="D369" s="101">
        <v>84</v>
      </c>
      <c r="E369" s="101">
        <v>0</v>
      </c>
      <c r="F369" s="101">
        <v>0</v>
      </c>
      <c r="G369" s="101">
        <v>1</v>
      </c>
      <c r="H369" s="101">
        <v>84</v>
      </c>
      <c r="I369" s="101">
        <v>1</v>
      </c>
      <c r="J369" s="101">
        <v>84</v>
      </c>
      <c r="K369" s="201">
        <v>4.87E-50</v>
      </c>
      <c r="L369" s="101">
        <v>157</v>
      </c>
      <c r="M369" s="101">
        <v>100</v>
      </c>
      <c r="N369" s="101" t="s">
        <v>734</v>
      </c>
    </row>
    <row r="370" spans="1:14" x14ac:dyDescent="0.5">
      <c r="A370" s="101" t="s">
        <v>733</v>
      </c>
      <c r="B370" s="101" t="s">
        <v>735</v>
      </c>
      <c r="C370" s="101">
        <v>96.429000000000002</v>
      </c>
      <c r="D370" s="101">
        <v>84</v>
      </c>
      <c r="E370" s="101">
        <v>3</v>
      </c>
      <c r="F370" s="101">
        <v>0</v>
      </c>
      <c r="G370" s="101">
        <v>1</v>
      </c>
      <c r="H370" s="101">
        <v>84</v>
      </c>
      <c r="I370" s="101">
        <v>1</v>
      </c>
      <c r="J370" s="101">
        <v>84</v>
      </c>
      <c r="K370" s="201">
        <v>6.8100000000000005E-48</v>
      </c>
      <c r="L370" s="101">
        <v>152</v>
      </c>
      <c r="M370" s="101">
        <v>96.43</v>
      </c>
      <c r="N370" s="101" t="s">
        <v>736</v>
      </c>
    </row>
    <row r="371" spans="1:14" x14ac:dyDescent="0.5">
      <c r="A371" s="101" t="s">
        <v>733</v>
      </c>
      <c r="B371" s="101" t="s">
        <v>737</v>
      </c>
      <c r="C371" s="101">
        <v>83.332999999999998</v>
      </c>
      <c r="D371" s="101">
        <v>84</v>
      </c>
      <c r="E371" s="101">
        <v>14</v>
      </c>
      <c r="F371" s="101">
        <v>0</v>
      </c>
      <c r="G371" s="101">
        <v>1</v>
      </c>
      <c r="H371" s="101">
        <v>84</v>
      </c>
      <c r="I371" s="101">
        <v>1</v>
      </c>
      <c r="J371" s="101">
        <v>84</v>
      </c>
      <c r="K371" s="201">
        <v>2.1599999999999999E-42</v>
      </c>
      <c r="L371" s="101">
        <v>138</v>
      </c>
      <c r="M371" s="101">
        <v>90.48</v>
      </c>
      <c r="N371" s="101" t="s">
        <v>738</v>
      </c>
    </row>
    <row r="372" spans="1:14" x14ac:dyDescent="0.5">
      <c r="A372" s="101" t="s">
        <v>733</v>
      </c>
      <c r="B372" s="101" t="s">
        <v>739</v>
      </c>
      <c r="C372" s="101">
        <v>85.507000000000005</v>
      </c>
      <c r="D372" s="101">
        <v>69</v>
      </c>
      <c r="E372" s="101">
        <v>9</v>
      </c>
      <c r="F372" s="101">
        <v>1</v>
      </c>
      <c r="G372" s="101">
        <v>16</v>
      </c>
      <c r="H372" s="101">
        <v>84</v>
      </c>
      <c r="I372" s="101">
        <v>10</v>
      </c>
      <c r="J372" s="101">
        <v>77</v>
      </c>
      <c r="K372" s="201">
        <v>1.18E-35</v>
      </c>
      <c r="L372" s="101">
        <v>120</v>
      </c>
      <c r="M372" s="101">
        <v>91.3</v>
      </c>
      <c r="N372" s="101" t="s">
        <v>740</v>
      </c>
    </row>
    <row r="373" spans="1:14" x14ac:dyDescent="0.5">
      <c r="A373" s="101" t="s">
        <v>733</v>
      </c>
      <c r="B373" s="101" t="s">
        <v>741</v>
      </c>
      <c r="C373" s="101">
        <v>83.823999999999998</v>
      </c>
      <c r="D373" s="101">
        <v>68</v>
      </c>
      <c r="E373" s="101">
        <v>10</v>
      </c>
      <c r="F373" s="101">
        <v>1</v>
      </c>
      <c r="G373" s="101">
        <v>17</v>
      </c>
      <c r="H373" s="101">
        <v>84</v>
      </c>
      <c r="I373" s="101">
        <v>26</v>
      </c>
      <c r="J373" s="101">
        <v>92</v>
      </c>
      <c r="K373" s="201">
        <v>3.8900000000000001E-35</v>
      </c>
      <c r="L373" s="101">
        <v>120</v>
      </c>
      <c r="M373" s="101">
        <v>88.24</v>
      </c>
      <c r="N373" s="101" t="s">
        <v>742</v>
      </c>
    </row>
    <row r="374" spans="1:14" x14ac:dyDescent="0.5">
      <c r="A374" s="101" t="s">
        <v>733</v>
      </c>
      <c r="B374" s="101" t="s">
        <v>743</v>
      </c>
      <c r="C374" s="101">
        <v>83.823999999999998</v>
      </c>
      <c r="D374" s="101">
        <v>68</v>
      </c>
      <c r="E374" s="101">
        <v>10</v>
      </c>
      <c r="F374" s="101">
        <v>1</v>
      </c>
      <c r="G374" s="101">
        <v>17</v>
      </c>
      <c r="H374" s="101">
        <v>84</v>
      </c>
      <c r="I374" s="101">
        <v>26</v>
      </c>
      <c r="J374" s="101">
        <v>92</v>
      </c>
      <c r="K374" s="201">
        <v>7.8499999999999997E-35</v>
      </c>
      <c r="L374" s="101">
        <v>119</v>
      </c>
      <c r="M374" s="101">
        <v>88.24</v>
      </c>
      <c r="N374" s="101" t="s">
        <v>744</v>
      </c>
    </row>
    <row r="375" spans="1:14" x14ac:dyDescent="0.5">
      <c r="A375" s="101" t="s">
        <v>733</v>
      </c>
      <c r="B375" s="101" t="s">
        <v>745</v>
      </c>
      <c r="C375" s="101">
        <v>71.765000000000001</v>
      </c>
      <c r="D375" s="101">
        <v>85</v>
      </c>
      <c r="E375" s="101">
        <v>23</v>
      </c>
      <c r="F375" s="101">
        <v>1</v>
      </c>
      <c r="G375" s="101">
        <v>1</v>
      </c>
      <c r="H375" s="101">
        <v>84</v>
      </c>
      <c r="I375" s="101">
        <v>1</v>
      </c>
      <c r="J375" s="101">
        <v>85</v>
      </c>
      <c r="K375" s="201">
        <v>5.7499999999999996E-34</v>
      </c>
      <c r="L375" s="101">
        <v>117</v>
      </c>
      <c r="M375" s="101">
        <v>76.47</v>
      </c>
      <c r="N375" s="101" t="s">
        <v>746</v>
      </c>
    </row>
    <row r="376" spans="1:14" x14ac:dyDescent="0.5">
      <c r="A376" s="101" t="s">
        <v>733</v>
      </c>
      <c r="B376" s="101" t="s">
        <v>747</v>
      </c>
      <c r="C376" s="101">
        <v>78.260999999999996</v>
      </c>
      <c r="D376" s="101">
        <v>69</v>
      </c>
      <c r="E376" s="101">
        <v>14</v>
      </c>
      <c r="F376" s="101">
        <v>1</v>
      </c>
      <c r="G376" s="101">
        <v>17</v>
      </c>
      <c r="H376" s="101">
        <v>84</v>
      </c>
      <c r="I376" s="101">
        <v>25</v>
      </c>
      <c r="J376" s="101">
        <v>93</v>
      </c>
      <c r="K376" s="201">
        <v>8.6399999999999992E-34</v>
      </c>
      <c r="L376" s="101">
        <v>116</v>
      </c>
      <c r="M376" s="101">
        <v>86.96</v>
      </c>
      <c r="N376" s="101" t="s">
        <v>748</v>
      </c>
    </row>
    <row r="377" spans="1:14" x14ac:dyDescent="0.5">
      <c r="A377" s="101" t="s">
        <v>733</v>
      </c>
      <c r="B377" s="101" t="s">
        <v>749</v>
      </c>
      <c r="C377" s="101">
        <v>81.159000000000006</v>
      </c>
      <c r="D377" s="101">
        <v>69</v>
      </c>
      <c r="E377" s="101">
        <v>12</v>
      </c>
      <c r="F377" s="101">
        <v>1</v>
      </c>
      <c r="G377" s="101">
        <v>16</v>
      </c>
      <c r="H377" s="101">
        <v>84</v>
      </c>
      <c r="I377" s="101">
        <v>22</v>
      </c>
      <c r="J377" s="101">
        <v>89</v>
      </c>
      <c r="K377" s="201">
        <v>2.1800000000000001E-33</v>
      </c>
      <c r="L377" s="101">
        <v>115</v>
      </c>
      <c r="M377" s="101">
        <v>86.96</v>
      </c>
      <c r="N377" s="101" t="s">
        <v>750</v>
      </c>
    </row>
    <row r="378" spans="1:14" x14ac:dyDescent="0.5">
      <c r="A378" s="101" t="s">
        <v>733</v>
      </c>
      <c r="B378" s="101" t="s">
        <v>751</v>
      </c>
      <c r="C378" s="101">
        <v>70.587999999999994</v>
      </c>
      <c r="D378" s="101">
        <v>85</v>
      </c>
      <c r="E378" s="101">
        <v>24</v>
      </c>
      <c r="F378" s="101">
        <v>1</v>
      </c>
      <c r="G378" s="101">
        <v>1</v>
      </c>
      <c r="H378" s="101">
        <v>84</v>
      </c>
      <c r="I378" s="101">
        <v>1</v>
      </c>
      <c r="J378" s="101">
        <v>85</v>
      </c>
      <c r="K378" s="201">
        <v>2.58E-33</v>
      </c>
      <c r="L378" s="101">
        <v>115</v>
      </c>
      <c r="M378" s="101">
        <v>76.47</v>
      </c>
      <c r="N378" s="101" t="s">
        <v>752</v>
      </c>
    </row>
    <row r="379" spans="1:14" x14ac:dyDescent="0.5">
      <c r="A379" s="101" t="s">
        <v>733</v>
      </c>
      <c r="B379" s="101" t="s">
        <v>753</v>
      </c>
      <c r="C379" s="101">
        <v>80.882000000000005</v>
      </c>
      <c r="D379" s="101">
        <v>68</v>
      </c>
      <c r="E379" s="101">
        <v>12</v>
      </c>
      <c r="F379" s="101">
        <v>1</v>
      </c>
      <c r="G379" s="101">
        <v>16</v>
      </c>
      <c r="H379" s="101">
        <v>83</v>
      </c>
      <c r="I379" s="101">
        <v>9</v>
      </c>
      <c r="J379" s="101">
        <v>75</v>
      </c>
      <c r="K379" s="201">
        <v>3.1699999999999998E-33</v>
      </c>
      <c r="L379" s="101">
        <v>114</v>
      </c>
      <c r="M379" s="101">
        <v>89.71</v>
      </c>
      <c r="N379" s="101" t="s">
        <v>754</v>
      </c>
    </row>
    <row r="380" spans="1:14" x14ac:dyDescent="0.5">
      <c r="A380" s="101" t="s">
        <v>733</v>
      </c>
      <c r="B380" s="101" t="s">
        <v>755</v>
      </c>
      <c r="C380" s="101">
        <v>81.159000000000006</v>
      </c>
      <c r="D380" s="101">
        <v>69</v>
      </c>
      <c r="E380" s="101">
        <v>12</v>
      </c>
      <c r="F380" s="101">
        <v>1</v>
      </c>
      <c r="G380" s="101">
        <v>16</v>
      </c>
      <c r="H380" s="101">
        <v>84</v>
      </c>
      <c r="I380" s="101">
        <v>10</v>
      </c>
      <c r="J380" s="101">
        <v>77</v>
      </c>
      <c r="K380" s="201">
        <v>5.0100000000000003E-33</v>
      </c>
      <c r="L380" s="101">
        <v>114</v>
      </c>
      <c r="M380" s="101">
        <v>86.96</v>
      </c>
      <c r="N380" s="101" t="s">
        <v>756</v>
      </c>
    </row>
    <row r="381" spans="1:14" x14ac:dyDescent="0.5">
      <c r="A381" s="101" t="s">
        <v>733</v>
      </c>
      <c r="B381" s="101" t="s">
        <v>757</v>
      </c>
      <c r="C381" s="101">
        <v>64.179000000000002</v>
      </c>
      <c r="D381" s="101">
        <v>67</v>
      </c>
      <c r="E381" s="101">
        <v>23</v>
      </c>
      <c r="F381" s="101">
        <v>1</v>
      </c>
      <c r="G381" s="101">
        <v>16</v>
      </c>
      <c r="H381" s="101">
        <v>81</v>
      </c>
      <c r="I381" s="101">
        <v>24</v>
      </c>
      <c r="J381" s="101">
        <v>90</v>
      </c>
      <c r="K381" s="201">
        <v>2.6999999999999998E-26</v>
      </c>
      <c r="L381" s="101">
        <v>97.8</v>
      </c>
      <c r="M381" s="101">
        <v>82.09</v>
      </c>
      <c r="N381" s="101" t="s">
        <v>758</v>
      </c>
    </row>
    <row r="382" spans="1:14" x14ac:dyDescent="0.5">
      <c r="A382" s="101" t="s">
        <v>733</v>
      </c>
      <c r="B382" s="101" t="s">
        <v>759</v>
      </c>
      <c r="C382" s="101">
        <v>61.765000000000001</v>
      </c>
      <c r="D382" s="101">
        <v>68</v>
      </c>
      <c r="E382" s="101">
        <v>25</v>
      </c>
      <c r="F382" s="101">
        <v>1</v>
      </c>
      <c r="G382" s="101">
        <v>16</v>
      </c>
      <c r="H382" s="101">
        <v>82</v>
      </c>
      <c r="I382" s="101">
        <v>24</v>
      </c>
      <c r="J382" s="101">
        <v>91</v>
      </c>
      <c r="K382" s="201">
        <v>8.8500000000000002E-26</v>
      </c>
      <c r="L382" s="101">
        <v>96.7</v>
      </c>
      <c r="M382" s="101">
        <v>80.88</v>
      </c>
      <c r="N382" s="101" t="s">
        <v>760</v>
      </c>
    </row>
    <row r="383" spans="1:14" x14ac:dyDescent="0.5">
      <c r="A383" s="101" t="s">
        <v>733</v>
      </c>
      <c r="B383" s="101" t="s">
        <v>761</v>
      </c>
      <c r="C383" s="101">
        <v>61.765000000000001</v>
      </c>
      <c r="D383" s="101">
        <v>68</v>
      </c>
      <c r="E383" s="101">
        <v>25</v>
      </c>
      <c r="F383" s="101">
        <v>1</v>
      </c>
      <c r="G383" s="101">
        <v>16</v>
      </c>
      <c r="H383" s="101">
        <v>82</v>
      </c>
      <c r="I383" s="101">
        <v>24</v>
      </c>
      <c r="J383" s="101">
        <v>91</v>
      </c>
      <c r="K383" s="201">
        <v>1.7500000000000001E-25</v>
      </c>
      <c r="L383" s="101">
        <v>95.9</v>
      </c>
      <c r="M383" s="101">
        <v>75</v>
      </c>
      <c r="N383" s="101" t="s">
        <v>762</v>
      </c>
    </row>
    <row r="384" spans="1:14" x14ac:dyDescent="0.5">
      <c r="A384" s="101" t="s">
        <v>733</v>
      </c>
      <c r="B384" s="101" t="s">
        <v>763</v>
      </c>
      <c r="C384" s="101">
        <v>62.686999999999998</v>
      </c>
      <c r="D384" s="101">
        <v>67</v>
      </c>
      <c r="E384" s="101">
        <v>24</v>
      </c>
      <c r="F384" s="101">
        <v>1</v>
      </c>
      <c r="G384" s="101">
        <v>16</v>
      </c>
      <c r="H384" s="101">
        <v>81</v>
      </c>
      <c r="I384" s="101">
        <v>24</v>
      </c>
      <c r="J384" s="101">
        <v>90</v>
      </c>
      <c r="K384" s="201">
        <v>4.7600000000000003E-25</v>
      </c>
      <c r="L384" s="101">
        <v>94.7</v>
      </c>
      <c r="M384" s="101">
        <v>80.599999999999994</v>
      </c>
      <c r="N384" s="101" t="s">
        <v>764</v>
      </c>
    </row>
    <row r="385" spans="1:14" x14ac:dyDescent="0.5">
      <c r="A385" s="101" t="s">
        <v>733</v>
      </c>
      <c r="B385" s="101" t="s">
        <v>765</v>
      </c>
      <c r="C385" s="101">
        <v>59.42</v>
      </c>
      <c r="D385" s="101">
        <v>69</v>
      </c>
      <c r="E385" s="101">
        <v>27</v>
      </c>
      <c r="F385" s="101">
        <v>1</v>
      </c>
      <c r="G385" s="101">
        <v>16</v>
      </c>
      <c r="H385" s="101">
        <v>83</v>
      </c>
      <c r="I385" s="101">
        <v>24</v>
      </c>
      <c r="J385" s="101">
        <v>92</v>
      </c>
      <c r="K385" s="201">
        <v>1.24E-24</v>
      </c>
      <c r="L385" s="101">
        <v>93.6</v>
      </c>
      <c r="M385" s="101">
        <v>78.260000000000005</v>
      </c>
      <c r="N385" s="101" t="s">
        <v>766</v>
      </c>
    </row>
    <row r="386" spans="1:14" x14ac:dyDescent="0.5">
      <c r="A386" s="101" t="s">
        <v>733</v>
      </c>
      <c r="B386" s="101" t="s">
        <v>767</v>
      </c>
      <c r="C386" s="101">
        <v>60</v>
      </c>
      <c r="D386" s="101">
        <v>65</v>
      </c>
      <c r="E386" s="101">
        <v>25</v>
      </c>
      <c r="F386" s="101">
        <v>1</v>
      </c>
      <c r="G386" s="101">
        <v>16</v>
      </c>
      <c r="H386" s="101">
        <v>80</v>
      </c>
      <c r="I386" s="101">
        <v>21</v>
      </c>
      <c r="J386" s="101">
        <v>84</v>
      </c>
      <c r="K386" s="201">
        <v>2.3599999999999999E-24</v>
      </c>
      <c r="L386" s="101">
        <v>92.8</v>
      </c>
      <c r="M386" s="101">
        <v>81.540000000000006</v>
      </c>
      <c r="N386" s="101" t="s">
        <v>768</v>
      </c>
    </row>
    <row r="387" spans="1:14" x14ac:dyDescent="0.5">
      <c r="A387" s="101" t="s">
        <v>733</v>
      </c>
      <c r="B387" s="101" t="s">
        <v>769</v>
      </c>
      <c r="C387" s="101">
        <v>60.938000000000002</v>
      </c>
      <c r="D387" s="101">
        <v>64</v>
      </c>
      <c r="E387" s="101">
        <v>24</v>
      </c>
      <c r="F387" s="101">
        <v>1</v>
      </c>
      <c r="G387" s="101">
        <v>17</v>
      </c>
      <c r="H387" s="101">
        <v>80</v>
      </c>
      <c r="I387" s="101">
        <v>25</v>
      </c>
      <c r="J387" s="101">
        <v>87</v>
      </c>
      <c r="K387" s="201">
        <v>3.5299999999999999E-24</v>
      </c>
      <c r="L387" s="101">
        <v>92.4</v>
      </c>
      <c r="M387" s="101">
        <v>81.25</v>
      </c>
      <c r="N387" s="101" t="s">
        <v>770</v>
      </c>
    </row>
    <row r="388" spans="1:14" x14ac:dyDescent="0.5">
      <c r="A388" s="101" t="s">
        <v>733</v>
      </c>
      <c r="B388" s="101" t="s">
        <v>771</v>
      </c>
      <c r="C388" s="101">
        <v>60.938000000000002</v>
      </c>
      <c r="D388" s="101">
        <v>64</v>
      </c>
      <c r="E388" s="101">
        <v>24</v>
      </c>
      <c r="F388" s="101">
        <v>1</v>
      </c>
      <c r="G388" s="101">
        <v>17</v>
      </c>
      <c r="H388" s="101">
        <v>80</v>
      </c>
      <c r="I388" s="101">
        <v>25</v>
      </c>
      <c r="J388" s="101">
        <v>87</v>
      </c>
      <c r="K388" s="201">
        <v>3.7300000000000001E-24</v>
      </c>
      <c r="L388" s="101">
        <v>92.4</v>
      </c>
      <c r="M388" s="101">
        <v>81.25</v>
      </c>
      <c r="N388" s="101" t="s">
        <v>772</v>
      </c>
    </row>
    <row r="389" spans="1:14" x14ac:dyDescent="0.5">
      <c r="A389" s="101" t="s">
        <v>733</v>
      </c>
      <c r="B389" s="101" t="s">
        <v>773</v>
      </c>
      <c r="C389" s="101">
        <v>60.938000000000002</v>
      </c>
      <c r="D389" s="101">
        <v>64</v>
      </c>
      <c r="E389" s="101">
        <v>24</v>
      </c>
      <c r="F389" s="101">
        <v>1</v>
      </c>
      <c r="G389" s="101">
        <v>17</v>
      </c>
      <c r="H389" s="101">
        <v>80</v>
      </c>
      <c r="I389" s="101">
        <v>25</v>
      </c>
      <c r="J389" s="101">
        <v>87</v>
      </c>
      <c r="K389" s="201">
        <v>3.9399999999999999E-24</v>
      </c>
      <c r="L389" s="101">
        <v>92.4</v>
      </c>
      <c r="M389" s="101">
        <v>81.25</v>
      </c>
      <c r="N389" s="101" t="s">
        <v>774</v>
      </c>
    </row>
    <row r="390" spans="1:14" x14ac:dyDescent="0.5">
      <c r="A390" s="101" t="s">
        <v>733</v>
      </c>
      <c r="B390" s="101" t="s">
        <v>775</v>
      </c>
      <c r="C390" s="101">
        <v>60</v>
      </c>
      <c r="D390" s="101">
        <v>65</v>
      </c>
      <c r="E390" s="101">
        <v>25</v>
      </c>
      <c r="F390" s="101">
        <v>1</v>
      </c>
      <c r="G390" s="101">
        <v>16</v>
      </c>
      <c r="H390" s="101">
        <v>80</v>
      </c>
      <c r="I390" s="101">
        <v>21</v>
      </c>
      <c r="J390" s="101">
        <v>84</v>
      </c>
      <c r="K390" s="201">
        <v>4.4099999999999996E-24</v>
      </c>
      <c r="L390" s="101">
        <v>92</v>
      </c>
      <c r="M390" s="101">
        <v>80</v>
      </c>
      <c r="N390" s="101" t="s">
        <v>776</v>
      </c>
    </row>
    <row r="391" spans="1:14" x14ac:dyDescent="0.5">
      <c r="A391" s="101" t="s">
        <v>733</v>
      </c>
      <c r="B391" s="101" t="s">
        <v>777</v>
      </c>
      <c r="C391" s="101">
        <v>59.375</v>
      </c>
      <c r="D391" s="101">
        <v>64</v>
      </c>
      <c r="E391" s="101">
        <v>25</v>
      </c>
      <c r="F391" s="101">
        <v>1</v>
      </c>
      <c r="G391" s="101">
        <v>17</v>
      </c>
      <c r="H391" s="101">
        <v>80</v>
      </c>
      <c r="I391" s="101">
        <v>25</v>
      </c>
      <c r="J391" s="101">
        <v>87</v>
      </c>
      <c r="K391" s="201">
        <v>8.0999999999999998E-24</v>
      </c>
      <c r="L391" s="101">
        <v>91.3</v>
      </c>
      <c r="M391" s="101">
        <v>79.69</v>
      </c>
      <c r="N391" s="101" t="s">
        <v>778</v>
      </c>
    </row>
    <row r="392" spans="1:14" x14ac:dyDescent="0.5">
      <c r="A392" s="101" t="s">
        <v>733</v>
      </c>
      <c r="B392" s="101" t="s">
        <v>779</v>
      </c>
      <c r="C392" s="101">
        <v>67.856999999999999</v>
      </c>
      <c r="D392" s="101">
        <v>56</v>
      </c>
      <c r="E392" s="101">
        <v>18</v>
      </c>
      <c r="F392" s="101">
        <v>0</v>
      </c>
      <c r="G392" s="101">
        <v>28</v>
      </c>
      <c r="H392" s="101">
        <v>83</v>
      </c>
      <c r="I392" s="101">
        <v>17</v>
      </c>
      <c r="J392" s="101">
        <v>72</v>
      </c>
      <c r="K392" s="201">
        <v>8.9599999999999996E-24</v>
      </c>
      <c r="L392" s="101">
        <v>90.9</v>
      </c>
      <c r="M392" s="101">
        <v>83.93</v>
      </c>
      <c r="N392" s="101" t="s">
        <v>780</v>
      </c>
    </row>
    <row r="393" spans="1:14" x14ac:dyDescent="0.5">
      <c r="A393" s="101" t="s">
        <v>733</v>
      </c>
      <c r="B393" s="101" t="s">
        <v>781</v>
      </c>
      <c r="C393" s="101">
        <v>59.375</v>
      </c>
      <c r="D393" s="101">
        <v>64</v>
      </c>
      <c r="E393" s="101">
        <v>25</v>
      </c>
      <c r="F393" s="101">
        <v>1</v>
      </c>
      <c r="G393" s="101">
        <v>17</v>
      </c>
      <c r="H393" s="101">
        <v>80</v>
      </c>
      <c r="I393" s="101">
        <v>25</v>
      </c>
      <c r="J393" s="101">
        <v>87</v>
      </c>
      <c r="K393" s="201">
        <v>1.07E-23</v>
      </c>
      <c r="L393" s="101">
        <v>91.3</v>
      </c>
      <c r="M393" s="101">
        <v>82.81</v>
      </c>
      <c r="N393" s="101" t="s">
        <v>782</v>
      </c>
    </row>
    <row r="394" spans="1:14" x14ac:dyDescent="0.5">
      <c r="A394" s="101" t="s">
        <v>733</v>
      </c>
      <c r="B394" s="101" t="s">
        <v>783</v>
      </c>
      <c r="C394" s="101">
        <v>66.070999999999998</v>
      </c>
      <c r="D394" s="101">
        <v>56</v>
      </c>
      <c r="E394" s="101">
        <v>19</v>
      </c>
      <c r="F394" s="101">
        <v>0</v>
      </c>
      <c r="G394" s="101">
        <v>25</v>
      </c>
      <c r="H394" s="101">
        <v>80</v>
      </c>
      <c r="I394" s="101">
        <v>32</v>
      </c>
      <c r="J394" s="101">
        <v>87</v>
      </c>
      <c r="K394" s="201">
        <v>1.26E-23</v>
      </c>
      <c r="L394" s="101">
        <v>90.9</v>
      </c>
      <c r="M394" s="101">
        <v>85.71</v>
      </c>
      <c r="N394" s="101" t="s">
        <v>784</v>
      </c>
    </row>
    <row r="395" spans="1:14" x14ac:dyDescent="0.5">
      <c r="A395" s="101" t="s">
        <v>733</v>
      </c>
      <c r="B395" s="101" t="s">
        <v>785</v>
      </c>
      <c r="C395" s="101">
        <v>66.070999999999998</v>
      </c>
      <c r="D395" s="101">
        <v>56</v>
      </c>
      <c r="E395" s="101">
        <v>19</v>
      </c>
      <c r="F395" s="101">
        <v>0</v>
      </c>
      <c r="G395" s="101">
        <v>25</v>
      </c>
      <c r="H395" s="101">
        <v>80</v>
      </c>
      <c r="I395" s="101">
        <v>32</v>
      </c>
      <c r="J395" s="101">
        <v>87</v>
      </c>
      <c r="K395" s="201">
        <v>1.4199999999999999E-23</v>
      </c>
      <c r="L395" s="101">
        <v>90.9</v>
      </c>
      <c r="M395" s="101">
        <v>85.71</v>
      </c>
      <c r="N395" s="101" t="s">
        <v>786</v>
      </c>
    </row>
    <row r="396" spans="1:14" x14ac:dyDescent="0.5">
      <c r="A396" s="101" t="s">
        <v>733</v>
      </c>
      <c r="B396" s="101" t="s">
        <v>787</v>
      </c>
      <c r="C396" s="101">
        <v>59.091000000000001</v>
      </c>
      <c r="D396" s="101">
        <v>66</v>
      </c>
      <c r="E396" s="101">
        <v>26</v>
      </c>
      <c r="F396" s="101">
        <v>1</v>
      </c>
      <c r="G396" s="101">
        <v>16</v>
      </c>
      <c r="H396" s="101">
        <v>80</v>
      </c>
      <c r="I396" s="101">
        <v>21</v>
      </c>
      <c r="J396" s="101">
        <v>86</v>
      </c>
      <c r="K396" s="201">
        <v>2.1999999999999999E-23</v>
      </c>
      <c r="L396" s="101">
        <v>90.5</v>
      </c>
      <c r="M396" s="101">
        <v>74.239999999999995</v>
      </c>
      <c r="N396" s="101" t="s">
        <v>788</v>
      </c>
    </row>
    <row r="397" spans="1:14" x14ac:dyDescent="0.5">
      <c r="A397" s="101" t="s">
        <v>733</v>
      </c>
      <c r="B397" s="101" t="s">
        <v>789</v>
      </c>
      <c r="C397" s="101">
        <v>57.811999999999998</v>
      </c>
      <c r="D397" s="101">
        <v>64</v>
      </c>
      <c r="E397" s="101">
        <v>26</v>
      </c>
      <c r="F397" s="101">
        <v>1</v>
      </c>
      <c r="G397" s="101">
        <v>17</v>
      </c>
      <c r="H397" s="101">
        <v>80</v>
      </c>
      <c r="I397" s="101">
        <v>25</v>
      </c>
      <c r="J397" s="101">
        <v>87</v>
      </c>
      <c r="K397" s="201">
        <v>3.3699999999999999E-23</v>
      </c>
      <c r="L397" s="101">
        <v>90.1</v>
      </c>
      <c r="M397" s="101">
        <v>81.25</v>
      </c>
      <c r="N397" s="101" t="s">
        <v>790</v>
      </c>
    </row>
    <row r="398" spans="1:14" x14ac:dyDescent="0.5">
      <c r="A398" s="101" t="s">
        <v>733</v>
      </c>
      <c r="B398" s="101" t="s">
        <v>791</v>
      </c>
      <c r="C398" s="101">
        <v>57.811999999999998</v>
      </c>
      <c r="D398" s="101">
        <v>64</v>
      </c>
      <c r="E398" s="101">
        <v>26</v>
      </c>
      <c r="F398" s="101">
        <v>1</v>
      </c>
      <c r="G398" s="101">
        <v>17</v>
      </c>
      <c r="H398" s="101">
        <v>80</v>
      </c>
      <c r="I398" s="101">
        <v>25</v>
      </c>
      <c r="J398" s="101">
        <v>87</v>
      </c>
      <c r="K398" s="201">
        <v>3.4000000000000001E-23</v>
      </c>
      <c r="L398" s="101">
        <v>90.1</v>
      </c>
      <c r="M398" s="101">
        <v>81.25</v>
      </c>
      <c r="N398" s="101" t="s">
        <v>792</v>
      </c>
    </row>
    <row r="399" spans="1:14" x14ac:dyDescent="0.5">
      <c r="A399" s="101" t="s">
        <v>733</v>
      </c>
      <c r="B399" s="101" t="s">
        <v>793</v>
      </c>
      <c r="C399" s="101">
        <v>57.811999999999998</v>
      </c>
      <c r="D399" s="101">
        <v>64</v>
      </c>
      <c r="E399" s="101">
        <v>26</v>
      </c>
      <c r="F399" s="101">
        <v>1</v>
      </c>
      <c r="G399" s="101">
        <v>17</v>
      </c>
      <c r="H399" s="101">
        <v>80</v>
      </c>
      <c r="I399" s="101">
        <v>25</v>
      </c>
      <c r="J399" s="101">
        <v>87</v>
      </c>
      <c r="K399" s="201">
        <v>3.4400000000000003E-23</v>
      </c>
      <c r="L399" s="101">
        <v>90.1</v>
      </c>
      <c r="M399" s="101">
        <v>81.25</v>
      </c>
      <c r="N399" s="101" t="s">
        <v>794</v>
      </c>
    </row>
    <row r="400" spans="1:14" x14ac:dyDescent="0.5">
      <c r="A400" s="101" t="s">
        <v>733</v>
      </c>
      <c r="B400" s="101" t="s">
        <v>795</v>
      </c>
      <c r="C400" s="101">
        <v>57.811999999999998</v>
      </c>
      <c r="D400" s="101">
        <v>64</v>
      </c>
      <c r="E400" s="101">
        <v>26</v>
      </c>
      <c r="F400" s="101">
        <v>1</v>
      </c>
      <c r="G400" s="101">
        <v>17</v>
      </c>
      <c r="H400" s="101">
        <v>80</v>
      </c>
      <c r="I400" s="101">
        <v>25</v>
      </c>
      <c r="J400" s="101">
        <v>87</v>
      </c>
      <c r="K400" s="201">
        <v>3.6700000000000001E-23</v>
      </c>
      <c r="L400" s="101">
        <v>89.7</v>
      </c>
      <c r="M400" s="101">
        <v>81.25</v>
      </c>
      <c r="N400" s="101" t="s">
        <v>796</v>
      </c>
    </row>
    <row r="401" spans="1:14" x14ac:dyDescent="0.5">
      <c r="A401" s="101" t="s">
        <v>733</v>
      </c>
      <c r="B401" s="101" t="s">
        <v>797</v>
      </c>
      <c r="C401" s="101">
        <v>57.811999999999998</v>
      </c>
      <c r="D401" s="101">
        <v>64</v>
      </c>
      <c r="E401" s="101">
        <v>26</v>
      </c>
      <c r="F401" s="101">
        <v>1</v>
      </c>
      <c r="G401" s="101">
        <v>17</v>
      </c>
      <c r="H401" s="101">
        <v>80</v>
      </c>
      <c r="I401" s="101">
        <v>25</v>
      </c>
      <c r="J401" s="101">
        <v>87</v>
      </c>
      <c r="K401" s="201">
        <v>3.8399999999999997E-23</v>
      </c>
      <c r="L401" s="101">
        <v>89.7</v>
      </c>
      <c r="M401" s="101">
        <v>81.25</v>
      </c>
      <c r="N401" s="101" t="s">
        <v>798</v>
      </c>
    </row>
    <row r="402" spans="1:14" x14ac:dyDescent="0.5">
      <c r="A402" s="101" t="s">
        <v>733</v>
      </c>
      <c r="B402" s="101" t="s">
        <v>799</v>
      </c>
      <c r="C402" s="101">
        <v>58.73</v>
      </c>
      <c r="D402" s="101">
        <v>63</v>
      </c>
      <c r="E402" s="101">
        <v>25</v>
      </c>
      <c r="F402" s="101">
        <v>1</v>
      </c>
      <c r="G402" s="101">
        <v>17</v>
      </c>
      <c r="H402" s="101">
        <v>79</v>
      </c>
      <c r="I402" s="101">
        <v>25</v>
      </c>
      <c r="J402" s="101">
        <v>86</v>
      </c>
      <c r="K402" s="201">
        <v>5.0499999999999999E-23</v>
      </c>
      <c r="L402" s="101">
        <v>89.4</v>
      </c>
      <c r="M402" s="101">
        <v>80.95</v>
      </c>
      <c r="N402" s="101" t="s">
        <v>800</v>
      </c>
    </row>
    <row r="403" spans="1:14" x14ac:dyDescent="0.5">
      <c r="A403" s="101" t="s">
        <v>733</v>
      </c>
      <c r="B403" s="101" t="s">
        <v>801</v>
      </c>
      <c r="C403" s="101">
        <v>57.811999999999998</v>
      </c>
      <c r="D403" s="101">
        <v>64</v>
      </c>
      <c r="E403" s="101">
        <v>26</v>
      </c>
      <c r="F403" s="101">
        <v>1</v>
      </c>
      <c r="G403" s="101">
        <v>17</v>
      </c>
      <c r="H403" s="101">
        <v>80</v>
      </c>
      <c r="I403" s="101">
        <v>25</v>
      </c>
      <c r="J403" s="101">
        <v>87</v>
      </c>
      <c r="K403" s="201">
        <v>5.3900000000000002E-23</v>
      </c>
      <c r="L403" s="101">
        <v>89.4</v>
      </c>
      <c r="M403" s="101">
        <v>79.69</v>
      </c>
      <c r="N403" s="101" t="s">
        <v>802</v>
      </c>
    </row>
    <row r="404" spans="1:14" x14ac:dyDescent="0.5">
      <c r="A404" s="101" t="s">
        <v>733</v>
      </c>
      <c r="B404" s="101" t="s">
        <v>803</v>
      </c>
      <c r="C404" s="101">
        <v>62.121000000000002</v>
      </c>
      <c r="D404" s="101">
        <v>66</v>
      </c>
      <c r="E404" s="101">
        <v>24</v>
      </c>
      <c r="F404" s="101">
        <v>1</v>
      </c>
      <c r="G404" s="101">
        <v>17</v>
      </c>
      <c r="H404" s="101">
        <v>82</v>
      </c>
      <c r="I404" s="101">
        <v>22</v>
      </c>
      <c r="J404" s="101">
        <v>86</v>
      </c>
      <c r="K404" s="201">
        <v>1.04E-22</v>
      </c>
      <c r="L404" s="101">
        <v>88.6</v>
      </c>
      <c r="M404" s="101">
        <v>78.790000000000006</v>
      </c>
      <c r="N404" s="101" t="s">
        <v>804</v>
      </c>
    </row>
    <row r="405" spans="1:14" x14ac:dyDescent="0.5">
      <c r="A405" s="101" t="s">
        <v>733</v>
      </c>
      <c r="B405" s="101" t="s">
        <v>805</v>
      </c>
      <c r="C405" s="101">
        <v>59.375</v>
      </c>
      <c r="D405" s="101">
        <v>64</v>
      </c>
      <c r="E405" s="101">
        <v>25</v>
      </c>
      <c r="F405" s="101">
        <v>1</v>
      </c>
      <c r="G405" s="101">
        <v>17</v>
      </c>
      <c r="H405" s="101">
        <v>80</v>
      </c>
      <c r="I405" s="101">
        <v>25</v>
      </c>
      <c r="J405" s="101">
        <v>87</v>
      </c>
      <c r="K405" s="201">
        <v>1.17E-22</v>
      </c>
      <c r="L405" s="101">
        <v>88.6</v>
      </c>
      <c r="M405" s="101">
        <v>78.12</v>
      </c>
      <c r="N405" s="101" t="s">
        <v>806</v>
      </c>
    </row>
    <row r="406" spans="1:14" x14ac:dyDescent="0.5">
      <c r="A406" s="101" t="s">
        <v>733</v>
      </c>
      <c r="B406" s="101" t="s">
        <v>807</v>
      </c>
      <c r="C406" s="101">
        <v>64.912000000000006</v>
      </c>
      <c r="D406" s="101">
        <v>57</v>
      </c>
      <c r="E406" s="101">
        <v>20</v>
      </c>
      <c r="F406" s="101">
        <v>0</v>
      </c>
      <c r="G406" s="101">
        <v>23</v>
      </c>
      <c r="H406" s="101">
        <v>79</v>
      </c>
      <c r="I406" s="101">
        <v>32</v>
      </c>
      <c r="J406" s="101">
        <v>88</v>
      </c>
      <c r="K406" s="201">
        <v>7.34E-22</v>
      </c>
      <c r="L406" s="101">
        <v>86.7</v>
      </c>
      <c r="M406" s="101">
        <v>82.46</v>
      </c>
      <c r="N406" s="101" t="s">
        <v>808</v>
      </c>
    </row>
    <row r="407" spans="1:14" x14ac:dyDescent="0.5">
      <c r="A407" s="101" t="s">
        <v>733</v>
      </c>
      <c r="B407" s="101" t="s">
        <v>809</v>
      </c>
      <c r="C407" s="101">
        <v>65.454999999999998</v>
      </c>
      <c r="D407" s="101">
        <v>55</v>
      </c>
      <c r="E407" s="101">
        <v>19</v>
      </c>
      <c r="F407" s="101">
        <v>0</v>
      </c>
      <c r="G407" s="101">
        <v>28</v>
      </c>
      <c r="H407" s="101">
        <v>82</v>
      </c>
      <c r="I407" s="101">
        <v>33</v>
      </c>
      <c r="J407" s="101">
        <v>87</v>
      </c>
      <c r="K407" s="201">
        <v>7.8399999999999997E-22</v>
      </c>
      <c r="L407" s="101">
        <v>86.3</v>
      </c>
      <c r="M407" s="101">
        <v>81.819999999999993</v>
      </c>
      <c r="N407" s="101" t="s">
        <v>810</v>
      </c>
    </row>
    <row r="408" spans="1:14" x14ac:dyDescent="0.5">
      <c r="A408" s="101" t="s">
        <v>733</v>
      </c>
      <c r="B408" s="101" t="s">
        <v>811</v>
      </c>
      <c r="C408" s="101">
        <v>59.091000000000001</v>
      </c>
      <c r="D408" s="101">
        <v>66</v>
      </c>
      <c r="E408" s="101">
        <v>24</v>
      </c>
      <c r="F408" s="101">
        <v>2</v>
      </c>
      <c r="G408" s="101">
        <v>17</v>
      </c>
      <c r="H408" s="101">
        <v>80</v>
      </c>
      <c r="I408" s="101">
        <v>25</v>
      </c>
      <c r="J408" s="101">
        <v>89</v>
      </c>
      <c r="K408" s="201">
        <v>9.4900000000000007E-22</v>
      </c>
      <c r="L408" s="101">
        <v>86.3</v>
      </c>
      <c r="M408" s="101">
        <v>80.3</v>
      </c>
      <c r="N408" s="101" t="s">
        <v>812</v>
      </c>
    </row>
    <row r="409" spans="1:14" x14ac:dyDescent="0.5">
      <c r="A409" s="101" t="s">
        <v>733</v>
      </c>
      <c r="B409" s="101" t="s">
        <v>813</v>
      </c>
      <c r="C409" s="101">
        <v>59.091000000000001</v>
      </c>
      <c r="D409" s="101">
        <v>66</v>
      </c>
      <c r="E409" s="101">
        <v>24</v>
      </c>
      <c r="F409" s="101">
        <v>2</v>
      </c>
      <c r="G409" s="101">
        <v>17</v>
      </c>
      <c r="H409" s="101">
        <v>80</v>
      </c>
      <c r="I409" s="101">
        <v>25</v>
      </c>
      <c r="J409" s="101">
        <v>89</v>
      </c>
      <c r="K409" s="201">
        <v>1.45E-21</v>
      </c>
      <c r="L409" s="101">
        <v>85.9</v>
      </c>
      <c r="M409" s="101">
        <v>78.790000000000006</v>
      </c>
      <c r="N409" s="101" t="s">
        <v>814</v>
      </c>
    </row>
    <row r="410" spans="1:14" x14ac:dyDescent="0.5">
      <c r="A410" s="101" t="s">
        <v>733</v>
      </c>
      <c r="B410" s="101" t="s">
        <v>815</v>
      </c>
      <c r="C410" s="101">
        <v>66.667000000000002</v>
      </c>
      <c r="D410" s="101">
        <v>54</v>
      </c>
      <c r="E410" s="101">
        <v>18</v>
      </c>
      <c r="F410" s="101">
        <v>0</v>
      </c>
      <c r="G410" s="101">
        <v>25</v>
      </c>
      <c r="H410" s="101">
        <v>78</v>
      </c>
      <c r="I410" s="101">
        <v>32</v>
      </c>
      <c r="J410" s="101">
        <v>85</v>
      </c>
      <c r="K410" s="201">
        <v>1.76E-21</v>
      </c>
      <c r="L410" s="101">
        <v>85.5</v>
      </c>
      <c r="M410" s="101">
        <v>83.33</v>
      </c>
      <c r="N410" s="101" t="s">
        <v>816</v>
      </c>
    </row>
    <row r="411" spans="1:14" x14ac:dyDescent="0.5">
      <c r="A411" s="101" t="s">
        <v>733</v>
      </c>
      <c r="B411" s="101" t="s">
        <v>817</v>
      </c>
      <c r="C411" s="101">
        <v>62.264000000000003</v>
      </c>
      <c r="D411" s="101">
        <v>53</v>
      </c>
      <c r="E411" s="101">
        <v>20</v>
      </c>
      <c r="F411" s="101">
        <v>0</v>
      </c>
      <c r="G411" s="101">
        <v>28</v>
      </c>
      <c r="H411" s="101">
        <v>80</v>
      </c>
      <c r="I411" s="101">
        <v>37</v>
      </c>
      <c r="J411" s="101">
        <v>89</v>
      </c>
      <c r="K411" s="201">
        <v>6.7300000000000001E-21</v>
      </c>
      <c r="L411" s="101">
        <v>84</v>
      </c>
      <c r="M411" s="101">
        <v>84.91</v>
      </c>
      <c r="N411" s="101" t="s">
        <v>818</v>
      </c>
    </row>
    <row r="412" spans="1:14" x14ac:dyDescent="0.5">
      <c r="A412" s="101" t="s">
        <v>411</v>
      </c>
      <c r="B412" s="101" t="s">
        <v>819</v>
      </c>
      <c r="C412" s="101">
        <v>52.439</v>
      </c>
      <c r="D412" s="101">
        <v>82</v>
      </c>
      <c r="E412" s="101">
        <v>35</v>
      </c>
      <c r="F412" s="101">
        <v>2</v>
      </c>
      <c r="G412" s="101">
        <v>1</v>
      </c>
      <c r="H412" s="101">
        <v>82</v>
      </c>
      <c r="I412" s="101">
        <v>1</v>
      </c>
      <c r="J412" s="101">
        <v>78</v>
      </c>
      <c r="K412" s="201">
        <v>1.09E-21</v>
      </c>
      <c r="L412" s="101">
        <v>86.7</v>
      </c>
      <c r="M412" s="101">
        <v>69.510000000000005</v>
      </c>
      <c r="N412" s="101" t="s">
        <v>820</v>
      </c>
    </row>
    <row r="413" spans="1:14" x14ac:dyDescent="0.5">
      <c r="A413" s="101" t="s">
        <v>735</v>
      </c>
      <c r="B413" s="101" t="s">
        <v>821</v>
      </c>
      <c r="C413" s="101">
        <v>57.143000000000001</v>
      </c>
      <c r="D413" s="101">
        <v>63</v>
      </c>
      <c r="E413" s="101">
        <v>26</v>
      </c>
      <c r="F413" s="101">
        <v>1</v>
      </c>
      <c r="G413" s="101">
        <v>18</v>
      </c>
      <c r="H413" s="101">
        <v>80</v>
      </c>
      <c r="I413" s="101">
        <v>23</v>
      </c>
      <c r="J413" s="101">
        <v>84</v>
      </c>
      <c r="K413" s="201">
        <v>3.4699999999999999E-21</v>
      </c>
      <c r="L413" s="101">
        <v>84.7</v>
      </c>
      <c r="M413" s="101">
        <v>79.37</v>
      </c>
      <c r="N413" s="101" t="s">
        <v>822</v>
      </c>
    </row>
    <row r="414" spans="1:14" x14ac:dyDescent="0.5">
      <c r="A414" s="101" t="s">
        <v>735</v>
      </c>
      <c r="B414" s="101" t="s">
        <v>823</v>
      </c>
      <c r="C414" s="101">
        <v>57.143000000000001</v>
      </c>
      <c r="D414" s="101">
        <v>63</v>
      </c>
      <c r="E414" s="101">
        <v>26</v>
      </c>
      <c r="F414" s="101">
        <v>1</v>
      </c>
      <c r="G414" s="101">
        <v>18</v>
      </c>
      <c r="H414" s="101">
        <v>80</v>
      </c>
      <c r="I414" s="101">
        <v>23</v>
      </c>
      <c r="J414" s="101">
        <v>84</v>
      </c>
      <c r="K414" s="201">
        <v>3.9199999999999998E-21</v>
      </c>
      <c r="L414" s="101">
        <v>84.7</v>
      </c>
      <c r="M414" s="101">
        <v>80.95</v>
      </c>
      <c r="N414" s="101" t="s">
        <v>824</v>
      </c>
    </row>
    <row r="415" spans="1:14" x14ac:dyDescent="0.5">
      <c r="A415" s="101" t="s">
        <v>735</v>
      </c>
      <c r="B415" s="101" t="s">
        <v>825</v>
      </c>
      <c r="C415" s="101">
        <v>57.143000000000001</v>
      </c>
      <c r="D415" s="101">
        <v>63</v>
      </c>
      <c r="E415" s="101">
        <v>26</v>
      </c>
      <c r="F415" s="101">
        <v>1</v>
      </c>
      <c r="G415" s="101">
        <v>18</v>
      </c>
      <c r="H415" s="101">
        <v>80</v>
      </c>
      <c r="I415" s="101">
        <v>23</v>
      </c>
      <c r="J415" s="101">
        <v>84</v>
      </c>
      <c r="K415" s="201">
        <v>7.3100000000000007E-21</v>
      </c>
      <c r="L415" s="101">
        <v>84</v>
      </c>
      <c r="M415" s="101">
        <v>79.37</v>
      </c>
      <c r="N415" s="101" t="s">
        <v>826</v>
      </c>
    </row>
    <row r="416" spans="1:14" x14ac:dyDescent="0.5">
      <c r="A416" s="101" t="s">
        <v>413</v>
      </c>
      <c r="B416" s="101" t="s">
        <v>827</v>
      </c>
      <c r="C416" s="101">
        <v>49.383000000000003</v>
      </c>
      <c r="D416" s="101">
        <v>81</v>
      </c>
      <c r="E416" s="101">
        <v>33</v>
      </c>
      <c r="F416" s="101">
        <v>1</v>
      </c>
      <c r="G416" s="101">
        <v>1</v>
      </c>
      <c r="H416" s="101">
        <v>81</v>
      </c>
      <c r="I416" s="101">
        <v>1</v>
      </c>
      <c r="J416" s="101">
        <v>73</v>
      </c>
      <c r="K416" s="201">
        <v>7.2100000000000004E-21</v>
      </c>
      <c r="L416" s="101">
        <v>84</v>
      </c>
      <c r="M416" s="101">
        <v>69.14</v>
      </c>
      <c r="N416" s="101" t="s">
        <v>828</v>
      </c>
    </row>
    <row r="417" spans="1:14" x14ac:dyDescent="0.5">
      <c r="A417" s="101" t="s">
        <v>829</v>
      </c>
      <c r="B417" s="101" t="s">
        <v>829</v>
      </c>
      <c r="C417" s="101">
        <v>100</v>
      </c>
      <c r="D417" s="101">
        <v>92</v>
      </c>
      <c r="E417" s="101">
        <v>0</v>
      </c>
      <c r="F417" s="101">
        <v>0</v>
      </c>
      <c r="G417" s="101">
        <v>1</v>
      </c>
      <c r="H417" s="101">
        <v>92</v>
      </c>
      <c r="I417" s="101">
        <v>1</v>
      </c>
      <c r="J417" s="101">
        <v>92</v>
      </c>
      <c r="K417" s="201">
        <v>3.1300000000000001E-62</v>
      </c>
      <c r="L417" s="101">
        <v>189</v>
      </c>
      <c r="M417" s="101">
        <v>100</v>
      </c>
      <c r="N417" s="101" t="s">
        <v>830</v>
      </c>
    </row>
    <row r="418" spans="1:14" x14ac:dyDescent="0.5">
      <c r="A418" s="101" t="s">
        <v>829</v>
      </c>
      <c r="B418" s="101" t="s">
        <v>831</v>
      </c>
      <c r="C418" s="101">
        <v>51.685000000000002</v>
      </c>
      <c r="D418" s="101">
        <v>89</v>
      </c>
      <c r="E418" s="101">
        <v>32</v>
      </c>
      <c r="F418" s="101">
        <v>1</v>
      </c>
      <c r="G418" s="101">
        <v>14</v>
      </c>
      <c r="H418" s="101">
        <v>91</v>
      </c>
      <c r="I418" s="101">
        <v>3</v>
      </c>
      <c r="J418" s="101">
        <v>91</v>
      </c>
      <c r="K418" s="201">
        <v>4.55E-23</v>
      </c>
      <c r="L418" s="101">
        <v>90.1</v>
      </c>
      <c r="M418" s="101">
        <v>65.17</v>
      </c>
      <c r="N418" s="101" t="s">
        <v>832</v>
      </c>
    </row>
    <row r="419" spans="1:14" x14ac:dyDescent="0.5">
      <c r="A419" s="101" t="s">
        <v>833</v>
      </c>
      <c r="B419" s="101" t="s">
        <v>833</v>
      </c>
      <c r="C419" s="101">
        <v>100</v>
      </c>
      <c r="D419" s="101">
        <v>87</v>
      </c>
      <c r="E419" s="101">
        <v>0</v>
      </c>
      <c r="F419" s="101">
        <v>0</v>
      </c>
      <c r="G419" s="101">
        <v>1</v>
      </c>
      <c r="H419" s="101">
        <v>87</v>
      </c>
      <c r="I419" s="101">
        <v>1</v>
      </c>
      <c r="J419" s="101">
        <v>87</v>
      </c>
      <c r="K419" s="201">
        <v>5.2599999999999998E-58</v>
      </c>
      <c r="L419" s="101">
        <v>177</v>
      </c>
      <c r="M419" s="101">
        <v>100</v>
      </c>
      <c r="N419" s="101" t="s">
        <v>834</v>
      </c>
    </row>
    <row r="420" spans="1:14" x14ac:dyDescent="0.5">
      <c r="A420" s="101" t="s">
        <v>833</v>
      </c>
      <c r="B420" s="101" t="s">
        <v>835</v>
      </c>
      <c r="C420" s="101">
        <v>72.414000000000001</v>
      </c>
      <c r="D420" s="101">
        <v>87</v>
      </c>
      <c r="E420" s="101">
        <v>23</v>
      </c>
      <c r="F420" s="101">
        <v>1</v>
      </c>
      <c r="G420" s="101">
        <v>1</v>
      </c>
      <c r="H420" s="101">
        <v>86</v>
      </c>
      <c r="I420" s="101">
        <v>1</v>
      </c>
      <c r="J420" s="101">
        <v>87</v>
      </c>
      <c r="K420" s="201">
        <v>9.2100000000000003E-38</v>
      </c>
      <c r="L420" s="101">
        <v>127</v>
      </c>
      <c r="M420" s="101">
        <v>82.76</v>
      </c>
      <c r="N420" s="101" t="s">
        <v>836</v>
      </c>
    </row>
    <row r="421" spans="1:14" x14ac:dyDescent="0.5">
      <c r="A421" s="101" t="s">
        <v>833</v>
      </c>
      <c r="B421" s="101" t="s">
        <v>837</v>
      </c>
      <c r="C421" s="101">
        <v>55.171999999999997</v>
      </c>
      <c r="D421" s="101">
        <v>87</v>
      </c>
      <c r="E421" s="101">
        <v>37</v>
      </c>
      <c r="F421" s="101">
        <v>2</v>
      </c>
      <c r="G421" s="101">
        <v>1</v>
      </c>
      <c r="H421" s="101">
        <v>85</v>
      </c>
      <c r="I421" s="101">
        <v>1</v>
      </c>
      <c r="J421" s="101">
        <v>87</v>
      </c>
      <c r="K421" s="201">
        <v>1.01E-23</v>
      </c>
      <c r="L421" s="101">
        <v>91.3</v>
      </c>
      <c r="M421" s="101">
        <v>68.97</v>
      </c>
      <c r="N421" s="101" t="s">
        <v>838</v>
      </c>
    </row>
    <row r="422" spans="1:14" x14ac:dyDescent="0.5">
      <c r="A422" s="101" t="s">
        <v>833</v>
      </c>
      <c r="B422" s="101" t="s">
        <v>839</v>
      </c>
      <c r="C422" s="101">
        <v>54.545000000000002</v>
      </c>
      <c r="D422" s="101">
        <v>88</v>
      </c>
      <c r="E422" s="101">
        <v>30</v>
      </c>
      <c r="F422" s="101">
        <v>2</v>
      </c>
      <c r="G422" s="101">
        <v>1</v>
      </c>
      <c r="H422" s="101">
        <v>87</v>
      </c>
      <c r="I422" s="101">
        <v>18</v>
      </c>
      <c r="J422" s="101">
        <v>96</v>
      </c>
      <c r="K422" s="201">
        <v>3.9799999999999999E-22</v>
      </c>
      <c r="L422" s="101">
        <v>87.4</v>
      </c>
      <c r="M422" s="101">
        <v>67.05</v>
      </c>
      <c r="N422" s="101" t="s">
        <v>840</v>
      </c>
    </row>
    <row r="423" spans="1:14" x14ac:dyDescent="0.5">
      <c r="A423" s="101" t="s">
        <v>841</v>
      </c>
      <c r="B423" s="101" t="s">
        <v>841</v>
      </c>
      <c r="C423" s="101">
        <v>100</v>
      </c>
      <c r="D423" s="101">
        <v>78</v>
      </c>
      <c r="E423" s="101">
        <v>0</v>
      </c>
      <c r="F423" s="101">
        <v>0</v>
      </c>
      <c r="G423" s="101">
        <v>1</v>
      </c>
      <c r="H423" s="101">
        <v>78</v>
      </c>
      <c r="I423" s="101">
        <v>1</v>
      </c>
      <c r="J423" s="101">
        <v>78</v>
      </c>
      <c r="K423" s="201">
        <v>5.9699999999999997E-54</v>
      </c>
      <c r="L423" s="101">
        <v>167</v>
      </c>
      <c r="M423" s="101">
        <v>100</v>
      </c>
      <c r="N423" s="101" t="s">
        <v>842</v>
      </c>
    </row>
    <row r="424" spans="1:14" x14ac:dyDescent="0.5">
      <c r="A424" s="101" t="s">
        <v>841</v>
      </c>
      <c r="B424" s="101" t="s">
        <v>843</v>
      </c>
      <c r="C424" s="101">
        <v>79.747</v>
      </c>
      <c r="D424" s="101">
        <v>79</v>
      </c>
      <c r="E424" s="101">
        <v>15</v>
      </c>
      <c r="F424" s="101">
        <v>1</v>
      </c>
      <c r="G424" s="101">
        <v>1</v>
      </c>
      <c r="H424" s="101">
        <v>78</v>
      </c>
      <c r="I424" s="101">
        <v>1</v>
      </c>
      <c r="J424" s="101">
        <v>79</v>
      </c>
      <c r="K424" s="201">
        <v>3.4700000000000003E-42</v>
      </c>
      <c r="L424" s="101">
        <v>137</v>
      </c>
      <c r="M424" s="101">
        <v>88.61</v>
      </c>
      <c r="N424" s="101" t="s">
        <v>844</v>
      </c>
    </row>
    <row r="425" spans="1:14" x14ac:dyDescent="0.5">
      <c r="A425" s="101" t="s">
        <v>841</v>
      </c>
      <c r="B425" s="101" t="s">
        <v>845</v>
      </c>
      <c r="C425" s="101">
        <v>79.747</v>
      </c>
      <c r="D425" s="101">
        <v>79</v>
      </c>
      <c r="E425" s="101">
        <v>15</v>
      </c>
      <c r="F425" s="101">
        <v>1</v>
      </c>
      <c r="G425" s="101">
        <v>1</v>
      </c>
      <c r="H425" s="101">
        <v>78</v>
      </c>
      <c r="I425" s="101">
        <v>1</v>
      </c>
      <c r="J425" s="101">
        <v>79</v>
      </c>
      <c r="K425" s="201">
        <v>5.2700000000000001E-42</v>
      </c>
      <c r="L425" s="101">
        <v>136</v>
      </c>
      <c r="M425" s="101">
        <v>87.34</v>
      </c>
      <c r="N425" s="101" t="s">
        <v>846</v>
      </c>
    </row>
    <row r="426" spans="1:14" x14ac:dyDescent="0.5">
      <c r="A426" s="101" t="s">
        <v>841</v>
      </c>
      <c r="B426" s="101" t="s">
        <v>847</v>
      </c>
      <c r="C426" s="101">
        <v>78.480999999999995</v>
      </c>
      <c r="D426" s="101">
        <v>79</v>
      </c>
      <c r="E426" s="101">
        <v>16</v>
      </c>
      <c r="F426" s="101">
        <v>1</v>
      </c>
      <c r="G426" s="101">
        <v>1</v>
      </c>
      <c r="H426" s="101">
        <v>78</v>
      </c>
      <c r="I426" s="101">
        <v>1</v>
      </c>
      <c r="J426" s="101">
        <v>79</v>
      </c>
      <c r="K426" s="201">
        <v>7.5700000000000004E-42</v>
      </c>
      <c r="L426" s="101">
        <v>136</v>
      </c>
      <c r="M426" s="101">
        <v>88.61</v>
      </c>
      <c r="N426" s="101" t="s">
        <v>848</v>
      </c>
    </row>
    <row r="427" spans="1:14" x14ac:dyDescent="0.5">
      <c r="A427" s="101" t="s">
        <v>841</v>
      </c>
      <c r="B427" s="101" t="s">
        <v>849</v>
      </c>
      <c r="C427" s="101">
        <v>81.944000000000003</v>
      </c>
      <c r="D427" s="101">
        <v>72</v>
      </c>
      <c r="E427" s="101">
        <v>13</v>
      </c>
      <c r="F427" s="101">
        <v>0</v>
      </c>
      <c r="G427" s="101">
        <v>7</v>
      </c>
      <c r="H427" s="101">
        <v>78</v>
      </c>
      <c r="I427" s="101">
        <v>31</v>
      </c>
      <c r="J427" s="101">
        <v>102</v>
      </c>
      <c r="K427" s="201">
        <v>7.9500000000000007E-40</v>
      </c>
      <c r="L427" s="101">
        <v>132</v>
      </c>
      <c r="M427" s="101">
        <v>91.67</v>
      </c>
      <c r="N427" s="101" t="s">
        <v>850</v>
      </c>
    </row>
    <row r="428" spans="1:14" x14ac:dyDescent="0.5">
      <c r="A428" s="101" t="s">
        <v>841</v>
      </c>
      <c r="B428" s="101" t="s">
        <v>851</v>
      </c>
      <c r="C428" s="101">
        <v>75.948999999999998</v>
      </c>
      <c r="D428" s="101">
        <v>79</v>
      </c>
      <c r="E428" s="101">
        <v>18</v>
      </c>
      <c r="F428" s="101">
        <v>1</v>
      </c>
      <c r="G428" s="101">
        <v>1</v>
      </c>
      <c r="H428" s="101">
        <v>78</v>
      </c>
      <c r="I428" s="101">
        <v>1</v>
      </c>
      <c r="J428" s="101">
        <v>79</v>
      </c>
      <c r="K428" s="201">
        <v>9.9999999999999993E-40</v>
      </c>
      <c r="L428" s="101">
        <v>130</v>
      </c>
      <c r="M428" s="101">
        <v>87.34</v>
      </c>
      <c r="N428" s="101" t="s">
        <v>852</v>
      </c>
    </row>
    <row r="429" spans="1:14" x14ac:dyDescent="0.5">
      <c r="A429" s="101" t="s">
        <v>841</v>
      </c>
      <c r="B429" s="101" t="s">
        <v>853</v>
      </c>
      <c r="C429" s="101">
        <v>87.879000000000005</v>
      </c>
      <c r="D429" s="101">
        <v>66</v>
      </c>
      <c r="E429" s="101">
        <v>8</v>
      </c>
      <c r="F429" s="101">
        <v>0</v>
      </c>
      <c r="G429" s="101">
        <v>13</v>
      </c>
      <c r="H429" s="101">
        <v>78</v>
      </c>
      <c r="I429" s="101">
        <v>14</v>
      </c>
      <c r="J429" s="101">
        <v>79</v>
      </c>
      <c r="K429" s="201">
        <v>1.35E-39</v>
      </c>
      <c r="L429" s="101">
        <v>130</v>
      </c>
      <c r="M429" s="101">
        <v>95.45</v>
      </c>
      <c r="N429" s="101" t="s">
        <v>854</v>
      </c>
    </row>
    <row r="430" spans="1:14" x14ac:dyDescent="0.5">
      <c r="A430" s="101" t="s">
        <v>841</v>
      </c>
      <c r="B430" s="101" t="s">
        <v>855</v>
      </c>
      <c r="C430" s="101">
        <v>86.364000000000004</v>
      </c>
      <c r="D430" s="101">
        <v>66</v>
      </c>
      <c r="E430" s="101">
        <v>9</v>
      </c>
      <c r="F430" s="101">
        <v>0</v>
      </c>
      <c r="G430" s="101">
        <v>13</v>
      </c>
      <c r="H430" s="101">
        <v>78</v>
      </c>
      <c r="I430" s="101">
        <v>14</v>
      </c>
      <c r="J430" s="101">
        <v>79</v>
      </c>
      <c r="K430" s="201">
        <v>4.9199999999999999E-39</v>
      </c>
      <c r="L430" s="101">
        <v>129</v>
      </c>
      <c r="M430" s="101">
        <v>93.94</v>
      </c>
      <c r="N430" s="101" t="s">
        <v>856</v>
      </c>
    </row>
    <row r="431" spans="1:14" x14ac:dyDescent="0.5">
      <c r="A431" s="101" t="s">
        <v>841</v>
      </c>
      <c r="B431" s="101" t="s">
        <v>857</v>
      </c>
      <c r="C431" s="101">
        <v>69.62</v>
      </c>
      <c r="D431" s="101">
        <v>79</v>
      </c>
      <c r="E431" s="101">
        <v>23</v>
      </c>
      <c r="F431" s="101">
        <v>1</v>
      </c>
      <c r="G431" s="101">
        <v>1</v>
      </c>
      <c r="H431" s="101">
        <v>78</v>
      </c>
      <c r="I431" s="101">
        <v>1</v>
      </c>
      <c r="J431" s="101">
        <v>79</v>
      </c>
      <c r="K431" s="201">
        <v>7.6600000000000001E-38</v>
      </c>
      <c r="L431" s="101">
        <v>126</v>
      </c>
      <c r="M431" s="101">
        <v>84.81</v>
      </c>
      <c r="N431" s="101" t="s">
        <v>858</v>
      </c>
    </row>
    <row r="432" spans="1:14" x14ac:dyDescent="0.5">
      <c r="A432" s="101" t="s">
        <v>841</v>
      </c>
      <c r="B432" s="101" t="s">
        <v>859</v>
      </c>
      <c r="C432" s="101">
        <v>73.418000000000006</v>
      </c>
      <c r="D432" s="101">
        <v>79</v>
      </c>
      <c r="E432" s="101">
        <v>20</v>
      </c>
      <c r="F432" s="101">
        <v>1</v>
      </c>
      <c r="G432" s="101">
        <v>1</v>
      </c>
      <c r="H432" s="101">
        <v>78</v>
      </c>
      <c r="I432" s="101">
        <v>1</v>
      </c>
      <c r="J432" s="101">
        <v>79</v>
      </c>
      <c r="K432" s="201">
        <v>1.3199999999999999E-36</v>
      </c>
      <c r="L432" s="101">
        <v>123</v>
      </c>
      <c r="M432" s="101">
        <v>81.010000000000005</v>
      </c>
      <c r="N432" s="101" t="s">
        <v>860</v>
      </c>
    </row>
    <row r="433" spans="1:14" x14ac:dyDescent="0.5">
      <c r="A433" s="101" t="s">
        <v>841</v>
      </c>
      <c r="B433" s="101" t="s">
        <v>861</v>
      </c>
      <c r="C433" s="101">
        <v>80</v>
      </c>
      <c r="D433" s="101">
        <v>70</v>
      </c>
      <c r="E433" s="101">
        <v>13</v>
      </c>
      <c r="F433" s="101">
        <v>1</v>
      </c>
      <c r="G433" s="101">
        <v>9</v>
      </c>
      <c r="H433" s="101">
        <v>78</v>
      </c>
      <c r="I433" s="101">
        <v>10</v>
      </c>
      <c r="J433" s="101">
        <v>78</v>
      </c>
      <c r="K433" s="201">
        <v>5.3300000000000002E-36</v>
      </c>
      <c r="L433" s="101">
        <v>121</v>
      </c>
      <c r="M433" s="101">
        <v>85.71</v>
      </c>
      <c r="N433" s="101" t="s">
        <v>862</v>
      </c>
    </row>
    <row r="434" spans="1:14" x14ac:dyDescent="0.5">
      <c r="A434" s="101" t="s">
        <v>841</v>
      </c>
      <c r="B434" s="101" t="s">
        <v>863</v>
      </c>
      <c r="C434" s="101">
        <v>80</v>
      </c>
      <c r="D434" s="101">
        <v>70</v>
      </c>
      <c r="E434" s="101">
        <v>13</v>
      </c>
      <c r="F434" s="101">
        <v>1</v>
      </c>
      <c r="G434" s="101">
        <v>9</v>
      </c>
      <c r="H434" s="101">
        <v>78</v>
      </c>
      <c r="I434" s="101">
        <v>10</v>
      </c>
      <c r="J434" s="101">
        <v>78</v>
      </c>
      <c r="K434" s="201">
        <v>1.3700000000000001E-35</v>
      </c>
      <c r="L434" s="101">
        <v>120</v>
      </c>
      <c r="M434" s="101">
        <v>87.14</v>
      </c>
      <c r="N434" s="101" t="s">
        <v>864</v>
      </c>
    </row>
    <row r="435" spans="1:14" x14ac:dyDescent="0.5">
      <c r="A435" s="101" t="s">
        <v>841</v>
      </c>
      <c r="B435" s="101" t="s">
        <v>865</v>
      </c>
      <c r="C435" s="101">
        <v>71.605000000000004</v>
      </c>
      <c r="D435" s="101">
        <v>81</v>
      </c>
      <c r="E435" s="101">
        <v>20</v>
      </c>
      <c r="F435" s="101">
        <v>2</v>
      </c>
      <c r="G435" s="101">
        <v>1</v>
      </c>
      <c r="H435" s="101">
        <v>78</v>
      </c>
      <c r="I435" s="101">
        <v>1</v>
      </c>
      <c r="J435" s="101">
        <v>81</v>
      </c>
      <c r="K435" s="201">
        <v>2.0700000000000001E-35</v>
      </c>
      <c r="L435" s="101">
        <v>120</v>
      </c>
      <c r="M435" s="101">
        <v>83.95</v>
      </c>
      <c r="N435" s="101" t="s">
        <v>866</v>
      </c>
    </row>
    <row r="436" spans="1:14" x14ac:dyDescent="0.5">
      <c r="A436" s="101" t="s">
        <v>841</v>
      </c>
      <c r="B436" s="101" t="s">
        <v>867</v>
      </c>
      <c r="C436" s="101">
        <v>78.570999999999998</v>
      </c>
      <c r="D436" s="101">
        <v>70</v>
      </c>
      <c r="E436" s="101">
        <v>14</v>
      </c>
      <c r="F436" s="101">
        <v>1</v>
      </c>
      <c r="G436" s="101">
        <v>9</v>
      </c>
      <c r="H436" s="101">
        <v>78</v>
      </c>
      <c r="I436" s="101">
        <v>10</v>
      </c>
      <c r="J436" s="101">
        <v>78</v>
      </c>
      <c r="K436" s="201">
        <v>3.8799999999999999E-35</v>
      </c>
      <c r="L436" s="101">
        <v>119</v>
      </c>
      <c r="M436" s="101">
        <v>84.29</v>
      </c>
      <c r="N436" s="101" t="s">
        <v>868</v>
      </c>
    </row>
    <row r="437" spans="1:14" x14ac:dyDescent="0.5">
      <c r="A437" s="101" t="s">
        <v>841</v>
      </c>
      <c r="B437" s="101" t="s">
        <v>869</v>
      </c>
      <c r="C437" s="101">
        <v>67.088999999999999</v>
      </c>
      <c r="D437" s="101">
        <v>79</v>
      </c>
      <c r="E437" s="101">
        <v>25</v>
      </c>
      <c r="F437" s="101">
        <v>1</v>
      </c>
      <c r="G437" s="101">
        <v>1</v>
      </c>
      <c r="H437" s="101">
        <v>78</v>
      </c>
      <c r="I437" s="101">
        <v>1</v>
      </c>
      <c r="J437" s="101">
        <v>79</v>
      </c>
      <c r="K437" s="201">
        <v>4.5299999999999998E-33</v>
      </c>
      <c r="L437" s="101">
        <v>114</v>
      </c>
      <c r="M437" s="101">
        <v>77.22</v>
      </c>
      <c r="N437" s="101" t="s">
        <v>870</v>
      </c>
    </row>
    <row r="438" spans="1:14" x14ac:dyDescent="0.5">
      <c r="A438" s="101" t="s">
        <v>841</v>
      </c>
      <c r="B438" s="101" t="s">
        <v>871</v>
      </c>
      <c r="C438" s="101">
        <v>78.125</v>
      </c>
      <c r="D438" s="101">
        <v>64</v>
      </c>
      <c r="E438" s="101">
        <v>14</v>
      </c>
      <c r="F438" s="101">
        <v>0</v>
      </c>
      <c r="G438" s="101">
        <v>15</v>
      </c>
      <c r="H438" s="101">
        <v>78</v>
      </c>
      <c r="I438" s="101">
        <v>1</v>
      </c>
      <c r="J438" s="101">
        <v>64</v>
      </c>
      <c r="K438" s="201">
        <v>7.6100000000000005E-33</v>
      </c>
      <c r="L438" s="101">
        <v>113</v>
      </c>
      <c r="M438" s="101">
        <v>89.06</v>
      </c>
      <c r="N438" s="101" t="s">
        <v>872</v>
      </c>
    </row>
    <row r="439" spans="1:14" x14ac:dyDescent="0.5">
      <c r="A439" s="101" t="s">
        <v>841</v>
      </c>
      <c r="B439" s="101" t="s">
        <v>873</v>
      </c>
      <c r="C439" s="101">
        <v>80.644999999999996</v>
      </c>
      <c r="D439" s="101">
        <v>62</v>
      </c>
      <c r="E439" s="101">
        <v>12</v>
      </c>
      <c r="F439" s="101">
        <v>0</v>
      </c>
      <c r="G439" s="101">
        <v>17</v>
      </c>
      <c r="H439" s="101">
        <v>78</v>
      </c>
      <c r="I439" s="101">
        <v>2</v>
      </c>
      <c r="J439" s="101">
        <v>63</v>
      </c>
      <c r="K439" s="201">
        <v>9.2399999999999993E-33</v>
      </c>
      <c r="L439" s="101">
        <v>113</v>
      </c>
      <c r="M439" s="101">
        <v>85.48</v>
      </c>
      <c r="N439" s="101" t="s">
        <v>874</v>
      </c>
    </row>
    <row r="440" spans="1:14" x14ac:dyDescent="0.5">
      <c r="A440" s="101" t="s">
        <v>841</v>
      </c>
      <c r="B440" s="101" t="s">
        <v>875</v>
      </c>
      <c r="C440" s="101">
        <v>65.822999999999993</v>
      </c>
      <c r="D440" s="101">
        <v>79</v>
      </c>
      <c r="E440" s="101">
        <v>26</v>
      </c>
      <c r="F440" s="101">
        <v>1</v>
      </c>
      <c r="G440" s="101">
        <v>1</v>
      </c>
      <c r="H440" s="101">
        <v>78</v>
      </c>
      <c r="I440" s="101">
        <v>1</v>
      </c>
      <c r="J440" s="101">
        <v>79</v>
      </c>
      <c r="K440" s="201">
        <v>5.2900000000000002E-32</v>
      </c>
      <c r="L440" s="101">
        <v>111</v>
      </c>
      <c r="M440" s="101">
        <v>75.95</v>
      </c>
      <c r="N440" s="101" t="s">
        <v>876</v>
      </c>
    </row>
    <row r="441" spans="1:14" x14ac:dyDescent="0.5">
      <c r="A441" s="101" t="s">
        <v>841</v>
      </c>
      <c r="B441" s="101" t="s">
        <v>877</v>
      </c>
      <c r="C441" s="101">
        <v>71.641999999999996</v>
      </c>
      <c r="D441" s="101">
        <v>67</v>
      </c>
      <c r="E441" s="101">
        <v>19</v>
      </c>
      <c r="F441" s="101">
        <v>0</v>
      </c>
      <c r="G441" s="101">
        <v>12</v>
      </c>
      <c r="H441" s="101">
        <v>78</v>
      </c>
      <c r="I441" s="101">
        <v>7</v>
      </c>
      <c r="J441" s="101">
        <v>73</v>
      </c>
      <c r="K441" s="201">
        <v>3.7299999999999998E-30</v>
      </c>
      <c r="L441" s="101">
        <v>106</v>
      </c>
      <c r="M441" s="101">
        <v>80.599999999999994</v>
      </c>
      <c r="N441" s="101" t="s">
        <v>878</v>
      </c>
    </row>
    <row r="442" spans="1:14" x14ac:dyDescent="0.5">
      <c r="A442" s="101" t="s">
        <v>841</v>
      </c>
      <c r="B442" s="101" t="s">
        <v>879</v>
      </c>
      <c r="C442" s="101">
        <v>86.537999999999997</v>
      </c>
      <c r="D442" s="101">
        <v>52</v>
      </c>
      <c r="E442" s="101">
        <v>7</v>
      </c>
      <c r="F442" s="101">
        <v>0</v>
      </c>
      <c r="G442" s="101">
        <v>27</v>
      </c>
      <c r="H442" s="101">
        <v>78</v>
      </c>
      <c r="I442" s="101">
        <v>1</v>
      </c>
      <c r="J442" s="101">
        <v>52</v>
      </c>
      <c r="K442" s="201">
        <v>1.4900000000000001E-28</v>
      </c>
      <c r="L442" s="101">
        <v>102</v>
      </c>
      <c r="M442" s="101">
        <v>92.31</v>
      </c>
      <c r="N442" s="101" t="s">
        <v>880</v>
      </c>
    </row>
    <row r="443" spans="1:14" x14ac:dyDescent="0.5">
      <c r="A443" s="101" t="s">
        <v>841</v>
      </c>
      <c r="B443" s="101" t="s">
        <v>881</v>
      </c>
      <c r="C443" s="101">
        <v>91.111000000000004</v>
      </c>
      <c r="D443" s="101">
        <v>45</v>
      </c>
      <c r="E443" s="101">
        <v>4</v>
      </c>
      <c r="F443" s="101">
        <v>0</v>
      </c>
      <c r="G443" s="101">
        <v>34</v>
      </c>
      <c r="H443" s="101">
        <v>78</v>
      </c>
      <c r="I443" s="101">
        <v>1</v>
      </c>
      <c r="J443" s="101">
        <v>45</v>
      </c>
      <c r="K443" s="201">
        <v>5.5200000000000004E-26</v>
      </c>
      <c r="L443" s="101">
        <v>95.5</v>
      </c>
      <c r="M443" s="101">
        <v>97.78</v>
      </c>
      <c r="N443" s="101" t="s">
        <v>882</v>
      </c>
    </row>
    <row r="444" spans="1:14" x14ac:dyDescent="0.5">
      <c r="A444" s="101" t="s">
        <v>639</v>
      </c>
      <c r="B444" s="101" t="s">
        <v>883</v>
      </c>
      <c r="C444" s="101">
        <v>73.076999999999998</v>
      </c>
      <c r="D444" s="101">
        <v>52</v>
      </c>
      <c r="E444" s="101">
        <v>14</v>
      </c>
      <c r="F444" s="101">
        <v>0</v>
      </c>
      <c r="G444" s="101">
        <v>25</v>
      </c>
      <c r="H444" s="101">
        <v>76</v>
      </c>
      <c r="I444" s="101">
        <v>32</v>
      </c>
      <c r="J444" s="101">
        <v>83</v>
      </c>
      <c r="K444" s="201">
        <v>4.6899999999999997E-21</v>
      </c>
      <c r="L444" s="101">
        <v>84</v>
      </c>
      <c r="M444" s="101">
        <v>82.69</v>
      </c>
      <c r="N444" s="101" t="s">
        <v>884</v>
      </c>
    </row>
    <row r="445" spans="1:14" x14ac:dyDescent="0.5">
      <c r="A445" s="101" t="s">
        <v>639</v>
      </c>
      <c r="B445" s="101" t="s">
        <v>885</v>
      </c>
      <c r="C445" s="101">
        <v>74.510000000000005</v>
      </c>
      <c r="D445" s="101">
        <v>51</v>
      </c>
      <c r="E445" s="101">
        <v>13</v>
      </c>
      <c r="F445" s="101">
        <v>0</v>
      </c>
      <c r="G445" s="101">
        <v>25</v>
      </c>
      <c r="H445" s="101">
        <v>75</v>
      </c>
      <c r="I445" s="101">
        <v>5</v>
      </c>
      <c r="J445" s="101">
        <v>55</v>
      </c>
      <c r="K445" s="201">
        <v>6.8E-21</v>
      </c>
      <c r="L445" s="101">
        <v>83.2</v>
      </c>
      <c r="M445" s="101">
        <v>82.35</v>
      </c>
      <c r="N445" s="101" t="s">
        <v>886</v>
      </c>
    </row>
    <row r="446" spans="1:14" x14ac:dyDescent="0.5">
      <c r="A446" s="101" t="s">
        <v>461</v>
      </c>
      <c r="B446" s="101" t="s">
        <v>887</v>
      </c>
      <c r="C446" s="101">
        <v>80.435000000000002</v>
      </c>
      <c r="D446" s="101">
        <v>46</v>
      </c>
      <c r="E446" s="101">
        <v>9</v>
      </c>
      <c r="F446" s="101">
        <v>0</v>
      </c>
      <c r="G446" s="101">
        <v>23</v>
      </c>
      <c r="H446" s="101">
        <v>68</v>
      </c>
      <c r="I446" s="101">
        <v>23</v>
      </c>
      <c r="J446" s="101">
        <v>68</v>
      </c>
      <c r="K446" s="201">
        <v>4.0800000000000001E-22</v>
      </c>
      <c r="L446" s="101">
        <v>85.9</v>
      </c>
      <c r="M446" s="101">
        <v>93.48</v>
      </c>
      <c r="N446" s="101" t="s">
        <v>888</v>
      </c>
    </row>
    <row r="447" spans="1:14" x14ac:dyDescent="0.5">
      <c r="A447" s="101" t="s">
        <v>461</v>
      </c>
      <c r="B447" s="101" t="s">
        <v>889</v>
      </c>
      <c r="C447" s="101">
        <v>74.510000000000005</v>
      </c>
      <c r="D447" s="101">
        <v>51</v>
      </c>
      <c r="E447" s="101">
        <v>13</v>
      </c>
      <c r="F447" s="101">
        <v>0</v>
      </c>
      <c r="G447" s="101">
        <v>18</v>
      </c>
      <c r="H447" s="101">
        <v>68</v>
      </c>
      <c r="I447" s="101">
        <v>18</v>
      </c>
      <c r="J447" s="101">
        <v>68</v>
      </c>
      <c r="K447" s="201">
        <v>7.3000000000000003E-22</v>
      </c>
      <c r="L447" s="101">
        <v>85.1</v>
      </c>
      <c r="M447" s="101">
        <v>88.24</v>
      </c>
      <c r="N447" s="101" t="s">
        <v>890</v>
      </c>
    </row>
    <row r="448" spans="1:14" x14ac:dyDescent="0.5">
      <c r="A448" s="101" t="s">
        <v>461</v>
      </c>
      <c r="B448" s="101" t="s">
        <v>891</v>
      </c>
      <c r="C448" s="101">
        <v>74.510000000000005</v>
      </c>
      <c r="D448" s="101">
        <v>51</v>
      </c>
      <c r="E448" s="101">
        <v>13</v>
      </c>
      <c r="F448" s="101">
        <v>0</v>
      </c>
      <c r="G448" s="101">
        <v>18</v>
      </c>
      <c r="H448" s="101">
        <v>68</v>
      </c>
      <c r="I448" s="101">
        <v>18</v>
      </c>
      <c r="J448" s="101">
        <v>68</v>
      </c>
      <c r="K448" s="201">
        <v>7.5400000000000004E-22</v>
      </c>
      <c r="L448" s="101">
        <v>85.1</v>
      </c>
      <c r="M448" s="101">
        <v>88.24</v>
      </c>
      <c r="N448" s="101" t="s">
        <v>892</v>
      </c>
    </row>
    <row r="449" spans="1:14" x14ac:dyDescent="0.5">
      <c r="A449" s="101" t="s">
        <v>461</v>
      </c>
      <c r="B449" s="101" t="s">
        <v>893</v>
      </c>
      <c r="C449" s="101">
        <v>60.293999999999997</v>
      </c>
      <c r="D449" s="101">
        <v>68</v>
      </c>
      <c r="E449" s="101">
        <v>27</v>
      </c>
      <c r="F449" s="101">
        <v>0</v>
      </c>
      <c r="G449" s="101">
        <v>1</v>
      </c>
      <c r="H449" s="101">
        <v>68</v>
      </c>
      <c r="I449" s="101">
        <v>1</v>
      </c>
      <c r="J449" s="101">
        <v>68</v>
      </c>
      <c r="K449" s="201">
        <v>8.8000000000000002E-22</v>
      </c>
      <c r="L449" s="101">
        <v>85.1</v>
      </c>
      <c r="M449" s="101">
        <v>72.06</v>
      </c>
      <c r="N449" s="101" t="s">
        <v>894</v>
      </c>
    </row>
    <row r="450" spans="1:14" x14ac:dyDescent="0.5">
      <c r="A450" s="101" t="s">
        <v>461</v>
      </c>
      <c r="B450" s="101" t="s">
        <v>895</v>
      </c>
      <c r="C450" s="101">
        <v>77.551000000000002</v>
      </c>
      <c r="D450" s="101">
        <v>49</v>
      </c>
      <c r="E450" s="101">
        <v>11</v>
      </c>
      <c r="F450" s="101">
        <v>0</v>
      </c>
      <c r="G450" s="101">
        <v>18</v>
      </c>
      <c r="H450" s="101">
        <v>66</v>
      </c>
      <c r="I450" s="101">
        <v>34</v>
      </c>
      <c r="J450" s="101">
        <v>82</v>
      </c>
      <c r="K450" s="201">
        <v>9.3799999999999993E-22</v>
      </c>
      <c r="L450" s="101">
        <v>85.9</v>
      </c>
      <c r="M450" s="101">
        <v>87.76</v>
      </c>
      <c r="N450" s="101" t="s">
        <v>896</v>
      </c>
    </row>
    <row r="451" spans="1:14" x14ac:dyDescent="0.5">
      <c r="A451" s="101" t="s">
        <v>461</v>
      </c>
      <c r="B451" s="101" t="s">
        <v>897</v>
      </c>
      <c r="C451" s="101">
        <v>74.510000000000005</v>
      </c>
      <c r="D451" s="101">
        <v>51</v>
      </c>
      <c r="E451" s="101">
        <v>13</v>
      </c>
      <c r="F451" s="101">
        <v>0</v>
      </c>
      <c r="G451" s="101">
        <v>18</v>
      </c>
      <c r="H451" s="101">
        <v>68</v>
      </c>
      <c r="I451" s="101">
        <v>18</v>
      </c>
      <c r="J451" s="101">
        <v>68</v>
      </c>
      <c r="K451" s="201">
        <v>9.4000000000000006E-22</v>
      </c>
      <c r="L451" s="101">
        <v>85.1</v>
      </c>
      <c r="M451" s="101">
        <v>88.24</v>
      </c>
      <c r="N451" s="101" t="s">
        <v>898</v>
      </c>
    </row>
    <row r="452" spans="1:14" x14ac:dyDescent="0.5">
      <c r="A452" s="101" t="s">
        <v>461</v>
      </c>
      <c r="B452" s="101" t="s">
        <v>899</v>
      </c>
      <c r="C452" s="101">
        <v>58.823999999999998</v>
      </c>
      <c r="D452" s="101">
        <v>68</v>
      </c>
      <c r="E452" s="101">
        <v>28</v>
      </c>
      <c r="F452" s="101">
        <v>0</v>
      </c>
      <c r="G452" s="101">
        <v>1</v>
      </c>
      <c r="H452" s="101">
        <v>68</v>
      </c>
      <c r="I452" s="101">
        <v>1</v>
      </c>
      <c r="J452" s="101">
        <v>68</v>
      </c>
      <c r="K452" s="201">
        <v>3.3199999999999999E-21</v>
      </c>
      <c r="L452" s="101">
        <v>83.6</v>
      </c>
      <c r="M452" s="101">
        <v>72.06</v>
      </c>
      <c r="N452" s="101" t="s">
        <v>900</v>
      </c>
    </row>
    <row r="453" spans="1:14" x14ac:dyDescent="0.5">
      <c r="A453" s="101" t="s">
        <v>461</v>
      </c>
      <c r="B453" s="101" t="s">
        <v>901</v>
      </c>
      <c r="C453" s="101">
        <v>70.832999999999998</v>
      </c>
      <c r="D453" s="101">
        <v>48</v>
      </c>
      <c r="E453" s="101">
        <v>14</v>
      </c>
      <c r="F453" s="101">
        <v>0</v>
      </c>
      <c r="G453" s="101">
        <v>21</v>
      </c>
      <c r="H453" s="101">
        <v>68</v>
      </c>
      <c r="I453" s="101">
        <v>33</v>
      </c>
      <c r="J453" s="101">
        <v>80</v>
      </c>
      <c r="K453" s="201">
        <v>3.3199999999999999E-21</v>
      </c>
      <c r="L453" s="101">
        <v>84</v>
      </c>
      <c r="M453" s="101">
        <v>87.5</v>
      </c>
      <c r="N453" s="101" t="s">
        <v>902</v>
      </c>
    </row>
    <row r="454" spans="1:14" x14ac:dyDescent="0.5">
      <c r="A454" s="101" t="s">
        <v>461</v>
      </c>
      <c r="B454" s="101" t="s">
        <v>903</v>
      </c>
      <c r="C454" s="101">
        <v>74.510000000000005</v>
      </c>
      <c r="D454" s="101">
        <v>51</v>
      </c>
      <c r="E454" s="101">
        <v>13</v>
      </c>
      <c r="F454" s="101">
        <v>0</v>
      </c>
      <c r="G454" s="101">
        <v>18</v>
      </c>
      <c r="H454" s="101">
        <v>68</v>
      </c>
      <c r="I454" s="101">
        <v>18</v>
      </c>
      <c r="J454" s="101">
        <v>68</v>
      </c>
      <c r="K454" s="201">
        <v>3.78E-21</v>
      </c>
      <c r="L454" s="101">
        <v>83.6</v>
      </c>
      <c r="M454" s="101">
        <v>86.27</v>
      </c>
      <c r="N454" s="101" t="s">
        <v>904</v>
      </c>
    </row>
    <row r="455" spans="1:14" x14ac:dyDescent="0.5">
      <c r="A455" s="101" t="s">
        <v>461</v>
      </c>
      <c r="B455" s="101" t="s">
        <v>905</v>
      </c>
      <c r="C455" s="101">
        <v>73.468999999999994</v>
      </c>
      <c r="D455" s="101">
        <v>49</v>
      </c>
      <c r="E455" s="101">
        <v>13</v>
      </c>
      <c r="F455" s="101">
        <v>0</v>
      </c>
      <c r="G455" s="101">
        <v>19</v>
      </c>
      <c r="H455" s="101">
        <v>67</v>
      </c>
      <c r="I455" s="101">
        <v>25</v>
      </c>
      <c r="J455" s="101">
        <v>73</v>
      </c>
      <c r="K455" s="201">
        <v>4.7100000000000002E-21</v>
      </c>
      <c r="L455" s="101">
        <v>83.2</v>
      </c>
      <c r="M455" s="101">
        <v>91.84</v>
      </c>
      <c r="N455" s="101" t="s">
        <v>906</v>
      </c>
    </row>
    <row r="456" spans="1:14" x14ac:dyDescent="0.5">
      <c r="A456" s="101" t="s">
        <v>461</v>
      </c>
      <c r="B456" s="101" t="s">
        <v>907</v>
      </c>
      <c r="C456" s="101">
        <v>66.667000000000002</v>
      </c>
      <c r="D456" s="101">
        <v>54</v>
      </c>
      <c r="E456" s="101">
        <v>18</v>
      </c>
      <c r="F456" s="101">
        <v>0</v>
      </c>
      <c r="G456" s="101">
        <v>14</v>
      </c>
      <c r="H456" s="101">
        <v>67</v>
      </c>
      <c r="I456" s="101">
        <v>19</v>
      </c>
      <c r="J456" s="101">
        <v>72</v>
      </c>
      <c r="K456" s="201">
        <v>5.1799999999999998E-21</v>
      </c>
      <c r="L456" s="101">
        <v>83.2</v>
      </c>
      <c r="M456" s="101">
        <v>85.19</v>
      </c>
      <c r="N456" s="101" t="s">
        <v>908</v>
      </c>
    </row>
    <row r="457" spans="1:14" x14ac:dyDescent="0.5">
      <c r="A457" s="101" t="s">
        <v>521</v>
      </c>
      <c r="B457" s="101" t="s">
        <v>909</v>
      </c>
      <c r="C457" s="101">
        <v>57.831000000000003</v>
      </c>
      <c r="D457" s="101">
        <v>83</v>
      </c>
      <c r="E457" s="101">
        <v>34</v>
      </c>
      <c r="F457" s="101">
        <v>1</v>
      </c>
      <c r="G457" s="101">
        <v>1</v>
      </c>
      <c r="H457" s="101">
        <v>82</v>
      </c>
      <c r="I457" s="101">
        <v>1</v>
      </c>
      <c r="J457" s="101">
        <v>83</v>
      </c>
      <c r="K457" s="201">
        <v>1.0099999999999999E-27</v>
      </c>
      <c r="L457" s="101">
        <v>101</v>
      </c>
      <c r="M457" s="101">
        <v>74.7</v>
      </c>
      <c r="N457" s="101" t="s">
        <v>910</v>
      </c>
    </row>
    <row r="458" spans="1:14" x14ac:dyDescent="0.5">
      <c r="A458" s="101" t="s">
        <v>521</v>
      </c>
      <c r="B458" s="101" t="s">
        <v>911</v>
      </c>
      <c r="C458" s="101">
        <v>57.831000000000003</v>
      </c>
      <c r="D458" s="101">
        <v>83</v>
      </c>
      <c r="E458" s="101">
        <v>34</v>
      </c>
      <c r="F458" s="101">
        <v>1</v>
      </c>
      <c r="G458" s="101">
        <v>1</v>
      </c>
      <c r="H458" s="101">
        <v>82</v>
      </c>
      <c r="I458" s="101">
        <v>1</v>
      </c>
      <c r="J458" s="101">
        <v>83</v>
      </c>
      <c r="K458" s="201">
        <v>4.3999999999999997E-27</v>
      </c>
      <c r="L458" s="101">
        <v>99.8</v>
      </c>
      <c r="M458" s="101">
        <v>73.489999999999995</v>
      </c>
      <c r="N458" s="101" t="s">
        <v>912</v>
      </c>
    </row>
    <row r="459" spans="1:14" x14ac:dyDescent="0.5">
      <c r="A459" s="101" t="s">
        <v>521</v>
      </c>
      <c r="B459" s="101" t="s">
        <v>913</v>
      </c>
      <c r="C459" s="101">
        <v>56.627000000000002</v>
      </c>
      <c r="D459" s="101">
        <v>83</v>
      </c>
      <c r="E459" s="101">
        <v>35</v>
      </c>
      <c r="F459" s="101">
        <v>1</v>
      </c>
      <c r="G459" s="101">
        <v>1</v>
      </c>
      <c r="H459" s="101">
        <v>82</v>
      </c>
      <c r="I459" s="101">
        <v>1</v>
      </c>
      <c r="J459" s="101">
        <v>83</v>
      </c>
      <c r="K459" s="201">
        <v>5.9000000000000005E-26</v>
      </c>
      <c r="L459" s="101">
        <v>96.7</v>
      </c>
      <c r="M459" s="101">
        <v>71.08</v>
      </c>
      <c r="N459" s="101" t="s">
        <v>914</v>
      </c>
    </row>
    <row r="460" spans="1:14" x14ac:dyDescent="0.5">
      <c r="A460" s="101" t="s">
        <v>521</v>
      </c>
      <c r="B460" s="101" t="s">
        <v>915</v>
      </c>
      <c r="C460" s="101">
        <v>57.317</v>
      </c>
      <c r="D460" s="101">
        <v>82</v>
      </c>
      <c r="E460" s="101">
        <v>20</v>
      </c>
      <c r="F460" s="101">
        <v>1</v>
      </c>
      <c r="G460" s="101">
        <v>1</v>
      </c>
      <c r="H460" s="101">
        <v>82</v>
      </c>
      <c r="I460" s="101">
        <v>1</v>
      </c>
      <c r="J460" s="101">
        <v>67</v>
      </c>
      <c r="K460" s="201">
        <v>7.4399999999999996E-26</v>
      </c>
      <c r="L460" s="101">
        <v>95.9</v>
      </c>
      <c r="M460" s="101">
        <v>69.510000000000005</v>
      </c>
      <c r="N460" s="101" t="s">
        <v>916</v>
      </c>
    </row>
    <row r="461" spans="1:14" x14ac:dyDescent="0.5">
      <c r="A461" s="101" t="s">
        <v>521</v>
      </c>
      <c r="B461" s="101" t="s">
        <v>917</v>
      </c>
      <c r="C461" s="101">
        <v>54.878</v>
      </c>
      <c r="D461" s="101">
        <v>82</v>
      </c>
      <c r="E461" s="101">
        <v>28</v>
      </c>
      <c r="F461" s="101">
        <v>1</v>
      </c>
      <c r="G461" s="101">
        <v>1</v>
      </c>
      <c r="H461" s="101">
        <v>82</v>
      </c>
      <c r="I461" s="101">
        <v>1</v>
      </c>
      <c r="J461" s="101">
        <v>73</v>
      </c>
      <c r="K461" s="201">
        <v>2.3199999999999999E-25</v>
      </c>
      <c r="L461" s="101">
        <v>94.7</v>
      </c>
      <c r="M461" s="101">
        <v>68.290000000000006</v>
      </c>
      <c r="N461" s="101" t="s">
        <v>918</v>
      </c>
    </row>
    <row r="462" spans="1:14" x14ac:dyDescent="0.5">
      <c r="A462" s="101" t="s">
        <v>477</v>
      </c>
      <c r="B462" s="101" t="s">
        <v>919</v>
      </c>
      <c r="C462" s="101">
        <v>67.856999999999999</v>
      </c>
      <c r="D462" s="101">
        <v>56</v>
      </c>
      <c r="E462" s="101">
        <v>18</v>
      </c>
      <c r="F462" s="101">
        <v>0</v>
      </c>
      <c r="G462" s="101">
        <v>19</v>
      </c>
      <c r="H462" s="101">
        <v>74</v>
      </c>
      <c r="I462" s="101">
        <v>37</v>
      </c>
      <c r="J462" s="101">
        <v>92</v>
      </c>
      <c r="K462" s="201">
        <v>1.31E-21</v>
      </c>
      <c r="L462" s="101">
        <v>85.9</v>
      </c>
      <c r="M462" s="101">
        <v>85.71</v>
      </c>
      <c r="N462" s="101" t="s">
        <v>920</v>
      </c>
    </row>
    <row r="463" spans="1:14" x14ac:dyDescent="0.5">
      <c r="A463" s="101" t="s">
        <v>485</v>
      </c>
      <c r="B463" s="101" t="s">
        <v>921</v>
      </c>
      <c r="C463" s="101">
        <v>55.262999999999998</v>
      </c>
      <c r="D463" s="101">
        <v>76</v>
      </c>
      <c r="E463" s="101">
        <v>29</v>
      </c>
      <c r="F463" s="101">
        <v>2</v>
      </c>
      <c r="G463" s="101">
        <v>4</v>
      </c>
      <c r="H463" s="101">
        <v>74</v>
      </c>
      <c r="I463" s="101">
        <v>7</v>
      </c>
      <c r="J463" s="101">
        <v>82</v>
      </c>
      <c r="K463" s="201">
        <v>1.65E-21</v>
      </c>
      <c r="L463" s="101">
        <v>85.1</v>
      </c>
      <c r="M463" s="101">
        <v>72.37</v>
      </c>
      <c r="N463" s="101" t="s">
        <v>922</v>
      </c>
    </row>
    <row r="464" spans="1:14" x14ac:dyDescent="0.5">
      <c r="A464" s="101" t="s">
        <v>495</v>
      </c>
      <c r="B464" s="101" t="s">
        <v>923</v>
      </c>
      <c r="C464" s="101">
        <v>68.852000000000004</v>
      </c>
      <c r="D464" s="101">
        <v>61</v>
      </c>
      <c r="E464" s="101">
        <v>17</v>
      </c>
      <c r="F464" s="101">
        <v>1</v>
      </c>
      <c r="G464" s="101">
        <v>14</v>
      </c>
      <c r="H464" s="101">
        <v>74</v>
      </c>
      <c r="I464" s="101">
        <v>17</v>
      </c>
      <c r="J464" s="101">
        <v>75</v>
      </c>
      <c r="K464" s="201">
        <v>4.9999999999999997E-21</v>
      </c>
      <c r="L464" s="101">
        <v>84</v>
      </c>
      <c r="M464" s="101">
        <v>77.05</v>
      </c>
      <c r="N464" s="101" t="s">
        <v>924</v>
      </c>
    </row>
    <row r="465" spans="1:14" x14ac:dyDescent="0.5">
      <c r="A465" s="101" t="s">
        <v>925</v>
      </c>
      <c r="B465" s="101" t="s">
        <v>925</v>
      </c>
      <c r="C465" s="101">
        <v>100</v>
      </c>
      <c r="D465" s="101">
        <v>83</v>
      </c>
      <c r="E465" s="101">
        <v>0</v>
      </c>
      <c r="F465" s="101">
        <v>0</v>
      </c>
      <c r="G465" s="101">
        <v>1</v>
      </c>
      <c r="H465" s="101">
        <v>83</v>
      </c>
      <c r="I465" s="101">
        <v>1</v>
      </c>
      <c r="J465" s="101">
        <v>83</v>
      </c>
      <c r="K465" s="201">
        <v>1.8899999999999999E-55</v>
      </c>
      <c r="L465" s="101">
        <v>171</v>
      </c>
      <c r="M465" s="101">
        <v>100</v>
      </c>
      <c r="N465" s="101" t="s">
        <v>926</v>
      </c>
    </row>
    <row r="466" spans="1:14" x14ac:dyDescent="0.5">
      <c r="A466" s="101" t="s">
        <v>927</v>
      </c>
      <c r="B466" s="101" t="s">
        <v>927</v>
      </c>
      <c r="C466" s="101">
        <v>100</v>
      </c>
      <c r="D466" s="101">
        <v>86</v>
      </c>
      <c r="E466" s="101">
        <v>0</v>
      </c>
      <c r="F466" s="101">
        <v>0</v>
      </c>
      <c r="G466" s="101">
        <v>1</v>
      </c>
      <c r="H466" s="101">
        <v>86</v>
      </c>
      <c r="I466" s="101">
        <v>1</v>
      </c>
      <c r="J466" s="101">
        <v>86</v>
      </c>
      <c r="K466" s="201">
        <v>9.6100000000000003E-57</v>
      </c>
      <c r="L466" s="101">
        <v>174</v>
      </c>
      <c r="M466" s="101">
        <v>100</v>
      </c>
      <c r="N466" s="101" t="s">
        <v>928</v>
      </c>
    </row>
    <row r="467" spans="1:14" x14ac:dyDescent="0.5">
      <c r="A467" s="101" t="s">
        <v>927</v>
      </c>
      <c r="B467" s="101" t="s">
        <v>929</v>
      </c>
      <c r="C467" s="101">
        <v>98.837000000000003</v>
      </c>
      <c r="D467" s="101">
        <v>86</v>
      </c>
      <c r="E467" s="101">
        <v>1</v>
      </c>
      <c r="F467" s="101">
        <v>0</v>
      </c>
      <c r="G467" s="101">
        <v>1</v>
      </c>
      <c r="H467" s="101">
        <v>86</v>
      </c>
      <c r="I467" s="101">
        <v>1</v>
      </c>
      <c r="J467" s="101">
        <v>86</v>
      </c>
      <c r="K467" s="201">
        <v>3.47E-56</v>
      </c>
      <c r="L467" s="101">
        <v>173</v>
      </c>
      <c r="M467" s="101">
        <v>98.84</v>
      </c>
      <c r="N467" s="101" t="s">
        <v>930</v>
      </c>
    </row>
    <row r="468" spans="1:14" x14ac:dyDescent="0.5">
      <c r="A468" s="101" t="s">
        <v>927</v>
      </c>
      <c r="B468" s="101" t="s">
        <v>931</v>
      </c>
      <c r="C468" s="101">
        <v>55.814</v>
      </c>
      <c r="D468" s="101">
        <v>86</v>
      </c>
      <c r="E468" s="101">
        <v>35</v>
      </c>
      <c r="F468" s="101">
        <v>1</v>
      </c>
      <c r="G468" s="101">
        <v>1</v>
      </c>
      <c r="H468" s="101">
        <v>86</v>
      </c>
      <c r="I468" s="101">
        <v>1</v>
      </c>
      <c r="J468" s="101">
        <v>83</v>
      </c>
      <c r="K468" s="201">
        <v>3.6400000000000002E-27</v>
      </c>
      <c r="L468" s="101">
        <v>99.8</v>
      </c>
      <c r="M468" s="101">
        <v>72.09</v>
      </c>
      <c r="N468" s="101" t="s">
        <v>932</v>
      </c>
    </row>
    <row r="469" spans="1:14" x14ac:dyDescent="0.5">
      <c r="A469" s="101" t="s">
        <v>927</v>
      </c>
      <c r="B469" s="101" t="s">
        <v>933</v>
      </c>
      <c r="C469" s="101">
        <v>56.322000000000003</v>
      </c>
      <c r="D469" s="101">
        <v>87</v>
      </c>
      <c r="E469" s="101">
        <v>33</v>
      </c>
      <c r="F469" s="101">
        <v>2</v>
      </c>
      <c r="G469" s="101">
        <v>1</v>
      </c>
      <c r="H469" s="101">
        <v>86</v>
      </c>
      <c r="I469" s="101">
        <v>1</v>
      </c>
      <c r="J469" s="101">
        <v>83</v>
      </c>
      <c r="K469" s="201">
        <v>6.9500000000000004E-27</v>
      </c>
      <c r="L469" s="101">
        <v>99</v>
      </c>
      <c r="M469" s="101">
        <v>72.41</v>
      </c>
      <c r="N469" s="101" t="s">
        <v>934</v>
      </c>
    </row>
    <row r="470" spans="1:14" x14ac:dyDescent="0.5">
      <c r="A470" s="101" t="s">
        <v>927</v>
      </c>
      <c r="B470" s="101" t="s">
        <v>935</v>
      </c>
      <c r="C470" s="101">
        <v>52.326000000000001</v>
      </c>
      <c r="D470" s="101">
        <v>86</v>
      </c>
      <c r="E470" s="101">
        <v>33</v>
      </c>
      <c r="F470" s="101">
        <v>2</v>
      </c>
      <c r="G470" s="101">
        <v>1</v>
      </c>
      <c r="H470" s="101">
        <v>86</v>
      </c>
      <c r="I470" s="101">
        <v>16</v>
      </c>
      <c r="J470" s="101">
        <v>93</v>
      </c>
      <c r="K470" s="201">
        <v>5.57E-24</v>
      </c>
      <c r="L470" s="101">
        <v>92</v>
      </c>
      <c r="M470" s="101">
        <v>69.77</v>
      </c>
      <c r="N470" s="101" t="s">
        <v>936</v>
      </c>
    </row>
    <row r="471" spans="1:14" x14ac:dyDescent="0.5">
      <c r="A471" s="101" t="s">
        <v>937</v>
      </c>
      <c r="B471" s="101" t="s">
        <v>937</v>
      </c>
      <c r="C471" s="101">
        <v>100</v>
      </c>
      <c r="D471" s="101">
        <v>89</v>
      </c>
      <c r="E471" s="101">
        <v>0</v>
      </c>
      <c r="F471" s="101">
        <v>0</v>
      </c>
      <c r="G471" s="101">
        <v>1</v>
      </c>
      <c r="H471" s="101">
        <v>89</v>
      </c>
      <c r="I471" s="101">
        <v>1</v>
      </c>
      <c r="J471" s="101">
        <v>89</v>
      </c>
      <c r="K471" s="201">
        <v>1.6900000000000001E-60</v>
      </c>
      <c r="L471" s="101">
        <v>184</v>
      </c>
      <c r="M471" s="101">
        <v>100</v>
      </c>
      <c r="N471" s="101" t="s">
        <v>938</v>
      </c>
    </row>
    <row r="472" spans="1:14" x14ac:dyDescent="0.5">
      <c r="A472" s="101" t="s">
        <v>939</v>
      </c>
      <c r="B472" s="101" t="s">
        <v>939</v>
      </c>
      <c r="C472" s="101">
        <v>100</v>
      </c>
      <c r="D472" s="101">
        <v>73</v>
      </c>
      <c r="E472" s="101">
        <v>0</v>
      </c>
      <c r="F472" s="101">
        <v>0</v>
      </c>
      <c r="G472" s="101">
        <v>1</v>
      </c>
      <c r="H472" s="101">
        <v>73</v>
      </c>
      <c r="I472" s="101">
        <v>1</v>
      </c>
      <c r="J472" s="101">
        <v>73</v>
      </c>
      <c r="K472" s="201">
        <v>1.93E-47</v>
      </c>
      <c r="L472" s="101">
        <v>150</v>
      </c>
      <c r="M472" s="101">
        <v>100</v>
      </c>
      <c r="N472" s="101" t="s">
        <v>940</v>
      </c>
    </row>
    <row r="473" spans="1:14" x14ac:dyDescent="0.5">
      <c r="A473" s="101" t="s">
        <v>941</v>
      </c>
      <c r="B473" s="101" t="s">
        <v>941</v>
      </c>
      <c r="C473" s="101">
        <v>100</v>
      </c>
      <c r="D473" s="101">
        <v>80</v>
      </c>
      <c r="E473" s="101">
        <v>0</v>
      </c>
      <c r="F473" s="101">
        <v>0</v>
      </c>
      <c r="G473" s="101">
        <v>1</v>
      </c>
      <c r="H473" s="101">
        <v>80</v>
      </c>
      <c r="I473" s="101">
        <v>1</v>
      </c>
      <c r="J473" s="101">
        <v>80</v>
      </c>
      <c r="K473" s="201">
        <v>6.4000000000000002E-53</v>
      </c>
      <c r="L473" s="101">
        <v>164</v>
      </c>
      <c r="M473" s="101">
        <v>100</v>
      </c>
      <c r="N473" s="101" t="s">
        <v>942</v>
      </c>
    </row>
    <row r="474" spans="1:14" x14ac:dyDescent="0.5">
      <c r="A474" s="101" t="s">
        <v>1057</v>
      </c>
      <c r="B474" s="101" t="s">
        <v>943</v>
      </c>
      <c r="C474" s="101">
        <v>100</v>
      </c>
      <c r="D474" s="101">
        <v>69</v>
      </c>
      <c r="E474" s="101">
        <v>0</v>
      </c>
      <c r="F474" s="101">
        <v>0</v>
      </c>
      <c r="G474" s="101">
        <v>1</v>
      </c>
      <c r="H474" s="101">
        <v>69</v>
      </c>
      <c r="I474" s="101">
        <v>1</v>
      </c>
      <c r="J474" s="101">
        <v>69</v>
      </c>
      <c r="K474" s="201">
        <v>1.19E-43</v>
      </c>
      <c r="L474" s="101">
        <v>140</v>
      </c>
      <c r="M474" s="101">
        <v>100</v>
      </c>
      <c r="N474" s="101" t="s">
        <v>944</v>
      </c>
    </row>
    <row r="475" spans="1:14" x14ac:dyDescent="0.5">
      <c r="A475" s="101" t="s">
        <v>945</v>
      </c>
      <c r="B475" s="101" t="s">
        <v>945</v>
      </c>
      <c r="C475" s="101">
        <v>100</v>
      </c>
      <c r="D475" s="101">
        <v>84</v>
      </c>
      <c r="E475" s="101">
        <v>0</v>
      </c>
      <c r="F475" s="101">
        <v>0</v>
      </c>
      <c r="G475" s="101">
        <v>1</v>
      </c>
      <c r="H475" s="101">
        <v>84</v>
      </c>
      <c r="I475" s="101">
        <v>1</v>
      </c>
      <c r="J475" s="101">
        <v>84</v>
      </c>
      <c r="K475" s="201">
        <v>3.7800000000000002E-47</v>
      </c>
      <c r="L475" s="101">
        <v>150</v>
      </c>
      <c r="M475" s="101">
        <v>100</v>
      </c>
      <c r="N475" s="101" t="s">
        <v>946</v>
      </c>
    </row>
    <row r="476" spans="1:14" x14ac:dyDescent="0.5">
      <c r="A476" s="101" t="s">
        <v>945</v>
      </c>
      <c r="B476" s="101" t="s">
        <v>947</v>
      </c>
      <c r="C476" s="101">
        <v>98.81</v>
      </c>
      <c r="D476" s="101">
        <v>84</v>
      </c>
      <c r="E476" s="101">
        <v>1</v>
      </c>
      <c r="F476" s="101">
        <v>0</v>
      </c>
      <c r="G476" s="101">
        <v>1</v>
      </c>
      <c r="H476" s="101">
        <v>84</v>
      </c>
      <c r="I476" s="101">
        <v>1</v>
      </c>
      <c r="J476" s="101">
        <v>84</v>
      </c>
      <c r="K476" s="201">
        <v>3.9500000000000001E-47</v>
      </c>
      <c r="L476" s="101">
        <v>150</v>
      </c>
      <c r="M476" s="101">
        <v>98.81</v>
      </c>
      <c r="N476" s="101" t="s">
        <v>948</v>
      </c>
    </row>
    <row r="477" spans="1:14" x14ac:dyDescent="0.5">
      <c r="A477" s="101" t="s">
        <v>945</v>
      </c>
      <c r="B477" s="101" t="s">
        <v>949</v>
      </c>
      <c r="C477" s="101">
        <v>98.81</v>
      </c>
      <c r="D477" s="101">
        <v>84</v>
      </c>
      <c r="E477" s="101">
        <v>1</v>
      </c>
      <c r="F477" s="101">
        <v>0</v>
      </c>
      <c r="G477" s="101">
        <v>1</v>
      </c>
      <c r="H477" s="101">
        <v>84</v>
      </c>
      <c r="I477" s="101">
        <v>53</v>
      </c>
      <c r="J477" s="101">
        <v>136</v>
      </c>
      <c r="K477" s="201">
        <v>7.4000000000000001E-47</v>
      </c>
      <c r="L477" s="101">
        <v>151</v>
      </c>
      <c r="M477" s="101">
        <v>98.81</v>
      </c>
      <c r="N477" s="101" t="s">
        <v>950</v>
      </c>
    </row>
    <row r="478" spans="1:14" x14ac:dyDescent="0.5">
      <c r="A478" s="101" t="s">
        <v>945</v>
      </c>
      <c r="B478" s="101" t="s">
        <v>951</v>
      </c>
      <c r="C478" s="101">
        <v>98.81</v>
      </c>
      <c r="D478" s="101">
        <v>84</v>
      </c>
      <c r="E478" s="101">
        <v>1</v>
      </c>
      <c r="F478" s="101">
        <v>0</v>
      </c>
      <c r="G478" s="101">
        <v>1</v>
      </c>
      <c r="H478" s="101">
        <v>84</v>
      </c>
      <c r="I478" s="101">
        <v>1</v>
      </c>
      <c r="J478" s="101">
        <v>84</v>
      </c>
      <c r="K478" s="201">
        <v>1.0700000000000001E-46</v>
      </c>
      <c r="L478" s="101">
        <v>149</v>
      </c>
      <c r="M478" s="101">
        <v>100</v>
      </c>
      <c r="N478" s="101" t="s">
        <v>952</v>
      </c>
    </row>
    <row r="479" spans="1:14" x14ac:dyDescent="0.5">
      <c r="A479" s="101" t="s">
        <v>945</v>
      </c>
      <c r="B479" s="101" t="s">
        <v>953</v>
      </c>
      <c r="C479" s="101">
        <v>98.81</v>
      </c>
      <c r="D479" s="101">
        <v>84</v>
      </c>
      <c r="E479" s="101">
        <v>1</v>
      </c>
      <c r="F479" s="101">
        <v>0</v>
      </c>
      <c r="G479" s="101">
        <v>1</v>
      </c>
      <c r="H479" s="101">
        <v>84</v>
      </c>
      <c r="I479" s="101">
        <v>1</v>
      </c>
      <c r="J479" s="101">
        <v>84</v>
      </c>
      <c r="K479" s="201">
        <v>1.64E-46</v>
      </c>
      <c r="L479" s="101">
        <v>148</v>
      </c>
      <c r="M479" s="101">
        <v>98.81</v>
      </c>
      <c r="N479" s="101" t="s">
        <v>954</v>
      </c>
    </row>
    <row r="480" spans="1:14" x14ac:dyDescent="0.5">
      <c r="A480" s="101" t="s">
        <v>945</v>
      </c>
      <c r="B480" s="101" t="s">
        <v>955</v>
      </c>
      <c r="C480" s="101">
        <v>97.619</v>
      </c>
      <c r="D480" s="101">
        <v>84</v>
      </c>
      <c r="E480" s="101">
        <v>2</v>
      </c>
      <c r="F480" s="101">
        <v>0</v>
      </c>
      <c r="G480" s="101">
        <v>1</v>
      </c>
      <c r="H480" s="101">
        <v>84</v>
      </c>
      <c r="I480" s="101">
        <v>1</v>
      </c>
      <c r="J480" s="101">
        <v>84</v>
      </c>
      <c r="K480" s="201">
        <v>5.4600000000000001E-45</v>
      </c>
      <c r="L480" s="101">
        <v>144</v>
      </c>
      <c r="M480" s="101">
        <v>97.62</v>
      </c>
      <c r="N480" s="101" t="s">
        <v>956</v>
      </c>
    </row>
    <row r="481" spans="1:14" x14ac:dyDescent="0.5">
      <c r="A481" s="101" t="s">
        <v>945</v>
      </c>
      <c r="B481" s="101" t="s">
        <v>957</v>
      </c>
      <c r="C481" s="101">
        <v>96.429000000000002</v>
      </c>
      <c r="D481" s="101">
        <v>84</v>
      </c>
      <c r="E481" s="101">
        <v>3</v>
      </c>
      <c r="F481" s="101">
        <v>0</v>
      </c>
      <c r="G481" s="101">
        <v>1</v>
      </c>
      <c r="H481" s="101">
        <v>84</v>
      </c>
      <c r="I481" s="101">
        <v>1</v>
      </c>
      <c r="J481" s="101">
        <v>84</v>
      </c>
      <c r="K481" s="201">
        <v>7.5000000000000006E-45</v>
      </c>
      <c r="L481" s="101">
        <v>144</v>
      </c>
      <c r="M481" s="101">
        <v>97.62</v>
      </c>
      <c r="N481" s="101" t="s">
        <v>958</v>
      </c>
    </row>
    <row r="482" spans="1:14" x14ac:dyDescent="0.5">
      <c r="A482" s="101" t="s">
        <v>945</v>
      </c>
      <c r="B482" s="101" t="s">
        <v>959</v>
      </c>
      <c r="C482" s="101">
        <v>82.143000000000001</v>
      </c>
      <c r="D482" s="101">
        <v>84</v>
      </c>
      <c r="E482" s="101">
        <v>12</v>
      </c>
      <c r="F482" s="101">
        <v>1</v>
      </c>
      <c r="G482" s="101">
        <v>1</v>
      </c>
      <c r="H482" s="101">
        <v>84</v>
      </c>
      <c r="I482" s="101">
        <v>1</v>
      </c>
      <c r="J482" s="101">
        <v>81</v>
      </c>
      <c r="K482" s="201">
        <v>2.3699999999999999E-36</v>
      </c>
      <c r="L482" s="101">
        <v>122</v>
      </c>
      <c r="M482" s="101">
        <v>86.9</v>
      </c>
      <c r="N482" s="101" t="s">
        <v>960</v>
      </c>
    </row>
    <row r="483" spans="1:14" x14ac:dyDescent="0.5">
      <c r="A483" s="101" t="s">
        <v>945</v>
      </c>
      <c r="B483" s="101" t="s">
        <v>961</v>
      </c>
      <c r="C483" s="101">
        <v>64.935000000000002</v>
      </c>
      <c r="D483" s="101">
        <v>77</v>
      </c>
      <c r="E483" s="101">
        <v>23</v>
      </c>
      <c r="F483" s="101">
        <v>1</v>
      </c>
      <c r="G483" s="101">
        <v>7</v>
      </c>
      <c r="H483" s="101">
        <v>83</v>
      </c>
      <c r="I483" s="101">
        <v>9</v>
      </c>
      <c r="J483" s="101">
        <v>81</v>
      </c>
      <c r="K483" s="201">
        <v>2.62E-26</v>
      </c>
      <c r="L483" s="101">
        <v>97.4</v>
      </c>
      <c r="M483" s="101">
        <v>80.52</v>
      </c>
      <c r="N483" s="101" t="s">
        <v>962</v>
      </c>
    </row>
    <row r="484" spans="1:14" x14ac:dyDescent="0.5">
      <c r="A484" s="101" t="s">
        <v>945</v>
      </c>
      <c r="B484" s="101" t="s">
        <v>963</v>
      </c>
      <c r="C484" s="101">
        <v>61.643999999999998</v>
      </c>
      <c r="D484" s="101">
        <v>73</v>
      </c>
      <c r="E484" s="101">
        <v>23</v>
      </c>
      <c r="F484" s="101">
        <v>1</v>
      </c>
      <c r="G484" s="101">
        <v>10</v>
      </c>
      <c r="H484" s="101">
        <v>82</v>
      </c>
      <c r="I484" s="101">
        <v>8</v>
      </c>
      <c r="J484" s="101">
        <v>75</v>
      </c>
      <c r="K484" s="201">
        <v>5.7700000000000003E-21</v>
      </c>
      <c r="L484" s="101">
        <v>84</v>
      </c>
      <c r="M484" s="101">
        <v>72.599999999999994</v>
      </c>
      <c r="N484" s="101" t="s">
        <v>964</v>
      </c>
    </row>
    <row r="485" spans="1:14" x14ac:dyDescent="0.5">
      <c r="A485" s="101" t="s">
        <v>947</v>
      </c>
      <c r="B485" s="101" t="s">
        <v>965</v>
      </c>
      <c r="C485" s="101">
        <v>52.055</v>
      </c>
      <c r="D485" s="101">
        <v>73</v>
      </c>
      <c r="E485" s="101">
        <v>31</v>
      </c>
      <c r="F485" s="101">
        <v>1</v>
      </c>
      <c r="G485" s="101">
        <v>10</v>
      </c>
      <c r="H485" s="101">
        <v>82</v>
      </c>
      <c r="I485" s="101">
        <v>11</v>
      </c>
      <c r="J485" s="101">
        <v>79</v>
      </c>
      <c r="K485" s="201">
        <v>2.1500000000000002E-22</v>
      </c>
      <c r="L485" s="101">
        <v>87.8</v>
      </c>
      <c r="M485" s="101">
        <v>69.86</v>
      </c>
      <c r="N485" s="101" t="s">
        <v>966</v>
      </c>
    </row>
    <row r="486" spans="1:14" x14ac:dyDescent="0.5">
      <c r="A486" s="101" t="s">
        <v>947</v>
      </c>
      <c r="B486" s="101" t="s">
        <v>967</v>
      </c>
      <c r="C486" s="101">
        <v>54.545000000000002</v>
      </c>
      <c r="D486" s="101">
        <v>77</v>
      </c>
      <c r="E486" s="101">
        <v>25</v>
      </c>
      <c r="F486" s="101">
        <v>2</v>
      </c>
      <c r="G486" s="101">
        <v>7</v>
      </c>
      <c r="H486" s="101">
        <v>83</v>
      </c>
      <c r="I486" s="101">
        <v>16</v>
      </c>
      <c r="J486" s="101">
        <v>82</v>
      </c>
      <c r="K486" s="201">
        <v>2.31E-22</v>
      </c>
      <c r="L486" s="101">
        <v>87.8</v>
      </c>
      <c r="M486" s="101">
        <v>66.23</v>
      </c>
      <c r="N486" s="101" t="s">
        <v>968</v>
      </c>
    </row>
    <row r="487" spans="1:14" x14ac:dyDescent="0.5">
      <c r="A487" s="101" t="s">
        <v>947</v>
      </c>
      <c r="B487" s="101" t="s">
        <v>969</v>
      </c>
      <c r="C487" s="101">
        <v>53.845999999999997</v>
      </c>
      <c r="D487" s="101">
        <v>78</v>
      </c>
      <c r="E487" s="101">
        <v>31</v>
      </c>
      <c r="F487" s="101">
        <v>2</v>
      </c>
      <c r="G487" s="101">
        <v>6</v>
      </c>
      <c r="H487" s="101">
        <v>82</v>
      </c>
      <c r="I487" s="101">
        <v>4</v>
      </c>
      <c r="J487" s="101">
        <v>77</v>
      </c>
      <c r="K487" s="201">
        <v>2.57E-22</v>
      </c>
      <c r="L487" s="101">
        <v>87.4</v>
      </c>
      <c r="M487" s="101">
        <v>66.67</v>
      </c>
      <c r="N487" s="101" t="s">
        <v>970</v>
      </c>
    </row>
  </sheetData>
  <autoFilter ref="A2:N487" xr:uid="{00000000-0009-0000-0000-000000000000}"/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3793-42C9-4EF0-BFA0-345168AFE19B}">
  <dimension ref="A1:CJ95"/>
  <sheetViews>
    <sheetView topLeftCell="AF1" zoomScale="70" zoomScaleNormal="70" workbookViewId="0">
      <selection activeCell="AU15" sqref="AU15"/>
    </sheetView>
  </sheetViews>
  <sheetFormatPr defaultRowHeight="14.35" x14ac:dyDescent="0.5"/>
  <cols>
    <col min="1" max="1" width="104.5859375" customWidth="1"/>
    <col min="2" max="2" width="38.1171875" bestFit="1" customWidth="1"/>
    <col min="3" max="3" width="24.29296875" bestFit="1" customWidth="1"/>
    <col min="4" max="4" width="10" bestFit="1" customWidth="1"/>
    <col min="5" max="6" width="5.87890625" bestFit="1" customWidth="1"/>
    <col min="7" max="7" width="10" bestFit="1" customWidth="1"/>
    <col min="8" max="9" width="5.87890625" bestFit="1" customWidth="1"/>
    <col min="10" max="10" width="4.1171875" bestFit="1" customWidth="1"/>
    <col min="11" max="11" width="4" bestFit="1" customWidth="1"/>
    <col min="12" max="12" width="4" customWidth="1"/>
    <col min="13" max="13" width="4.1171875" bestFit="1" customWidth="1"/>
    <col min="14" max="14" width="4" bestFit="1" customWidth="1"/>
    <col min="15" max="15" width="4" customWidth="1"/>
    <col min="17" max="17" width="13.41015625" bestFit="1" customWidth="1"/>
    <col min="19" max="19" width="21" bestFit="1" customWidth="1"/>
    <col min="20" max="21" width="23.41015625" bestFit="1" customWidth="1"/>
    <col min="22" max="22" width="22.5859375" bestFit="1" customWidth="1"/>
    <col min="23" max="23" width="28.703125" bestFit="1" customWidth="1"/>
    <col min="24" max="24" width="30.1171875" bestFit="1" customWidth="1"/>
    <col min="25" max="25" width="16.703125" bestFit="1" customWidth="1"/>
    <col min="26" max="26" width="17.703125" bestFit="1" customWidth="1"/>
    <col min="31" max="31" width="45.703125" bestFit="1" customWidth="1"/>
    <col min="47" max="47" width="13.41015625" bestFit="1" customWidth="1"/>
    <col min="49" max="49" width="21" bestFit="1" customWidth="1"/>
    <col min="50" max="50" width="23.41015625" bestFit="1" customWidth="1"/>
    <col min="51" max="51" width="22.5859375" bestFit="1" customWidth="1"/>
    <col min="52" max="52" width="28.703125" bestFit="1" customWidth="1"/>
    <col min="53" max="53" width="27.87890625" bestFit="1" customWidth="1"/>
    <col min="54" max="54" width="30.1171875" bestFit="1" customWidth="1"/>
    <col min="55" max="55" width="16.703125" bestFit="1" customWidth="1"/>
    <col min="56" max="56" width="17.703125" bestFit="1" customWidth="1"/>
    <col min="61" max="61" width="33.1171875" bestFit="1" customWidth="1"/>
    <col min="76" max="76" width="13.41015625" bestFit="1" customWidth="1"/>
    <col min="77" max="77" width="5.87890625" bestFit="1" customWidth="1"/>
    <col min="78" max="78" width="21" bestFit="1" customWidth="1"/>
    <col min="79" max="79" width="23.41015625" bestFit="1" customWidth="1"/>
    <col min="80" max="80" width="22.5859375" bestFit="1" customWidth="1"/>
    <col min="81" max="81" width="28.703125" bestFit="1" customWidth="1"/>
    <col min="82" max="82" width="27.87890625" bestFit="1" customWidth="1"/>
    <col min="83" max="83" width="30.1171875" bestFit="1" customWidth="1"/>
    <col min="84" max="84" width="16.703125" bestFit="1" customWidth="1"/>
    <col min="85" max="85" width="17.703125" bestFit="1" customWidth="1"/>
  </cols>
  <sheetData>
    <row r="1" spans="1:88" ht="23.7" thickBot="1" x14ac:dyDescent="0.75">
      <c r="A1" s="93" t="s">
        <v>1079</v>
      </c>
      <c r="B1" s="92" t="s">
        <v>1015</v>
      </c>
      <c r="C1" s="90" t="s">
        <v>1018</v>
      </c>
      <c r="D1" s="212" t="s">
        <v>984</v>
      </c>
      <c r="E1" s="213"/>
      <c r="F1" s="213"/>
      <c r="G1" s="214" t="s">
        <v>976</v>
      </c>
      <c r="H1" s="215"/>
      <c r="I1" s="215"/>
      <c r="J1" s="216" t="s">
        <v>977</v>
      </c>
      <c r="K1" s="217"/>
      <c r="L1" s="217"/>
      <c r="M1" s="218" t="s">
        <v>978</v>
      </c>
      <c r="N1" s="219"/>
      <c r="O1" s="220"/>
      <c r="Q1" s="90" t="s">
        <v>987</v>
      </c>
      <c r="R1" s="36" t="s">
        <v>979</v>
      </c>
      <c r="S1" s="38" t="s">
        <v>981</v>
      </c>
      <c r="T1" s="36" t="s">
        <v>982</v>
      </c>
      <c r="U1" s="37" t="s">
        <v>976</v>
      </c>
      <c r="V1" s="36" t="s">
        <v>983</v>
      </c>
      <c r="W1" s="37" t="s">
        <v>999</v>
      </c>
      <c r="X1" s="36" t="s">
        <v>985</v>
      </c>
      <c r="Y1" s="37" t="s">
        <v>978</v>
      </c>
      <c r="Z1" s="36" t="s">
        <v>986</v>
      </c>
      <c r="AC1" s="56"/>
      <c r="AD1" s="22"/>
      <c r="AE1" s="92" t="s">
        <v>1016</v>
      </c>
      <c r="AF1" s="22"/>
      <c r="AG1" s="22"/>
      <c r="AH1" s="212" t="s">
        <v>984</v>
      </c>
      <c r="AI1" s="213"/>
      <c r="AJ1" s="213"/>
      <c r="AK1" s="214" t="s">
        <v>976</v>
      </c>
      <c r="AL1" s="215"/>
      <c r="AM1" s="215"/>
      <c r="AN1" s="216" t="s">
        <v>977</v>
      </c>
      <c r="AO1" s="217"/>
      <c r="AP1" s="217"/>
      <c r="AQ1" s="218" t="s">
        <v>978</v>
      </c>
      <c r="AR1" s="219"/>
      <c r="AS1" s="220"/>
      <c r="AT1" s="22"/>
      <c r="AU1" s="90" t="s">
        <v>987</v>
      </c>
      <c r="AV1" s="36" t="s">
        <v>979</v>
      </c>
      <c r="AW1" s="38" t="s">
        <v>981</v>
      </c>
      <c r="AX1" s="36" t="s">
        <v>982</v>
      </c>
      <c r="AY1" s="37" t="s">
        <v>976</v>
      </c>
      <c r="AZ1" s="36" t="s">
        <v>983</v>
      </c>
      <c r="BA1" s="37" t="s">
        <v>999</v>
      </c>
      <c r="BB1" s="36" t="s">
        <v>985</v>
      </c>
      <c r="BC1" s="37" t="s">
        <v>978</v>
      </c>
      <c r="BD1" s="36" t="s">
        <v>986</v>
      </c>
      <c r="BE1" s="22"/>
      <c r="BF1" s="22"/>
      <c r="BG1" s="56"/>
      <c r="BH1" s="22"/>
      <c r="BI1" s="92" t="s">
        <v>1017</v>
      </c>
      <c r="BK1" s="212" t="s">
        <v>984</v>
      </c>
      <c r="BL1" s="213"/>
      <c r="BM1" s="213"/>
      <c r="BN1" s="214" t="s">
        <v>976</v>
      </c>
      <c r="BO1" s="215"/>
      <c r="BP1" s="215"/>
      <c r="BQ1" s="216" t="s">
        <v>977</v>
      </c>
      <c r="BR1" s="217"/>
      <c r="BS1" s="217"/>
      <c r="BT1" s="218" t="s">
        <v>978</v>
      </c>
      <c r="BU1" s="219"/>
      <c r="BV1" s="220"/>
      <c r="BX1" s="90" t="s">
        <v>987</v>
      </c>
      <c r="BY1" s="36" t="s">
        <v>979</v>
      </c>
      <c r="BZ1" s="38" t="s">
        <v>981</v>
      </c>
      <c r="CA1" s="36" t="s">
        <v>982</v>
      </c>
      <c r="CB1" s="37" t="s">
        <v>976</v>
      </c>
      <c r="CC1" s="36" t="s">
        <v>983</v>
      </c>
      <c r="CD1" s="37" t="s">
        <v>999</v>
      </c>
      <c r="CE1" s="36" t="s">
        <v>985</v>
      </c>
      <c r="CF1" s="37" t="s">
        <v>978</v>
      </c>
      <c r="CG1" s="36" t="s">
        <v>986</v>
      </c>
      <c r="CJ1" s="56"/>
    </row>
    <row r="2" spans="1:88" ht="18" customHeight="1" x14ac:dyDescent="0.5">
      <c r="A2" s="5"/>
      <c r="B2" s="5"/>
      <c r="C2" s="6"/>
      <c r="D2" s="23" t="s">
        <v>972</v>
      </c>
      <c r="E2" s="24" t="s">
        <v>973</v>
      </c>
      <c r="F2" s="34" t="s">
        <v>974</v>
      </c>
      <c r="G2" s="32" t="s">
        <v>972</v>
      </c>
      <c r="H2" s="25" t="s">
        <v>973</v>
      </c>
      <c r="I2" s="25" t="s">
        <v>974</v>
      </c>
      <c r="J2" s="26" t="s">
        <v>972</v>
      </c>
      <c r="K2" s="27" t="s">
        <v>973</v>
      </c>
      <c r="L2" s="27" t="s">
        <v>974</v>
      </c>
      <c r="M2" s="28" t="s">
        <v>972</v>
      </c>
      <c r="N2" s="29" t="s">
        <v>973</v>
      </c>
      <c r="O2" s="29" t="s">
        <v>974</v>
      </c>
      <c r="Q2" s="1"/>
      <c r="R2" s="39">
        <v>0</v>
      </c>
      <c r="S2" s="44">
        <f>AVERAGE(D3:F5)</f>
        <v>1746.2222222222222</v>
      </c>
      <c r="T2" s="42">
        <f>_xlfn.STDEV.P(D3:F5)</f>
        <v>244.12828038543717</v>
      </c>
      <c r="U2" s="46">
        <f>AVERAGE(G6:I6)</f>
        <v>2603.7777777777778</v>
      </c>
      <c r="V2" s="40">
        <f>_xlfn.STDEV.P(G3:I5)</f>
        <v>521.83432402285985</v>
      </c>
      <c r="W2" s="48">
        <f>AVERAGE(J6:L6)</f>
        <v>68.777777777777771</v>
      </c>
      <c r="X2" s="49">
        <f>_xlfn.STDEV.P(J3:L5)</f>
        <v>6.3206500681457287</v>
      </c>
      <c r="Y2" s="52">
        <f>AVERAGE(M6:O6)</f>
        <v>66.333333333333329</v>
      </c>
      <c r="Z2" s="53">
        <f>_xlfn.STDEV.P(M3:O5)</f>
        <v>9.2255683353986981</v>
      </c>
      <c r="AC2" s="56"/>
      <c r="AD2" s="22"/>
      <c r="AE2" s="22"/>
      <c r="AF2" s="22"/>
      <c r="AG2" s="6"/>
      <c r="AH2" s="23" t="s">
        <v>972</v>
      </c>
      <c r="AI2" s="24" t="s">
        <v>973</v>
      </c>
      <c r="AJ2" s="34" t="s">
        <v>974</v>
      </c>
      <c r="AK2" s="32" t="s">
        <v>972</v>
      </c>
      <c r="AL2" s="25" t="s">
        <v>973</v>
      </c>
      <c r="AM2" s="25" t="s">
        <v>974</v>
      </c>
      <c r="AN2" s="26" t="s">
        <v>972</v>
      </c>
      <c r="AO2" s="27" t="s">
        <v>973</v>
      </c>
      <c r="AP2" s="27" t="s">
        <v>974</v>
      </c>
      <c r="AQ2" s="28" t="s">
        <v>972</v>
      </c>
      <c r="AR2" s="29" t="s">
        <v>973</v>
      </c>
      <c r="AS2" s="29" t="s">
        <v>974</v>
      </c>
      <c r="AT2" s="22"/>
      <c r="AU2" s="91"/>
      <c r="AV2" s="39">
        <v>0</v>
      </c>
      <c r="AW2" s="44">
        <f>AVERAGE(AH6:AJ6)</f>
        <v>1731.4444444444443</v>
      </c>
      <c r="AX2" s="42">
        <f>_xlfn.STDEV.P(AH3:AJ5)</f>
        <v>148.63685135338045</v>
      </c>
      <c r="AY2" s="46">
        <f>AVERAGE(AK6:AM6)</f>
        <v>3529.8888888888891</v>
      </c>
      <c r="AZ2" s="40">
        <f>_xlfn.STDEV.P(AK3:AM5)</f>
        <v>318.0749193523244</v>
      </c>
      <c r="BA2" s="48">
        <f>AVERAGE(AN6:AP6)</f>
        <v>57.333333333333336</v>
      </c>
      <c r="BB2" s="49">
        <f>_xlfn.STDEV.P(AN3:AP5)</f>
        <v>6.110100926607787</v>
      </c>
      <c r="BC2" s="52">
        <f>AVERAGE(AQ6:AS6)</f>
        <v>114.8888888888889</v>
      </c>
      <c r="BD2" s="53">
        <f>_xlfn.STDEV.P(AQ3:AS5)</f>
        <v>5.1303983913845297</v>
      </c>
      <c r="BE2" s="22"/>
      <c r="BF2" s="22"/>
      <c r="BG2" s="56"/>
      <c r="BH2" s="22"/>
      <c r="BI2" s="5"/>
      <c r="BJ2" s="6"/>
      <c r="BK2" s="23" t="s">
        <v>972</v>
      </c>
      <c r="BL2" s="24" t="s">
        <v>973</v>
      </c>
      <c r="BM2" s="34" t="s">
        <v>974</v>
      </c>
      <c r="BN2" s="32" t="s">
        <v>972</v>
      </c>
      <c r="BO2" s="25" t="s">
        <v>973</v>
      </c>
      <c r="BP2" s="25" t="s">
        <v>974</v>
      </c>
      <c r="BQ2" s="26" t="s">
        <v>972</v>
      </c>
      <c r="BR2" s="27" t="s">
        <v>973</v>
      </c>
      <c r="BS2" s="27" t="s">
        <v>974</v>
      </c>
      <c r="BT2" s="28" t="s">
        <v>972</v>
      </c>
      <c r="BU2" s="29" t="s">
        <v>973</v>
      </c>
      <c r="BV2" s="29" t="s">
        <v>974</v>
      </c>
      <c r="BX2" s="1"/>
      <c r="BY2" s="39">
        <v>0</v>
      </c>
      <c r="BZ2" s="44">
        <f>AVERAGE(BK6:BM6)</f>
        <v>905.33333333333337</v>
      </c>
      <c r="CA2" s="42">
        <f>_xlfn.STDEV.P(BK3:BM5)</f>
        <v>77.803284706438376</v>
      </c>
      <c r="CB2" s="46">
        <f>AVERAGE(BN6:BP6)</f>
        <v>1383.6222222222223</v>
      </c>
      <c r="CC2" s="40">
        <f>_xlfn.STDEV.P(BN3:BP5)</f>
        <v>125.09308336663877</v>
      </c>
      <c r="CD2" s="48">
        <f>AVERAGE(BQ6:BS6)</f>
        <v>57.866666666666667</v>
      </c>
      <c r="CE2" s="49">
        <f>_xlfn.STDEV.P(BQ3:BS5)</f>
        <v>6.1910329419966441</v>
      </c>
      <c r="CF2" s="52">
        <f>AVERAGE(BT6:BV6)</f>
        <v>46.199999999999989</v>
      </c>
      <c r="CG2" s="53">
        <f>_xlfn.STDEV.P(BT3:BV5)</f>
        <v>13.812072014485461</v>
      </c>
      <c r="CJ2" s="56"/>
    </row>
    <row r="3" spans="1:88" ht="18.75" customHeight="1" x14ac:dyDescent="0.5">
      <c r="A3" s="5"/>
      <c r="B3" s="5"/>
      <c r="C3" s="6" t="s">
        <v>980</v>
      </c>
      <c r="D3" s="21">
        <v>1962</v>
      </c>
      <c r="E3" s="12">
        <v>1492</v>
      </c>
      <c r="F3" s="12">
        <v>1697</v>
      </c>
      <c r="G3" s="15">
        <v>2367</v>
      </c>
      <c r="H3" s="16">
        <v>1944.0000000000002</v>
      </c>
      <c r="I3" s="16">
        <v>2991</v>
      </c>
      <c r="J3" s="19">
        <v>61</v>
      </c>
      <c r="K3" s="19">
        <v>65</v>
      </c>
      <c r="L3" s="19">
        <v>72</v>
      </c>
      <c r="M3" s="20">
        <v>64</v>
      </c>
      <c r="N3" s="20">
        <v>47</v>
      </c>
      <c r="O3" s="20">
        <v>73</v>
      </c>
      <c r="Q3" s="1"/>
      <c r="R3" s="39">
        <v>1</v>
      </c>
      <c r="S3" s="45">
        <f>AVERAGE(D14:F14)</f>
        <v>2507.2222222222222</v>
      </c>
      <c r="T3" s="43">
        <f>_xlfn.STDEV.P(D11:F13)</f>
        <v>169.06591599319268</v>
      </c>
      <c r="U3" s="47">
        <f>AVERAGE(G14:I14)</f>
        <v>5722.8888888888896</v>
      </c>
      <c r="V3" s="41">
        <f>_xlfn.STDEV.P(G11:I13)</f>
        <v>1109.5967680442841</v>
      </c>
      <c r="W3" s="50">
        <f>AVERAGE(J14:L14)</f>
        <v>79</v>
      </c>
      <c r="X3" s="51">
        <f>_xlfn.STDEV.P(J11:L13)</f>
        <v>8.3798700599843574</v>
      </c>
      <c r="Y3" s="54">
        <f>AVERAGE(M14:O14)</f>
        <v>78</v>
      </c>
      <c r="Z3" s="55">
        <f>_xlfn.STDEV.P(M11:O13)</f>
        <v>11.718930554164631</v>
      </c>
      <c r="AC3" s="56"/>
      <c r="AD3" s="22"/>
      <c r="AE3" s="22"/>
      <c r="AF3" s="22"/>
      <c r="AG3" s="6" t="s">
        <v>980</v>
      </c>
      <c r="AH3" s="21">
        <v>1654</v>
      </c>
      <c r="AI3" s="12">
        <v>1632</v>
      </c>
      <c r="AJ3" s="12">
        <v>1923</v>
      </c>
      <c r="AK3" s="15">
        <v>3057</v>
      </c>
      <c r="AL3" s="16">
        <v>3595.0000000000005</v>
      </c>
      <c r="AM3" s="16">
        <v>3743</v>
      </c>
      <c r="AN3" s="19">
        <v>67</v>
      </c>
      <c r="AO3" s="19">
        <v>65</v>
      </c>
      <c r="AP3" s="19">
        <v>58</v>
      </c>
      <c r="AQ3" s="20">
        <v>113.99999999999999</v>
      </c>
      <c r="AR3" s="20">
        <v>115.99999999999999</v>
      </c>
      <c r="AS3" s="20">
        <v>113.99999999999999</v>
      </c>
      <c r="AT3" s="22"/>
      <c r="AU3" s="70"/>
      <c r="AV3" s="39">
        <v>6</v>
      </c>
      <c r="AW3" s="45">
        <f>AVERAGE(AH14:AJ14)</f>
        <v>63.222222222222229</v>
      </c>
      <c r="AX3" s="43">
        <f>_xlfn.STDEV.P(AH11:AJ13)</f>
        <v>10.695562712096782</v>
      </c>
      <c r="AY3" s="47">
        <f>AVERAGE(AK14:AM14)</f>
        <v>795.55555555555566</v>
      </c>
      <c r="AZ3" s="41">
        <f>_xlfn.STDEV.P(AK11:AM13)</f>
        <v>71.119791136912283</v>
      </c>
      <c r="BA3" s="50">
        <f>AVERAGE(AN14:AP14)</f>
        <v>60.777777777777771</v>
      </c>
      <c r="BB3" s="51">
        <f>_xlfn.STDEV.P(AN11:AP13)</f>
        <v>8.4166208286247226</v>
      </c>
      <c r="BC3" s="54">
        <f>AVERAGE(AQ14:AS14)</f>
        <v>51.44444444444445</v>
      </c>
      <c r="BD3" s="55">
        <f>_xlfn.STDEV.P(AQ11:AS13)</f>
        <v>10.914934835771389</v>
      </c>
      <c r="BE3" s="22"/>
      <c r="BF3" s="22"/>
      <c r="BG3" s="56"/>
      <c r="BH3" s="22"/>
      <c r="BI3" s="5"/>
      <c r="BJ3" s="6" t="s">
        <v>980</v>
      </c>
      <c r="BK3" s="21">
        <v>982.8</v>
      </c>
      <c r="BL3" s="12">
        <v>905.8</v>
      </c>
      <c r="BM3" s="12">
        <v>1020.5999999999999</v>
      </c>
      <c r="BN3" s="15">
        <v>1603</v>
      </c>
      <c r="BO3" s="16">
        <v>1461</v>
      </c>
      <c r="BP3" s="16">
        <v>1353</v>
      </c>
      <c r="BQ3" s="19">
        <v>67.199999999999989</v>
      </c>
      <c r="BR3" s="19">
        <v>65.8</v>
      </c>
      <c r="BS3" s="19">
        <v>58.8</v>
      </c>
      <c r="BT3" s="20">
        <v>40.599999999999994</v>
      </c>
      <c r="BU3" s="20">
        <v>65.8</v>
      </c>
      <c r="BV3" s="20">
        <v>47.599999999999994</v>
      </c>
      <c r="BX3" s="1"/>
      <c r="BY3" s="39">
        <v>1</v>
      </c>
      <c r="BZ3" s="45">
        <f>AVERAGE(BK14:BM14)</f>
        <v>3131.5555555555561</v>
      </c>
      <c r="CA3" s="43">
        <f>_xlfn.STDEV.P(BK11:BM13)</f>
        <v>290.39632348113162</v>
      </c>
      <c r="CB3" s="47">
        <f>AVERAGE(BN14:BP14)</f>
        <v>4071.5555555555561</v>
      </c>
      <c r="CC3" s="41">
        <f>_xlfn.STDEV.P(BN11:BP13)</f>
        <v>164.87376390648501</v>
      </c>
      <c r="CD3" s="50">
        <f>AVERAGE(BQ14:BS14)</f>
        <v>112.44444444444444</v>
      </c>
      <c r="CE3" s="51">
        <f>_xlfn.STDEV.P(BQ11:BS13)</f>
        <v>16.506639143159006</v>
      </c>
      <c r="CF3" s="54">
        <f>AVERAGE(BT14:BV14)</f>
        <v>102.44444444444446</v>
      </c>
      <c r="CG3" s="55">
        <f>_xlfn.STDEV.P(BT11:BV13)</f>
        <v>17.449043979613013</v>
      </c>
      <c r="CJ3" s="56"/>
    </row>
    <row r="4" spans="1:88" ht="18" customHeight="1" x14ac:dyDescent="0.5">
      <c r="A4" s="5"/>
      <c r="B4" s="5"/>
      <c r="C4" s="6"/>
      <c r="D4" s="12">
        <v>1922</v>
      </c>
      <c r="E4" s="12">
        <v>1413</v>
      </c>
      <c r="F4" s="12">
        <v>1793</v>
      </c>
      <c r="G4" s="15">
        <v>2597</v>
      </c>
      <c r="H4" s="16">
        <v>2022</v>
      </c>
      <c r="I4" s="16">
        <v>3365</v>
      </c>
      <c r="J4" s="19">
        <v>65</v>
      </c>
      <c r="K4" s="19">
        <v>74</v>
      </c>
      <c r="L4" s="19">
        <v>69</v>
      </c>
      <c r="M4" s="20">
        <v>67</v>
      </c>
      <c r="N4" s="20">
        <v>61</v>
      </c>
      <c r="O4" s="20">
        <v>59</v>
      </c>
      <c r="Q4" s="1"/>
      <c r="R4" s="39">
        <v>2</v>
      </c>
      <c r="S4" s="45">
        <f>AVERAGE(D22:F22)</f>
        <v>1441.2222222222224</v>
      </c>
      <c r="T4" s="43">
        <f>_xlfn.STDEV.P(D19:F21)</f>
        <v>303.44422067610446</v>
      </c>
      <c r="U4" s="47">
        <f>AVERAGE(G22:I22)</f>
        <v>3986.7777777777778</v>
      </c>
      <c r="V4" s="41">
        <f>_xlfn.STDEV.P(G19:I21)</f>
        <v>1237.4530992484144</v>
      </c>
      <c r="W4" s="50">
        <f>AVERAGE(J22:L22)</f>
        <v>58.888888888888893</v>
      </c>
      <c r="X4" s="51">
        <f>_xlfn.STDEV.P(J19:L21)</f>
        <v>13.118641905018169</v>
      </c>
      <c r="Y4" s="54">
        <f>AVERAGE(M22:O22)</f>
        <v>50.333333333333336</v>
      </c>
      <c r="Z4" s="55">
        <f>_xlfn.STDEV.P(M19:O21)</f>
        <v>4.4472213547087769</v>
      </c>
      <c r="AC4" s="56"/>
      <c r="AD4" s="22"/>
      <c r="AE4" s="22"/>
      <c r="AF4" s="22"/>
      <c r="AG4" s="6"/>
      <c r="AH4" s="12">
        <v>1730</v>
      </c>
      <c r="AI4" s="12">
        <v>1613</v>
      </c>
      <c r="AJ4" s="12">
        <v>1748.9999999999998</v>
      </c>
      <c r="AK4" s="15">
        <v>3181</v>
      </c>
      <c r="AL4" s="16">
        <v>3497.9999999999995</v>
      </c>
      <c r="AM4" s="16">
        <v>3971</v>
      </c>
      <c r="AN4" s="19">
        <v>61</v>
      </c>
      <c r="AO4" s="19">
        <v>53</v>
      </c>
      <c r="AP4" s="19">
        <v>54</v>
      </c>
      <c r="AQ4" s="20">
        <v>114.99999999999999</v>
      </c>
      <c r="AR4" s="20">
        <v>115.99999999999999</v>
      </c>
      <c r="AS4" s="20">
        <v>127</v>
      </c>
      <c r="AT4" s="22"/>
      <c r="AU4" s="70"/>
      <c r="AV4" s="39">
        <v>24</v>
      </c>
      <c r="AW4" s="45">
        <f>AVERAGE(AH22:AJ22)</f>
        <v>91.444444444444457</v>
      </c>
      <c r="AX4" s="43">
        <f>_xlfn.STDEV.P(AH19:AJ21)</f>
        <v>9.0934788736045</v>
      </c>
      <c r="AY4" s="47">
        <f>AVERAGE(AK22:AM22)</f>
        <v>352.44444444444451</v>
      </c>
      <c r="AZ4" s="41">
        <f>_xlfn.STDEV.P(AK19:AM21)</f>
        <v>40.898549583386099</v>
      </c>
      <c r="BA4" s="50">
        <f>AVERAGE(AN22:AP22)</f>
        <v>84.333333333333329</v>
      </c>
      <c r="BB4" s="51">
        <f>_xlfn.STDEV.P(AN19:AP21)</f>
        <v>9.2736184954957039</v>
      </c>
      <c r="BC4" s="54">
        <f>AVERAGE(AQ22:AS22)</f>
        <v>75.777777777777771</v>
      </c>
      <c r="BD4" s="55">
        <f>_xlfn.STDEV.P(AQ19:AS21)</f>
        <v>9.54262691270395</v>
      </c>
      <c r="BE4" s="22"/>
      <c r="BF4" s="22"/>
      <c r="BG4" s="56"/>
      <c r="BH4" s="22"/>
      <c r="BI4" s="5"/>
      <c r="BJ4" s="6"/>
      <c r="BK4" s="12">
        <v>840</v>
      </c>
      <c r="BL4" s="12">
        <v>826</v>
      </c>
      <c r="BM4" s="12">
        <v>1002.4</v>
      </c>
      <c r="BN4" s="15">
        <v>1516.1999999999998</v>
      </c>
      <c r="BO4" s="16">
        <v>1429</v>
      </c>
      <c r="BP4" s="16">
        <v>1331</v>
      </c>
      <c r="BQ4" s="19">
        <v>61.599999999999994</v>
      </c>
      <c r="BR4" s="19">
        <v>53.199999999999996</v>
      </c>
      <c r="BS4" s="19">
        <v>54.599999999999994</v>
      </c>
      <c r="BT4" s="20">
        <v>40.599999999999994</v>
      </c>
      <c r="BU4" s="20">
        <v>44.8</v>
      </c>
      <c r="BV4" s="20">
        <v>68.599999999999994</v>
      </c>
      <c r="BX4" s="1"/>
      <c r="BY4" s="39">
        <v>3</v>
      </c>
      <c r="BZ4" s="45">
        <f>AVERAGE(BK22:BM22)</f>
        <v>1358.1111111111113</v>
      </c>
      <c r="CA4" s="43">
        <f>_xlfn.STDEV.P(BK19:BM21)</f>
        <v>102.2659326836377</v>
      </c>
      <c r="CB4" s="47">
        <f>AVERAGE(BN22:BP22)</f>
        <v>1918.2222222222219</v>
      </c>
      <c r="CC4" s="41">
        <f>_xlfn.STDEV.P(BN19:BP21)</f>
        <v>326.97460920036036</v>
      </c>
      <c r="CD4" s="50">
        <f>AVERAGE(BQ22:BS22)</f>
        <v>71.1111111111111</v>
      </c>
      <c r="CE4" s="51">
        <f>_xlfn.STDEV.P(BQ19:BS21)</f>
        <v>12.278657585370048</v>
      </c>
      <c r="CF4" s="54">
        <f>AVERAGE(BT22:BV22)</f>
        <v>68.333333333333329</v>
      </c>
      <c r="CG4" s="55">
        <f>_xlfn.STDEV.P(BT19:BV21)</f>
        <v>10.338708279513881</v>
      </c>
      <c r="CJ4" s="56"/>
    </row>
    <row r="5" spans="1:88" ht="18" customHeight="1" x14ac:dyDescent="0.5">
      <c r="A5" s="5"/>
      <c r="B5" s="5"/>
      <c r="C5" s="6"/>
      <c r="D5" s="12">
        <v>2091</v>
      </c>
      <c r="E5" s="12">
        <v>1400</v>
      </c>
      <c r="F5" s="12">
        <v>1946</v>
      </c>
      <c r="G5" s="15">
        <v>2570</v>
      </c>
      <c r="H5" s="16">
        <v>2148</v>
      </c>
      <c r="I5" s="16">
        <v>3429.9999999999995</v>
      </c>
      <c r="J5" s="19">
        <v>76</v>
      </c>
      <c r="K5" s="19">
        <v>59</v>
      </c>
      <c r="L5" s="19">
        <v>78</v>
      </c>
      <c r="M5" s="20">
        <v>77</v>
      </c>
      <c r="N5" s="20">
        <v>72</v>
      </c>
      <c r="O5" s="20">
        <v>77</v>
      </c>
      <c r="Q5" s="1"/>
      <c r="R5" s="39">
        <v>3</v>
      </c>
      <c r="S5" s="45">
        <f>AVERAGE(D30:F30)</f>
        <v>516.44444444444446</v>
      </c>
      <c r="T5" s="43">
        <f>_xlfn.STDEV.P(D27:F29)</f>
        <v>75.002386793297177</v>
      </c>
      <c r="U5" s="47">
        <f>AVERAGE(G30:I30)</f>
        <v>1743.5555555555554</v>
      </c>
      <c r="V5" s="41">
        <f>_xlfn.STDEV.P(G27:I29)</f>
        <v>458.09705694344609</v>
      </c>
      <c r="W5" s="50">
        <f>AVERAGE(J30:L30)</f>
        <v>51.111111111111114</v>
      </c>
      <c r="X5" s="51">
        <f>_xlfn.STDEV.P(J27:L29)</f>
        <v>9.1219447785661298</v>
      </c>
      <c r="Y5" s="54">
        <f>AVERAGE(M30:O30)</f>
        <v>39</v>
      </c>
      <c r="Z5" s="55">
        <f>_xlfn.STDEV.P(M27:O29)</f>
        <v>8.1785627642568652</v>
      </c>
      <c r="AC5" s="56"/>
      <c r="AD5" s="22"/>
      <c r="AE5" s="22"/>
      <c r="AF5" s="22"/>
      <c r="AG5" s="6"/>
      <c r="AH5" s="12">
        <v>1746</v>
      </c>
      <c r="AI5" s="12">
        <v>1514</v>
      </c>
      <c r="AJ5" s="12">
        <v>2022</v>
      </c>
      <c r="AK5" s="15">
        <v>3132</v>
      </c>
      <c r="AL5" s="16">
        <v>3696</v>
      </c>
      <c r="AM5" s="16">
        <v>3896</v>
      </c>
      <c r="AN5" s="19">
        <v>54</v>
      </c>
      <c r="AO5" s="19">
        <v>46</v>
      </c>
      <c r="AP5" s="19">
        <v>58</v>
      </c>
      <c r="AQ5" s="20">
        <v>107</v>
      </c>
      <c r="AR5" s="20">
        <v>110.00000000000001</v>
      </c>
      <c r="AS5" s="20">
        <v>114.99999999999999</v>
      </c>
      <c r="AT5" s="22"/>
      <c r="AU5" s="70"/>
      <c r="AV5" s="39">
        <v>48</v>
      </c>
      <c r="AW5" s="45">
        <f>AVERAGE(AH30:AJ30)</f>
        <v>79.888888888888886</v>
      </c>
      <c r="AX5" s="43">
        <f>_xlfn.STDEV.P(AH27:AJ29)</f>
        <v>9.4450980166015146</v>
      </c>
      <c r="AY5" s="47">
        <f>AVERAGE(AK30:AM30)</f>
        <v>180.11111111111111</v>
      </c>
      <c r="AZ5" s="41">
        <f>_xlfn.STDEV.P(AK27:AM29)</f>
        <v>23.144207071914437</v>
      </c>
      <c r="BA5" s="50">
        <f>AVERAGE(AN30:AP30)</f>
        <v>54.55555555555555</v>
      </c>
      <c r="BB5" s="51">
        <f>_xlfn.STDEV.P(AN27:AP29)</f>
        <v>6.8655518692335145</v>
      </c>
      <c r="BC5" s="54">
        <f>AVERAGE(AQ30:AS30)</f>
        <v>71.555555555555557</v>
      </c>
      <c r="BD5" s="55">
        <f>_xlfn.STDEV.P(AQ27:AS29)</f>
        <v>6.6183433830379705</v>
      </c>
      <c r="BE5" s="22"/>
      <c r="BF5" s="22"/>
      <c r="BG5" s="56"/>
      <c r="BH5" s="22"/>
      <c r="BI5" s="5"/>
      <c r="BJ5" s="6"/>
      <c r="BK5" s="12">
        <v>861</v>
      </c>
      <c r="BL5" s="12">
        <v>918.4</v>
      </c>
      <c r="BM5" s="12">
        <v>791</v>
      </c>
      <c r="BN5" s="15">
        <v>1275.3999999999999</v>
      </c>
      <c r="BO5" s="16">
        <v>1318</v>
      </c>
      <c r="BP5" s="16">
        <v>1166</v>
      </c>
      <c r="BQ5" s="19">
        <v>54.599999999999994</v>
      </c>
      <c r="BR5" s="19">
        <v>46.199999999999996</v>
      </c>
      <c r="BS5" s="19">
        <v>58.8</v>
      </c>
      <c r="BT5" s="20">
        <v>53.199999999999996</v>
      </c>
      <c r="BU5" s="20">
        <v>26.599999999999998</v>
      </c>
      <c r="BV5" s="20">
        <v>28</v>
      </c>
      <c r="BX5" s="1"/>
      <c r="BY5" s="39">
        <v>6</v>
      </c>
      <c r="BZ5" s="45">
        <f>AVERAGE(BK30:BM30)</f>
        <v>117</v>
      </c>
      <c r="CA5" s="43">
        <f>_xlfn.STDEV.P(BK27:BM29)</f>
        <v>16.619934483090546</v>
      </c>
      <c r="CB5" s="47">
        <f>AVERAGE(BN30:BP30)</f>
        <v>1088.3333333333333</v>
      </c>
      <c r="CC5" s="41">
        <f>_xlfn.STDEV.P(BN27:BP29)</f>
        <v>79.770504156193809</v>
      </c>
      <c r="CD5" s="50">
        <f>AVERAGE(BQ30:BS30)</f>
        <v>60.777777777777771</v>
      </c>
      <c r="CE5" s="51">
        <f>_xlfn.STDEV.P(BQ27:BS29)</f>
        <v>8.4166208286247226</v>
      </c>
      <c r="CF5" s="54">
        <f>AVERAGE(BT30:BV30)</f>
        <v>54.333333333333336</v>
      </c>
      <c r="CG5" s="55">
        <f>_xlfn.STDEV.P(BT27:BV29)</f>
        <v>11.372481406154654</v>
      </c>
      <c r="CJ5" s="56"/>
    </row>
    <row r="6" spans="1:88" x14ac:dyDescent="0.5">
      <c r="A6" s="6"/>
      <c r="B6" s="6"/>
      <c r="C6" s="4" t="s">
        <v>975</v>
      </c>
      <c r="D6" s="13">
        <f>AVERAGE(D3:D5)</f>
        <v>1991.6666666666667</v>
      </c>
      <c r="E6" s="13">
        <f t="shared" ref="E6:F6" si="0">AVERAGE(E3:E5)</f>
        <v>1435</v>
      </c>
      <c r="F6" s="13">
        <f t="shared" si="0"/>
        <v>1812</v>
      </c>
      <c r="G6" s="33">
        <f t="shared" ref="G6" si="1">AVERAGE(G3:G5)</f>
        <v>2511.3333333333335</v>
      </c>
      <c r="H6" s="14">
        <f t="shared" ref="H6" si="2">AVERAGE(H3:H5)</f>
        <v>2038</v>
      </c>
      <c r="I6" s="14">
        <f t="shared" ref="I6" si="3">AVERAGE(I3:I5)</f>
        <v>3262</v>
      </c>
      <c r="J6" s="17">
        <f t="shared" ref="J6" si="4">AVERAGE(J3:J5)</f>
        <v>67.333333333333329</v>
      </c>
      <c r="K6" s="17">
        <f t="shared" ref="K6" si="5">AVERAGE(K3:K5)</f>
        <v>66</v>
      </c>
      <c r="L6" s="17">
        <f t="shared" ref="L6" si="6">AVERAGE(L3:L5)</f>
        <v>73</v>
      </c>
      <c r="M6" s="18">
        <f t="shared" ref="M6" si="7">AVERAGE(M3:M5)</f>
        <v>69.333333333333329</v>
      </c>
      <c r="N6" s="18">
        <f t="shared" ref="N6" si="8">AVERAGE(N3:N5)</f>
        <v>60</v>
      </c>
      <c r="O6" s="18">
        <f t="shared" ref="O6" si="9">AVERAGE(O3:O5)</f>
        <v>69.666666666666671</v>
      </c>
      <c r="Q6" s="1"/>
      <c r="R6" s="39">
        <v>4</v>
      </c>
      <c r="S6" s="45">
        <f>AVERAGE(D38:F38)</f>
        <v>241.88888888888891</v>
      </c>
      <c r="T6" s="43">
        <f>_xlfn.STDEV.P(D35:F37)</f>
        <v>34.206706439411832</v>
      </c>
      <c r="U6" s="47">
        <f>AVERAGE(G38:I38)</f>
        <v>805.33333333333337</v>
      </c>
      <c r="V6" s="41">
        <f>_xlfn.STDEV.P(G35:I37)</f>
        <v>153.13755617454234</v>
      </c>
      <c r="W6" s="50">
        <f>AVERAGE(J38:L38)</f>
        <v>34</v>
      </c>
      <c r="X6" s="51">
        <f>_xlfn.STDEV.P(J35:L37)</f>
        <v>5.0332229568471663</v>
      </c>
      <c r="Y6" s="54">
        <f>AVERAGE(M38:O38)</f>
        <v>32.44444444444445</v>
      </c>
      <c r="Z6" s="55">
        <f>_xlfn.STDEV.P(M35:O37)</f>
        <v>5.2092036309915741</v>
      </c>
      <c r="AC6" s="56"/>
      <c r="AD6" s="22"/>
      <c r="AE6" s="22"/>
      <c r="AF6" s="22"/>
      <c r="AG6" s="9" t="s">
        <v>975</v>
      </c>
      <c r="AH6" s="13">
        <f>AVERAGE(AH3:AH5)</f>
        <v>1710</v>
      </c>
      <c r="AI6" s="13">
        <f t="shared" ref="AI6:AS6" si="10">AVERAGE(AI3:AI5)</f>
        <v>1586.3333333333333</v>
      </c>
      <c r="AJ6" s="13">
        <f t="shared" si="10"/>
        <v>1898</v>
      </c>
      <c r="AK6" s="33">
        <f t="shared" si="10"/>
        <v>3123.3333333333335</v>
      </c>
      <c r="AL6" s="30">
        <f t="shared" si="10"/>
        <v>3596.3333333333335</v>
      </c>
      <c r="AM6" s="30">
        <f t="shared" si="10"/>
        <v>3870</v>
      </c>
      <c r="AN6" s="17">
        <f t="shared" si="10"/>
        <v>60.666666666666664</v>
      </c>
      <c r="AO6" s="17">
        <f t="shared" si="10"/>
        <v>54.666666666666664</v>
      </c>
      <c r="AP6" s="17">
        <f t="shared" si="10"/>
        <v>56.666666666666664</v>
      </c>
      <c r="AQ6" s="18">
        <f t="shared" si="10"/>
        <v>112</v>
      </c>
      <c r="AR6" s="18">
        <f t="shared" si="10"/>
        <v>114</v>
      </c>
      <c r="AS6" s="18">
        <f t="shared" si="10"/>
        <v>118.66666666666667</v>
      </c>
      <c r="AT6" s="22"/>
      <c r="AU6" s="70"/>
      <c r="AV6" s="39">
        <v>72</v>
      </c>
      <c r="AW6" s="45">
        <f>AVERAGE(AH38:AJ38)</f>
        <v>66.333333333333343</v>
      </c>
      <c r="AX6" s="43">
        <f>_xlfn.STDEV.P(AH35:AJ37)</f>
        <v>7.9021797274197985</v>
      </c>
      <c r="AY6" s="47">
        <f>AVERAGE(AK38:AM38)</f>
        <v>143.55555555555557</v>
      </c>
      <c r="AZ6" s="41">
        <f>_xlfn.STDEV.P(AK35:AM37)</f>
        <v>17.314804911860904</v>
      </c>
      <c r="BA6" s="50">
        <f>AVERAGE(AN38:AP38)</f>
        <v>53.666666666666664</v>
      </c>
      <c r="BB6" s="51">
        <f>_xlfn.STDEV.P(AN35:AP37)</f>
        <v>10.434983894999018</v>
      </c>
      <c r="BC6" s="54">
        <f>AVERAGE(AQ38:AS38)</f>
        <v>62.888888888888886</v>
      </c>
      <c r="BD6" s="55">
        <f>_xlfn.STDEV.P(AQ35:AS37)</f>
        <v>6.6740699634138698</v>
      </c>
      <c r="BE6" s="22"/>
      <c r="BF6" s="22"/>
      <c r="BG6" s="56"/>
      <c r="BH6" s="22"/>
      <c r="BI6" s="6"/>
      <c r="BJ6" s="9" t="s">
        <v>975</v>
      </c>
      <c r="BK6" s="13">
        <f>AVERAGE(BK3:BK5)</f>
        <v>894.6</v>
      </c>
      <c r="BL6" s="13">
        <f t="shared" ref="BL6:BV6" si="11">AVERAGE(BL3:BL5)</f>
        <v>883.4</v>
      </c>
      <c r="BM6" s="13">
        <f t="shared" si="11"/>
        <v>938</v>
      </c>
      <c r="BN6" s="33">
        <f t="shared" si="11"/>
        <v>1464.8666666666666</v>
      </c>
      <c r="BO6" s="30">
        <f t="shared" si="11"/>
        <v>1402.6666666666667</v>
      </c>
      <c r="BP6" s="30">
        <f t="shared" si="11"/>
        <v>1283.3333333333333</v>
      </c>
      <c r="BQ6" s="17">
        <f t="shared" si="11"/>
        <v>61.133333333333326</v>
      </c>
      <c r="BR6" s="17">
        <f t="shared" si="11"/>
        <v>55.066666666666663</v>
      </c>
      <c r="BS6" s="17">
        <f t="shared" si="11"/>
        <v>57.4</v>
      </c>
      <c r="BT6" s="18">
        <f t="shared" si="11"/>
        <v>44.79999999999999</v>
      </c>
      <c r="BU6" s="18">
        <f t="shared" si="11"/>
        <v>45.733333333333327</v>
      </c>
      <c r="BV6" s="18">
        <f t="shared" si="11"/>
        <v>48.066666666666663</v>
      </c>
      <c r="BX6" s="1"/>
      <c r="BY6" s="39">
        <v>12</v>
      </c>
      <c r="BZ6" s="45">
        <f>AVERAGE(BK38:BM38)</f>
        <v>413.33333333333331</v>
      </c>
      <c r="CA6" s="43">
        <f>_xlfn.STDEV.P(BK35:BM37)</f>
        <v>49.107591628541059</v>
      </c>
      <c r="CB6" s="47">
        <f>AVERAGE(BN38:BP38)</f>
        <v>609.55555555555554</v>
      </c>
      <c r="CC6" s="41">
        <f>_xlfn.STDEV.P(BN35:BP37)</f>
        <v>89.044447217369566</v>
      </c>
      <c r="CD6" s="50">
        <f>AVERAGE(BQ38:BS38)</f>
        <v>62.777777777777771</v>
      </c>
      <c r="CE6" s="51">
        <f>_xlfn.STDEV.P(BQ35:BS37)</f>
        <v>8.9787128225941881</v>
      </c>
      <c r="CF6" s="54">
        <f>AVERAGE(BT38:BV38)</f>
        <v>59.111111111111107</v>
      </c>
      <c r="CG6" s="55">
        <f>_xlfn.STDEV.P(BT35:BV37)</f>
        <v>8.5822095632566739</v>
      </c>
      <c r="CJ6" s="56"/>
    </row>
    <row r="7" spans="1:88" x14ac:dyDescent="0.5">
      <c r="A7" s="6"/>
      <c r="B7" s="6"/>
      <c r="C7" s="4"/>
      <c r="D7" s="11"/>
      <c r="E7" s="10"/>
      <c r="F7" s="10"/>
      <c r="G7" s="10"/>
      <c r="H7" s="10"/>
      <c r="I7" s="10"/>
      <c r="J7" s="7"/>
      <c r="K7" s="7"/>
      <c r="L7" s="7"/>
      <c r="Q7" s="1"/>
      <c r="R7" s="39">
        <v>6</v>
      </c>
      <c r="S7" s="45">
        <f>AVERAGE(D46:F46)</f>
        <v>238.2222222222222</v>
      </c>
      <c r="T7" s="43">
        <f>_xlfn.STDEV.P(D43:F45)</f>
        <v>33.989468230869456</v>
      </c>
      <c r="U7" s="47">
        <f>AVERAGE(G46:I46)</f>
        <v>551.44444444444446</v>
      </c>
      <c r="V7" s="41">
        <f>_xlfn.STDEV.P(G43:I45)</f>
        <v>91.110569104078891</v>
      </c>
      <c r="W7" s="50">
        <f>AVERAGE(J46:L46)</f>
        <v>32.333333333333329</v>
      </c>
      <c r="X7" s="51">
        <f>_xlfn.STDEV.P(J43:L45)</f>
        <v>4.2946995755750415</v>
      </c>
      <c r="Y7" s="54">
        <f>AVERAGE(M46:O46)</f>
        <v>26.555555555555557</v>
      </c>
      <c r="Z7" s="55">
        <f>_xlfn.STDEV.P(M43:O45)</f>
        <v>6.7677521479293601</v>
      </c>
      <c r="AC7" s="56"/>
      <c r="AD7" s="22"/>
      <c r="AE7" s="22"/>
      <c r="AF7" s="22"/>
      <c r="AG7" s="9"/>
      <c r="AH7" s="11"/>
      <c r="AI7" s="10"/>
      <c r="AJ7" s="10"/>
      <c r="AK7" s="10"/>
      <c r="AL7" s="10"/>
      <c r="AM7" s="10"/>
      <c r="AN7" s="7"/>
      <c r="AO7" s="7"/>
      <c r="AP7" s="7"/>
      <c r="AQ7" s="22"/>
      <c r="AR7" s="22"/>
      <c r="AS7" s="22"/>
      <c r="AT7" s="22"/>
      <c r="AU7" s="70"/>
      <c r="AV7" s="39">
        <v>144</v>
      </c>
      <c r="AW7" s="45">
        <f>AVERAGE(AH46:AJ46)</f>
        <v>45.222222222222221</v>
      </c>
      <c r="AX7" s="43">
        <f>_xlfn.STDEV.P(AH43:AJ45)</f>
        <v>8.2162140210382901</v>
      </c>
      <c r="AY7" s="47">
        <f>AVERAGE(AK46:AM46)</f>
        <v>56.111111111111107</v>
      </c>
      <c r="AZ7" s="41">
        <f>_xlfn.STDEV.P(AK43:AM45)</f>
        <v>7.2486695245778181</v>
      </c>
      <c r="BA7" s="50">
        <f>AVERAGE(AN46:AP46)</f>
        <v>42</v>
      </c>
      <c r="BB7" s="51">
        <f>_xlfn.STDEV.P(AN43:AP45)</f>
        <v>6.4463598686045724</v>
      </c>
      <c r="BC7" s="54">
        <f>AVERAGE(AQ46:AS46)</f>
        <v>34.111111111111107</v>
      </c>
      <c r="BD7" s="55">
        <f>_xlfn.STDEV.P(AQ43:AS45)</f>
        <v>6.1903947898596083</v>
      </c>
      <c r="BE7" s="22"/>
      <c r="BF7" s="22"/>
      <c r="BG7" s="56"/>
      <c r="BH7" s="22"/>
      <c r="BI7" s="6"/>
      <c r="BJ7" s="9"/>
      <c r="BK7" s="11"/>
      <c r="BL7" s="10"/>
      <c r="BM7" s="10"/>
      <c r="BN7" s="10"/>
      <c r="BO7" s="10"/>
      <c r="BP7" s="10"/>
      <c r="BQ7" s="7"/>
      <c r="BR7" s="7"/>
      <c r="BS7" s="7"/>
      <c r="BX7" s="1"/>
      <c r="BY7" s="39">
        <v>24</v>
      </c>
      <c r="BZ7" s="45">
        <f>AVERAGE(BK46:BM46)</f>
        <v>1001.5555555555557</v>
      </c>
      <c r="CA7" s="43">
        <f>_xlfn.STDEV.P(BK43:BM45)</f>
        <v>70.403773748462456</v>
      </c>
      <c r="CB7" s="47">
        <f>AVERAGE(BN46:BP46)</f>
        <v>1563.8888888888889</v>
      </c>
      <c r="CC7" s="41">
        <f>_xlfn.STDEV.P(BN43:BP45)</f>
        <v>143.93319781099413</v>
      </c>
      <c r="CD7" s="50">
        <f>AVERAGE(BQ46:BS46)</f>
        <v>85.777777777777786</v>
      </c>
      <c r="CE7" s="51">
        <f>_xlfn.STDEV.P(BQ43:BS45)</f>
        <v>14.132529676661868</v>
      </c>
      <c r="CF7" s="54">
        <f>AVERAGE(BT46:BV46)</f>
        <v>72.177777777777791</v>
      </c>
      <c r="CG7" s="55">
        <f>_xlfn.STDEV.P(BT43:BV45)</f>
        <v>8.350885219581075</v>
      </c>
      <c r="CJ7" s="56"/>
    </row>
    <row r="8" spans="1:88" ht="14.7" thickBot="1" x14ac:dyDescent="0.55000000000000004">
      <c r="A8" s="6"/>
      <c r="B8" s="6"/>
      <c r="C8" s="4"/>
      <c r="D8" s="11"/>
      <c r="E8" s="10"/>
      <c r="F8" s="10"/>
      <c r="G8" s="10"/>
      <c r="H8" s="10"/>
      <c r="I8" s="10"/>
      <c r="J8" s="7"/>
      <c r="K8" s="7"/>
      <c r="L8" s="7"/>
      <c r="Q8" s="1"/>
      <c r="R8" s="39">
        <v>12</v>
      </c>
      <c r="S8" s="45">
        <f>AVERAGE(D54:F54)</f>
        <v>547.1111111111112</v>
      </c>
      <c r="T8" s="43">
        <f>_xlfn.STDEV.P(D51:F53)</f>
        <v>39.992900604550208</v>
      </c>
      <c r="U8" s="47">
        <f>AVERAGE(G54:I54)</f>
        <v>608.33333333333337</v>
      </c>
      <c r="V8" s="41">
        <f>_xlfn.STDEV.P(G51:I53)</f>
        <v>38.93584466786357</v>
      </c>
      <c r="W8" s="50">
        <f>AVERAGE(J54:L54)</f>
        <v>28.666666666666668</v>
      </c>
      <c r="X8" s="51">
        <f>_xlfn.STDEV.P(J51:L53)</f>
        <v>4.737556801183965</v>
      </c>
      <c r="Y8" s="54">
        <f>AVERAGE(M54:O54)</f>
        <v>26.777777777777775</v>
      </c>
      <c r="Z8" s="55">
        <f>_xlfn.STDEV.P(M51:O53)</f>
        <v>4.5160892073114614</v>
      </c>
      <c r="AC8" s="56"/>
      <c r="AD8" s="22"/>
      <c r="AE8" s="22"/>
      <c r="AF8" s="22"/>
      <c r="AG8" s="9"/>
      <c r="AH8" s="11"/>
      <c r="AI8" s="10"/>
      <c r="AJ8" s="10"/>
      <c r="AK8" s="10"/>
      <c r="AL8" s="10"/>
      <c r="AM8" s="10"/>
      <c r="AN8" s="7"/>
      <c r="AO8" s="7"/>
      <c r="AP8" s="7"/>
      <c r="AQ8" s="22"/>
      <c r="AR8" s="22"/>
      <c r="AS8" s="22"/>
      <c r="AT8" s="22"/>
      <c r="AU8" s="70" t="s">
        <v>1013</v>
      </c>
      <c r="AV8" s="39">
        <v>1</v>
      </c>
      <c r="AW8" s="45">
        <f>AVERAGE(AH54:AJ54)</f>
        <v>53.333333333333336</v>
      </c>
      <c r="AX8" s="43">
        <f>_xlfn.STDEV.P(AH51:AJ53)</f>
        <v>6.2716292407422598</v>
      </c>
      <c r="AY8" s="47">
        <f>AVERAGE(AK54:AM54)</f>
        <v>76.666666666666671</v>
      </c>
      <c r="AZ8" s="41">
        <f>_xlfn.STDEV.P(AK51:AM53)</f>
        <v>6.7659277100614794</v>
      </c>
      <c r="BA8" s="50">
        <f>AVERAGE(AN54:AP54)</f>
        <v>60.666666666666664</v>
      </c>
      <c r="BB8" s="51">
        <f>_xlfn.STDEV.P(AN51:AP53)</f>
        <v>9.556847457887633</v>
      </c>
      <c r="BC8" s="54">
        <f>AVERAGE(AQ54:AS54)</f>
        <v>44.333333333333336</v>
      </c>
      <c r="BD8" s="55">
        <f>_xlfn.STDEV.P(AQ51:AS53)</f>
        <v>5.2493385826745405</v>
      </c>
      <c r="BE8" s="22"/>
      <c r="BF8" s="22"/>
      <c r="BG8" s="56"/>
      <c r="BH8" s="22"/>
      <c r="BI8" s="6"/>
      <c r="BJ8" s="9"/>
      <c r="BK8" s="11"/>
      <c r="BL8" s="10"/>
      <c r="BM8" s="10"/>
      <c r="BN8" s="10"/>
      <c r="BO8" s="10"/>
      <c r="BP8" s="10"/>
      <c r="BQ8" s="7"/>
      <c r="BR8" s="7"/>
      <c r="BS8" s="7"/>
      <c r="BX8" s="1"/>
      <c r="BY8" s="70"/>
      <c r="BZ8" s="83"/>
      <c r="CA8" s="84"/>
      <c r="CB8" s="83"/>
      <c r="CC8" s="84"/>
      <c r="CD8" s="83"/>
      <c r="CE8" s="84"/>
      <c r="CF8" s="83"/>
      <c r="CG8" s="84"/>
      <c r="CJ8" s="56"/>
    </row>
    <row r="9" spans="1:88" ht="16" thickBot="1" x14ac:dyDescent="0.55000000000000004">
      <c r="A9" s="6"/>
      <c r="B9" s="6"/>
      <c r="D9" s="212" t="s">
        <v>984</v>
      </c>
      <c r="E9" s="213"/>
      <c r="F9" s="213"/>
      <c r="G9" s="214" t="s">
        <v>976</v>
      </c>
      <c r="H9" s="215"/>
      <c r="I9" s="215"/>
      <c r="J9" s="216" t="s">
        <v>977</v>
      </c>
      <c r="K9" s="217"/>
      <c r="L9" s="217"/>
      <c r="M9" s="218" t="s">
        <v>978</v>
      </c>
      <c r="N9" s="219"/>
      <c r="O9" s="220"/>
      <c r="Q9" s="1"/>
      <c r="R9" s="39">
        <v>24</v>
      </c>
      <c r="S9" s="45">
        <f>AVERAGE(D62:F62)</f>
        <v>548</v>
      </c>
      <c r="T9" s="43">
        <f>_xlfn.STDEV.P(D59:F61)</f>
        <v>138.05473954598992</v>
      </c>
      <c r="U9" s="47">
        <f>AVERAGE(G62:I62)</f>
        <v>708.22222222222217</v>
      </c>
      <c r="V9" s="41">
        <f>_xlfn.STDEV.P(G59:I61)</f>
        <v>150.25221594060343</v>
      </c>
      <c r="W9" s="50">
        <f>AVERAGE(J62:L62)</f>
        <v>38.777777777777779</v>
      </c>
      <c r="X9" s="51">
        <f>_xlfn.STDEV.P(J59:L61)</f>
        <v>3.5832256659104664</v>
      </c>
      <c r="Y9" s="54">
        <f>AVERAGE(M62:O62)</f>
        <v>32.777777777777779</v>
      </c>
      <c r="Z9" s="55">
        <f>_xlfn.STDEV.P(M59:O61)</f>
        <v>7.3451083915726265</v>
      </c>
      <c r="AC9" s="56"/>
      <c r="AD9" s="22"/>
      <c r="AE9" s="22"/>
      <c r="AF9" s="22"/>
      <c r="AG9" s="22"/>
      <c r="AH9" s="212" t="s">
        <v>984</v>
      </c>
      <c r="AI9" s="213"/>
      <c r="AJ9" s="213"/>
      <c r="AK9" s="214" t="s">
        <v>976</v>
      </c>
      <c r="AL9" s="215"/>
      <c r="AM9" s="215"/>
      <c r="AN9" s="216" t="s">
        <v>977</v>
      </c>
      <c r="AO9" s="217"/>
      <c r="AP9" s="217"/>
      <c r="AQ9" s="218" t="s">
        <v>978</v>
      </c>
      <c r="AR9" s="219"/>
      <c r="AS9" s="220"/>
      <c r="AT9" s="22"/>
      <c r="AU9" s="70"/>
      <c r="AV9" s="39">
        <v>3</v>
      </c>
      <c r="AW9" s="45">
        <f>AVERAGE(AH62:AJ62)</f>
        <v>47.333333333333336</v>
      </c>
      <c r="AX9" s="43">
        <f>_xlfn.STDEV.P(AH59:AJ61)</f>
        <v>8.5893991511500829</v>
      </c>
      <c r="AY9" s="47">
        <f>AVERAGE(AK62:AM62)</f>
        <v>89.111111111111128</v>
      </c>
      <c r="AZ9" s="41">
        <f>_xlfn.STDEV.P(AK59:AM61)</f>
        <v>14.239572749867373</v>
      </c>
      <c r="BA9" s="50">
        <f>AVERAGE(AN62:AP62)</f>
        <v>66.555555555555557</v>
      </c>
      <c r="BB9" s="51">
        <f>_xlfn.STDEV.P(AN59:AP61)</f>
        <v>13.540975765850776</v>
      </c>
      <c r="BC9" s="54">
        <f>AVERAGE(AQ62:AS62)</f>
        <v>39.55555555555555</v>
      </c>
      <c r="BD9" s="55">
        <f>_xlfn.STDEV.P(AQ59:AS61)</f>
        <v>10.436166932687192</v>
      </c>
      <c r="BE9" s="22"/>
      <c r="BF9" s="22"/>
      <c r="BG9" s="56"/>
      <c r="BH9" s="22"/>
      <c r="BI9" s="6"/>
      <c r="BK9" s="212" t="s">
        <v>984</v>
      </c>
      <c r="BL9" s="213"/>
      <c r="BM9" s="213"/>
      <c r="BN9" s="214" t="s">
        <v>976</v>
      </c>
      <c r="BO9" s="215"/>
      <c r="BP9" s="215"/>
      <c r="BQ9" s="216" t="s">
        <v>977</v>
      </c>
      <c r="BR9" s="217"/>
      <c r="BS9" s="217"/>
      <c r="BT9" s="218" t="s">
        <v>978</v>
      </c>
      <c r="BU9" s="219"/>
      <c r="BV9" s="220"/>
      <c r="BX9" s="1"/>
      <c r="BY9" s="82"/>
      <c r="BZ9" s="83"/>
      <c r="CA9" s="84"/>
      <c r="CB9" s="83"/>
      <c r="CC9" s="84"/>
      <c r="CD9" s="83"/>
      <c r="CE9" s="84"/>
      <c r="CF9" s="83"/>
      <c r="CG9" s="84"/>
      <c r="CJ9" s="56"/>
    </row>
    <row r="10" spans="1:88" ht="15" x14ac:dyDescent="0.5">
      <c r="A10" s="6"/>
      <c r="B10" s="6"/>
      <c r="C10" s="6"/>
      <c r="D10" s="23" t="s">
        <v>972</v>
      </c>
      <c r="E10" s="24" t="s">
        <v>973</v>
      </c>
      <c r="F10" s="34" t="s">
        <v>974</v>
      </c>
      <c r="G10" s="32" t="s">
        <v>972</v>
      </c>
      <c r="H10" s="25" t="s">
        <v>973</v>
      </c>
      <c r="I10" s="25" t="s">
        <v>974</v>
      </c>
      <c r="J10" s="26" t="s">
        <v>972</v>
      </c>
      <c r="K10" s="27" t="s">
        <v>973</v>
      </c>
      <c r="L10" s="27" t="s">
        <v>974</v>
      </c>
      <c r="M10" s="28" t="s">
        <v>972</v>
      </c>
      <c r="N10" s="29" t="s">
        <v>973</v>
      </c>
      <c r="O10" s="29" t="s">
        <v>974</v>
      </c>
      <c r="AC10" s="56"/>
      <c r="AD10" s="22"/>
      <c r="AE10" s="22"/>
      <c r="AF10" s="22"/>
      <c r="AG10" s="6"/>
      <c r="AH10" s="23" t="s">
        <v>972</v>
      </c>
      <c r="AI10" s="24" t="s">
        <v>973</v>
      </c>
      <c r="AJ10" s="34" t="s">
        <v>974</v>
      </c>
      <c r="AK10" s="32" t="s">
        <v>972</v>
      </c>
      <c r="AL10" s="25" t="s">
        <v>973</v>
      </c>
      <c r="AM10" s="25" t="s">
        <v>974</v>
      </c>
      <c r="AN10" s="26" t="s">
        <v>972</v>
      </c>
      <c r="AO10" s="27" t="s">
        <v>973</v>
      </c>
      <c r="AP10" s="27" t="s">
        <v>974</v>
      </c>
      <c r="AQ10" s="28" t="s">
        <v>972</v>
      </c>
      <c r="AR10" s="29" t="s">
        <v>973</v>
      </c>
      <c r="AS10" s="29" t="s">
        <v>974</v>
      </c>
      <c r="AT10" s="22"/>
      <c r="AU10" s="22"/>
      <c r="AV10" s="87">
        <v>6</v>
      </c>
      <c r="AW10" s="45">
        <f>AVERAGE(AH70:AJ70)</f>
        <v>65.777777777777771</v>
      </c>
      <c r="AX10" s="43">
        <f>_xlfn.STDEV.P(AH67:AJ69)</f>
        <v>6.3905794864659571</v>
      </c>
      <c r="AY10" s="47">
        <f>AVERAGE(AK70:AM70)</f>
        <v>153.22222222222223</v>
      </c>
      <c r="AZ10" s="41">
        <f>_xlfn.STDEV.P(AK67:AM69)</f>
        <v>17.446921267902685</v>
      </c>
      <c r="BA10" s="50">
        <f>AVERAGE(AN70:AP70)</f>
        <v>68.777777777777771</v>
      </c>
      <c r="BB10" s="51">
        <f>_xlfn.STDEV.P(AN67:AP69)</f>
        <v>8.7784809844905247</v>
      </c>
      <c r="BC10" s="54">
        <f>AVERAGE(AQ70:AS70)</f>
        <v>52.222222222222229</v>
      </c>
      <c r="BD10" s="55">
        <f>_xlfn.STDEV.P(AQ67:AS69)</f>
        <v>4.2629613540557489</v>
      </c>
      <c r="BE10" s="22"/>
      <c r="BF10" s="22"/>
      <c r="BG10" s="56"/>
      <c r="BH10" s="22"/>
      <c r="BI10" s="6"/>
      <c r="BJ10" s="6"/>
      <c r="BK10" s="23" t="s">
        <v>972</v>
      </c>
      <c r="BL10" s="24" t="s">
        <v>973</v>
      </c>
      <c r="BM10" s="34" t="s">
        <v>974</v>
      </c>
      <c r="BN10" s="32" t="s">
        <v>972</v>
      </c>
      <c r="BO10" s="25" t="s">
        <v>973</v>
      </c>
      <c r="BP10" s="25" t="s">
        <v>974</v>
      </c>
      <c r="BQ10" s="26" t="s">
        <v>972</v>
      </c>
      <c r="BR10" s="27" t="s">
        <v>973</v>
      </c>
      <c r="BS10" s="27" t="s">
        <v>974</v>
      </c>
      <c r="BT10" s="28" t="s">
        <v>972</v>
      </c>
      <c r="BU10" s="29" t="s">
        <v>973</v>
      </c>
      <c r="BV10" s="29" t="s">
        <v>974</v>
      </c>
      <c r="CJ10" s="56"/>
    </row>
    <row r="11" spans="1:88" x14ac:dyDescent="0.5">
      <c r="A11" s="6"/>
      <c r="B11" s="6"/>
      <c r="C11" s="6" t="s">
        <v>988</v>
      </c>
      <c r="D11" s="21">
        <v>2633</v>
      </c>
      <c r="E11" s="12">
        <v>2190</v>
      </c>
      <c r="F11" s="12">
        <v>2624</v>
      </c>
      <c r="G11" s="15">
        <v>5798</v>
      </c>
      <c r="H11" s="16">
        <v>4470</v>
      </c>
      <c r="I11" s="16">
        <v>7020.9999999999991</v>
      </c>
      <c r="J11" s="19">
        <v>69</v>
      </c>
      <c r="K11" s="19">
        <v>83</v>
      </c>
      <c r="L11" s="19">
        <v>89</v>
      </c>
      <c r="M11" s="20">
        <v>74</v>
      </c>
      <c r="N11" s="20">
        <v>82</v>
      </c>
      <c r="O11" s="20">
        <v>93</v>
      </c>
      <c r="AC11" s="56"/>
      <c r="AD11" s="22"/>
      <c r="AE11" s="22"/>
      <c r="AF11" s="22"/>
      <c r="AG11" s="6" t="s">
        <v>990</v>
      </c>
      <c r="AH11" s="21">
        <v>61</v>
      </c>
      <c r="AI11" s="12">
        <v>66</v>
      </c>
      <c r="AJ11" s="12">
        <v>60</v>
      </c>
      <c r="AK11" s="15">
        <v>761</v>
      </c>
      <c r="AL11" s="16">
        <v>690</v>
      </c>
      <c r="AM11" s="16">
        <v>722</v>
      </c>
      <c r="AN11" s="19">
        <v>63</v>
      </c>
      <c r="AO11" s="19">
        <v>60</v>
      </c>
      <c r="AP11" s="19">
        <v>50</v>
      </c>
      <c r="AQ11" s="20">
        <v>55.000000000000007</v>
      </c>
      <c r="AR11" s="20">
        <v>47</v>
      </c>
      <c r="AS11" s="20">
        <v>41</v>
      </c>
      <c r="AT11" s="22"/>
      <c r="AU11" s="22"/>
      <c r="AV11" s="87">
        <v>12</v>
      </c>
      <c r="AW11" s="45">
        <f>AVERAGE(AH78:AJ78)</f>
        <v>46.888888888888893</v>
      </c>
      <c r="AX11" s="43">
        <f>_xlfn.STDEV.P(AH75:AJ77)</f>
        <v>7.3853374923928294</v>
      </c>
      <c r="AY11" s="47">
        <f>AVERAGE(AK78:AM78)</f>
        <v>279.33333333333331</v>
      </c>
      <c r="AZ11" s="41">
        <f>_xlfn.STDEV.P(AK75:AM77)</f>
        <v>21.244607158837592</v>
      </c>
      <c r="BA11" s="50">
        <f>AVERAGE(AN78:AP78)</f>
        <v>64.222222222222229</v>
      </c>
      <c r="BB11" s="51">
        <f>_xlfn.STDEV.P(AN75:AP77)</f>
        <v>17.106059860488543</v>
      </c>
      <c r="BC11" s="54">
        <f>AVERAGE(AQ78:AS78)</f>
        <v>37.44444444444445</v>
      </c>
      <c r="BD11" s="55">
        <f>_xlfn.STDEV.P(AQ75:AS77)</f>
        <v>7.7044159214932071</v>
      </c>
      <c r="BE11" s="22"/>
      <c r="BF11" s="22"/>
      <c r="BG11" s="56"/>
      <c r="BH11" s="22"/>
      <c r="BI11" s="6"/>
      <c r="BJ11" s="6" t="s">
        <v>988</v>
      </c>
      <c r="BK11" s="21">
        <v>3679</v>
      </c>
      <c r="BL11" s="12">
        <v>2906</v>
      </c>
      <c r="BM11" s="12">
        <v>3108</v>
      </c>
      <c r="BN11" s="15">
        <v>4327</v>
      </c>
      <c r="BO11" s="16">
        <v>3914</v>
      </c>
      <c r="BP11" s="16">
        <v>4267</v>
      </c>
      <c r="BQ11" s="19">
        <v>133</v>
      </c>
      <c r="BR11" s="19">
        <v>130</v>
      </c>
      <c r="BS11" s="19">
        <v>103</v>
      </c>
      <c r="BT11" s="20">
        <v>138</v>
      </c>
      <c r="BU11" s="20">
        <v>113</v>
      </c>
      <c r="BV11" s="20">
        <v>110</v>
      </c>
      <c r="CJ11" s="56"/>
    </row>
    <row r="12" spans="1:88" x14ac:dyDescent="0.5">
      <c r="A12" s="6"/>
      <c r="B12" s="6"/>
      <c r="C12" s="6"/>
      <c r="D12" s="12">
        <v>2626</v>
      </c>
      <c r="E12" s="12">
        <v>2392</v>
      </c>
      <c r="F12" s="12">
        <v>2555</v>
      </c>
      <c r="G12" s="15">
        <v>5748</v>
      </c>
      <c r="H12" s="16">
        <v>4385</v>
      </c>
      <c r="I12" s="16">
        <v>7072</v>
      </c>
      <c r="J12" s="19">
        <v>79</v>
      </c>
      <c r="K12" s="19">
        <v>77</v>
      </c>
      <c r="L12" s="19">
        <v>84</v>
      </c>
      <c r="M12" s="20">
        <v>74</v>
      </c>
      <c r="N12" s="20">
        <v>70</v>
      </c>
      <c r="O12" s="20">
        <v>103</v>
      </c>
      <c r="AC12" s="56"/>
      <c r="AD12" s="22"/>
      <c r="AE12" s="22"/>
      <c r="AF12" s="22"/>
      <c r="AG12" s="6"/>
      <c r="AH12" s="12">
        <v>78</v>
      </c>
      <c r="AI12" s="12">
        <v>60</v>
      </c>
      <c r="AJ12" s="12">
        <v>61</v>
      </c>
      <c r="AK12" s="15">
        <v>830.00000000000011</v>
      </c>
      <c r="AL12" s="16">
        <v>779</v>
      </c>
      <c r="AM12" s="16">
        <v>867</v>
      </c>
      <c r="AN12" s="19">
        <v>70</v>
      </c>
      <c r="AO12" s="19">
        <v>58</v>
      </c>
      <c r="AP12" s="19">
        <v>53</v>
      </c>
      <c r="AQ12" s="20">
        <v>61</v>
      </c>
      <c r="AR12" s="20">
        <v>34</v>
      </c>
      <c r="AS12" s="20">
        <v>49</v>
      </c>
      <c r="AT12" s="22"/>
      <c r="AU12" s="22"/>
      <c r="AV12" s="87">
        <v>24</v>
      </c>
      <c r="AW12" s="45">
        <f>AVERAGE(AH86:AJ86)</f>
        <v>63.555555555555564</v>
      </c>
      <c r="AX12" s="43">
        <f>_xlfn.STDEV.P(AH83:AJ85)</f>
        <v>7.959775417143252</v>
      </c>
      <c r="AY12" s="47">
        <f>AVERAGE(AK86:AM86)</f>
        <v>260.4444444444444</v>
      </c>
      <c r="AZ12" s="41">
        <f>_xlfn.STDEV.P(AK83:AM85)</f>
        <v>23.650751038632119</v>
      </c>
      <c r="BA12" s="50">
        <f>AVERAGE(AN86:AP86)</f>
        <v>54.777777777777779</v>
      </c>
      <c r="BB12" s="51">
        <f>_xlfn.STDEV.P(AN83:AP85)</f>
        <v>10.517475169954873</v>
      </c>
      <c r="BC12" s="54">
        <f>AVERAGE(AQ86:AS86)</f>
        <v>42.666666666666664</v>
      </c>
      <c r="BD12" s="55">
        <f>_xlfn.STDEV.P(AQ83:AS85)</f>
        <v>6.8150161000869574</v>
      </c>
      <c r="BE12" s="22"/>
      <c r="BF12" s="22"/>
      <c r="BG12" s="56"/>
      <c r="BH12" s="22"/>
      <c r="BI12" s="6"/>
      <c r="BJ12" s="6"/>
      <c r="BK12" s="12">
        <v>3522</v>
      </c>
      <c r="BL12" s="12">
        <v>2889</v>
      </c>
      <c r="BM12" s="12">
        <v>3211</v>
      </c>
      <c r="BN12" s="15">
        <v>4095</v>
      </c>
      <c r="BO12" s="16">
        <v>4054</v>
      </c>
      <c r="BP12" s="16">
        <v>4183</v>
      </c>
      <c r="BQ12" s="19">
        <v>127</v>
      </c>
      <c r="BR12" s="19">
        <v>88</v>
      </c>
      <c r="BS12" s="19">
        <v>114</v>
      </c>
      <c r="BT12" s="20">
        <v>117</v>
      </c>
      <c r="BU12" s="20">
        <v>91</v>
      </c>
      <c r="BV12" s="20">
        <v>95</v>
      </c>
      <c r="CJ12" s="56"/>
    </row>
    <row r="13" spans="1:88" x14ac:dyDescent="0.5">
      <c r="A13" s="6"/>
      <c r="B13" s="6"/>
      <c r="C13" s="6"/>
      <c r="D13" s="12">
        <v>2678</v>
      </c>
      <c r="E13" s="12">
        <v>2264</v>
      </c>
      <c r="F13" s="12">
        <v>2603</v>
      </c>
      <c r="G13" s="15">
        <v>5585</v>
      </c>
      <c r="H13" s="16">
        <v>4266</v>
      </c>
      <c r="I13" s="16">
        <v>7161</v>
      </c>
      <c r="J13" s="19">
        <v>92</v>
      </c>
      <c r="K13" s="19">
        <v>72</v>
      </c>
      <c r="L13" s="19">
        <v>66</v>
      </c>
      <c r="M13" s="20">
        <v>69</v>
      </c>
      <c r="N13" s="20">
        <v>71</v>
      </c>
      <c r="O13" s="20">
        <v>66</v>
      </c>
      <c r="AC13" s="56"/>
      <c r="AD13" s="22"/>
      <c r="AE13" s="22"/>
      <c r="AF13" s="22"/>
      <c r="AG13" s="6"/>
      <c r="AH13" s="12">
        <v>83</v>
      </c>
      <c r="AI13" s="12">
        <v>46</v>
      </c>
      <c r="AJ13" s="12">
        <v>54</v>
      </c>
      <c r="AK13" s="15">
        <v>924</v>
      </c>
      <c r="AL13" s="16">
        <v>745</v>
      </c>
      <c r="AM13" s="16">
        <v>842</v>
      </c>
      <c r="AN13" s="19">
        <v>58</v>
      </c>
      <c r="AO13" s="19">
        <v>56</v>
      </c>
      <c r="AP13" s="19">
        <v>79</v>
      </c>
      <c r="AQ13" s="20">
        <v>68</v>
      </c>
      <c r="AR13" s="20">
        <v>43</v>
      </c>
      <c r="AS13" s="20">
        <v>65</v>
      </c>
      <c r="AT13" s="22"/>
      <c r="AU13" s="22"/>
      <c r="AV13" s="87">
        <v>72</v>
      </c>
      <c r="AW13" s="45">
        <f>AVERAGE(AH94:AJ94)</f>
        <v>203.44444444444443</v>
      </c>
      <c r="AX13" s="43">
        <f>_xlfn.STDEV.P(AH91:AJ93)</f>
        <v>34.47740358589509</v>
      </c>
      <c r="AY13" s="47">
        <f>AVERAGE(AK94:AM94)</f>
        <v>515.33333333333337</v>
      </c>
      <c r="AZ13" s="41">
        <f>_xlfn.STDEV.P(AK91:AM93)</f>
        <v>94.898776481985152</v>
      </c>
      <c r="BA13" s="50">
        <f>AVERAGE(AN94:AP94)</f>
        <v>56.888888888888886</v>
      </c>
      <c r="BB13" s="51">
        <f>_xlfn.STDEV.P(AN91:AP93)</f>
        <v>13.851950881008658</v>
      </c>
      <c r="BC13" s="54">
        <f>AVERAGE(AQ94:AS94)</f>
        <v>41.333333333333336</v>
      </c>
      <c r="BD13" s="55">
        <f>_xlfn.STDEV.P(AQ91:AS93)</f>
        <v>7.5865377844940278</v>
      </c>
      <c r="BE13" s="22"/>
      <c r="BF13" s="22"/>
      <c r="BG13" s="56"/>
      <c r="BH13" s="22"/>
      <c r="BI13" s="6"/>
      <c r="BJ13" s="6"/>
      <c r="BK13" s="12">
        <v>3210</v>
      </c>
      <c r="BL13" s="12">
        <v>2801</v>
      </c>
      <c r="BM13" s="12">
        <v>2858</v>
      </c>
      <c r="BN13" s="15">
        <v>3806</v>
      </c>
      <c r="BO13" s="16">
        <v>3894</v>
      </c>
      <c r="BP13" s="16">
        <v>4104</v>
      </c>
      <c r="BQ13" s="19">
        <v>127</v>
      </c>
      <c r="BR13" s="19">
        <v>95</v>
      </c>
      <c r="BS13" s="19">
        <v>95</v>
      </c>
      <c r="BT13" s="20">
        <v>93</v>
      </c>
      <c r="BU13" s="20">
        <v>86</v>
      </c>
      <c r="BV13" s="20">
        <v>79</v>
      </c>
      <c r="CJ13" s="56"/>
    </row>
    <row r="14" spans="1:88" x14ac:dyDescent="0.5">
      <c r="A14" s="6"/>
      <c r="B14" s="6"/>
      <c r="C14" s="9" t="s">
        <v>975</v>
      </c>
      <c r="D14" s="13">
        <f>AVERAGE(D11:D13)</f>
        <v>2645.6666666666665</v>
      </c>
      <c r="E14" s="13">
        <f t="shared" ref="E14:O14" si="12">AVERAGE(E11:E13)</f>
        <v>2282</v>
      </c>
      <c r="F14" s="13">
        <f t="shared" si="12"/>
        <v>2594</v>
      </c>
      <c r="G14" s="33">
        <f t="shared" si="12"/>
        <v>5710.333333333333</v>
      </c>
      <c r="H14" s="30">
        <f t="shared" si="12"/>
        <v>4373.666666666667</v>
      </c>
      <c r="I14" s="30">
        <f t="shared" si="12"/>
        <v>7084.666666666667</v>
      </c>
      <c r="J14" s="17">
        <f t="shared" si="12"/>
        <v>80</v>
      </c>
      <c r="K14" s="17">
        <f t="shared" si="12"/>
        <v>77.333333333333329</v>
      </c>
      <c r="L14" s="17">
        <f t="shared" si="12"/>
        <v>79.666666666666671</v>
      </c>
      <c r="M14" s="18">
        <f t="shared" si="12"/>
        <v>72.333333333333329</v>
      </c>
      <c r="N14" s="18">
        <f t="shared" si="12"/>
        <v>74.333333333333329</v>
      </c>
      <c r="O14" s="18">
        <f t="shared" si="12"/>
        <v>87.333333333333329</v>
      </c>
      <c r="AC14" s="56"/>
      <c r="AD14" s="22"/>
      <c r="AE14" s="22"/>
      <c r="AF14" s="22"/>
      <c r="AG14" s="9" t="s">
        <v>975</v>
      </c>
      <c r="AH14" s="13">
        <f>AVERAGE(AH11:AH13)</f>
        <v>74</v>
      </c>
      <c r="AI14" s="13">
        <f t="shared" ref="AI14:AS14" si="13">AVERAGE(AI11:AI13)</f>
        <v>57.333333333333336</v>
      </c>
      <c r="AJ14" s="13">
        <f t="shared" si="13"/>
        <v>58.333333333333336</v>
      </c>
      <c r="AK14" s="33">
        <f t="shared" si="13"/>
        <v>838.33333333333337</v>
      </c>
      <c r="AL14" s="30">
        <f t="shared" si="13"/>
        <v>738</v>
      </c>
      <c r="AM14" s="30">
        <f t="shared" si="13"/>
        <v>810.33333333333337</v>
      </c>
      <c r="AN14" s="17">
        <f t="shared" si="13"/>
        <v>63.666666666666664</v>
      </c>
      <c r="AO14" s="17">
        <f t="shared" si="13"/>
        <v>58</v>
      </c>
      <c r="AP14" s="17">
        <f t="shared" si="13"/>
        <v>60.666666666666664</v>
      </c>
      <c r="AQ14" s="18">
        <f t="shared" si="13"/>
        <v>61.333333333333336</v>
      </c>
      <c r="AR14" s="18">
        <f t="shared" si="13"/>
        <v>41.333333333333336</v>
      </c>
      <c r="AS14" s="18">
        <f t="shared" si="13"/>
        <v>51.666666666666664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56"/>
      <c r="BH14" s="22"/>
      <c r="BI14" s="6"/>
      <c r="BJ14" s="9" t="s">
        <v>975</v>
      </c>
      <c r="BK14" s="13">
        <f>AVERAGE(BK11:BK13)</f>
        <v>3470.3333333333335</v>
      </c>
      <c r="BL14" s="13">
        <f t="shared" ref="BL14:BV14" si="14">AVERAGE(BL11:BL13)</f>
        <v>2865.3333333333335</v>
      </c>
      <c r="BM14" s="13">
        <f t="shared" si="14"/>
        <v>3059</v>
      </c>
      <c r="BN14" s="33">
        <f t="shared" si="14"/>
        <v>4076</v>
      </c>
      <c r="BO14" s="30">
        <f t="shared" si="14"/>
        <v>3954</v>
      </c>
      <c r="BP14" s="30">
        <f t="shared" si="14"/>
        <v>4184.666666666667</v>
      </c>
      <c r="BQ14" s="17">
        <f>AVERAGE(BQ11:BQ13)</f>
        <v>129</v>
      </c>
      <c r="BR14" s="17">
        <f>AVERAGE(BR11:BR13)</f>
        <v>104.33333333333333</v>
      </c>
      <c r="BS14" s="17">
        <f t="shared" si="14"/>
        <v>104</v>
      </c>
      <c r="BT14" s="18">
        <f t="shared" si="14"/>
        <v>116</v>
      </c>
      <c r="BU14" s="18">
        <f>AVERAGE(BU11:BU13)</f>
        <v>96.666666666666671</v>
      </c>
      <c r="BV14" s="18">
        <f t="shared" si="14"/>
        <v>94.666666666666671</v>
      </c>
      <c r="CJ14" s="56"/>
    </row>
    <row r="15" spans="1:88" x14ac:dyDescent="0.5">
      <c r="A15" s="6"/>
      <c r="B15" s="6"/>
      <c r="C15" s="4"/>
      <c r="D15" s="8"/>
      <c r="E15" s="8"/>
      <c r="F15" s="8"/>
      <c r="G15" s="8"/>
      <c r="H15" s="8"/>
      <c r="I15" s="8"/>
      <c r="J15" s="7"/>
      <c r="K15" s="7"/>
      <c r="L15" s="7"/>
      <c r="AC15" s="56"/>
      <c r="AD15" s="22"/>
      <c r="AE15" s="22"/>
      <c r="AF15" s="22"/>
      <c r="AG15" s="9"/>
      <c r="AH15" s="8"/>
      <c r="AI15" s="8"/>
      <c r="AJ15" s="8"/>
      <c r="AK15" s="8"/>
      <c r="AL15" s="8"/>
      <c r="AM15" s="8"/>
      <c r="AN15" s="7"/>
      <c r="AO15" s="7"/>
      <c r="AP15" s="7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56"/>
      <c r="BH15" s="22"/>
      <c r="BI15" s="6"/>
      <c r="BJ15" s="9"/>
      <c r="BK15" s="8"/>
      <c r="BL15" s="8"/>
      <c r="BM15" s="8"/>
      <c r="BN15" s="8"/>
      <c r="BO15" s="8"/>
      <c r="BP15" s="8"/>
      <c r="BQ15" s="7"/>
      <c r="BR15" s="7"/>
      <c r="BS15" s="7"/>
      <c r="CJ15" s="56"/>
    </row>
    <row r="16" spans="1:88" ht="14.7" thickBot="1" x14ac:dyDescent="0.55000000000000004">
      <c r="A16" s="6"/>
      <c r="B16" s="6"/>
      <c r="C16" s="4"/>
      <c r="D16" s="8"/>
      <c r="E16" s="8"/>
      <c r="F16" s="8"/>
      <c r="G16" s="8"/>
      <c r="H16" s="8"/>
      <c r="I16" s="8"/>
      <c r="J16" s="7"/>
      <c r="K16" s="7"/>
      <c r="L16" s="7"/>
      <c r="AC16" s="56"/>
      <c r="AD16" s="22"/>
      <c r="AE16" s="22"/>
      <c r="AF16" s="22"/>
      <c r="AG16" s="9"/>
      <c r="AH16" s="8"/>
      <c r="AI16" s="8"/>
      <c r="AJ16" s="8"/>
      <c r="AK16" s="8"/>
      <c r="AL16" s="8"/>
      <c r="AM16" s="8"/>
      <c r="AN16" s="7"/>
      <c r="AO16" s="7"/>
      <c r="AP16" s="7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56"/>
      <c r="BH16" s="22"/>
      <c r="BI16" s="6"/>
      <c r="BJ16" s="9"/>
      <c r="BK16" s="8"/>
      <c r="BL16" s="8"/>
      <c r="BM16" s="8"/>
      <c r="BN16" s="8"/>
      <c r="BO16" s="8"/>
      <c r="BP16" s="8"/>
      <c r="BQ16" s="7"/>
      <c r="BR16" s="7"/>
      <c r="BS16" s="7"/>
      <c r="CJ16" s="56"/>
    </row>
    <row r="17" spans="1:88" ht="16" thickBot="1" x14ac:dyDescent="0.55000000000000004">
      <c r="A17" s="6"/>
      <c r="B17" s="6"/>
      <c r="D17" s="212" t="s">
        <v>984</v>
      </c>
      <c r="E17" s="213"/>
      <c r="F17" s="213"/>
      <c r="G17" s="214" t="s">
        <v>976</v>
      </c>
      <c r="H17" s="215"/>
      <c r="I17" s="215"/>
      <c r="J17" s="216" t="s">
        <v>977</v>
      </c>
      <c r="K17" s="217"/>
      <c r="L17" s="217"/>
      <c r="M17" s="218" t="s">
        <v>978</v>
      </c>
      <c r="N17" s="219"/>
      <c r="O17" s="220"/>
      <c r="P17" s="22"/>
      <c r="Q17" s="22"/>
      <c r="AC17" s="56"/>
      <c r="AD17" s="22"/>
      <c r="AE17" s="22"/>
      <c r="AF17" s="22"/>
      <c r="AG17" s="22"/>
      <c r="AH17" s="212" t="s">
        <v>984</v>
      </c>
      <c r="AI17" s="213"/>
      <c r="AJ17" s="213"/>
      <c r="AK17" s="214" t="s">
        <v>976</v>
      </c>
      <c r="AL17" s="215"/>
      <c r="AM17" s="215"/>
      <c r="AN17" s="216" t="s">
        <v>977</v>
      </c>
      <c r="AO17" s="217"/>
      <c r="AP17" s="217"/>
      <c r="AQ17" s="218" t="s">
        <v>978</v>
      </c>
      <c r="AR17" s="219"/>
      <c r="AS17" s="220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56"/>
      <c r="BH17" s="22"/>
      <c r="BI17" s="6"/>
      <c r="BK17" s="212" t="s">
        <v>984</v>
      </c>
      <c r="BL17" s="213"/>
      <c r="BM17" s="213"/>
      <c r="BN17" s="214" t="s">
        <v>976</v>
      </c>
      <c r="BO17" s="215"/>
      <c r="BP17" s="215"/>
      <c r="BQ17" s="216" t="s">
        <v>977</v>
      </c>
      <c r="BR17" s="217"/>
      <c r="BS17" s="217"/>
      <c r="BT17" s="218" t="s">
        <v>978</v>
      </c>
      <c r="BU17" s="219"/>
      <c r="BV17" s="220"/>
      <c r="BW17" s="22"/>
      <c r="BX17" s="22"/>
      <c r="CJ17" s="56"/>
    </row>
    <row r="18" spans="1:88" ht="15" x14ac:dyDescent="0.5">
      <c r="A18" s="6"/>
      <c r="B18" s="6"/>
      <c r="C18" s="6"/>
      <c r="D18" s="23" t="s">
        <v>972</v>
      </c>
      <c r="E18" s="24" t="s">
        <v>973</v>
      </c>
      <c r="F18" s="34" t="s">
        <v>974</v>
      </c>
      <c r="G18" s="32" t="s">
        <v>972</v>
      </c>
      <c r="H18" s="25" t="s">
        <v>973</v>
      </c>
      <c r="I18" s="25" t="s">
        <v>974</v>
      </c>
      <c r="J18" s="26" t="s">
        <v>972</v>
      </c>
      <c r="K18" s="27" t="s">
        <v>973</v>
      </c>
      <c r="L18" s="27" t="s">
        <v>974</v>
      </c>
      <c r="M18" s="28" t="s">
        <v>972</v>
      </c>
      <c r="N18" s="29" t="s">
        <v>973</v>
      </c>
      <c r="O18" s="29" t="s">
        <v>974</v>
      </c>
      <c r="P18" s="22"/>
      <c r="Q18" s="22"/>
      <c r="AC18" s="56"/>
      <c r="AD18" s="22"/>
      <c r="AE18" s="22"/>
      <c r="AF18" s="22"/>
      <c r="AG18" s="6"/>
      <c r="AH18" s="23" t="s">
        <v>972</v>
      </c>
      <c r="AI18" s="24" t="s">
        <v>973</v>
      </c>
      <c r="AJ18" s="34" t="s">
        <v>974</v>
      </c>
      <c r="AK18" s="32" t="s">
        <v>972</v>
      </c>
      <c r="AL18" s="25" t="s">
        <v>973</v>
      </c>
      <c r="AM18" s="25" t="s">
        <v>974</v>
      </c>
      <c r="AN18" s="26" t="s">
        <v>972</v>
      </c>
      <c r="AO18" s="27" t="s">
        <v>973</v>
      </c>
      <c r="AP18" s="27" t="s">
        <v>974</v>
      </c>
      <c r="AQ18" s="28" t="s">
        <v>972</v>
      </c>
      <c r="AR18" s="29" t="s">
        <v>973</v>
      </c>
      <c r="AS18" s="29" t="s">
        <v>974</v>
      </c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56"/>
      <c r="BH18" s="22"/>
      <c r="BI18" s="6"/>
      <c r="BJ18" s="6"/>
      <c r="BK18" s="23" t="s">
        <v>972</v>
      </c>
      <c r="BL18" s="24" t="s">
        <v>973</v>
      </c>
      <c r="BM18" s="34" t="s">
        <v>974</v>
      </c>
      <c r="BN18" s="32" t="s">
        <v>972</v>
      </c>
      <c r="BO18" s="25" t="s">
        <v>973</v>
      </c>
      <c r="BP18" s="25" t="s">
        <v>974</v>
      </c>
      <c r="BQ18" s="26" t="s">
        <v>972</v>
      </c>
      <c r="BR18" s="27" t="s">
        <v>973</v>
      </c>
      <c r="BS18" s="27" t="s">
        <v>974</v>
      </c>
      <c r="BT18" s="28" t="s">
        <v>972</v>
      </c>
      <c r="BU18" s="29" t="s">
        <v>973</v>
      </c>
      <c r="BV18" s="29" t="s">
        <v>974</v>
      </c>
      <c r="BW18" s="22"/>
      <c r="BX18" s="22"/>
      <c r="CJ18" s="56"/>
    </row>
    <row r="19" spans="1:88" x14ac:dyDescent="0.5">
      <c r="A19" s="6"/>
      <c r="B19" s="6"/>
      <c r="C19" s="6" t="s">
        <v>993</v>
      </c>
      <c r="D19" s="21">
        <v>1602</v>
      </c>
      <c r="E19" s="12">
        <v>1416</v>
      </c>
      <c r="F19" s="12">
        <v>792</v>
      </c>
      <c r="G19" s="15">
        <v>4685</v>
      </c>
      <c r="H19" s="16">
        <v>2434</v>
      </c>
      <c r="I19" s="16">
        <v>5097</v>
      </c>
      <c r="J19" s="19">
        <v>59</v>
      </c>
      <c r="K19" s="19">
        <v>48</v>
      </c>
      <c r="L19" s="19">
        <v>79</v>
      </c>
      <c r="M19" s="20">
        <v>53</v>
      </c>
      <c r="N19" s="20">
        <v>46</v>
      </c>
      <c r="O19" s="20">
        <v>55.000000000000007</v>
      </c>
      <c r="P19" s="22"/>
      <c r="Q19" s="22"/>
      <c r="AC19" s="56"/>
      <c r="AD19" s="22"/>
      <c r="AE19" s="22"/>
      <c r="AF19" s="22"/>
      <c r="AG19" s="6" t="s">
        <v>992</v>
      </c>
      <c r="AH19" s="21">
        <v>102</v>
      </c>
      <c r="AI19" s="12">
        <v>85</v>
      </c>
      <c r="AJ19" s="12">
        <v>86</v>
      </c>
      <c r="AK19" s="15">
        <v>313</v>
      </c>
      <c r="AL19" s="16">
        <v>324</v>
      </c>
      <c r="AM19" s="16">
        <v>413</v>
      </c>
      <c r="AN19" s="19">
        <v>98</v>
      </c>
      <c r="AO19" s="19">
        <v>85</v>
      </c>
      <c r="AP19" s="19">
        <v>78</v>
      </c>
      <c r="AQ19" s="20">
        <v>82</v>
      </c>
      <c r="AR19" s="20">
        <v>78</v>
      </c>
      <c r="AS19" s="20">
        <v>81</v>
      </c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56"/>
      <c r="BH19" s="22"/>
      <c r="BI19" s="6"/>
      <c r="BJ19" s="6" t="s">
        <v>989</v>
      </c>
      <c r="BK19" s="21">
        <v>1380</v>
      </c>
      <c r="BL19" s="12">
        <v>1475</v>
      </c>
      <c r="BM19" s="12">
        <v>1565</v>
      </c>
      <c r="BN19" s="15">
        <v>1913</v>
      </c>
      <c r="BO19" s="16">
        <v>2090</v>
      </c>
      <c r="BP19" s="16">
        <v>2422</v>
      </c>
      <c r="BQ19" s="19">
        <v>86</v>
      </c>
      <c r="BR19" s="19">
        <v>77</v>
      </c>
      <c r="BS19" s="19">
        <v>95</v>
      </c>
      <c r="BT19" s="20">
        <v>77</v>
      </c>
      <c r="BU19" s="20">
        <v>68</v>
      </c>
      <c r="BV19" s="20">
        <v>81</v>
      </c>
      <c r="BW19" s="22"/>
      <c r="BX19" s="22"/>
      <c r="CJ19" s="56"/>
    </row>
    <row r="20" spans="1:88" x14ac:dyDescent="0.5">
      <c r="A20" s="6"/>
      <c r="B20" s="6"/>
      <c r="C20" s="6"/>
      <c r="D20" s="12">
        <v>1777</v>
      </c>
      <c r="E20" s="12">
        <v>1094</v>
      </c>
      <c r="F20" s="12">
        <v>1448</v>
      </c>
      <c r="G20" s="15">
        <v>4743</v>
      </c>
      <c r="H20" s="16">
        <v>2327</v>
      </c>
      <c r="I20" s="16">
        <v>4830</v>
      </c>
      <c r="J20" s="19">
        <v>59</v>
      </c>
      <c r="K20" s="19">
        <v>40</v>
      </c>
      <c r="L20" s="19">
        <v>57.999999999999993</v>
      </c>
      <c r="M20" s="20">
        <v>50</v>
      </c>
      <c r="N20" s="20">
        <v>52</v>
      </c>
      <c r="O20" s="20">
        <v>44</v>
      </c>
      <c r="P20" s="11"/>
      <c r="Q20" s="22"/>
      <c r="AC20" s="56"/>
      <c r="AD20" s="22"/>
      <c r="AE20" s="22"/>
      <c r="AF20" s="22"/>
      <c r="AG20" s="6"/>
      <c r="AH20" s="12">
        <v>86</v>
      </c>
      <c r="AI20" s="12">
        <v>75</v>
      </c>
      <c r="AJ20" s="12">
        <v>98</v>
      </c>
      <c r="AK20" s="15">
        <v>376</v>
      </c>
      <c r="AL20" s="16">
        <v>288</v>
      </c>
      <c r="AM20" s="16">
        <v>385</v>
      </c>
      <c r="AN20" s="19">
        <v>72</v>
      </c>
      <c r="AO20" s="19">
        <v>84</v>
      </c>
      <c r="AP20" s="19">
        <v>91</v>
      </c>
      <c r="AQ20" s="20">
        <v>70</v>
      </c>
      <c r="AR20" s="20">
        <v>88</v>
      </c>
      <c r="AS20" s="20">
        <v>55.000000000000007</v>
      </c>
      <c r="AT20" s="11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56"/>
      <c r="BH20" s="22"/>
      <c r="BI20" s="6"/>
      <c r="BJ20" s="6"/>
      <c r="BK20" s="12">
        <v>1289</v>
      </c>
      <c r="BL20" s="12">
        <v>1278</v>
      </c>
      <c r="BM20" s="12">
        <v>1359</v>
      </c>
      <c r="BN20" s="15">
        <v>1765</v>
      </c>
      <c r="BO20" s="16">
        <v>1811</v>
      </c>
      <c r="BP20" s="16">
        <v>2234</v>
      </c>
      <c r="BQ20" s="19">
        <v>65</v>
      </c>
      <c r="BR20" s="19">
        <v>58</v>
      </c>
      <c r="BS20" s="19">
        <v>67</v>
      </c>
      <c r="BT20" s="20">
        <v>75</v>
      </c>
      <c r="BU20" s="20">
        <v>71</v>
      </c>
      <c r="BV20" s="20">
        <v>67</v>
      </c>
      <c r="BW20" s="11"/>
      <c r="BX20" s="22"/>
      <c r="CJ20" s="56"/>
    </row>
    <row r="21" spans="1:88" x14ac:dyDescent="0.5">
      <c r="A21" s="6"/>
      <c r="B21" s="6"/>
      <c r="C21" s="6"/>
      <c r="D21" s="12">
        <v>1757</v>
      </c>
      <c r="E21" s="12">
        <v>1426</v>
      </c>
      <c r="F21" s="12">
        <v>1659</v>
      </c>
      <c r="G21" s="15">
        <v>4504</v>
      </c>
      <c r="H21" s="16">
        <v>2035.0000000000002</v>
      </c>
      <c r="I21" s="16">
        <v>5226</v>
      </c>
      <c r="J21" s="19">
        <v>70</v>
      </c>
      <c r="K21" s="19">
        <v>42</v>
      </c>
      <c r="L21" s="19">
        <v>75</v>
      </c>
      <c r="M21" s="20">
        <v>45</v>
      </c>
      <c r="N21" s="20">
        <v>50</v>
      </c>
      <c r="O21" s="20">
        <v>57.999999999999993</v>
      </c>
      <c r="P21" s="22"/>
      <c r="Q21" s="22"/>
      <c r="AC21" s="56"/>
      <c r="AD21" s="22"/>
      <c r="AE21" s="22"/>
      <c r="AF21" s="22"/>
      <c r="AG21" s="6"/>
      <c r="AH21" s="12">
        <v>94</v>
      </c>
      <c r="AI21" s="12">
        <v>91</v>
      </c>
      <c r="AJ21" s="12">
        <v>106</v>
      </c>
      <c r="AK21" s="15">
        <v>367</v>
      </c>
      <c r="AL21" s="16">
        <v>314</v>
      </c>
      <c r="AM21" s="16">
        <v>392</v>
      </c>
      <c r="AN21" s="19">
        <v>72</v>
      </c>
      <c r="AO21" s="19">
        <v>98</v>
      </c>
      <c r="AP21" s="19">
        <v>81</v>
      </c>
      <c r="AQ21" s="20">
        <v>85</v>
      </c>
      <c r="AR21" s="20">
        <v>74</v>
      </c>
      <c r="AS21" s="20">
        <v>69</v>
      </c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56"/>
      <c r="BH21" s="22"/>
      <c r="BI21" s="6"/>
      <c r="BJ21" s="6"/>
      <c r="BK21" s="12">
        <v>1362</v>
      </c>
      <c r="BL21" s="12">
        <v>1204</v>
      </c>
      <c r="BM21" s="12">
        <v>1311</v>
      </c>
      <c r="BN21" s="15">
        <v>1328</v>
      </c>
      <c r="BO21" s="16">
        <v>1545</v>
      </c>
      <c r="BP21" s="16">
        <v>2156</v>
      </c>
      <c r="BQ21" s="19">
        <v>68</v>
      </c>
      <c r="BR21" s="19">
        <v>54</v>
      </c>
      <c r="BS21" s="19">
        <v>70</v>
      </c>
      <c r="BT21" s="20">
        <v>63</v>
      </c>
      <c r="BU21" s="20">
        <v>43</v>
      </c>
      <c r="BV21" s="20">
        <v>70</v>
      </c>
      <c r="BW21" s="22"/>
      <c r="BX21" s="22"/>
      <c r="CJ21" s="56"/>
    </row>
    <row r="22" spans="1:88" x14ac:dyDescent="0.5">
      <c r="A22" s="6"/>
      <c r="B22" s="6"/>
      <c r="C22" s="9" t="s">
        <v>975</v>
      </c>
      <c r="D22" s="13">
        <f>AVERAGE(D19:D21)</f>
        <v>1712</v>
      </c>
      <c r="E22" s="13">
        <f t="shared" ref="E22:O22" si="15">AVERAGE(E19:E21)</f>
        <v>1312</v>
      </c>
      <c r="F22" s="13">
        <f t="shared" si="15"/>
        <v>1299.6666666666667</v>
      </c>
      <c r="G22" s="33">
        <f t="shared" si="15"/>
        <v>4644</v>
      </c>
      <c r="H22" s="30">
        <f t="shared" si="15"/>
        <v>2265.3333333333335</v>
      </c>
      <c r="I22" s="30">
        <f t="shared" si="15"/>
        <v>5051</v>
      </c>
      <c r="J22" s="17">
        <f t="shared" si="15"/>
        <v>62.666666666666664</v>
      </c>
      <c r="K22" s="17">
        <f t="shared" si="15"/>
        <v>43.333333333333336</v>
      </c>
      <c r="L22" s="17">
        <f t="shared" si="15"/>
        <v>70.666666666666671</v>
      </c>
      <c r="M22" s="18">
        <f t="shared" si="15"/>
        <v>49.333333333333336</v>
      </c>
      <c r="N22" s="18">
        <f t="shared" si="15"/>
        <v>49.333333333333336</v>
      </c>
      <c r="O22" s="18">
        <f t="shared" si="15"/>
        <v>52.333333333333336</v>
      </c>
      <c r="P22" s="22"/>
      <c r="Q22" s="22"/>
      <c r="AC22" s="56"/>
      <c r="AD22" s="22"/>
      <c r="AE22" s="22"/>
      <c r="AF22" s="22"/>
      <c r="AG22" s="9" t="s">
        <v>975</v>
      </c>
      <c r="AH22" s="13">
        <f>AVERAGE(AH19:AH21)</f>
        <v>94</v>
      </c>
      <c r="AI22" s="13">
        <f t="shared" ref="AI22:AS22" si="16">AVERAGE(AI19:AI21)</f>
        <v>83.666666666666671</v>
      </c>
      <c r="AJ22" s="13">
        <f t="shared" si="16"/>
        <v>96.666666666666671</v>
      </c>
      <c r="AK22" s="33">
        <f t="shared" si="16"/>
        <v>352</v>
      </c>
      <c r="AL22" s="30">
        <f t="shared" si="16"/>
        <v>308.66666666666669</v>
      </c>
      <c r="AM22" s="30">
        <f t="shared" si="16"/>
        <v>396.66666666666669</v>
      </c>
      <c r="AN22" s="17">
        <f t="shared" si="16"/>
        <v>80.666666666666671</v>
      </c>
      <c r="AO22" s="17">
        <f t="shared" si="16"/>
        <v>89</v>
      </c>
      <c r="AP22" s="17">
        <f t="shared" si="16"/>
        <v>83.333333333333329</v>
      </c>
      <c r="AQ22" s="18">
        <f t="shared" si="16"/>
        <v>79</v>
      </c>
      <c r="AR22" s="18">
        <f t="shared" si="16"/>
        <v>80</v>
      </c>
      <c r="AS22" s="18">
        <f t="shared" si="16"/>
        <v>68.333333333333329</v>
      </c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56"/>
      <c r="BH22" s="22"/>
      <c r="BI22" s="6"/>
      <c r="BJ22" s="9" t="s">
        <v>975</v>
      </c>
      <c r="BK22" s="13">
        <f>AVERAGE(BK19:BK21)</f>
        <v>1343.6666666666667</v>
      </c>
      <c r="BL22" s="13">
        <f t="shared" ref="BL22:BV22" si="17">AVERAGE(BL19:BL21)</f>
        <v>1319</v>
      </c>
      <c r="BM22" s="13">
        <f t="shared" si="17"/>
        <v>1411.6666666666667</v>
      </c>
      <c r="BN22" s="33">
        <f t="shared" si="17"/>
        <v>1668.6666666666667</v>
      </c>
      <c r="BO22" s="30">
        <f t="shared" si="17"/>
        <v>1815.3333333333333</v>
      </c>
      <c r="BP22" s="30">
        <f t="shared" si="17"/>
        <v>2270.6666666666665</v>
      </c>
      <c r="BQ22" s="17">
        <f t="shared" si="17"/>
        <v>73</v>
      </c>
      <c r="BR22" s="17">
        <f t="shared" si="17"/>
        <v>63</v>
      </c>
      <c r="BS22" s="17">
        <f t="shared" si="17"/>
        <v>77.333333333333329</v>
      </c>
      <c r="BT22" s="18">
        <f>AVERAGE(BT19:BT21)</f>
        <v>71.666666666666671</v>
      </c>
      <c r="BU22" s="18">
        <f t="shared" si="17"/>
        <v>60.666666666666664</v>
      </c>
      <c r="BV22" s="18">
        <f t="shared" si="17"/>
        <v>72.666666666666671</v>
      </c>
      <c r="BW22" s="22"/>
      <c r="BX22" s="22"/>
      <c r="CJ22" s="56"/>
    </row>
    <row r="23" spans="1:88" x14ac:dyDescent="0.5">
      <c r="A23" s="6"/>
      <c r="B23" s="6"/>
      <c r="C23" s="6"/>
      <c r="D23" s="6"/>
      <c r="E23" s="6"/>
      <c r="F23" s="6"/>
      <c r="G23" s="6"/>
      <c r="H23" s="6"/>
      <c r="I23" s="6"/>
      <c r="J23" s="7"/>
      <c r="K23" s="7"/>
      <c r="L23" s="7"/>
      <c r="M23" s="22"/>
      <c r="N23" s="22"/>
      <c r="O23" s="22"/>
      <c r="P23" s="22"/>
      <c r="Q23" s="22"/>
      <c r="AC23" s="56"/>
      <c r="AD23" s="22"/>
      <c r="AE23" s="22"/>
      <c r="AF23" s="22"/>
      <c r="AG23" s="6"/>
      <c r="AH23" s="6"/>
      <c r="AI23" s="6"/>
      <c r="AJ23" s="6"/>
      <c r="AK23" s="6"/>
      <c r="AL23" s="6"/>
      <c r="AM23" s="6"/>
      <c r="AN23" s="7"/>
      <c r="AO23" s="7"/>
      <c r="AP23" s="7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56"/>
      <c r="BH23" s="22"/>
      <c r="BI23" s="6"/>
      <c r="BJ23" s="6"/>
      <c r="BK23" s="6"/>
      <c r="BL23" s="6"/>
      <c r="BM23" s="6"/>
      <c r="BN23" s="6"/>
      <c r="BO23" s="6"/>
      <c r="BP23" s="6"/>
      <c r="BQ23" s="7"/>
      <c r="BR23" s="7"/>
      <c r="BS23" s="7"/>
      <c r="BT23" s="22"/>
      <c r="BU23" s="22"/>
      <c r="BV23" s="22"/>
      <c r="BW23" s="22"/>
      <c r="BX23" s="22"/>
      <c r="CJ23" s="56"/>
    </row>
    <row r="24" spans="1:88" ht="14.7" thickBot="1" x14ac:dyDescent="0.55000000000000004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56"/>
      <c r="BH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CJ24" s="56"/>
    </row>
    <row r="25" spans="1:88" ht="16" thickBot="1" x14ac:dyDescent="0.55000000000000004">
      <c r="D25" s="212" t="s">
        <v>984</v>
      </c>
      <c r="E25" s="213"/>
      <c r="F25" s="213"/>
      <c r="G25" s="214" t="s">
        <v>976</v>
      </c>
      <c r="H25" s="215"/>
      <c r="I25" s="215"/>
      <c r="J25" s="216" t="s">
        <v>977</v>
      </c>
      <c r="K25" s="217"/>
      <c r="L25" s="217"/>
      <c r="M25" s="218" t="s">
        <v>978</v>
      </c>
      <c r="N25" s="219"/>
      <c r="O25" s="220"/>
      <c r="P25" s="22"/>
      <c r="Q25" s="22"/>
      <c r="AC25" s="56"/>
      <c r="AD25" s="22"/>
      <c r="AE25" s="22"/>
      <c r="AF25" s="22"/>
      <c r="AG25" s="22"/>
      <c r="AH25" s="212" t="s">
        <v>984</v>
      </c>
      <c r="AI25" s="213"/>
      <c r="AJ25" s="213"/>
      <c r="AK25" s="214" t="s">
        <v>976</v>
      </c>
      <c r="AL25" s="215"/>
      <c r="AM25" s="215"/>
      <c r="AN25" s="216" t="s">
        <v>977</v>
      </c>
      <c r="AO25" s="217"/>
      <c r="AP25" s="217"/>
      <c r="AQ25" s="218" t="s">
        <v>978</v>
      </c>
      <c r="AR25" s="219"/>
      <c r="AS25" s="220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56"/>
      <c r="BH25" s="22"/>
      <c r="BK25" s="212" t="s">
        <v>984</v>
      </c>
      <c r="BL25" s="213"/>
      <c r="BM25" s="213"/>
      <c r="BN25" s="214" t="s">
        <v>976</v>
      </c>
      <c r="BO25" s="215"/>
      <c r="BP25" s="215"/>
      <c r="BQ25" s="216" t="s">
        <v>977</v>
      </c>
      <c r="BR25" s="217"/>
      <c r="BS25" s="217"/>
      <c r="BT25" s="218" t="s">
        <v>978</v>
      </c>
      <c r="BU25" s="219"/>
      <c r="BV25" s="220"/>
      <c r="BW25" s="22"/>
      <c r="BX25" s="22"/>
      <c r="CJ25" s="56"/>
    </row>
    <row r="26" spans="1:88" ht="15" x14ac:dyDescent="0.5">
      <c r="B26" s="35"/>
      <c r="C26" s="6"/>
      <c r="D26" s="23" t="s">
        <v>972</v>
      </c>
      <c r="E26" s="24" t="s">
        <v>973</v>
      </c>
      <c r="F26" s="34" t="s">
        <v>974</v>
      </c>
      <c r="G26" s="32" t="s">
        <v>972</v>
      </c>
      <c r="H26" s="25" t="s">
        <v>973</v>
      </c>
      <c r="I26" s="25" t="s">
        <v>974</v>
      </c>
      <c r="J26" s="26" t="s">
        <v>972</v>
      </c>
      <c r="K26" s="27" t="s">
        <v>973</v>
      </c>
      <c r="L26" s="27" t="s">
        <v>974</v>
      </c>
      <c r="M26" s="28" t="s">
        <v>972</v>
      </c>
      <c r="N26" s="29" t="s">
        <v>973</v>
      </c>
      <c r="O26" s="29" t="s">
        <v>974</v>
      </c>
      <c r="P26" s="22"/>
      <c r="Q26" s="22"/>
      <c r="AC26" s="56"/>
      <c r="AD26" s="22"/>
      <c r="AE26" s="22"/>
      <c r="AF26" s="22"/>
      <c r="AG26" s="6"/>
      <c r="AH26" s="23" t="s">
        <v>972</v>
      </c>
      <c r="AI26" s="24" t="s">
        <v>973</v>
      </c>
      <c r="AJ26" s="34" t="s">
        <v>974</v>
      </c>
      <c r="AK26" s="32" t="s">
        <v>972</v>
      </c>
      <c r="AL26" s="25" t="s">
        <v>973</v>
      </c>
      <c r="AM26" s="25" t="s">
        <v>974</v>
      </c>
      <c r="AN26" s="26" t="s">
        <v>972</v>
      </c>
      <c r="AO26" s="27" t="s">
        <v>973</v>
      </c>
      <c r="AP26" s="27" t="s">
        <v>974</v>
      </c>
      <c r="AQ26" s="28" t="s">
        <v>972</v>
      </c>
      <c r="AR26" s="29" t="s">
        <v>973</v>
      </c>
      <c r="AS26" s="29" t="s">
        <v>974</v>
      </c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56"/>
      <c r="BH26" s="22"/>
      <c r="BI26" s="35"/>
      <c r="BJ26" s="6"/>
      <c r="BK26" s="23" t="s">
        <v>972</v>
      </c>
      <c r="BL26" s="24" t="s">
        <v>973</v>
      </c>
      <c r="BM26" s="34" t="s">
        <v>974</v>
      </c>
      <c r="BN26" s="32" t="s">
        <v>972</v>
      </c>
      <c r="BO26" s="25" t="s">
        <v>973</v>
      </c>
      <c r="BP26" s="25" t="s">
        <v>974</v>
      </c>
      <c r="BQ26" s="26" t="s">
        <v>972</v>
      </c>
      <c r="BR26" s="27" t="s">
        <v>973</v>
      </c>
      <c r="BS26" s="27" t="s">
        <v>974</v>
      </c>
      <c r="BT26" s="28" t="s">
        <v>972</v>
      </c>
      <c r="BU26" s="29" t="s">
        <v>973</v>
      </c>
      <c r="BV26" s="29" t="s">
        <v>974</v>
      </c>
      <c r="BW26" s="22"/>
      <c r="BX26" s="22"/>
      <c r="CJ26" s="56"/>
    </row>
    <row r="27" spans="1:88" x14ac:dyDescent="0.5">
      <c r="C27" s="6" t="s">
        <v>989</v>
      </c>
      <c r="D27" s="21">
        <v>528</v>
      </c>
      <c r="E27" s="12">
        <v>467</v>
      </c>
      <c r="F27" s="12">
        <v>555</v>
      </c>
      <c r="G27" s="15">
        <v>1401</v>
      </c>
      <c r="H27" s="16">
        <v>1506</v>
      </c>
      <c r="I27" s="16">
        <v>2453</v>
      </c>
      <c r="J27" s="19">
        <v>52</v>
      </c>
      <c r="K27" s="19">
        <v>34</v>
      </c>
      <c r="L27" s="19">
        <v>60</v>
      </c>
      <c r="M27" s="20">
        <v>28.000000000000004</v>
      </c>
      <c r="N27" s="20">
        <v>44</v>
      </c>
      <c r="O27" s="20">
        <v>41</v>
      </c>
      <c r="P27" s="22"/>
      <c r="Q27" s="22"/>
      <c r="AC27" s="56"/>
      <c r="AD27" s="22"/>
      <c r="AE27" s="22"/>
      <c r="AF27" s="22"/>
      <c r="AG27" s="6" t="s">
        <v>1010</v>
      </c>
      <c r="AH27" s="21">
        <v>67</v>
      </c>
      <c r="AI27" s="12">
        <v>82</v>
      </c>
      <c r="AJ27" s="12">
        <v>84</v>
      </c>
      <c r="AK27" s="15">
        <v>173</v>
      </c>
      <c r="AL27" s="16">
        <v>175</v>
      </c>
      <c r="AM27" s="16">
        <v>204.99999999999997</v>
      </c>
      <c r="AN27" s="19">
        <v>58</v>
      </c>
      <c r="AO27" s="19">
        <v>53</v>
      </c>
      <c r="AP27" s="19">
        <v>64</v>
      </c>
      <c r="AQ27" s="20">
        <v>70</v>
      </c>
      <c r="AR27" s="20">
        <v>81</v>
      </c>
      <c r="AS27" s="20">
        <v>80</v>
      </c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56"/>
      <c r="BH27" s="22"/>
      <c r="BJ27" s="6" t="s">
        <v>990</v>
      </c>
      <c r="BK27" s="21">
        <v>144</v>
      </c>
      <c r="BL27" s="12">
        <v>82</v>
      </c>
      <c r="BM27" s="12">
        <v>113</v>
      </c>
      <c r="BN27" s="15">
        <v>1149</v>
      </c>
      <c r="BO27" s="16">
        <v>1195</v>
      </c>
      <c r="BP27" s="16">
        <v>1071</v>
      </c>
      <c r="BQ27" s="19">
        <v>63</v>
      </c>
      <c r="BR27" s="19">
        <v>60</v>
      </c>
      <c r="BS27" s="19">
        <v>50</v>
      </c>
      <c r="BT27" s="20">
        <v>79</v>
      </c>
      <c r="BU27" s="20">
        <v>51</v>
      </c>
      <c r="BV27" s="20">
        <v>40</v>
      </c>
      <c r="BW27" s="22"/>
      <c r="BX27" s="22"/>
      <c r="CJ27" s="56"/>
    </row>
    <row r="28" spans="1:88" x14ac:dyDescent="0.5">
      <c r="C28" s="6"/>
      <c r="D28" s="12">
        <v>549</v>
      </c>
      <c r="E28" s="12">
        <v>423.00000000000006</v>
      </c>
      <c r="F28" s="12">
        <v>645</v>
      </c>
      <c r="G28" s="15">
        <v>1571</v>
      </c>
      <c r="H28" s="16">
        <v>1345</v>
      </c>
      <c r="I28" s="16">
        <v>2376</v>
      </c>
      <c r="J28" s="19">
        <v>47</v>
      </c>
      <c r="K28" s="19">
        <v>49</v>
      </c>
      <c r="L28" s="19">
        <v>62</v>
      </c>
      <c r="M28" s="20">
        <v>50</v>
      </c>
      <c r="N28" s="20">
        <v>24</v>
      </c>
      <c r="O28" s="20">
        <v>49</v>
      </c>
      <c r="P28" s="22"/>
      <c r="Q28" s="22"/>
      <c r="AC28" s="56"/>
      <c r="AD28" s="22"/>
      <c r="AE28" s="22"/>
      <c r="AF28" s="22"/>
      <c r="AG28" s="6"/>
      <c r="AH28" s="12">
        <v>102</v>
      </c>
      <c r="AI28" s="12">
        <v>76</v>
      </c>
      <c r="AJ28" s="12">
        <v>75</v>
      </c>
      <c r="AK28" s="15">
        <v>142</v>
      </c>
      <c r="AL28" s="16">
        <v>186</v>
      </c>
      <c r="AM28" s="16">
        <v>181</v>
      </c>
      <c r="AN28" s="19">
        <v>57</v>
      </c>
      <c r="AO28" s="19">
        <v>44</v>
      </c>
      <c r="AP28" s="19">
        <v>42</v>
      </c>
      <c r="AQ28" s="20">
        <v>72</v>
      </c>
      <c r="AR28" s="20">
        <v>72</v>
      </c>
      <c r="AS28" s="20">
        <v>73</v>
      </c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56"/>
      <c r="BH28" s="22"/>
      <c r="BJ28" s="6"/>
      <c r="BK28" s="12">
        <v>120</v>
      </c>
      <c r="BL28" s="12">
        <v>113</v>
      </c>
      <c r="BM28" s="12">
        <v>138</v>
      </c>
      <c r="BN28" s="15">
        <v>1176</v>
      </c>
      <c r="BO28" s="16">
        <v>1148</v>
      </c>
      <c r="BP28" s="16">
        <v>1057</v>
      </c>
      <c r="BQ28" s="19">
        <v>70</v>
      </c>
      <c r="BR28" s="19">
        <v>58</v>
      </c>
      <c r="BS28" s="19">
        <v>53</v>
      </c>
      <c r="BT28" s="20">
        <v>67</v>
      </c>
      <c r="BU28" s="20">
        <v>49</v>
      </c>
      <c r="BV28" s="20">
        <v>43</v>
      </c>
      <c r="BW28" s="22"/>
      <c r="BX28" s="22"/>
      <c r="CJ28" s="56"/>
    </row>
    <row r="29" spans="1:88" x14ac:dyDescent="0.5">
      <c r="C29" s="6"/>
      <c r="D29" s="12">
        <v>522</v>
      </c>
      <c r="E29" s="12">
        <v>386</v>
      </c>
      <c r="F29" s="12">
        <v>573</v>
      </c>
      <c r="G29" s="15">
        <v>1585</v>
      </c>
      <c r="H29" s="16">
        <v>1181</v>
      </c>
      <c r="I29" s="16">
        <v>2274</v>
      </c>
      <c r="J29" s="19">
        <v>49</v>
      </c>
      <c r="K29" s="19">
        <v>43</v>
      </c>
      <c r="L29" s="19">
        <v>64</v>
      </c>
      <c r="M29" s="20">
        <v>38</v>
      </c>
      <c r="N29" s="20">
        <v>37</v>
      </c>
      <c r="O29" s="20">
        <v>40</v>
      </c>
      <c r="P29" s="22"/>
      <c r="AC29" s="56"/>
      <c r="AD29" s="22"/>
      <c r="AE29" s="22"/>
      <c r="AF29" s="22"/>
      <c r="AG29" s="6"/>
      <c r="AH29" s="12">
        <v>72</v>
      </c>
      <c r="AI29" s="12">
        <v>77</v>
      </c>
      <c r="AJ29" s="12">
        <v>84</v>
      </c>
      <c r="AK29" s="15">
        <v>151</v>
      </c>
      <c r="AL29" s="16">
        <v>186</v>
      </c>
      <c r="AM29" s="16">
        <v>222.00000000000003</v>
      </c>
      <c r="AN29" s="19">
        <v>56</v>
      </c>
      <c r="AO29" s="19">
        <v>61</v>
      </c>
      <c r="AP29" s="19">
        <v>56</v>
      </c>
      <c r="AQ29" s="20">
        <v>57.999999999999993</v>
      </c>
      <c r="AR29" s="20">
        <v>65</v>
      </c>
      <c r="AS29" s="20">
        <v>73</v>
      </c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56"/>
      <c r="BH29" s="22"/>
      <c r="BJ29" s="6"/>
      <c r="BK29" s="12">
        <v>117</v>
      </c>
      <c r="BL29" s="12">
        <v>110</v>
      </c>
      <c r="BM29" s="12">
        <v>116</v>
      </c>
      <c r="BN29" s="15">
        <v>1047</v>
      </c>
      <c r="BO29" s="16">
        <v>939</v>
      </c>
      <c r="BP29" s="16">
        <v>1013</v>
      </c>
      <c r="BQ29" s="19">
        <v>58</v>
      </c>
      <c r="BR29" s="19">
        <v>56</v>
      </c>
      <c r="BS29" s="19">
        <v>79</v>
      </c>
      <c r="BT29" s="20">
        <v>50</v>
      </c>
      <c r="BU29" s="20">
        <v>54</v>
      </c>
      <c r="BV29" s="20">
        <v>56</v>
      </c>
      <c r="BW29" s="22"/>
      <c r="CJ29" s="56"/>
    </row>
    <row r="30" spans="1:88" x14ac:dyDescent="0.5">
      <c r="C30" s="9" t="s">
        <v>975</v>
      </c>
      <c r="D30" s="13">
        <f>AVERAGE(D27:D29)</f>
        <v>533</v>
      </c>
      <c r="E30" s="13">
        <f t="shared" ref="E30:O30" si="18">AVERAGE(E27:E29)</f>
        <v>425.33333333333331</v>
      </c>
      <c r="F30" s="13">
        <f t="shared" si="18"/>
        <v>591</v>
      </c>
      <c r="G30" s="33">
        <f t="shared" si="18"/>
        <v>1519</v>
      </c>
      <c r="H30" s="30">
        <f t="shared" si="18"/>
        <v>1344</v>
      </c>
      <c r="I30" s="30">
        <f t="shared" si="18"/>
        <v>2367.6666666666665</v>
      </c>
      <c r="J30" s="17">
        <f t="shared" si="18"/>
        <v>49.333333333333336</v>
      </c>
      <c r="K30" s="17">
        <f t="shared" si="18"/>
        <v>42</v>
      </c>
      <c r="L30" s="17">
        <f t="shared" si="18"/>
        <v>62</v>
      </c>
      <c r="M30" s="18">
        <f t="shared" si="18"/>
        <v>38.666666666666664</v>
      </c>
      <c r="N30" s="18">
        <f t="shared" si="18"/>
        <v>35</v>
      </c>
      <c r="O30" s="18">
        <f t="shared" si="18"/>
        <v>43.333333333333336</v>
      </c>
      <c r="AC30" s="56"/>
      <c r="AD30" s="22"/>
      <c r="AE30" s="22"/>
      <c r="AF30" s="22"/>
      <c r="AG30" s="9" t="s">
        <v>975</v>
      </c>
      <c r="AH30" s="13">
        <f>AVERAGE(AH27:AH29)</f>
        <v>80.333333333333329</v>
      </c>
      <c r="AI30" s="13">
        <f t="shared" ref="AI30:AS30" si="19">AVERAGE(AI27:AI29)</f>
        <v>78.333333333333329</v>
      </c>
      <c r="AJ30" s="13">
        <f t="shared" si="19"/>
        <v>81</v>
      </c>
      <c r="AK30" s="33">
        <f t="shared" si="19"/>
        <v>155.33333333333334</v>
      </c>
      <c r="AL30" s="30">
        <f t="shared" si="19"/>
        <v>182.33333333333334</v>
      </c>
      <c r="AM30" s="30">
        <f t="shared" si="19"/>
        <v>202.66666666666666</v>
      </c>
      <c r="AN30" s="17">
        <f t="shared" si="19"/>
        <v>57</v>
      </c>
      <c r="AO30" s="17">
        <f t="shared" si="19"/>
        <v>52.666666666666664</v>
      </c>
      <c r="AP30" s="17">
        <f t="shared" si="19"/>
        <v>54</v>
      </c>
      <c r="AQ30" s="18">
        <f t="shared" si="19"/>
        <v>66.666666666666671</v>
      </c>
      <c r="AR30" s="18">
        <f t="shared" si="19"/>
        <v>72.666666666666671</v>
      </c>
      <c r="AS30" s="18">
        <f t="shared" si="19"/>
        <v>75.333333333333329</v>
      </c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56"/>
      <c r="BH30" s="22"/>
      <c r="BJ30" s="9" t="s">
        <v>975</v>
      </c>
      <c r="BK30" s="13">
        <f>AVERAGE(BK27:BK29)</f>
        <v>127</v>
      </c>
      <c r="BL30" s="13">
        <f t="shared" ref="BL30:BV30" si="20">AVERAGE(BL27:BL29)</f>
        <v>101.66666666666667</v>
      </c>
      <c r="BM30" s="13">
        <f t="shared" si="20"/>
        <v>122.33333333333333</v>
      </c>
      <c r="BN30" s="33">
        <f t="shared" si="20"/>
        <v>1124</v>
      </c>
      <c r="BO30" s="30">
        <f t="shared" si="20"/>
        <v>1094</v>
      </c>
      <c r="BP30" s="30">
        <f t="shared" si="20"/>
        <v>1047</v>
      </c>
      <c r="BQ30" s="17">
        <f>AVERAGE(BQ27:BQ29)</f>
        <v>63.666666666666664</v>
      </c>
      <c r="BR30" s="17">
        <f t="shared" si="20"/>
        <v>58</v>
      </c>
      <c r="BS30" s="17">
        <f t="shared" si="20"/>
        <v>60.666666666666664</v>
      </c>
      <c r="BT30" s="18">
        <f t="shared" si="20"/>
        <v>65.333333333333329</v>
      </c>
      <c r="BU30" s="18">
        <f t="shared" si="20"/>
        <v>51.333333333333336</v>
      </c>
      <c r="BV30" s="18">
        <f t="shared" si="20"/>
        <v>46.333333333333336</v>
      </c>
      <c r="CJ30" s="56"/>
    </row>
    <row r="31" spans="1:88" x14ac:dyDescent="0.5">
      <c r="AC31" s="56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56"/>
      <c r="BH31" s="22"/>
      <c r="CJ31" s="56"/>
    </row>
    <row r="32" spans="1:88" ht="14.7" thickBot="1" x14ac:dyDescent="0.55000000000000004">
      <c r="AC32" s="56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56"/>
      <c r="BH32" s="22"/>
      <c r="CJ32" s="56"/>
    </row>
    <row r="33" spans="2:88" ht="16" thickBot="1" x14ac:dyDescent="0.55000000000000004">
      <c r="D33" s="212" t="s">
        <v>984</v>
      </c>
      <c r="E33" s="213"/>
      <c r="F33" s="213"/>
      <c r="G33" s="214" t="s">
        <v>976</v>
      </c>
      <c r="H33" s="215"/>
      <c r="I33" s="215"/>
      <c r="J33" s="216" t="s">
        <v>977</v>
      </c>
      <c r="K33" s="217"/>
      <c r="L33" s="217"/>
      <c r="M33" s="218" t="s">
        <v>978</v>
      </c>
      <c r="N33" s="219"/>
      <c r="O33" s="220"/>
      <c r="AC33" s="56"/>
      <c r="AD33" s="22"/>
      <c r="AE33" s="22"/>
      <c r="AF33" s="22"/>
      <c r="AG33" s="22"/>
      <c r="AH33" s="212" t="s">
        <v>984</v>
      </c>
      <c r="AI33" s="213"/>
      <c r="AJ33" s="213"/>
      <c r="AK33" s="214" t="s">
        <v>976</v>
      </c>
      <c r="AL33" s="215"/>
      <c r="AM33" s="215"/>
      <c r="AN33" s="216" t="s">
        <v>977</v>
      </c>
      <c r="AO33" s="217"/>
      <c r="AP33" s="217"/>
      <c r="AQ33" s="218" t="s">
        <v>978</v>
      </c>
      <c r="AR33" s="219"/>
      <c r="AS33" s="220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56"/>
      <c r="BH33" s="22"/>
      <c r="BK33" s="212" t="s">
        <v>984</v>
      </c>
      <c r="BL33" s="213"/>
      <c r="BM33" s="213"/>
      <c r="BN33" s="214" t="s">
        <v>976</v>
      </c>
      <c r="BO33" s="215"/>
      <c r="BP33" s="215"/>
      <c r="BQ33" s="216" t="s">
        <v>977</v>
      </c>
      <c r="BR33" s="217"/>
      <c r="BS33" s="217"/>
      <c r="BT33" s="218" t="s">
        <v>978</v>
      </c>
      <c r="BU33" s="219"/>
      <c r="BV33" s="220"/>
      <c r="CJ33" s="56"/>
    </row>
    <row r="34" spans="2:88" ht="15" x14ac:dyDescent="0.5">
      <c r="C34" s="6"/>
      <c r="D34" s="23" t="s">
        <v>972</v>
      </c>
      <c r="E34" s="24" t="s">
        <v>973</v>
      </c>
      <c r="F34" s="34" t="s">
        <v>974</v>
      </c>
      <c r="G34" s="32" t="s">
        <v>972</v>
      </c>
      <c r="H34" s="25" t="s">
        <v>973</v>
      </c>
      <c r="I34" s="25" t="s">
        <v>974</v>
      </c>
      <c r="J34" s="26" t="s">
        <v>972</v>
      </c>
      <c r="K34" s="27" t="s">
        <v>973</v>
      </c>
      <c r="L34" s="27" t="s">
        <v>974</v>
      </c>
      <c r="M34" s="28" t="s">
        <v>972</v>
      </c>
      <c r="N34" s="29" t="s">
        <v>973</v>
      </c>
      <c r="O34" s="29" t="s">
        <v>974</v>
      </c>
      <c r="AC34" s="56"/>
      <c r="AD34" s="22"/>
      <c r="AE34" s="22"/>
      <c r="AF34" s="22"/>
      <c r="AG34" s="6"/>
      <c r="AH34" s="23" t="s">
        <v>972</v>
      </c>
      <c r="AI34" s="24" t="s">
        <v>973</v>
      </c>
      <c r="AJ34" s="34" t="s">
        <v>974</v>
      </c>
      <c r="AK34" s="32" t="s">
        <v>972</v>
      </c>
      <c r="AL34" s="25" t="s">
        <v>973</v>
      </c>
      <c r="AM34" s="25" t="s">
        <v>974</v>
      </c>
      <c r="AN34" s="26" t="s">
        <v>972</v>
      </c>
      <c r="AO34" s="27" t="s">
        <v>973</v>
      </c>
      <c r="AP34" s="27" t="s">
        <v>974</v>
      </c>
      <c r="AQ34" s="28" t="s">
        <v>972</v>
      </c>
      <c r="AR34" s="29" t="s">
        <v>973</v>
      </c>
      <c r="AS34" s="29" t="s">
        <v>974</v>
      </c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56"/>
      <c r="BH34" s="22"/>
      <c r="BJ34" s="6"/>
      <c r="BK34" s="23" t="s">
        <v>972</v>
      </c>
      <c r="BL34" s="24" t="s">
        <v>973</v>
      </c>
      <c r="BM34" s="34" t="s">
        <v>974</v>
      </c>
      <c r="BN34" s="32" t="s">
        <v>972</v>
      </c>
      <c r="BO34" s="25" t="s">
        <v>973</v>
      </c>
      <c r="BP34" s="25" t="s">
        <v>974</v>
      </c>
      <c r="BQ34" s="26" t="s">
        <v>972</v>
      </c>
      <c r="BR34" s="27" t="s">
        <v>973</v>
      </c>
      <c r="BS34" s="27" t="s">
        <v>974</v>
      </c>
      <c r="BT34" s="28" t="s">
        <v>972</v>
      </c>
      <c r="BU34" s="29" t="s">
        <v>973</v>
      </c>
      <c r="BV34" s="29" t="s">
        <v>974</v>
      </c>
      <c r="CJ34" s="56"/>
    </row>
    <row r="35" spans="2:88" x14ac:dyDescent="0.5">
      <c r="C35" s="6" t="s">
        <v>994</v>
      </c>
      <c r="D35" s="21">
        <v>247.00000000000003</v>
      </c>
      <c r="E35" s="12">
        <v>234</v>
      </c>
      <c r="F35" s="12">
        <v>227.99999999999997</v>
      </c>
      <c r="G35" s="15">
        <v>782</v>
      </c>
      <c r="H35" s="16">
        <v>621</v>
      </c>
      <c r="I35" s="16">
        <v>1038</v>
      </c>
      <c r="J35" s="19">
        <v>28.000000000000004</v>
      </c>
      <c r="K35" s="19">
        <v>32</v>
      </c>
      <c r="L35" s="19">
        <v>39</v>
      </c>
      <c r="M35" s="20">
        <v>24</v>
      </c>
      <c r="N35" s="20">
        <v>39</v>
      </c>
      <c r="O35" s="20">
        <v>39</v>
      </c>
      <c r="AC35" s="56"/>
      <c r="AD35" s="22"/>
      <c r="AE35" s="22"/>
      <c r="AF35" s="22"/>
      <c r="AG35" s="6" t="s">
        <v>1011</v>
      </c>
      <c r="AH35" s="21">
        <v>67</v>
      </c>
      <c r="AI35" s="12">
        <v>65</v>
      </c>
      <c r="AJ35" s="12">
        <v>61</v>
      </c>
      <c r="AK35" s="15">
        <v>149</v>
      </c>
      <c r="AL35" s="16">
        <v>135</v>
      </c>
      <c r="AM35" s="16">
        <v>156</v>
      </c>
      <c r="AN35" s="19">
        <v>68</v>
      </c>
      <c r="AO35" s="19">
        <v>56</v>
      </c>
      <c r="AP35" s="19">
        <v>61</v>
      </c>
      <c r="AQ35" s="20">
        <v>56.999999999999993</v>
      </c>
      <c r="AR35" s="20">
        <v>71</v>
      </c>
      <c r="AS35" s="20">
        <v>54</v>
      </c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56"/>
      <c r="BH35" s="22"/>
      <c r="BJ35" s="6" t="s">
        <v>991</v>
      </c>
      <c r="BK35" s="21">
        <v>429</v>
      </c>
      <c r="BL35" s="12">
        <v>456</v>
      </c>
      <c r="BM35" s="12">
        <v>491</v>
      </c>
      <c r="BN35" s="15">
        <v>767</v>
      </c>
      <c r="BO35" s="31">
        <v>625</v>
      </c>
      <c r="BP35" s="31">
        <v>652</v>
      </c>
      <c r="BQ35" s="19">
        <v>72</v>
      </c>
      <c r="BR35" s="19">
        <v>63</v>
      </c>
      <c r="BS35" s="19">
        <v>79</v>
      </c>
      <c r="BT35" s="20">
        <v>70</v>
      </c>
      <c r="BU35" s="20">
        <v>65</v>
      </c>
      <c r="BV35" s="20">
        <v>67</v>
      </c>
      <c r="CJ35" s="56"/>
    </row>
    <row r="36" spans="2:88" x14ac:dyDescent="0.5">
      <c r="C36" s="6"/>
      <c r="D36" s="12">
        <v>254</v>
      </c>
      <c r="E36" s="12">
        <v>190</v>
      </c>
      <c r="F36" s="12">
        <v>284</v>
      </c>
      <c r="G36" s="15">
        <v>763</v>
      </c>
      <c r="H36" s="16">
        <v>637</v>
      </c>
      <c r="I36" s="16">
        <v>1036</v>
      </c>
      <c r="J36" s="19">
        <v>28.999999999999996</v>
      </c>
      <c r="K36" s="19">
        <v>31</v>
      </c>
      <c r="L36" s="19">
        <v>40</v>
      </c>
      <c r="M36" s="20">
        <v>27</v>
      </c>
      <c r="N36" s="20">
        <v>34</v>
      </c>
      <c r="O36" s="20">
        <v>38</v>
      </c>
      <c r="Q36" s="22"/>
      <c r="AC36" s="56"/>
      <c r="AD36" s="22"/>
      <c r="AE36" s="22"/>
      <c r="AF36" s="22"/>
      <c r="AG36" s="6"/>
      <c r="AH36" s="12">
        <v>86</v>
      </c>
      <c r="AI36" s="12">
        <v>61</v>
      </c>
      <c r="AJ36" s="12">
        <v>65</v>
      </c>
      <c r="AK36" s="15">
        <v>108</v>
      </c>
      <c r="AL36" s="16">
        <v>138</v>
      </c>
      <c r="AM36" s="16">
        <v>162</v>
      </c>
      <c r="AN36" s="19">
        <v>60</v>
      </c>
      <c r="AO36" s="19">
        <v>58</v>
      </c>
      <c r="AP36" s="19">
        <v>58</v>
      </c>
      <c r="AQ36" s="20">
        <v>61</v>
      </c>
      <c r="AR36" s="20">
        <v>66</v>
      </c>
      <c r="AS36" s="20">
        <v>52</v>
      </c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56"/>
      <c r="BH36" s="22"/>
      <c r="BJ36" s="6"/>
      <c r="BK36" s="12">
        <v>390</v>
      </c>
      <c r="BL36" s="12">
        <v>379</v>
      </c>
      <c r="BM36" s="12">
        <v>476</v>
      </c>
      <c r="BN36" s="15">
        <v>684</v>
      </c>
      <c r="BO36" s="31">
        <v>592</v>
      </c>
      <c r="BP36" s="31">
        <v>548</v>
      </c>
      <c r="BQ36" s="19">
        <v>60</v>
      </c>
      <c r="BR36" s="19">
        <v>70</v>
      </c>
      <c r="BS36" s="19">
        <v>60</v>
      </c>
      <c r="BT36" s="20">
        <v>65</v>
      </c>
      <c r="BU36" s="20">
        <v>56</v>
      </c>
      <c r="BV36" s="20">
        <v>54</v>
      </c>
      <c r="BX36" s="22"/>
      <c r="CJ36" s="56"/>
    </row>
    <row r="37" spans="2:88" ht="23.35" x14ac:dyDescent="0.5">
      <c r="C37" s="6"/>
      <c r="D37" s="12">
        <v>229</v>
      </c>
      <c r="E37" s="12">
        <v>204.99999999999997</v>
      </c>
      <c r="F37" s="12">
        <v>306</v>
      </c>
      <c r="G37" s="15">
        <v>735</v>
      </c>
      <c r="H37" s="16">
        <v>688</v>
      </c>
      <c r="I37" s="16">
        <v>948</v>
      </c>
      <c r="J37" s="19">
        <v>36</v>
      </c>
      <c r="K37" s="19">
        <v>28.999999999999996</v>
      </c>
      <c r="L37" s="19">
        <v>42</v>
      </c>
      <c r="M37" s="20">
        <v>28.999999999999996</v>
      </c>
      <c r="N37" s="20">
        <v>28.999999999999996</v>
      </c>
      <c r="O37" s="20">
        <v>33</v>
      </c>
      <c r="Q37" s="90" t="s">
        <v>995</v>
      </c>
      <c r="R37" s="36" t="s">
        <v>979</v>
      </c>
      <c r="S37" s="36" t="s">
        <v>996</v>
      </c>
      <c r="T37" s="36" t="s">
        <v>998</v>
      </c>
      <c r="U37" s="36" t="s">
        <v>997</v>
      </c>
      <c r="V37" s="36" t="s">
        <v>1000</v>
      </c>
      <c r="W37" s="36" t="s">
        <v>1001</v>
      </c>
      <c r="X37" s="36" t="s">
        <v>1009</v>
      </c>
      <c r="Y37" s="1"/>
      <c r="Z37" s="1"/>
      <c r="AA37" s="1" t="s">
        <v>1008</v>
      </c>
      <c r="AB37" s="1"/>
      <c r="AC37" s="39"/>
      <c r="AD37" s="22"/>
      <c r="AE37" s="22"/>
      <c r="AF37" s="22"/>
      <c r="AG37" s="6"/>
      <c r="AH37" s="12">
        <v>59</v>
      </c>
      <c r="AI37" s="12">
        <v>72</v>
      </c>
      <c r="AJ37" s="12">
        <v>61</v>
      </c>
      <c r="AK37" s="15">
        <v>131</v>
      </c>
      <c r="AL37" s="16">
        <v>144</v>
      </c>
      <c r="AM37" s="16">
        <v>169</v>
      </c>
      <c r="AN37" s="19">
        <v>36</v>
      </c>
      <c r="AO37" s="19">
        <v>50</v>
      </c>
      <c r="AP37" s="19">
        <v>36</v>
      </c>
      <c r="AQ37" s="20">
        <v>69</v>
      </c>
      <c r="AR37" s="20">
        <v>68</v>
      </c>
      <c r="AS37" s="20">
        <v>68</v>
      </c>
      <c r="AT37" s="22"/>
      <c r="AU37" s="90" t="s">
        <v>995</v>
      </c>
      <c r="AV37" s="36" t="s">
        <v>979</v>
      </c>
      <c r="AW37" s="36" t="s">
        <v>996</v>
      </c>
      <c r="AX37" s="36" t="s">
        <v>998</v>
      </c>
      <c r="AY37" s="36" t="s">
        <v>997</v>
      </c>
      <c r="AZ37" s="36" t="s">
        <v>1000</v>
      </c>
      <c r="BA37" s="36" t="s">
        <v>1001</v>
      </c>
      <c r="BB37" s="36" t="s">
        <v>1009</v>
      </c>
      <c r="BC37" s="70"/>
      <c r="BD37" s="70"/>
      <c r="BE37" s="70" t="s">
        <v>1008</v>
      </c>
      <c r="BF37" s="70"/>
      <c r="BG37" s="56"/>
      <c r="BH37" s="22"/>
      <c r="BJ37" s="6"/>
      <c r="BK37" s="12">
        <v>343</v>
      </c>
      <c r="BL37" s="12">
        <v>394</v>
      </c>
      <c r="BM37" s="12">
        <v>362</v>
      </c>
      <c r="BN37" s="15">
        <v>652</v>
      </c>
      <c r="BO37" s="31">
        <v>460</v>
      </c>
      <c r="BP37" s="31">
        <v>506</v>
      </c>
      <c r="BQ37" s="19">
        <v>51</v>
      </c>
      <c r="BR37" s="19">
        <v>50</v>
      </c>
      <c r="BS37" s="19">
        <v>60</v>
      </c>
      <c r="BT37" s="20">
        <v>63</v>
      </c>
      <c r="BU37" s="20">
        <v>49</v>
      </c>
      <c r="BV37" s="20">
        <v>43</v>
      </c>
      <c r="BX37" s="90" t="s">
        <v>995</v>
      </c>
      <c r="BY37" s="36" t="s">
        <v>979</v>
      </c>
      <c r="BZ37" s="36" t="s">
        <v>996</v>
      </c>
      <c r="CA37" s="36" t="s">
        <v>998</v>
      </c>
      <c r="CB37" s="36" t="s">
        <v>997</v>
      </c>
      <c r="CC37" s="36" t="s">
        <v>1000</v>
      </c>
      <c r="CD37" s="36" t="s">
        <v>1001</v>
      </c>
      <c r="CE37" s="36" t="s">
        <v>1009</v>
      </c>
      <c r="CF37" s="1"/>
      <c r="CG37" s="1"/>
      <c r="CH37" s="1" t="s">
        <v>1008</v>
      </c>
      <c r="CI37" s="1"/>
      <c r="CJ37" s="39"/>
    </row>
    <row r="38" spans="2:88" ht="23.35" x14ac:dyDescent="0.5">
      <c r="C38" s="9" t="s">
        <v>975</v>
      </c>
      <c r="D38" s="13">
        <f>AVERAGE(D35:D37)</f>
        <v>243.33333333333334</v>
      </c>
      <c r="E38" s="13">
        <f t="shared" ref="E38:O38" si="21">AVERAGE(E35:E37)</f>
        <v>209.66666666666666</v>
      </c>
      <c r="F38" s="13">
        <f t="shared" si="21"/>
        <v>272.66666666666669</v>
      </c>
      <c r="G38" s="33">
        <f t="shared" si="21"/>
        <v>760</v>
      </c>
      <c r="H38" s="30">
        <f t="shared" si="21"/>
        <v>648.66666666666663</v>
      </c>
      <c r="I38" s="30">
        <f t="shared" si="21"/>
        <v>1007.3333333333334</v>
      </c>
      <c r="J38" s="17">
        <f t="shared" si="21"/>
        <v>31</v>
      </c>
      <c r="K38" s="17">
        <f t="shared" si="21"/>
        <v>30.666666666666668</v>
      </c>
      <c r="L38" s="17">
        <f t="shared" si="21"/>
        <v>40.333333333333336</v>
      </c>
      <c r="M38" s="18">
        <f t="shared" si="21"/>
        <v>26.666666666666668</v>
      </c>
      <c r="N38" s="18">
        <f t="shared" si="21"/>
        <v>34</v>
      </c>
      <c r="O38" s="18">
        <f t="shared" si="21"/>
        <v>36.666666666666664</v>
      </c>
      <c r="Q38" s="91" t="s">
        <v>1014</v>
      </c>
      <c r="R38" s="57">
        <v>0</v>
      </c>
      <c r="S38" s="198">
        <f>TTEST(D3:F5,G3:I5,2,3)</f>
        <v>1.3665032276321807E-3</v>
      </c>
      <c r="T38" s="59">
        <f>TTEST(D3:F5,J3:L5,2,3)</f>
        <v>5.0347199342935306E-8</v>
      </c>
      <c r="U38" s="59">
        <f>TTEST(D3:F5,M3:O5,2,3)</f>
        <v>4.9019728684390807E-8</v>
      </c>
      <c r="V38" s="59">
        <f>TTEST(G3:I5,J3:L5,2,3)</f>
        <v>7.5758531341072992E-7</v>
      </c>
      <c r="W38" s="59">
        <f>TTEST(G3:I5,M3:O5,2,3)</f>
        <v>7.5010861735141602E-7</v>
      </c>
      <c r="X38" s="60">
        <f>TTEST(J3:L5,M3:O5,2,3)</f>
        <v>0.54623211900478419</v>
      </c>
      <c r="Y38" s="1"/>
      <c r="Z38" s="1"/>
      <c r="AA38" s="61" t="s">
        <v>1002</v>
      </c>
      <c r="AB38" s="1" t="s">
        <v>1005</v>
      </c>
      <c r="AC38" s="39"/>
      <c r="AD38" s="22"/>
      <c r="AE38" s="22"/>
      <c r="AF38" s="22"/>
      <c r="AG38" s="9" t="s">
        <v>975</v>
      </c>
      <c r="AH38" s="13">
        <f>AVERAGE(AH35:AH37)</f>
        <v>70.666666666666671</v>
      </c>
      <c r="AI38" s="13">
        <f t="shared" ref="AI38:AS38" si="22">AVERAGE(AI35:AI37)</f>
        <v>66</v>
      </c>
      <c r="AJ38" s="13">
        <f t="shared" si="22"/>
        <v>62.333333333333336</v>
      </c>
      <c r="AK38" s="33">
        <f t="shared" si="22"/>
        <v>129.33333333333334</v>
      </c>
      <c r="AL38" s="30">
        <f t="shared" si="22"/>
        <v>139</v>
      </c>
      <c r="AM38" s="30">
        <f t="shared" si="22"/>
        <v>162.33333333333334</v>
      </c>
      <c r="AN38" s="17">
        <f t="shared" si="22"/>
        <v>54.666666666666664</v>
      </c>
      <c r="AO38" s="17">
        <f t="shared" si="22"/>
        <v>54.666666666666664</v>
      </c>
      <c r="AP38" s="17">
        <f t="shared" si="22"/>
        <v>51.666666666666664</v>
      </c>
      <c r="AQ38" s="18">
        <f t="shared" si="22"/>
        <v>62.333333333333336</v>
      </c>
      <c r="AR38" s="18">
        <f t="shared" si="22"/>
        <v>68.333333333333329</v>
      </c>
      <c r="AS38" s="18">
        <f t="shared" si="22"/>
        <v>58</v>
      </c>
      <c r="AT38" s="22"/>
      <c r="AU38" s="91" t="s">
        <v>1014</v>
      </c>
      <c r="AV38" s="39">
        <v>0</v>
      </c>
      <c r="AW38" s="58">
        <f>TTEST(AH3:AJ5,AK3:AM5,2,3)</f>
        <v>1.1512755230443944E-8</v>
      </c>
      <c r="AX38" s="59">
        <f>TTEST(AH3:AJ5,AN3:AP5,2,3)</f>
        <v>9.7929614686111338E-10</v>
      </c>
      <c r="AY38" s="59">
        <f>TTEST(AH3:AJ5,AQ3:AS5,2,3)</f>
        <v>1.3118262853140343E-9</v>
      </c>
      <c r="AZ38" s="59">
        <f>TTEST(AK3:AM5,AN3:AP5,2,3)</f>
        <v>1.3015349011469156E-9</v>
      </c>
      <c r="BA38" s="59">
        <f>TTEST(AK3:AM5,AQ3:AS5,2,3)</f>
        <v>1.4907443333140241E-9</v>
      </c>
      <c r="BB38" s="59">
        <f>TTEST(AN3:AP5,AQ3:AS5,2,3)</f>
        <v>1.2296109479704342E-12</v>
      </c>
      <c r="BC38" s="70"/>
      <c r="BD38" s="70"/>
      <c r="BE38" s="71" t="s">
        <v>1002</v>
      </c>
      <c r="BF38" s="70" t="s">
        <v>1005</v>
      </c>
      <c r="BG38" s="56"/>
      <c r="BH38" s="22"/>
      <c r="BJ38" s="9" t="s">
        <v>975</v>
      </c>
      <c r="BK38" s="13">
        <f>AVERAGE(BK35:BK37)</f>
        <v>387.33333333333331</v>
      </c>
      <c r="BL38" s="13">
        <f t="shared" ref="BL38:BV38" si="23">AVERAGE(BL35:BL37)</f>
        <v>409.66666666666669</v>
      </c>
      <c r="BM38" s="13">
        <f t="shared" si="23"/>
        <v>443</v>
      </c>
      <c r="BN38" s="33">
        <f t="shared" si="23"/>
        <v>701</v>
      </c>
      <c r="BO38" s="30">
        <f t="shared" si="23"/>
        <v>559</v>
      </c>
      <c r="BP38" s="30">
        <f t="shared" si="23"/>
        <v>568.66666666666663</v>
      </c>
      <c r="BQ38" s="17">
        <f t="shared" si="23"/>
        <v>61</v>
      </c>
      <c r="BR38" s="17">
        <f t="shared" si="23"/>
        <v>61</v>
      </c>
      <c r="BS38" s="17">
        <f t="shared" si="23"/>
        <v>66.333333333333329</v>
      </c>
      <c r="BT38" s="18">
        <f t="shared" si="23"/>
        <v>66</v>
      </c>
      <c r="BU38" s="18">
        <f t="shared" si="23"/>
        <v>56.666666666666664</v>
      </c>
      <c r="BV38" s="18">
        <f t="shared" si="23"/>
        <v>54.666666666666664</v>
      </c>
      <c r="BX38" s="91" t="s">
        <v>1014</v>
      </c>
      <c r="BY38" s="39">
        <v>0</v>
      </c>
      <c r="BZ38" s="58">
        <f>TTEST(BK3:BM5,BN3:BP5,2,3)</f>
        <v>3.8067210957420444E-7</v>
      </c>
      <c r="CA38" s="59">
        <f>TTEST(BK3:BM5,BQ3:BS5,2,3)</f>
        <v>1.1269733561801736E-9</v>
      </c>
      <c r="CB38" s="59">
        <f>TTEST(BK3:BM5,BT3:BV5,2,3)</f>
        <v>5.1233883009613759E-10</v>
      </c>
      <c r="CC38" s="59">
        <f>TTEST(BN3:BP5,BQ3:BS5,2,3)</f>
        <v>1.5581484830480109E-9</v>
      </c>
      <c r="CD38" s="59">
        <f>TTEST(BN3:BP5,BT3:BV5,2,3)</f>
        <v>1.1191896217101743E-9</v>
      </c>
      <c r="CE38" s="60">
        <f>TTEST(BQ3:BS5,BT3:BV5,2,3)</f>
        <v>5.1663559215293406E-2</v>
      </c>
      <c r="CF38" s="1"/>
      <c r="CG38" s="1"/>
      <c r="CH38" s="61" t="s">
        <v>1002</v>
      </c>
      <c r="CI38" s="1" t="s">
        <v>1005</v>
      </c>
      <c r="CJ38" s="39"/>
    </row>
    <row r="39" spans="2:88" x14ac:dyDescent="0.5">
      <c r="Q39" s="1"/>
      <c r="R39" s="39">
        <v>1</v>
      </c>
      <c r="S39" s="62">
        <f>TTEST(D11:F13,G11:I13,2,3)</f>
        <v>3.0627238940205366E-5</v>
      </c>
      <c r="T39" s="63">
        <f>TTEST(D11:F13,J11:L13,2,3)</f>
        <v>1.3730765459866147E-10</v>
      </c>
      <c r="U39" s="63">
        <f>TTEST(D11:F13,M11:O13,2,3)</f>
        <v>1.2708130615849156E-10</v>
      </c>
      <c r="V39" s="63">
        <f>TTEST(G11:I13,J11:L13,2,3)</f>
        <v>5.319278271265088E-7</v>
      </c>
      <c r="W39" s="63">
        <f>TTEST(G11:I13,M11:O13,2,3)</f>
        <v>5.3074626405660876E-7</v>
      </c>
      <c r="X39" s="64">
        <f>TTEST(J11:L13,M11:O13,2,3)</f>
        <v>0.84708273208458584</v>
      </c>
      <c r="Y39" s="1"/>
      <c r="Z39" s="1"/>
      <c r="AA39" s="65" t="s">
        <v>1003</v>
      </c>
      <c r="AB39" s="1" t="s">
        <v>1006</v>
      </c>
      <c r="AC39" s="39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70"/>
      <c r="AV39" s="39">
        <v>6</v>
      </c>
      <c r="AW39" s="62">
        <f>TTEST(AH11:AJ13,AK11:AM13,2,3)</f>
        <v>1.1594501629609425E-9</v>
      </c>
      <c r="AX39" s="86">
        <f>TTEST(AH11:AJ13,AN11:AP13,2,3)</f>
        <v>0.61876337584726171</v>
      </c>
      <c r="AY39" s="67">
        <f>TTEST(AH11:AJ13,AQ11:AS13,2,3)</f>
        <v>4.4553656782727803E-2</v>
      </c>
      <c r="AZ39" s="63">
        <f>TTEST(AK11:AM13,AN11:AP13,2,3)</f>
        <v>1.4099091198260741E-9</v>
      </c>
      <c r="BA39" s="63">
        <f>TTEST(AK11:AM13,AQ11:AS13,2,3)</f>
        <v>9.9142391307831079E-10</v>
      </c>
      <c r="BB39" s="86">
        <f>TTEST(AN11:AP13,AQ11:AS13,2,3)</f>
        <v>7.4683873424219713E-2</v>
      </c>
      <c r="BC39" s="70"/>
      <c r="BD39" s="70"/>
      <c r="BE39" s="72" t="s">
        <v>1003</v>
      </c>
      <c r="BF39" s="70" t="s">
        <v>1006</v>
      </c>
      <c r="BG39" s="56"/>
      <c r="BH39" s="22"/>
      <c r="BX39" s="1"/>
      <c r="BY39" s="39">
        <v>1</v>
      </c>
      <c r="BZ39" s="62">
        <f>TTEST(BK11:BM13,BN11:BP13,2,3)</f>
        <v>2.7817878637888057E-6</v>
      </c>
      <c r="CA39" s="63">
        <f>TTEST(BK11:BM13,BQ11:BS13,2,3)</f>
        <v>1.7788302337657928E-9</v>
      </c>
      <c r="CB39" s="63">
        <f>TTEST(BK11:BM13,BT11:BV13,2,3)</f>
        <v>1.7151273987927579E-9</v>
      </c>
      <c r="CC39" s="63">
        <f>TTEST(BN11:BP13,BQ11:BS13,2,3)</f>
        <v>1.6514580118926931E-12</v>
      </c>
      <c r="CD39" s="63">
        <f>TTEST(BN11:BP13,BT11:BV13,2,3)</f>
        <v>1.5442800894608377E-12</v>
      </c>
      <c r="CE39" s="86">
        <f>TTEST(BQ11:BS13,BT11:BV13,2,3)</f>
        <v>0.2562466769044115</v>
      </c>
      <c r="CF39" s="1"/>
      <c r="CG39" s="1"/>
      <c r="CH39" s="65" t="s">
        <v>1003</v>
      </c>
      <c r="CI39" s="1" t="s">
        <v>1006</v>
      </c>
      <c r="CJ39" s="39"/>
    </row>
    <row r="40" spans="2:88" ht="14.7" thickBot="1" x14ac:dyDescent="0.55000000000000004">
      <c r="Q40" s="1"/>
      <c r="R40" s="39">
        <v>2</v>
      </c>
      <c r="S40" s="62">
        <f>TTEST(D19:F21,G19:I21,2,3)</f>
        <v>3.1857708385364685E-4</v>
      </c>
      <c r="T40" s="63">
        <f>TTEST(D19:F21,J19:L21,2,3)</f>
        <v>1.2122200716158824E-6</v>
      </c>
      <c r="U40" s="63">
        <f>TTEST(D19:F21,M19:O21,2,3)</f>
        <v>1.1833221945879554E-6</v>
      </c>
      <c r="V40" s="63">
        <f>TTEST(G19:I21,J19:L21,2,3)</f>
        <v>1.8849531896693545E-5</v>
      </c>
      <c r="W40" s="63">
        <f>TTEST(G19:I21,M19:O21,2,3)</f>
        <v>1.8567339210795155E-5</v>
      </c>
      <c r="X40" s="64">
        <f>TTEST(J19:L21,M19:O21,2,3)</f>
        <v>0.11179903139830223</v>
      </c>
      <c r="Y40" s="1"/>
      <c r="Z40" s="1"/>
      <c r="AA40" s="66" t="s">
        <v>1004</v>
      </c>
      <c r="AB40" s="1" t="s">
        <v>1007</v>
      </c>
      <c r="AC40" s="39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70"/>
      <c r="AV40" s="39">
        <v>24</v>
      </c>
      <c r="AW40" s="62">
        <f>TTEST(AH19:AJ21,AK19:AM21,2,3)</f>
        <v>3.683959176715591E-8</v>
      </c>
      <c r="AX40" s="86">
        <f>TTEST(AH19:AJ21,AN19:AP21,2,3)</f>
        <v>0.14103911648421644</v>
      </c>
      <c r="AY40" s="89">
        <f>TTEST(AH19:AJ21,AQ19:AS21,2,3)</f>
        <v>3.9790957580082883E-3</v>
      </c>
      <c r="AZ40" s="63">
        <f>TTEST(AK19:AM21,AN19:AP21,2,3)</f>
        <v>2.8236565453370828E-8</v>
      </c>
      <c r="BA40" s="63">
        <f>TTEST(AK19:AM21,AQ19:AS21,2,3)</f>
        <v>2.038000669532618E-8</v>
      </c>
      <c r="BB40" s="86">
        <f>TTEST(AN19:AP21,AQ19:AS21,2,3)</f>
        <v>8.7760013203978651E-2</v>
      </c>
      <c r="BC40" s="70"/>
      <c r="BD40" s="70"/>
      <c r="BE40" s="73" t="s">
        <v>1004</v>
      </c>
      <c r="BF40" s="70" t="s">
        <v>1007</v>
      </c>
      <c r="BG40" s="56"/>
      <c r="BH40" s="22"/>
      <c r="BX40" s="1"/>
      <c r="BY40" s="39">
        <v>3</v>
      </c>
      <c r="BZ40" s="68">
        <f>TTEST(BK19:BM21,BN19:BP21,2,3)</f>
        <v>1.0661866824176476E-3</v>
      </c>
      <c r="CA40" s="63">
        <f>TTEST(BK19:BM21,BQ19:BS21,2,3)</f>
        <v>2.7824824025332537E-10</v>
      </c>
      <c r="CB40" s="63">
        <f>TTEST(BK11:BM13,BT11:BV13,2,3)</f>
        <v>1.7151273987927579E-9</v>
      </c>
      <c r="CC40" s="63">
        <f>TTEST(BN19:BP21,BQ19:BS21,2,3)</f>
        <v>2.3027354305855075E-7</v>
      </c>
      <c r="CD40" s="63">
        <f>TTEST(BN19:BP21,BT19:BV21,2,3)</f>
        <v>2.2920165426335766E-7</v>
      </c>
      <c r="CE40" s="86">
        <f>TTEST(BQ19:BS21,BT19:BV21,2,3)</f>
        <v>0.63134399298594979</v>
      </c>
      <c r="CF40" s="1"/>
      <c r="CG40" s="1"/>
      <c r="CH40" s="66" t="s">
        <v>1004</v>
      </c>
      <c r="CI40" s="1" t="s">
        <v>1007</v>
      </c>
      <c r="CJ40" s="39"/>
    </row>
    <row r="41" spans="2:88" ht="16" thickBot="1" x14ac:dyDescent="0.55000000000000004">
      <c r="D41" s="212" t="s">
        <v>984</v>
      </c>
      <c r="E41" s="213"/>
      <c r="F41" s="213"/>
      <c r="G41" s="214" t="s">
        <v>976</v>
      </c>
      <c r="H41" s="215"/>
      <c r="I41" s="215"/>
      <c r="J41" s="216" t="s">
        <v>977</v>
      </c>
      <c r="K41" s="217"/>
      <c r="L41" s="217"/>
      <c r="M41" s="218" t="s">
        <v>978</v>
      </c>
      <c r="N41" s="219"/>
      <c r="O41" s="220"/>
      <c r="Q41" s="1"/>
      <c r="R41" s="39">
        <v>3</v>
      </c>
      <c r="S41" s="62">
        <f>TTEST(D27:F29,G27:I29,2,3)</f>
        <v>5.3789874355485491E-5</v>
      </c>
      <c r="T41" s="63">
        <f>TTEST(D27:F29,J27:L29,2,3)</f>
        <v>8.6497595943488332E-8</v>
      </c>
      <c r="U41" s="63">
        <f>TTEST(D27:F29,M27:O29,2,3)</f>
        <v>7.4249609085651724E-8</v>
      </c>
      <c r="V41" s="63">
        <f>TTEST(G27:I29,J27:L29,2,3)</f>
        <v>6.0796289993460037E-6</v>
      </c>
      <c r="W41" s="63">
        <f>TTEST(G27:I29,M27:O29,2,3)</f>
        <v>5.7673918525168431E-6</v>
      </c>
      <c r="X41" s="67">
        <f>TTEST(J27:L29,M27:O29,2,3)</f>
        <v>1.3056487855944493E-2</v>
      </c>
      <c r="Y41" s="1"/>
      <c r="Z41" s="1"/>
      <c r="AA41" s="1"/>
      <c r="AB41" s="1"/>
      <c r="AC41" s="39"/>
      <c r="AD41" s="22"/>
      <c r="AE41" s="22"/>
      <c r="AF41" s="22"/>
      <c r="AG41" s="22"/>
      <c r="AH41" s="212" t="s">
        <v>984</v>
      </c>
      <c r="AI41" s="213"/>
      <c r="AJ41" s="213"/>
      <c r="AK41" s="214" t="s">
        <v>976</v>
      </c>
      <c r="AL41" s="215"/>
      <c r="AM41" s="215"/>
      <c r="AN41" s="216" t="s">
        <v>977</v>
      </c>
      <c r="AO41" s="217"/>
      <c r="AP41" s="217"/>
      <c r="AQ41" s="218" t="s">
        <v>978</v>
      </c>
      <c r="AR41" s="219"/>
      <c r="AS41" s="220"/>
      <c r="AT41" s="22"/>
      <c r="AU41" s="70"/>
      <c r="AV41" s="39">
        <v>48</v>
      </c>
      <c r="AW41" s="62">
        <f>TTEST(AH27:AJ29,AK27:AM29,2,3)</f>
        <v>2.9447494635311831E-7</v>
      </c>
      <c r="AX41" s="63">
        <f>TTEST(AH27:AJ29,AN27:AP29,2,3)</f>
        <v>2.1381602192616757E-5</v>
      </c>
      <c r="AY41" s="86">
        <f>TTEST(AH27:AJ29,AQ27:AS29,2,3)</f>
        <v>5.9817373567886009E-2</v>
      </c>
      <c r="AZ41" s="63">
        <f>TTEST(AK27:AM29,AN27:AP29,2,3)</f>
        <v>8.3968454972908099E-8</v>
      </c>
      <c r="BA41" s="63">
        <f>TTEST(AK27:AM29,AQ27:AS29,2,3)</f>
        <v>3.3449088346146853E-7</v>
      </c>
      <c r="BB41" s="63">
        <f>TTEST(AN27:AP29,AQ27:AS29,2,3)</f>
        <v>1.2068513749449039E-4</v>
      </c>
      <c r="BC41" s="70"/>
      <c r="BD41" s="70"/>
      <c r="BE41" s="70"/>
      <c r="BF41" s="70"/>
      <c r="BG41" s="56"/>
      <c r="BH41" s="22"/>
      <c r="BK41" s="212" t="s">
        <v>984</v>
      </c>
      <c r="BL41" s="213"/>
      <c r="BM41" s="213"/>
      <c r="BN41" s="214" t="s">
        <v>976</v>
      </c>
      <c r="BO41" s="215"/>
      <c r="BP41" s="215"/>
      <c r="BQ41" s="216" t="s">
        <v>977</v>
      </c>
      <c r="BR41" s="217"/>
      <c r="BS41" s="217"/>
      <c r="BT41" s="218" t="s">
        <v>978</v>
      </c>
      <c r="BU41" s="219"/>
      <c r="BV41" s="220"/>
      <c r="BX41" s="1"/>
      <c r="BY41" s="39">
        <v>6</v>
      </c>
      <c r="BZ41" s="62">
        <f>TTEST(BK27:BM29,BN27:BP29,2,3)</f>
        <v>1.6114383219859264E-10</v>
      </c>
      <c r="CA41" s="63">
        <f>TTEST(BK27:BM29,BQ27:BS29,2,3)</f>
        <v>2.1006913378923698E-6</v>
      </c>
      <c r="CB41" s="63">
        <f>TTEST(BK19:BM21,BT19:BV21,2,3)</f>
        <v>3.0905814089403103E-10</v>
      </c>
      <c r="CC41" s="63">
        <f>TTEST(BN27:BP29,BQ27:BS29,2,3)</f>
        <v>2.5339678322496773E-10</v>
      </c>
      <c r="CD41" s="63">
        <f>TTEST(BN27:BP29,BT27:BV29,2,3)</f>
        <v>1.8353118833892004E-10</v>
      </c>
      <c r="CE41" s="86">
        <f>TTEST(BQ27:BS29,BT27:BV29,2,3)</f>
        <v>0.2174853483149799</v>
      </c>
      <c r="CF41" s="1"/>
      <c r="CG41" s="1"/>
      <c r="CH41" s="1"/>
      <c r="CI41" s="1"/>
      <c r="CJ41" s="39"/>
    </row>
    <row r="42" spans="2:88" ht="15" x14ac:dyDescent="0.5">
      <c r="C42" s="6"/>
      <c r="D42" s="23" t="s">
        <v>972</v>
      </c>
      <c r="E42" s="24" t="s">
        <v>973</v>
      </c>
      <c r="F42" s="34" t="s">
        <v>974</v>
      </c>
      <c r="G42" s="32" t="s">
        <v>972</v>
      </c>
      <c r="H42" s="25" t="s">
        <v>973</v>
      </c>
      <c r="I42" s="25" t="s">
        <v>974</v>
      </c>
      <c r="J42" s="26" t="s">
        <v>972</v>
      </c>
      <c r="K42" s="27" t="s">
        <v>973</v>
      </c>
      <c r="L42" s="27" t="s">
        <v>974</v>
      </c>
      <c r="M42" s="28" t="s">
        <v>972</v>
      </c>
      <c r="N42" s="29" t="s">
        <v>973</v>
      </c>
      <c r="O42" s="29" t="s">
        <v>974</v>
      </c>
      <c r="Q42" s="1"/>
      <c r="R42" s="39">
        <v>4</v>
      </c>
      <c r="S42" s="62">
        <f>TTEST(D35:F37,G35:I37,2,3)</f>
        <v>3.7421117330615732E-6</v>
      </c>
      <c r="T42" s="63">
        <f>TTEST(D35:F37,J35:L37,2,3)</f>
        <v>9.0389657214051781E-8</v>
      </c>
      <c r="U42" s="63">
        <f>TTEST(D35:F37,M35:O37,2,3)</f>
        <v>8.2773378137304482E-8</v>
      </c>
      <c r="V42" s="63">
        <f>TTEST(G35:I37,J35:L37,2,3)</f>
        <v>5.6472716898258146E-7</v>
      </c>
      <c r="W42" s="63">
        <f>TTEST(G35:I37,M35:O37,2,3)</f>
        <v>5.5532311029056944E-7</v>
      </c>
      <c r="X42" s="64">
        <f>TTEST(J35:L37,M35:O37,2,3)</f>
        <v>0.55211567049208365</v>
      </c>
      <c r="Y42" s="1"/>
      <c r="Z42" s="1"/>
      <c r="AA42" s="1"/>
      <c r="AB42" s="1"/>
      <c r="AC42" s="39"/>
      <c r="AD42" s="22"/>
      <c r="AE42" s="22"/>
      <c r="AF42" s="22"/>
      <c r="AG42" s="6"/>
      <c r="AH42" s="23" t="s">
        <v>972</v>
      </c>
      <c r="AI42" s="24" t="s">
        <v>973</v>
      </c>
      <c r="AJ42" s="34" t="s">
        <v>974</v>
      </c>
      <c r="AK42" s="32" t="s">
        <v>972</v>
      </c>
      <c r="AL42" s="25" t="s">
        <v>973</v>
      </c>
      <c r="AM42" s="25" t="s">
        <v>974</v>
      </c>
      <c r="AN42" s="26" t="s">
        <v>972</v>
      </c>
      <c r="AO42" s="27" t="s">
        <v>973</v>
      </c>
      <c r="AP42" s="27" t="s">
        <v>974</v>
      </c>
      <c r="AQ42" s="28" t="s">
        <v>972</v>
      </c>
      <c r="AR42" s="29" t="s">
        <v>973</v>
      </c>
      <c r="AS42" s="29" t="s">
        <v>974</v>
      </c>
      <c r="AT42" s="22"/>
      <c r="AU42" s="70"/>
      <c r="AV42" s="39">
        <v>72</v>
      </c>
      <c r="AW42" s="62">
        <f>TTEST(AH35:AJ37,AK35:AM37,2,3)</f>
        <v>1.5572352969748164E-7</v>
      </c>
      <c r="AX42" s="67">
        <f>TTEST(AH35:AJ37,AN35:AP37,2,3)</f>
        <v>1.5346438696667113E-2</v>
      </c>
      <c r="AY42" s="86">
        <f>TTEST(AH35:AJ37,AQ35:AS37,2,3)</f>
        <v>0.36064290104937913</v>
      </c>
      <c r="AZ42" s="63">
        <f>TTEST(AK35:AM37,AN35:AP37,2,3)</f>
        <v>1.0590718341845333E-8</v>
      </c>
      <c r="BA42" s="63">
        <f>TTEST(AK35:AM37,AQ35:AS37,2,3)</f>
        <v>1.7006179508021638E-7</v>
      </c>
      <c r="BB42" s="86">
        <f>TTEST(AN35:AP37,AQ35:AS37,2,3)</f>
        <v>5.4303771879916314E-2</v>
      </c>
      <c r="BC42" s="70"/>
      <c r="BD42" s="70"/>
      <c r="BE42" s="70"/>
      <c r="BF42" s="70"/>
      <c r="BG42" s="56"/>
      <c r="BH42" s="22"/>
      <c r="BJ42" s="6"/>
      <c r="BK42" s="23" t="s">
        <v>972</v>
      </c>
      <c r="BL42" s="24" t="s">
        <v>973</v>
      </c>
      <c r="BM42" s="34" t="s">
        <v>974</v>
      </c>
      <c r="BN42" s="32" t="s">
        <v>972</v>
      </c>
      <c r="BO42" s="25" t="s">
        <v>973</v>
      </c>
      <c r="BP42" s="25" t="s">
        <v>974</v>
      </c>
      <c r="BQ42" s="26" t="s">
        <v>972</v>
      </c>
      <c r="BR42" s="27" t="s">
        <v>973</v>
      </c>
      <c r="BS42" s="27" t="s">
        <v>974</v>
      </c>
      <c r="BT42" s="28" t="s">
        <v>972</v>
      </c>
      <c r="BU42" s="29" t="s">
        <v>973</v>
      </c>
      <c r="BV42" s="29" t="s">
        <v>974</v>
      </c>
      <c r="BX42" s="1"/>
      <c r="BY42" s="39">
        <v>12</v>
      </c>
      <c r="BZ42" s="62">
        <f>TTEST(BK35:BM37,BN35:BP37,2,3)</f>
        <v>1.2778693118891736E-4</v>
      </c>
      <c r="CA42" s="63">
        <f>TTEST(BK35:BM37,BQ35:BS37,2,3)</f>
        <v>1.921212134246261E-8</v>
      </c>
      <c r="CB42" s="63">
        <f>TTEST(BK35:BM37,BT35:BV37,2,3)</f>
        <v>1.8653142236229777E-8</v>
      </c>
      <c r="CC42" s="63">
        <f>TTEST(BN35:BP37,BQ35:BS37,2,3)</f>
        <v>1.0219120525894313E-7</v>
      </c>
      <c r="CD42" s="63">
        <f>TTEST(BN35:BP37,BT35:BV37,2,3)</f>
        <v>9.8459657704855949E-8</v>
      </c>
      <c r="CE42" s="86">
        <f>TTEST(BQ35:BS37,BT35:BV37,2,3)</f>
        <v>0.41605061662891585</v>
      </c>
      <c r="CF42" s="1"/>
      <c r="CG42" s="1"/>
      <c r="CH42" s="1"/>
      <c r="CI42" s="1"/>
      <c r="CJ42" s="39"/>
    </row>
    <row r="43" spans="2:88" x14ac:dyDescent="0.5">
      <c r="B43" s="35"/>
      <c r="C43" s="6" t="s">
        <v>990</v>
      </c>
      <c r="D43" s="21">
        <v>202</v>
      </c>
      <c r="E43" s="12">
        <v>273</v>
      </c>
      <c r="F43" s="12">
        <v>273</v>
      </c>
      <c r="G43" s="15">
        <v>656</v>
      </c>
      <c r="H43" s="16">
        <v>422</v>
      </c>
      <c r="I43" s="16">
        <v>516</v>
      </c>
      <c r="J43" s="19">
        <v>25</v>
      </c>
      <c r="K43" s="19">
        <v>37</v>
      </c>
      <c r="L43" s="19">
        <v>27</v>
      </c>
      <c r="M43" s="20">
        <v>26</v>
      </c>
      <c r="N43" s="20">
        <v>31</v>
      </c>
      <c r="O43" s="20">
        <v>25</v>
      </c>
      <c r="Q43" s="1"/>
      <c r="R43" s="39">
        <v>6</v>
      </c>
      <c r="S43" s="62">
        <f>TTEST(D43:F45,G43:I45,2,3)</f>
        <v>3.2548264639474857E-6</v>
      </c>
      <c r="T43" s="63">
        <f>TTEST(D43:F45,J43:L45,2,3)</f>
        <v>1.0268319045491108E-7</v>
      </c>
      <c r="U43" s="63">
        <f>TTEST(D43:F45,M43:O45,2,3)</f>
        <v>5.3832362054183697E-8</v>
      </c>
      <c r="V43" s="63">
        <f>TTEST(G43:I45,J43:L45,2,3)</f>
        <v>2.1241077557083982E-7</v>
      </c>
      <c r="W43" s="63">
        <f>TTEST(G43:I45,M43:O45,2,3)</f>
        <v>1.8394418071338318E-7</v>
      </c>
      <c r="X43" s="86">
        <f>TTEST(J43:L45,M43:O45,2,3)</f>
        <v>6.148114939482973E-2</v>
      </c>
      <c r="Y43" s="1"/>
      <c r="Z43" s="1"/>
      <c r="AA43" s="1"/>
      <c r="AB43" s="1"/>
      <c r="AC43" s="39"/>
      <c r="AD43" s="22"/>
      <c r="AE43" s="22"/>
      <c r="AF43" s="22"/>
      <c r="AG43" s="6" t="s">
        <v>1012</v>
      </c>
      <c r="AH43" s="21">
        <v>48</v>
      </c>
      <c r="AI43" s="12">
        <v>48</v>
      </c>
      <c r="AJ43" s="12">
        <v>52</v>
      </c>
      <c r="AK43" s="15">
        <v>40</v>
      </c>
      <c r="AL43" s="16">
        <v>48</v>
      </c>
      <c r="AM43" s="16">
        <v>63</v>
      </c>
      <c r="AN43" s="19">
        <v>49</v>
      </c>
      <c r="AO43" s="19">
        <v>51</v>
      </c>
      <c r="AP43" s="19">
        <v>41</v>
      </c>
      <c r="AQ43" s="20">
        <v>32</v>
      </c>
      <c r="AR43" s="20">
        <v>39</v>
      </c>
      <c r="AS43" s="20">
        <v>23</v>
      </c>
      <c r="AT43" s="22"/>
      <c r="AU43" s="70"/>
      <c r="AV43" s="39">
        <v>144</v>
      </c>
      <c r="AW43" s="88">
        <f>TTEST(AH43:AJ45,AK43:AM45,2,3)</f>
        <v>1.269658229889024E-2</v>
      </c>
      <c r="AX43" s="86">
        <f>TTEST(AH43:AJ45,AN43:AP45,2,3)</f>
        <v>0.39645517244415129</v>
      </c>
      <c r="AY43" s="89">
        <f>TTEST(AH43:AJ45,AQ43:AS45,2,3)</f>
        <v>8.0881434081140936E-3</v>
      </c>
      <c r="AZ43" s="63">
        <f>TTEST(AK43:AM45,AQ43:AS45,2,3)</f>
        <v>7.8405393906199812E-6</v>
      </c>
      <c r="BA43" s="63">
        <f>TTEST(AK43:AM45,AQ43:AS45,2,3)</f>
        <v>7.8405393906199812E-6</v>
      </c>
      <c r="BB43" s="67">
        <f>TTEST(AN43:AP45,AQ43:AS45,2,3)</f>
        <v>2.3856487190829109E-2</v>
      </c>
      <c r="BC43" s="70"/>
      <c r="BD43" s="70"/>
      <c r="BE43" s="70"/>
      <c r="BF43" s="70"/>
      <c r="BG43" s="56"/>
      <c r="BH43" s="22"/>
      <c r="BI43" s="35"/>
      <c r="BJ43" s="6" t="s">
        <v>992</v>
      </c>
      <c r="BK43" s="21">
        <v>985</v>
      </c>
      <c r="BL43" s="12">
        <v>1058</v>
      </c>
      <c r="BM43" s="12">
        <v>1086</v>
      </c>
      <c r="BN43" s="15">
        <v>1416</v>
      </c>
      <c r="BO43" s="16">
        <v>1722</v>
      </c>
      <c r="BP43" s="16">
        <v>1779</v>
      </c>
      <c r="BQ43" s="19">
        <v>105</v>
      </c>
      <c r="BR43" s="19">
        <v>82</v>
      </c>
      <c r="BS43" s="19">
        <v>67</v>
      </c>
      <c r="BT43" s="20">
        <v>79.799999999999983</v>
      </c>
      <c r="BU43" s="20">
        <v>84</v>
      </c>
      <c r="BV43" s="20">
        <v>75.599999999999994</v>
      </c>
      <c r="BX43" s="1"/>
      <c r="BY43" s="39">
        <v>24</v>
      </c>
      <c r="BZ43" s="62">
        <f>TTEST(BK43:BM45,BN43:BP45,2,3)</f>
        <v>5.0703005156026765E-7</v>
      </c>
      <c r="CA43" s="63">
        <f>TTEST(BK43:BM45,BQ43:BS45,2,3)</f>
        <v>9.9647464874129028E-11</v>
      </c>
      <c r="CB43" s="63">
        <f>TTEST(BK43:BM45,BT43:BV45,2,3)</f>
        <v>1.9015976851926497E-10</v>
      </c>
      <c r="CC43" s="63">
        <f>TTEST(BN43:BP45,BT43:BV45,2,3)</f>
        <v>1.8175020862367714E-9</v>
      </c>
      <c r="CD43" s="63">
        <f>TTEST(BN43:BP45,BT43:BV45,2,3)</f>
        <v>1.8175020862367714E-9</v>
      </c>
      <c r="CE43" s="67">
        <f>TTEST(BQ43:BS45,BT43:BV45,2,3)</f>
        <v>3.5695269045162022E-2</v>
      </c>
      <c r="CF43" s="1"/>
      <c r="CG43" s="1"/>
      <c r="CH43" s="1"/>
      <c r="CI43" s="1"/>
      <c r="CJ43" s="39"/>
    </row>
    <row r="44" spans="2:88" x14ac:dyDescent="0.5">
      <c r="C44" s="6"/>
      <c r="D44" s="12">
        <v>183</v>
      </c>
      <c r="E44" s="12">
        <v>270</v>
      </c>
      <c r="F44" s="12">
        <v>225</v>
      </c>
      <c r="G44" s="15">
        <v>729</v>
      </c>
      <c r="H44" s="16">
        <v>491</v>
      </c>
      <c r="I44" s="16">
        <v>517</v>
      </c>
      <c r="J44" s="19">
        <v>35</v>
      </c>
      <c r="K44" s="19">
        <v>37</v>
      </c>
      <c r="L44" s="19">
        <v>30</v>
      </c>
      <c r="M44" s="20">
        <v>23</v>
      </c>
      <c r="N44" s="20">
        <v>31</v>
      </c>
      <c r="O44" s="20">
        <v>19</v>
      </c>
      <c r="Q44" s="1"/>
      <c r="R44" s="39">
        <v>12</v>
      </c>
      <c r="S44" s="68">
        <f>TTEST(D51:F53,G51:I53,2,3)</f>
        <v>6.8502950497089758E-3</v>
      </c>
      <c r="T44" s="63">
        <f>TTEST(D51:F53,J51:L53,2,3)</f>
        <v>2.2081262751712518E-10</v>
      </c>
      <c r="U44" s="63">
        <f>TTEST(D51:F53,M51:O53,2,3)</f>
        <v>2.2265335181855046E-10</v>
      </c>
      <c r="V44" s="63">
        <f>TTEST(G51:I53,J51:L53,2,3)</f>
        <v>6.9406065391681038E-11</v>
      </c>
      <c r="W44" s="63">
        <f>TTEST(G51:I53,M51:O53,2,3)</f>
        <v>7.0551696293310854E-11</v>
      </c>
      <c r="X44" s="64">
        <f>TTEST(J51:L53,M51:O53,2,3)</f>
        <v>0.42636408334389864</v>
      </c>
      <c r="Y44" s="1"/>
      <c r="Z44" s="1"/>
      <c r="AA44" s="1"/>
      <c r="AB44" s="1"/>
      <c r="AC44" s="39"/>
      <c r="AD44" s="22"/>
      <c r="AE44" s="22"/>
      <c r="AF44" s="22"/>
      <c r="AG44" s="6"/>
      <c r="AH44" s="12">
        <v>44</v>
      </c>
      <c r="AI44" s="12">
        <v>44</v>
      </c>
      <c r="AJ44" s="12">
        <v>33</v>
      </c>
      <c r="AK44" s="15">
        <v>57.999999999999993</v>
      </c>
      <c r="AL44" s="16">
        <v>61</v>
      </c>
      <c r="AM44" s="16">
        <v>63</v>
      </c>
      <c r="AN44" s="19">
        <v>44</v>
      </c>
      <c r="AO44" s="19">
        <v>47</v>
      </c>
      <c r="AP44" s="19">
        <v>34</v>
      </c>
      <c r="AQ44" s="20">
        <v>46</v>
      </c>
      <c r="AR44" s="20">
        <v>35</v>
      </c>
      <c r="AS44" s="20">
        <v>37</v>
      </c>
      <c r="AT44" s="22"/>
      <c r="AU44" s="70"/>
      <c r="AV44" s="39" t="s">
        <v>1055</v>
      </c>
      <c r="AW44" s="62">
        <f>TTEST(AH51:AJ53,AK51:AM53,2,3)</f>
        <v>2.3685028221228716E-6</v>
      </c>
      <c r="AX44" s="86">
        <f>TTEST(AH51:AJ53,AN51:AP53,2,3)</f>
        <v>9.1369267877351945E-2</v>
      </c>
      <c r="AY44" s="89">
        <f>TTEST(AH51:AJ53,AQ51:AS53,2,3)</f>
        <v>6.9006473644458851E-3</v>
      </c>
      <c r="AZ44" s="63">
        <f>TTEST(AK51:AM53,AQ51:AS53,2,3)</f>
        <v>1.9963915848308386E-8</v>
      </c>
      <c r="BA44" s="63">
        <f>TTEST(AK51:AM53,AQ51:AS53,2,3)</f>
        <v>1.9963915848308386E-8</v>
      </c>
      <c r="BB44" s="89">
        <f>TTEST(AN51:AP53,AQ51:AS53,2,3)</f>
        <v>1.0699449598971125E-3</v>
      </c>
      <c r="BC44" s="70"/>
      <c r="BD44" s="70"/>
      <c r="BE44" s="70"/>
      <c r="BF44" s="70"/>
      <c r="BG44" s="56"/>
      <c r="BH44" s="22"/>
      <c r="BJ44" s="6"/>
      <c r="BK44" s="12">
        <v>884</v>
      </c>
      <c r="BL44" s="12">
        <v>1043</v>
      </c>
      <c r="BM44" s="12">
        <v>1038</v>
      </c>
      <c r="BN44" s="15">
        <v>1440</v>
      </c>
      <c r="BO44" s="16">
        <v>1555</v>
      </c>
      <c r="BP44" s="16">
        <v>1740</v>
      </c>
      <c r="BQ44" s="19">
        <v>99</v>
      </c>
      <c r="BR44" s="19">
        <v>81</v>
      </c>
      <c r="BS44" s="19">
        <v>67</v>
      </c>
      <c r="BT44" s="20">
        <v>70</v>
      </c>
      <c r="BU44" s="20">
        <v>58.8</v>
      </c>
      <c r="BV44" s="20">
        <v>61.599999999999994</v>
      </c>
      <c r="BX44" s="1"/>
      <c r="BY44" s="82"/>
      <c r="BZ44" s="85"/>
      <c r="CA44" s="85"/>
      <c r="CB44" s="85"/>
      <c r="CC44" s="85"/>
      <c r="CD44" s="85"/>
      <c r="CE44" s="85"/>
      <c r="CF44" s="70"/>
      <c r="CG44" s="1"/>
      <c r="CH44" s="1"/>
      <c r="CI44" s="1"/>
      <c r="CJ44" s="39"/>
    </row>
    <row r="45" spans="2:88" x14ac:dyDescent="0.5">
      <c r="C45" s="6"/>
      <c r="D45" s="12">
        <v>202</v>
      </c>
      <c r="E45" s="12">
        <v>271</v>
      </c>
      <c r="F45" s="12">
        <v>245.00000000000003</v>
      </c>
      <c r="G45" s="15">
        <v>616</v>
      </c>
      <c r="H45" s="16">
        <v>480.99999999999994</v>
      </c>
      <c r="I45" s="16">
        <v>535</v>
      </c>
      <c r="J45" s="19">
        <v>33</v>
      </c>
      <c r="K45" s="19">
        <v>30</v>
      </c>
      <c r="L45" s="19">
        <v>37</v>
      </c>
      <c r="M45" s="20">
        <v>39</v>
      </c>
      <c r="N45" s="20">
        <v>15</v>
      </c>
      <c r="O45" s="20">
        <v>30</v>
      </c>
      <c r="Q45" s="1"/>
      <c r="R45" s="39">
        <v>24</v>
      </c>
      <c r="S45" s="69">
        <f>TTEST(D59:F61,G59:I61,2,3)</f>
        <v>4.1248317620948785E-2</v>
      </c>
      <c r="T45" s="63">
        <f>TTEST(D59:F61,J59:L61,2,3)</f>
        <v>6.1348790477955886E-6</v>
      </c>
      <c r="U45" s="63">
        <f>TTEST(D59:F61,M59:O61,2,3)</f>
        <v>5.4830648636516421E-6</v>
      </c>
      <c r="V45" s="63">
        <f>TTEST(G59:I61,J59:L61,2,3)</f>
        <v>1.463673050089644E-6</v>
      </c>
      <c r="W45" s="63">
        <f>TTEST(G59:I61,M59:O61,2,3)</f>
        <v>1.3329011508038361E-6</v>
      </c>
      <c r="X45" s="86">
        <f>TTEST(J59:L61,M59:O61,2,3)</f>
        <v>6.0769595858367623E-2</v>
      </c>
      <c r="Y45" s="1"/>
      <c r="Z45" s="1"/>
      <c r="AA45" s="1"/>
      <c r="AB45" s="1"/>
      <c r="AC45" s="39"/>
      <c r="AD45" s="22"/>
      <c r="AE45" s="22"/>
      <c r="AF45" s="22"/>
      <c r="AG45" s="6"/>
      <c r="AH45" s="12">
        <v>36</v>
      </c>
      <c r="AI45" s="12">
        <v>40</v>
      </c>
      <c r="AJ45" s="12">
        <v>62</v>
      </c>
      <c r="AK45" s="15">
        <v>55.000000000000007</v>
      </c>
      <c r="AL45" s="16">
        <v>61</v>
      </c>
      <c r="AM45" s="16">
        <v>56.000000000000007</v>
      </c>
      <c r="AN45" s="19">
        <v>44</v>
      </c>
      <c r="AO45" s="19">
        <v>31</v>
      </c>
      <c r="AP45" s="19">
        <v>37</v>
      </c>
      <c r="AQ45" s="20">
        <v>35</v>
      </c>
      <c r="AR45" s="20">
        <v>32</v>
      </c>
      <c r="AS45" s="20">
        <v>28.000000000000004</v>
      </c>
      <c r="AT45" s="22"/>
      <c r="AU45" s="70"/>
      <c r="AV45" s="39">
        <v>3</v>
      </c>
      <c r="AW45" s="62">
        <f>TTEST(AH59:AJ61,AK59:AM61,2,3)</f>
        <v>7.5207171043195458E-6</v>
      </c>
      <c r="AX45" s="89">
        <f>TTEST(AH59:AJ61,AN59:AP61,2,3)</f>
        <v>4.5838666264570302E-3</v>
      </c>
      <c r="AY45" s="86">
        <f>TTEST(AH59:AJ61,AQ59:AS61,2,3)</f>
        <v>0.12385909630739823</v>
      </c>
      <c r="AZ45" s="63">
        <f>TTEST(AK59:AM61,AQ59:AS61,2,3)</f>
        <v>1.0972670927211483E-6</v>
      </c>
      <c r="BA45" s="63">
        <f>TTEST(AK59:AM61,AQ59:AS61,2,3)</f>
        <v>1.0972670927211483E-6</v>
      </c>
      <c r="BB45" s="63">
        <f>TTEST(AN59:AP61,AQ59:AS61,2,3)</f>
        <v>4.5033335955289145E-4</v>
      </c>
      <c r="BC45" s="70"/>
      <c r="BD45" s="70"/>
      <c r="BE45" s="70"/>
      <c r="BF45" s="70"/>
      <c r="BG45" s="56"/>
      <c r="BH45" s="22"/>
      <c r="BJ45" s="6"/>
      <c r="BK45" s="12">
        <v>933</v>
      </c>
      <c r="BL45" s="12">
        <v>915</v>
      </c>
      <c r="BM45" s="12">
        <v>1072</v>
      </c>
      <c r="BN45" s="15">
        <v>1386</v>
      </c>
      <c r="BO45" s="16">
        <v>1444</v>
      </c>
      <c r="BP45" s="16">
        <v>1593</v>
      </c>
      <c r="BQ45" s="19">
        <v>107</v>
      </c>
      <c r="BR45" s="19">
        <v>86</v>
      </c>
      <c r="BS45" s="19">
        <v>78</v>
      </c>
      <c r="BT45" s="20">
        <v>72.8</v>
      </c>
      <c r="BU45" s="20">
        <v>81.199999999999989</v>
      </c>
      <c r="BV45" s="20">
        <v>65.8</v>
      </c>
      <c r="BX45" s="1"/>
      <c r="BY45" s="82"/>
      <c r="BZ45" s="85"/>
      <c r="CA45" s="85"/>
      <c r="CB45" s="85"/>
      <c r="CC45" s="85"/>
      <c r="CD45" s="85"/>
      <c r="CE45" s="85"/>
      <c r="CF45" s="1"/>
      <c r="CG45" s="1"/>
      <c r="CH45" s="1"/>
      <c r="CI45" s="1"/>
      <c r="CJ45" s="39"/>
    </row>
    <row r="46" spans="2:88" x14ac:dyDescent="0.5">
      <c r="C46" s="9" t="s">
        <v>975</v>
      </c>
      <c r="D46" s="13">
        <f>AVERAGE(D43:D45)</f>
        <v>195.66666666666666</v>
      </c>
      <c r="E46" s="13">
        <f t="shared" ref="E46:O46" si="24">AVERAGE(E43:E45)</f>
        <v>271.33333333333331</v>
      </c>
      <c r="F46" s="13">
        <f t="shared" si="24"/>
        <v>247.66666666666666</v>
      </c>
      <c r="G46" s="33">
        <f t="shared" si="24"/>
        <v>667</v>
      </c>
      <c r="H46" s="30">
        <f t="shared" si="24"/>
        <v>464.66666666666669</v>
      </c>
      <c r="I46" s="30">
        <f t="shared" si="24"/>
        <v>522.66666666666663</v>
      </c>
      <c r="J46" s="17">
        <f t="shared" si="24"/>
        <v>31</v>
      </c>
      <c r="K46" s="17">
        <f t="shared" si="24"/>
        <v>34.666666666666664</v>
      </c>
      <c r="L46" s="17">
        <f t="shared" si="24"/>
        <v>31.333333333333332</v>
      </c>
      <c r="M46" s="18">
        <f t="shared" si="24"/>
        <v>29.333333333333332</v>
      </c>
      <c r="N46" s="18">
        <f t="shared" si="24"/>
        <v>25.666666666666668</v>
      </c>
      <c r="O46" s="18">
        <f t="shared" si="24"/>
        <v>24.666666666666668</v>
      </c>
      <c r="AC46" s="56"/>
      <c r="AD46" s="22"/>
      <c r="AE46" s="22"/>
      <c r="AF46" s="22"/>
      <c r="AG46" s="9" t="s">
        <v>975</v>
      </c>
      <c r="AH46" s="13">
        <f>AVERAGE(AH43:AH45)</f>
        <v>42.666666666666664</v>
      </c>
      <c r="AI46" s="13">
        <f t="shared" ref="AI46:AS46" si="25">AVERAGE(AI43:AI45)</f>
        <v>44</v>
      </c>
      <c r="AJ46" s="13">
        <f t="shared" si="25"/>
        <v>49</v>
      </c>
      <c r="AK46" s="33">
        <f t="shared" si="25"/>
        <v>51</v>
      </c>
      <c r="AL46" s="30">
        <f t="shared" si="25"/>
        <v>56.666666666666664</v>
      </c>
      <c r="AM46" s="30">
        <f t="shared" si="25"/>
        <v>60.666666666666664</v>
      </c>
      <c r="AN46" s="17">
        <f t="shared" si="25"/>
        <v>45.666666666666664</v>
      </c>
      <c r="AO46" s="17">
        <f t="shared" si="25"/>
        <v>43</v>
      </c>
      <c r="AP46" s="17">
        <f t="shared" si="25"/>
        <v>37.333333333333336</v>
      </c>
      <c r="AQ46" s="18">
        <f t="shared" si="25"/>
        <v>37.666666666666664</v>
      </c>
      <c r="AR46" s="18">
        <f t="shared" si="25"/>
        <v>35.333333333333336</v>
      </c>
      <c r="AS46" s="18">
        <f t="shared" si="25"/>
        <v>29.333333333333332</v>
      </c>
      <c r="AT46" s="22"/>
      <c r="AU46" s="22"/>
      <c r="AV46" s="87">
        <v>6</v>
      </c>
      <c r="AW46" s="62">
        <f>TTEST(AH67:AJ69,AK67:AM69,2,3)</f>
        <v>9.7899699912370584E-8</v>
      </c>
      <c r="AX46" s="86">
        <f>TTEST(AH67:AJ69,AN67:AP69,2,3)</f>
        <v>0.44700255470216776</v>
      </c>
      <c r="AY46" s="63">
        <f>TTEST(AH67:AJ69,AQ67:AS69,2,3)</f>
        <v>2.0019770748205392E-4</v>
      </c>
      <c r="AZ46" s="63">
        <f>TTEST(AK67:AM69,AQ67:AS69,2,3)</f>
        <v>7.1944517910635164E-8</v>
      </c>
      <c r="BA46" s="63">
        <f>TTEST(AK67:AM69,AQ67:AS69,2,3)</f>
        <v>7.1944517910635164E-8</v>
      </c>
      <c r="BB46" s="63">
        <f>TTEST(AN67:AP69,AQ67:AS69,2,3)</f>
        <v>4.8099083286342475E-4</v>
      </c>
      <c r="BC46" s="22"/>
      <c r="BD46" s="22"/>
      <c r="BE46" s="22"/>
      <c r="BF46" s="22"/>
      <c r="BG46" s="56"/>
      <c r="BH46" s="22"/>
      <c r="BJ46" s="9" t="s">
        <v>975</v>
      </c>
      <c r="BK46" s="13">
        <f>AVERAGE(BK43:BK45)</f>
        <v>934</v>
      </c>
      <c r="BL46" s="13">
        <f t="shared" ref="BL46:BV46" si="26">AVERAGE(BL43:BL45)</f>
        <v>1005.3333333333334</v>
      </c>
      <c r="BM46" s="13">
        <f t="shared" si="26"/>
        <v>1065.3333333333333</v>
      </c>
      <c r="BN46" s="33">
        <f t="shared" si="26"/>
        <v>1414</v>
      </c>
      <c r="BO46" s="30">
        <f t="shared" si="26"/>
        <v>1573.6666666666667</v>
      </c>
      <c r="BP46" s="30">
        <f t="shared" si="26"/>
        <v>1704</v>
      </c>
      <c r="BQ46" s="17">
        <f t="shared" si="26"/>
        <v>103.66666666666667</v>
      </c>
      <c r="BR46" s="17">
        <f t="shared" si="26"/>
        <v>83</v>
      </c>
      <c r="BS46" s="17">
        <f t="shared" si="26"/>
        <v>70.666666666666671</v>
      </c>
      <c r="BT46" s="18">
        <f t="shared" si="26"/>
        <v>74.199999999999989</v>
      </c>
      <c r="BU46" s="18">
        <f t="shared" si="26"/>
        <v>74.666666666666671</v>
      </c>
      <c r="BV46" s="18">
        <f t="shared" si="26"/>
        <v>67.666666666666671</v>
      </c>
      <c r="BY46" s="7"/>
      <c r="BZ46" s="7"/>
      <c r="CA46" s="7"/>
      <c r="CB46" s="7"/>
      <c r="CC46" s="7"/>
      <c r="CD46" s="7"/>
      <c r="CE46" s="7"/>
      <c r="CJ46" s="56"/>
    </row>
    <row r="47" spans="2:88" x14ac:dyDescent="0.5">
      <c r="AC47" s="56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87">
        <v>12</v>
      </c>
      <c r="AW47" s="62">
        <f>TTEST(AH75:AJ77,AK75:AM77,2,3)</f>
        <v>6.0615235916199918E-11</v>
      </c>
      <c r="AX47" s="67">
        <f>TTEST(AH75:AJ77,AN75:AP77,2,3)</f>
        <v>2.3542946797660221E-2</v>
      </c>
      <c r="AY47" s="67">
        <f>TTEST(AH75:AJ77,AQ75:AS77,2,3)</f>
        <v>2.3554860019821391E-2</v>
      </c>
      <c r="AZ47" s="63">
        <f>TTEST(AK75:AM77,AQ75:AS77,2,3)</f>
        <v>3.1966306143060396E-11</v>
      </c>
      <c r="BA47" s="63">
        <f>TTEST(AK75:AM77,AQ75:AS77,2,3)</f>
        <v>3.1966306143060396E-11</v>
      </c>
      <c r="BB47" s="89">
        <f>TTEST(AN75:AP77,AQ75:AS77,2,3)</f>
        <v>1.9172938992878109E-3</v>
      </c>
      <c r="BC47" s="22"/>
      <c r="BD47" s="22"/>
      <c r="BE47" s="22"/>
      <c r="BF47" s="22"/>
      <c r="BG47" s="56"/>
      <c r="BH47" s="22"/>
      <c r="CJ47" s="56"/>
    </row>
    <row r="48" spans="2:88" ht="14.7" thickBot="1" x14ac:dyDescent="0.55000000000000004">
      <c r="AC48" s="56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87">
        <v>24</v>
      </c>
      <c r="AW48" s="62">
        <f>TTEST(AH83:AJ85,AK83:AM85,2,3)</f>
        <v>1.0113714024870461E-9</v>
      </c>
      <c r="AX48" s="86">
        <f>TTEST(AH83:AJ85,AN83:AP85,2,3)</f>
        <v>7.9474606774276826E-2</v>
      </c>
      <c r="AY48" s="63">
        <f>TTEST(AH83:AJ85,AQ83:AS85,2,3)</f>
        <v>4.0415977472805915E-5</v>
      </c>
      <c r="AZ48" s="63">
        <f>TTEST(AK83:AM85,AQ83:AS85,2,3)</f>
        <v>7.2984485481316415E-10</v>
      </c>
      <c r="BA48" s="63">
        <f>TTEST(AK83:AM85,AQ83:AS85,2,3)</f>
        <v>7.2984485481316415E-10</v>
      </c>
      <c r="BB48" s="67">
        <f>TTEST(AN83:AP85,AQ83:AS85,2,3)</f>
        <v>1.6411796309930424E-2</v>
      </c>
      <c r="BC48" s="22"/>
      <c r="BD48" s="22"/>
      <c r="BE48" s="22"/>
      <c r="BF48" s="22"/>
      <c r="BG48" s="56"/>
      <c r="BH48" s="22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CJ48" s="56"/>
    </row>
    <row r="49" spans="3:88" ht="16" thickBot="1" x14ac:dyDescent="0.55000000000000004">
      <c r="D49" s="212" t="s">
        <v>984</v>
      </c>
      <c r="E49" s="213"/>
      <c r="F49" s="221"/>
      <c r="G49" s="214" t="s">
        <v>976</v>
      </c>
      <c r="H49" s="215"/>
      <c r="I49" s="222"/>
      <c r="J49" s="216" t="s">
        <v>977</v>
      </c>
      <c r="K49" s="217"/>
      <c r="L49" s="223"/>
      <c r="M49" s="218" t="s">
        <v>978</v>
      </c>
      <c r="N49" s="219"/>
      <c r="O49" s="220"/>
      <c r="AC49" s="56"/>
      <c r="AD49" s="22"/>
      <c r="AE49" s="22"/>
      <c r="AF49" s="22"/>
      <c r="AG49" s="22"/>
      <c r="AH49" s="212" t="s">
        <v>984</v>
      </c>
      <c r="AI49" s="213"/>
      <c r="AJ49" s="213"/>
      <c r="AK49" s="214" t="s">
        <v>976</v>
      </c>
      <c r="AL49" s="215"/>
      <c r="AM49" s="215"/>
      <c r="AN49" s="216" t="s">
        <v>977</v>
      </c>
      <c r="AO49" s="217"/>
      <c r="AP49" s="217"/>
      <c r="AQ49" s="218" t="s">
        <v>978</v>
      </c>
      <c r="AR49" s="219"/>
      <c r="AS49" s="220"/>
      <c r="AT49" s="22"/>
      <c r="AU49" s="22"/>
      <c r="AV49" s="87">
        <v>72</v>
      </c>
      <c r="AW49" s="62">
        <f>TTEST(AH91:AJ93,AK91:AM93,2,3)</f>
        <v>5.1289248659356148E-6</v>
      </c>
      <c r="AX49" s="63">
        <f>TTEST(AH91:AJ93,AN91:AP93,2,3)</f>
        <v>3.6896284041793391E-7</v>
      </c>
      <c r="AY49" s="63">
        <f>TTEST(AH91:AJ93,AQ91:AS93,2,3)</f>
        <v>4.9924444245664508E-7</v>
      </c>
      <c r="AZ49" s="63">
        <f>TTEST(AK91:AM93,AQ91:AS93,2,3)</f>
        <v>5.555969839029315E-7</v>
      </c>
      <c r="BA49" s="63">
        <f>TTEST(AK91:AM93,AQ91:AS93,2,3)</f>
        <v>5.555969839029315E-7</v>
      </c>
      <c r="BB49" s="67">
        <f>TTEST(AN91:AP93,AQ91:AS93,2,3)</f>
        <v>1.6033776078831486E-2</v>
      </c>
      <c r="BC49" s="7"/>
      <c r="BD49" s="7"/>
      <c r="BE49" s="7"/>
      <c r="BF49" s="22"/>
      <c r="BG49" s="56"/>
      <c r="BH49" s="22"/>
      <c r="BJ49" s="7"/>
      <c r="BK49" s="210"/>
      <c r="BL49" s="210"/>
      <c r="BM49" s="210"/>
      <c r="BN49" s="210"/>
      <c r="BO49" s="210"/>
      <c r="BP49" s="210"/>
      <c r="BQ49" s="211"/>
      <c r="BR49" s="211"/>
      <c r="BS49" s="211"/>
      <c r="BT49" s="211"/>
      <c r="BU49" s="211"/>
      <c r="BV49" s="211"/>
      <c r="BW49" s="7"/>
      <c r="CJ49" s="56"/>
    </row>
    <row r="50" spans="3:88" ht="15" x14ac:dyDescent="0.5">
      <c r="C50" s="6"/>
      <c r="D50" s="23" t="s">
        <v>972</v>
      </c>
      <c r="E50" s="24" t="s">
        <v>973</v>
      </c>
      <c r="F50" s="34" t="s">
        <v>974</v>
      </c>
      <c r="G50" s="32" t="s">
        <v>972</v>
      </c>
      <c r="H50" s="25" t="s">
        <v>973</v>
      </c>
      <c r="I50" s="25" t="s">
        <v>974</v>
      </c>
      <c r="J50" s="26" t="s">
        <v>972</v>
      </c>
      <c r="K50" s="27" t="s">
        <v>973</v>
      </c>
      <c r="L50" s="27" t="s">
        <v>974</v>
      </c>
      <c r="M50" s="28" t="s">
        <v>972</v>
      </c>
      <c r="N50" s="29" t="s">
        <v>973</v>
      </c>
      <c r="O50" s="29" t="s">
        <v>974</v>
      </c>
      <c r="AC50" s="56"/>
      <c r="AD50" s="22"/>
      <c r="AE50" s="22"/>
      <c r="AF50" s="22"/>
      <c r="AG50" s="6"/>
      <c r="AH50" s="23" t="s">
        <v>972</v>
      </c>
      <c r="AI50" s="24" t="s">
        <v>973</v>
      </c>
      <c r="AJ50" s="34" t="s">
        <v>974</v>
      </c>
      <c r="AK50" s="32" t="s">
        <v>972</v>
      </c>
      <c r="AL50" s="25" t="s">
        <v>973</v>
      </c>
      <c r="AM50" s="25" t="s">
        <v>974</v>
      </c>
      <c r="AN50" s="26" t="s">
        <v>972</v>
      </c>
      <c r="AO50" s="27" t="s">
        <v>973</v>
      </c>
      <c r="AP50" s="27" t="s">
        <v>974</v>
      </c>
      <c r="AQ50" s="28" t="s">
        <v>972</v>
      </c>
      <c r="AR50" s="29" t="s">
        <v>973</v>
      </c>
      <c r="AS50" s="29" t="s">
        <v>974</v>
      </c>
      <c r="AT50" s="22"/>
      <c r="AU50" s="22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22"/>
      <c r="BG50" s="56"/>
      <c r="BH50" s="22"/>
      <c r="BJ50" s="6"/>
      <c r="BK50" s="75"/>
      <c r="BL50" s="9"/>
      <c r="BM50" s="9"/>
      <c r="BN50" s="75"/>
      <c r="BO50" s="9"/>
      <c r="BP50" s="9"/>
      <c r="BQ50" s="75"/>
      <c r="BR50" s="9"/>
      <c r="BS50" s="9"/>
      <c r="BT50" s="75"/>
      <c r="BU50" s="9"/>
      <c r="BV50" s="9"/>
      <c r="BW50" s="7"/>
      <c r="CJ50" s="56"/>
    </row>
    <row r="51" spans="3:88" x14ac:dyDescent="0.5">
      <c r="C51" s="6" t="s">
        <v>991</v>
      </c>
      <c r="D51" s="21">
        <v>630</v>
      </c>
      <c r="E51" s="12">
        <v>508</v>
      </c>
      <c r="F51" s="12">
        <v>508</v>
      </c>
      <c r="G51" s="15">
        <v>581</v>
      </c>
      <c r="H51" s="16">
        <v>571</v>
      </c>
      <c r="I51" s="16">
        <v>643</v>
      </c>
      <c r="J51" s="19">
        <v>31</v>
      </c>
      <c r="K51" s="19">
        <v>21</v>
      </c>
      <c r="L51" s="19">
        <v>28.000000000000004</v>
      </c>
      <c r="M51" s="20">
        <v>27</v>
      </c>
      <c r="N51" s="20">
        <v>31</v>
      </c>
      <c r="O51" s="20">
        <v>25</v>
      </c>
      <c r="AC51" s="56"/>
      <c r="AD51" s="22"/>
      <c r="AE51" s="22"/>
      <c r="AF51" s="74" t="s">
        <v>1013</v>
      </c>
      <c r="AG51" s="6" t="s">
        <v>988</v>
      </c>
      <c r="AH51" s="21">
        <v>60</v>
      </c>
      <c r="AI51" s="12">
        <v>46</v>
      </c>
      <c r="AJ51" s="12">
        <v>56.000000000000007</v>
      </c>
      <c r="AK51" s="15">
        <v>81</v>
      </c>
      <c r="AL51" s="16">
        <v>70</v>
      </c>
      <c r="AM51" s="16">
        <v>81</v>
      </c>
      <c r="AN51" s="19">
        <v>75</v>
      </c>
      <c r="AO51" s="19">
        <v>72</v>
      </c>
      <c r="AP51" s="19">
        <v>63</v>
      </c>
      <c r="AQ51" s="20">
        <v>44</v>
      </c>
      <c r="AR51" s="20">
        <v>36</v>
      </c>
      <c r="AS51" s="20">
        <v>41</v>
      </c>
      <c r="AT51" s="22"/>
      <c r="AU51" s="22"/>
      <c r="AV51" s="81"/>
      <c r="AW51" s="81"/>
      <c r="AX51" s="81"/>
      <c r="AY51" s="81"/>
      <c r="AZ51" s="81"/>
      <c r="BA51" s="81"/>
      <c r="BB51" s="81"/>
      <c r="BC51" s="81"/>
      <c r="BD51" s="81"/>
      <c r="BE51" s="7"/>
      <c r="BF51" s="22"/>
      <c r="BG51" s="56"/>
      <c r="BH51" s="22"/>
      <c r="BJ51" s="6"/>
      <c r="BK51" s="76"/>
      <c r="BL51" s="76"/>
      <c r="BM51" s="76"/>
      <c r="BN51" s="77"/>
      <c r="BO51" s="78"/>
      <c r="BP51" s="78"/>
      <c r="BQ51" s="77"/>
      <c r="BR51" s="77"/>
      <c r="BS51" s="77"/>
      <c r="BT51" s="77"/>
      <c r="BU51" s="77"/>
      <c r="BV51" s="77"/>
      <c r="BW51" s="7"/>
      <c r="CJ51" s="56"/>
    </row>
    <row r="52" spans="3:88" x14ac:dyDescent="0.5">
      <c r="C52" s="6"/>
      <c r="D52" s="12">
        <v>556</v>
      </c>
      <c r="E52" s="12">
        <v>504</v>
      </c>
      <c r="F52" s="12">
        <v>595</v>
      </c>
      <c r="G52" s="15">
        <v>622</v>
      </c>
      <c r="H52" s="16">
        <v>559</v>
      </c>
      <c r="I52" s="16">
        <v>669</v>
      </c>
      <c r="J52" s="19">
        <v>30</v>
      </c>
      <c r="K52" s="19">
        <v>39</v>
      </c>
      <c r="L52" s="19">
        <v>26</v>
      </c>
      <c r="M52" s="20">
        <v>36</v>
      </c>
      <c r="N52" s="20">
        <v>23</v>
      </c>
      <c r="O52" s="20">
        <v>26</v>
      </c>
      <c r="AC52" s="56"/>
      <c r="AD52" s="22"/>
      <c r="AE52" s="22"/>
      <c r="AF52" s="22"/>
      <c r="AG52" s="6"/>
      <c r="AH52" s="12">
        <v>52</v>
      </c>
      <c r="AI52" s="12">
        <v>55.000000000000007</v>
      </c>
      <c r="AJ52" s="12">
        <v>50</v>
      </c>
      <c r="AK52" s="15">
        <v>73</v>
      </c>
      <c r="AL52" s="16">
        <v>66</v>
      </c>
      <c r="AM52" s="16">
        <v>88</v>
      </c>
      <c r="AN52" s="19">
        <v>58</v>
      </c>
      <c r="AO52" s="19">
        <v>47</v>
      </c>
      <c r="AP52" s="19">
        <v>51</v>
      </c>
      <c r="AQ52" s="20">
        <v>37</v>
      </c>
      <c r="AR52" s="20">
        <v>46</v>
      </c>
      <c r="AS52" s="20">
        <v>45</v>
      </c>
      <c r="AT52" s="22"/>
      <c r="AU52" s="22"/>
      <c r="AV52" s="81"/>
      <c r="AW52" s="81"/>
      <c r="AX52" s="81"/>
      <c r="AY52" s="81"/>
      <c r="AZ52" s="81"/>
      <c r="BA52" s="81"/>
      <c r="BB52" s="81"/>
      <c r="BC52" s="81"/>
      <c r="BD52" s="81"/>
      <c r="BE52" s="7"/>
      <c r="BF52" s="22"/>
      <c r="BG52" s="56"/>
      <c r="BH52" s="22"/>
      <c r="BJ52" s="6"/>
      <c r="BK52" s="76"/>
      <c r="BL52" s="76"/>
      <c r="BM52" s="76"/>
      <c r="BN52" s="77"/>
      <c r="BO52" s="78"/>
      <c r="BP52" s="78"/>
      <c r="BQ52" s="77"/>
      <c r="BR52" s="77"/>
      <c r="BS52" s="77"/>
      <c r="BT52" s="77"/>
      <c r="BU52" s="77"/>
      <c r="BV52" s="77"/>
      <c r="BW52" s="7"/>
      <c r="CJ52" s="56"/>
    </row>
    <row r="53" spans="3:88" x14ac:dyDescent="0.5">
      <c r="C53" s="6"/>
      <c r="D53" s="12">
        <v>545</v>
      </c>
      <c r="E53" s="12">
        <v>546</v>
      </c>
      <c r="F53" s="12">
        <v>532</v>
      </c>
      <c r="G53" s="15">
        <v>624</v>
      </c>
      <c r="H53" s="16">
        <v>560</v>
      </c>
      <c r="I53" s="16">
        <v>646</v>
      </c>
      <c r="J53" s="19">
        <v>31</v>
      </c>
      <c r="K53" s="19">
        <v>27</v>
      </c>
      <c r="L53" s="19">
        <v>25</v>
      </c>
      <c r="M53" s="20">
        <v>26</v>
      </c>
      <c r="N53" s="20">
        <v>19</v>
      </c>
      <c r="O53" s="20">
        <v>28.000000000000004</v>
      </c>
      <c r="AC53" s="56"/>
      <c r="AD53" s="22"/>
      <c r="AE53" s="22"/>
      <c r="AF53" s="22"/>
      <c r="AG53" s="6"/>
      <c r="AH53" s="12">
        <v>49</v>
      </c>
      <c r="AI53" s="12">
        <v>66</v>
      </c>
      <c r="AJ53" s="12">
        <v>46</v>
      </c>
      <c r="AK53" s="15">
        <v>74</v>
      </c>
      <c r="AL53" s="16">
        <v>73</v>
      </c>
      <c r="AM53" s="16">
        <v>84</v>
      </c>
      <c r="AN53" s="19">
        <v>68</v>
      </c>
      <c r="AO53" s="19">
        <v>63</v>
      </c>
      <c r="AP53" s="19">
        <v>49</v>
      </c>
      <c r="AQ53" s="20">
        <v>52</v>
      </c>
      <c r="AR53" s="20">
        <v>51</v>
      </c>
      <c r="AS53" s="20">
        <v>47</v>
      </c>
      <c r="AT53" s="22"/>
      <c r="AU53" s="22"/>
      <c r="AV53" s="81"/>
      <c r="AW53" s="81"/>
      <c r="AX53" s="81"/>
      <c r="AY53" s="81"/>
      <c r="AZ53" s="81"/>
      <c r="BA53" s="81"/>
      <c r="BB53" s="81"/>
      <c r="BC53" s="81"/>
      <c r="BD53" s="81"/>
      <c r="BE53" s="7"/>
      <c r="BF53" s="22"/>
      <c r="BG53" s="56"/>
      <c r="BH53" s="22"/>
      <c r="BJ53" s="9"/>
      <c r="BK53" s="76"/>
      <c r="BL53" s="76"/>
      <c r="BM53" s="76"/>
      <c r="BN53" s="77"/>
      <c r="BO53" s="78"/>
      <c r="BP53" s="78"/>
      <c r="BQ53" s="77"/>
      <c r="BR53" s="77"/>
      <c r="BS53" s="77"/>
      <c r="BT53" s="77"/>
      <c r="BU53" s="77"/>
      <c r="BV53" s="77"/>
      <c r="BW53" s="7"/>
      <c r="CJ53" s="56"/>
    </row>
    <row r="54" spans="3:88" x14ac:dyDescent="0.5">
      <c r="C54" s="9" t="s">
        <v>975</v>
      </c>
      <c r="D54" s="13">
        <f>AVERAGE(D51:D53)</f>
        <v>577</v>
      </c>
      <c r="E54" s="13">
        <f t="shared" ref="E54:O54" si="27">AVERAGE(E51:E53)</f>
        <v>519.33333333333337</v>
      </c>
      <c r="F54" s="13">
        <f t="shared" si="27"/>
        <v>545</v>
      </c>
      <c r="G54" s="33">
        <f t="shared" si="27"/>
        <v>609</v>
      </c>
      <c r="H54" s="30">
        <f t="shared" si="27"/>
        <v>563.33333333333337</v>
      </c>
      <c r="I54" s="30">
        <f t="shared" si="27"/>
        <v>652.66666666666663</v>
      </c>
      <c r="J54" s="17">
        <f t="shared" si="27"/>
        <v>30.666666666666668</v>
      </c>
      <c r="K54" s="17">
        <f t="shared" si="27"/>
        <v>29</v>
      </c>
      <c r="L54" s="17">
        <f t="shared" si="27"/>
        <v>26.333333333333332</v>
      </c>
      <c r="M54" s="18">
        <f t="shared" si="27"/>
        <v>29.666666666666668</v>
      </c>
      <c r="N54" s="18">
        <f t="shared" si="27"/>
        <v>24.333333333333332</v>
      </c>
      <c r="O54" s="18">
        <f t="shared" si="27"/>
        <v>26.333333333333332</v>
      </c>
      <c r="AC54" s="56"/>
      <c r="AD54" s="22"/>
      <c r="AE54" s="22"/>
      <c r="AF54" s="22"/>
      <c r="AG54" s="9" t="s">
        <v>975</v>
      </c>
      <c r="AH54" s="13">
        <f>AVERAGE(AH51:AH53)</f>
        <v>53.666666666666664</v>
      </c>
      <c r="AI54" s="13">
        <f t="shared" ref="AI54:AS54" si="28">AVERAGE(AI51:AI53)</f>
        <v>55.666666666666664</v>
      </c>
      <c r="AJ54" s="13">
        <f t="shared" si="28"/>
        <v>50.666666666666664</v>
      </c>
      <c r="AK54" s="33">
        <f t="shared" si="28"/>
        <v>76</v>
      </c>
      <c r="AL54" s="30">
        <f t="shared" si="28"/>
        <v>69.666666666666671</v>
      </c>
      <c r="AM54" s="30">
        <f t="shared" si="28"/>
        <v>84.333333333333329</v>
      </c>
      <c r="AN54" s="17">
        <f t="shared" si="28"/>
        <v>67</v>
      </c>
      <c r="AO54" s="17">
        <f t="shared" si="28"/>
        <v>60.666666666666664</v>
      </c>
      <c r="AP54" s="17">
        <f t="shared" si="28"/>
        <v>54.333333333333336</v>
      </c>
      <c r="AQ54" s="18">
        <f t="shared" si="28"/>
        <v>44.333333333333336</v>
      </c>
      <c r="AR54" s="18">
        <f t="shared" si="28"/>
        <v>44.333333333333336</v>
      </c>
      <c r="AS54" s="18">
        <f t="shared" si="28"/>
        <v>44.333333333333336</v>
      </c>
      <c r="AT54" s="22"/>
      <c r="AU54" s="22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22"/>
      <c r="BG54" s="56"/>
      <c r="BH54" s="22"/>
      <c r="BJ54" s="9"/>
      <c r="BK54" s="79"/>
      <c r="BL54" s="79"/>
      <c r="BM54" s="79"/>
      <c r="BN54" s="79"/>
      <c r="BO54" s="80"/>
      <c r="BP54" s="80"/>
      <c r="BQ54" s="79"/>
      <c r="BR54" s="79"/>
      <c r="BS54" s="79"/>
      <c r="BT54" s="79"/>
      <c r="BU54" s="79"/>
      <c r="BV54" s="79"/>
      <c r="BW54" s="7"/>
      <c r="CJ54" s="56"/>
    </row>
    <row r="55" spans="3:88" x14ac:dyDescent="0.5">
      <c r="AC55" s="56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56"/>
      <c r="BH55" s="22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CJ55" s="56"/>
    </row>
    <row r="56" spans="3:88" ht="14.7" thickBot="1" x14ac:dyDescent="0.55000000000000004">
      <c r="AC56" s="56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6"/>
      <c r="BH56" s="22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CJ56" s="56"/>
    </row>
    <row r="57" spans="3:88" ht="16" thickBot="1" x14ac:dyDescent="0.55000000000000004">
      <c r="D57" s="212" t="s">
        <v>984</v>
      </c>
      <c r="E57" s="213"/>
      <c r="F57" s="221"/>
      <c r="G57" s="214" t="s">
        <v>976</v>
      </c>
      <c r="H57" s="215"/>
      <c r="I57" s="222"/>
      <c r="J57" s="216" t="s">
        <v>977</v>
      </c>
      <c r="K57" s="217"/>
      <c r="L57" s="223"/>
      <c r="M57" s="218" t="s">
        <v>978</v>
      </c>
      <c r="N57" s="219"/>
      <c r="O57" s="220"/>
      <c r="AC57" s="56"/>
      <c r="AD57" s="22"/>
      <c r="AE57" s="22"/>
      <c r="AF57" s="22"/>
      <c r="AG57" s="22"/>
      <c r="AH57" s="212" t="s">
        <v>984</v>
      </c>
      <c r="AI57" s="213"/>
      <c r="AJ57" s="213"/>
      <c r="AK57" s="214" t="s">
        <v>976</v>
      </c>
      <c r="AL57" s="215"/>
      <c r="AM57" s="215"/>
      <c r="AN57" s="216" t="s">
        <v>977</v>
      </c>
      <c r="AO57" s="217"/>
      <c r="AP57" s="217"/>
      <c r="AQ57" s="218" t="s">
        <v>978</v>
      </c>
      <c r="AR57" s="219"/>
      <c r="AS57" s="220"/>
      <c r="AT57" s="22"/>
      <c r="AU57" s="2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56"/>
      <c r="BH57" s="22"/>
      <c r="BI57" s="7"/>
      <c r="BJ57" s="7"/>
      <c r="BK57" s="210"/>
      <c r="BL57" s="210"/>
      <c r="BM57" s="210"/>
      <c r="BN57" s="210"/>
      <c r="BO57" s="210"/>
      <c r="BP57" s="210"/>
      <c r="BQ57" s="211"/>
      <c r="BR57" s="211"/>
      <c r="BS57" s="211"/>
      <c r="BT57" s="211"/>
      <c r="BU57" s="211"/>
      <c r="BV57" s="211"/>
      <c r="BW57" s="7"/>
      <c r="BX57" s="7"/>
      <c r="CJ57" s="56"/>
    </row>
    <row r="58" spans="3:88" ht="15" x14ac:dyDescent="0.5">
      <c r="C58" s="6"/>
      <c r="D58" s="23" t="s">
        <v>972</v>
      </c>
      <c r="E58" s="24" t="s">
        <v>973</v>
      </c>
      <c r="F58" s="34" t="s">
        <v>974</v>
      </c>
      <c r="G58" s="32" t="s">
        <v>972</v>
      </c>
      <c r="H58" s="25" t="s">
        <v>973</v>
      </c>
      <c r="I58" s="25" t="s">
        <v>974</v>
      </c>
      <c r="J58" s="26" t="s">
        <v>972</v>
      </c>
      <c r="K58" s="27" t="s">
        <v>973</v>
      </c>
      <c r="L58" s="27" t="s">
        <v>974</v>
      </c>
      <c r="M58" s="28" t="s">
        <v>972</v>
      </c>
      <c r="N58" s="29" t="s">
        <v>973</v>
      </c>
      <c r="O58" s="29" t="s">
        <v>974</v>
      </c>
      <c r="AC58" s="56"/>
      <c r="AD58" s="22"/>
      <c r="AE58" s="22"/>
      <c r="AF58" s="22"/>
      <c r="AG58" s="6"/>
      <c r="AH58" s="23" t="s">
        <v>972</v>
      </c>
      <c r="AI58" s="24" t="s">
        <v>973</v>
      </c>
      <c r="AJ58" s="34" t="s">
        <v>974</v>
      </c>
      <c r="AK58" s="32" t="s">
        <v>972</v>
      </c>
      <c r="AL58" s="25" t="s">
        <v>973</v>
      </c>
      <c r="AM58" s="25" t="s">
        <v>974</v>
      </c>
      <c r="AN58" s="26" t="s">
        <v>972</v>
      </c>
      <c r="AO58" s="27" t="s">
        <v>973</v>
      </c>
      <c r="AP58" s="27" t="s">
        <v>974</v>
      </c>
      <c r="AQ58" s="28" t="s">
        <v>972</v>
      </c>
      <c r="AR58" s="29" t="s">
        <v>973</v>
      </c>
      <c r="AS58" s="29" t="s">
        <v>974</v>
      </c>
      <c r="AT58" s="22"/>
      <c r="AU58" s="22"/>
      <c r="AV58" s="7"/>
      <c r="AW58" s="7"/>
      <c r="AX58" s="96"/>
      <c r="AY58" s="96"/>
      <c r="AZ58" s="96"/>
      <c r="BA58" s="7"/>
      <c r="BB58" s="7"/>
      <c r="BC58" s="7"/>
      <c r="BD58" s="7"/>
      <c r="BE58" s="7"/>
      <c r="BF58" s="7"/>
      <c r="BG58" s="56"/>
      <c r="BH58" s="22"/>
      <c r="BI58" s="7"/>
      <c r="BJ58" s="6"/>
      <c r="BK58" s="75"/>
      <c r="BL58" s="9"/>
      <c r="BM58" s="9"/>
      <c r="BN58" s="75"/>
      <c r="BO58" s="9"/>
      <c r="BP58" s="9"/>
      <c r="BQ58" s="75"/>
      <c r="BR58" s="9"/>
      <c r="BS58" s="9"/>
      <c r="BT58" s="75"/>
      <c r="BU58" s="9"/>
      <c r="BV58" s="9"/>
      <c r="BW58" s="7"/>
      <c r="BX58" s="7"/>
      <c r="CJ58" s="56"/>
    </row>
    <row r="59" spans="3:88" x14ac:dyDescent="0.5">
      <c r="C59" s="6" t="s">
        <v>992</v>
      </c>
      <c r="D59" s="21">
        <v>398</v>
      </c>
      <c r="E59" s="12">
        <v>408</v>
      </c>
      <c r="F59" s="12">
        <v>691</v>
      </c>
      <c r="G59" s="15">
        <v>547</v>
      </c>
      <c r="H59" s="16">
        <v>515</v>
      </c>
      <c r="I59" s="16">
        <v>823</v>
      </c>
      <c r="J59" s="19">
        <v>43</v>
      </c>
      <c r="K59" s="19">
        <v>35</v>
      </c>
      <c r="L59" s="19">
        <v>44</v>
      </c>
      <c r="M59" s="20">
        <v>21</v>
      </c>
      <c r="N59" s="20">
        <v>39</v>
      </c>
      <c r="O59" s="20">
        <v>26</v>
      </c>
      <c r="AC59" s="56"/>
      <c r="AD59" s="22"/>
      <c r="AE59" s="22"/>
      <c r="AF59" s="22"/>
      <c r="AG59" s="6" t="s">
        <v>989</v>
      </c>
      <c r="AH59" s="21">
        <v>42</v>
      </c>
      <c r="AI59" s="12">
        <v>60</v>
      </c>
      <c r="AJ59" s="12">
        <v>52</v>
      </c>
      <c r="AK59" s="15">
        <v>103</v>
      </c>
      <c r="AL59" s="16">
        <v>74</v>
      </c>
      <c r="AM59" s="16">
        <v>101</v>
      </c>
      <c r="AN59" s="19">
        <v>93</v>
      </c>
      <c r="AO59" s="19">
        <v>60</v>
      </c>
      <c r="AP59" s="19">
        <v>64</v>
      </c>
      <c r="AQ59" s="20">
        <v>42</v>
      </c>
      <c r="AR59" s="20">
        <v>28.999999999999996</v>
      </c>
      <c r="AS59" s="20">
        <v>56.000000000000007</v>
      </c>
      <c r="AT59" s="22"/>
      <c r="AU59" s="22"/>
      <c r="AV59" s="7"/>
      <c r="AW59" s="96"/>
      <c r="AX59" s="76"/>
      <c r="AY59" s="76"/>
      <c r="AZ59" s="76"/>
      <c r="BA59" s="76"/>
      <c r="BB59" s="76"/>
      <c r="BC59" s="76"/>
      <c r="BD59" s="76"/>
      <c r="BE59" s="76"/>
      <c r="BF59" s="76"/>
      <c r="BG59" s="56"/>
      <c r="BH59" s="22"/>
      <c r="BI59" s="7"/>
      <c r="BJ59" s="6"/>
      <c r="BK59" s="76"/>
      <c r="BL59" s="76"/>
      <c r="BM59" s="76"/>
      <c r="BN59" s="77"/>
      <c r="BO59" s="78"/>
      <c r="BP59" s="78"/>
      <c r="BQ59" s="77"/>
      <c r="BR59" s="77"/>
      <c r="BS59" s="77"/>
      <c r="BT59" s="77"/>
      <c r="BU59" s="77"/>
      <c r="BV59" s="77"/>
      <c r="BW59" s="7"/>
      <c r="BX59" s="7"/>
      <c r="CJ59" s="56"/>
    </row>
    <row r="60" spans="3:88" x14ac:dyDescent="0.5">
      <c r="C60" s="6"/>
      <c r="D60" s="12">
        <v>407</v>
      </c>
      <c r="E60" s="12">
        <v>578</v>
      </c>
      <c r="F60" s="12">
        <v>742</v>
      </c>
      <c r="G60" s="15">
        <v>586</v>
      </c>
      <c r="H60" s="16">
        <v>685</v>
      </c>
      <c r="I60" s="16">
        <v>921</v>
      </c>
      <c r="J60" s="19">
        <v>34</v>
      </c>
      <c r="K60" s="19">
        <v>35</v>
      </c>
      <c r="L60" s="19">
        <v>39</v>
      </c>
      <c r="M60" s="20">
        <v>35</v>
      </c>
      <c r="N60" s="20">
        <v>43</v>
      </c>
      <c r="O60" s="20">
        <v>39</v>
      </c>
      <c r="AC60" s="56"/>
      <c r="AD60" s="22"/>
      <c r="AE60" s="22"/>
      <c r="AF60" s="22"/>
      <c r="AG60" s="6"/>
      <c r="AH60" s="12">
        <v>43</v>
      </c>
      <c r="AI60" s="12">
        <v>49</v>
      </c>
      <c r="AJ60" s="12">
        <v>39</v>
      </c>
      <c r="AK60" s="15">
        <v>75</v>
      </c>
      <c r="AL60" s="16">
        <v>65</v>
      </c>
      <c r="AM60" s="16">
        <v>95</v>
      </c>
      <c r="AN60" s="19">
        <v>86</v>
      </c>
      <c r="AO60" s="19">
        <v>61</v>
      </c>
      <c r="AP60" s="19">
        <v>57</v>
      </c>
      <c r="AQ60" s="20">
        <v>42</v>
      </c>
      <c r="AR60" s="20">
        <v>34</v>
      </c>
      <c r="AS60" s="20">
        <v>24</v>
      </c>
      <c r="AT60" s="22"/>
      <c r="AU60" s="22"/>
      <c r="AV60" s="7"/>
      <c r="AW60" s="96"/>
      <c r="AX60" s="77"/>
      <c r="AY60" s="78"/>
      <c r="AZ60" s="78"/>
      <c r="BA60" s="77"/>
      <c r="BB60" s="78"/>
      <c r="BC60" s="78"/>
      <c r="BD60" s="77"/>
      <c r="BE60" s="78"/>
      <c r="BF60" s="78"/>
      <c r="BG60" s="56"/>
      <c r="BH60" s="22"/>
      <c r="BI60" s="7"/>
      <c r="BJ60" s="6"/>
      <c r="BK60" s="76"/>
      <c r="BL60" s="76"/>
      <c r="BM60" s="76"/>
      <c r="BN60" s="77"/>
      <c r="BO60" s="78"/>
      <c r="BP60" s="78"/>
      <c r="BQ60" s="77"/>
      <c r="BR60" s="77"/>
      <c r="BS60" s="77"/>
      <c r="BT60" s="77"/>
      <c r="BU60" s="77"/>
      <c r="BV60" s="77"/>
      <c r="BW60" s="7"/>
      <c r="BX60" s="7"/>
      <c r="CJ60" s="56"/>
    </row>
    <row r="61" spans="3:88" x14ac:dyDescent="0.5">
      <c r="C61" s="6"/>
      <c r="D61" s="12">
        <v>395</v>
      </c>
      <c r="E61" s="12">
        <v>614</v>
      </c>
      <c r="F61" s="12">
        <v>699</v>
      </c>
      <c r="G61" s="15">
        <v>574</v>
      </c>
      <c r="H61" s="16">
        <v>840</v>
      </c>
      <c r="I61" s="16">
        <v>883</v>
      </c>
      <c r="J61" s="19">
        <v>43</v>
      </c>
      <c r="K61" s="19">
        <v>38</v>
      </c>
      <c r="L61" s="19">
        <v>38</v>
      </c>
      <c r="M61" s="20">
        <v>32</v>
      </c>
      <c r="N61" s="20">
        <v>37</v>
      </c>
      <c r="O61" s="20">
        <v>23</v>
      </c>
      <c r="AC61" s="56"/>
      <c r="AD61" s="22"/>
      <c r="AE61" s="22"/>
      <c r="AF61" s="22"/>
      <c r="AG61" s="6"/>
      <c r="AH61" s="12">
        <v>62</v>
      </c>
      <c r="AI61" s="12">
        <v>36</v>
      </c>
      <c r="AJ61" s="12">
        <v>43</v>
      </c>
      <c r="AK61" s="15">
        <v>95</v>
      </c>
      <c r="AL61" s="16">
        <v>85</v>
      </c>
      <c r="AM61" s="16">
        <v>109.00000000000001</v>
      </c>
      <c r="AN61" s="19">
        <v>71</v>
      </c>
      <c r="AO61" s="19">
        <v>49</v>
      </c>
      <c r="AP61" s="19">
        <v>58</v>
      </c>
      <c r="AQ61" s="20">
        <v>33</v>
      </c>
      <c r="AR61" s="20">
        <v>56.000000000000007</v>
      </c>
      <c r="AS61" s="20">
        <v>40</v>
      </c>
      <c r="AT61" s="22"/>
      <c r="AU61" s="22"/>
      <c r="AV61" s="7"/>
      <c r="AW61" s="96"/>
      <c r="AX61" s="77"/>
      <c r="AY61" s="77"/>
      <c r="AZ61" s="77"/>
      <c r="BA61" s="77"/>
      <c r="BB61" s="77"/>
      <c r="BC61" s="77"/>
      <c r="BD61" s="77"/>
      <c r="BE61" s="77"/>
      <c r="BF61" s="77"/>
      <c r="BG61" s="56"/>
      <c r="BH61" s="22"/>
      <c r="BI61" s="7"/>
      <c r="BJ61" s="6"/>
      <c r="BK61" s="76"/>
      <c r="BL61" s="76"/>
      <c r="BM61" s="76"/>
      <c r="BN61" s="77"/>
      <c r="BO61" s="78"/>
      <c r="BP61" s="78"/>
      <c r="BQ61" s="77"/>
      <c r="BR61" s="77"/>
      <c r="BS61" s="77"/>
      <c r="BT61" s="77"/>
      <c r="BU61" s="77"/>
      <c r="BV61" s="77"/>
      <c r="BW61" s="7"/>
      <c r="BX61" s="7"/>
      <c r="CJ61" s="56"/>
    </row>
    <row r="62" spans="3:88" x14ac:dyDescent="0.5">
      <c r="C62" s="9" t="s">
        <v>975</v>
      </c>
      <c r="D62" s="13">
        <f>AVERAGE(D59:D61)</f>
        <v>400</v>
      </c>
      <c r="E62" s="13">
        <f t="shared" ref="E62:O62" si="29">AVERAGE(E59:E61)</f>
        <v>533.33333333333337</v>
      </c>
      <c r="F62" s="13">
        <f t="shared" si="29"/>
        <v>710.66666666666663</v>
      </c>
      <c r="G62" s="33">
        <f t="shared" si="29"/>
        <v>569</v>
      </c>
      <c r="H62" s="30">
        <f t="shared" si="29"/>
        <v>680</v>
      </c>
      <c r="I62" s="30">
        <f>AVERAGE(I59:I61)</f>
        <v>875.66666666666663</v>
      </c>
      <c r="J62" s="17">
        <f t="shared" si="29"/>
        <v>40</v>
      </c>
      <c r="K62" s="17">
        <f t="shared" si="29"/>
        <v>36</v>
      </c>
      <c r="L62" s="17">
        <f t="shared" si="29"/>
        <v>40.333333333333336</v>
      </c>
      <c r="M62" s="18">
        <f t="shared" si="29"/>
        <v>29.333333333333332</v>
      </c>
      <c r="N62" s="18">
        <f t="shared" si="29"/>
        <v>39.666666666666664</v>
      </c>
      <c r="O62" s="18">
        <f t="shared" si="29"/>
        <v>29.333333333333332</v>
      </c>
      <c r="AC62" s="56"/>
      <c r="AD62" s="22"/>
      <c r="AE62" s="22"/>
      <c r="AF62" s="22"/>
      <c r="AG62" s="9" t="s">
        <v>975</v>
      </c>
      <c r="AH62" s="13">
        <f>AVERAGE(AH59:AH61)</f>
        <v>49</v>
      </c>
      <c r="AI62" s="13">
        <f t="shared" ref="AI62:AS62" si="30">AVERAGE(AI59:AI61)</f>
        <v>48.333333333333336</v>
      </c>
      <c r="AJ62" s="13">
        <f t="shared" si="30"/>
        <v>44.666666666666664</v>
      </c>
      <c r="AK62" s="33">
        <f t="shared" si="30"/>
        <v>91</v>
      </c>
      <c r="AL62" s="30">
        <f t="shared" si="30"/>
        <v>74.666666666666671</v>
      </c>
      <c r="AM62" s="30">
        <f t="shared" si="30"/>
        <v>101.66666666666667</v>
      </c>
      <c r="AN62" s="17">
        <f t="shared" si="30"/>
        <v>83.333333333333329</v>
      </c>
      <c r="AO62" s="17">
        <f t="shared" si="30"/>
        <v>56.666666666666664</v>
      </c>
      <c r="AP62" s="17">
        <f t="shared" si="30"/>
        <v>59.666666666666664</v>
      </c>
      <c r="AQ62" s="18">
        <f t="shared" si="30"/>
        <v>39</v>
      </c>
      <c r="AR62" s="18">
        <f t="shared" si="30"/>
        <v>39.666666666666664</v>
      </c>
      <c r="AS62" s="18">
        <f t="shared" si="30"/>
        <v>40</v>
      </c>
      <c r="AT62" s="22"/>
      <c r="AU62" s="22"/>
      <c r="AV62" s="7"/>
      <c r="AW62" s="94"/>
      <c r="AX62" s="77"/>
      <c r="AY62" s="77"/>
      <c r="AZ62" s="77"/>
      <c r="BA62" s="77"/>
      <c r="BB62" s="77"/>
      <c r="BC62" s="77"/>
      <c r="BD62" s="77"/>
      <c r="BE62" s="77"/>
      <c r="BF62" s="77"/>
      <c r="BG62" s="56"/>
      <c r="BH62" s="22"/>
      <c r="BI62" s="7"/>
      <c r="BJ62" s="9"/>
      <c r="BK62" s="79"/>
      <c r="BL62" s="79"/>
      <c r="BM62" s="79"/>
      <c r="BN62" s="79"/>
      <c r="BO62" s="80"/>
      <c r="BP62" s="80"/>
      <c r="BQ62" s="79"/>
      <c r="BR62" s="79"/>
      <c r="BS62" s="79"/>
      <c r="BT62" s="79"/>
      <c r="BU62" s="79"/>
      <c r="BV62" s="79"/>
      <c r="BW62" s="7"/>
      <c r="BX62" s="7"/>
      <c r="CJ62" s="56"/>
    </row>
    <row r="63" spans="3:88" x14ac:dyDescent="0.5">
      <c r="AC63" s="56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56"/>
      <c r="BH63" s="22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CJ63" s="56"/>
    </row>
    <row r="64" spans="3:88" ht="14.7" thickBot="1" x14ac:dyDescent="0.55000000000000004">
      <c r="AC64" s="56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56"/>
      <c r="BH64" s="22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CJ64" s="56"/>
    </row>
    <row r="65" spans="3:88" ht="16" thickBot="1" x14ac:dyDescent="0.55000000000000004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AC65" s="56"/>
      <c r="AD65" s="22"/>
      <c r="AE65" s="22"/>
      <c r="AF65" s="22"/>
      <c r="AG65" s="22"/>
      <c r="AH65" s="212" t="s">
        <v>984</v>
      </c>
      <c r="AI65" s="213"/>
      <c r="AJ65" s="213"/>
      <c r="AK65" s="214" t="s">
        <v>976</v>
      </c>
      <c r="AL65" s="215"/>
      <c r="AM65" s="215"/>
      <c r="AN65" s="216" t="s">
        <v>977</v>
      </c>
      <c r="AO65" s="217"/>
      <c r="AP65" s="217"/>
      <c r="AQ65" s="218" t="s">
        <v>978</v>
      </c>
      <c r="AR65" s="219"/>
      <c r="AS65" s="220"/>
      <c r="AT65" s="22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56"/>
      <c r="BH65" s="22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CJ65" s="56"/>
    </row>
    <row r="66" spans="3:88" ht="15" x14ac:dyDescent="0.5">
      <c r="C66" s="22"/>
      <c r="D66" s="11"/>
      <c r="E66" s="11"/>
      <c r="F66" s="11"/>
      <c r="G66" s="11"/>
      <c r="H66" s="11"/>
      <c r="I66" s="11"/>
      <c r="J66" s="11"/>
      <c r="K66" s="11"/>
      <c r="L66" s="11"/>
      <c r="M66" s="22"/>
      <c r="N66" s="22"/>
      <c r="O66" s="22"/>
      <c r="AC66" s="56"/>
      <c r="AD66" s="22"/>
      <c r="AE66" s="22"/>
      <c r="AF66" s="22"/>
      <c r="AG66" s="6"/>
      <c r="AH66" s="23" t="s">
        <v>972</v>
      </c>
      <c r="AI66" s="24" t="s">
        <v>973</v>
      </c>
      <c r="AJ66" s="34" t="s">
        <v>974</v>
      </c>
      <c r="AK66" s="32" t="s">
        <v>972</v>
      </c>
      <c r="AL66" s="25" t="s">
        <v>973</v>
      </c>
      <c r="AM66" s="25" t="s">
        <v>974</v>
      </c>
      <c r="AN66" s="26" t="s">
        <v>972</v>
      </c>
      <c r="AO66" s="27" t="s">
        <v>973</v>
      </c>
      <c r="AP66" s="27" t="s">
        <v>974</v>
      </c>
      <c r="AQ66" s="28" t="s">
        <v>972</v>
      </c>
      <c r="AR66" s="29" t="s">
        <v>973</v>
      </c>
      <c r="AS66" s="29" t="s">
        <v>974</v>
      </c>
      <c r="AT66" s="22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56"/>
      <c r="BH66" s="22"/>
      <c r="BI66" s="7"/>
      <c r="BJ66" s="7"/>
      <c r="BK66" s="81"/>
      <c r="BL66" s="81"/>
      <c r="BM66" s="81"/>
      <c r="BN66" s="81"/>
      <c r="BO66" s="81"/>
      <c r="BP66" s="81"/>
      <c r="BQ66" s="81"/>
      <c r="BR66" s="81"/>
      <c r="BS66" s="81"/>
      <c r="BT66" s="7"/>
      <c r="BU66" s="7"/>
      <c r="BV66" s="7"/>
      <c r="BW66" s="7"/>
      <c r="BX66" s="7"/>
      <c r="CJ66" s="56"/>
    </row>
    <row r="67" spans="3:88" x14ac:dyDescent="0.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22"/>
      <c r="N67" s="22"/>
      <c r="O67" s="22"/>
      <c r="AC67" s="56"/>
      <c r="AD67" s="22"/>
      <c r="AE67" s="22"/>
      <c r="AF67" s="22"/>
      <c r="AG67" s="6" t="s">
        <v>990</v>
      </c>
      <c r="AH67" s="21">
        <v>76</v>
      </c>
      <c r="AI67" s="12">
        <v>59</v>
      </c>
      <c r="AJ67" s="12">
        <v>71</v>
      </c>
      <c r="AK67" s="15">
        <v>162</v>
      </c>
      <c r="AL67" s="16">
        <v>118</v>
      </c>
      <c r="AM67" s="16">
        <v>158</v>
      </c>
      <c r="AN67" s="19">
        <v>81</v>
      </c>
      <c r="AO67" s="19">
        <v>72</v>
      </c>
      <c r="AP67" s="19">
        <v>75</v>
      </c>
      <c r="AQ67" s="20">
        <v>57.999999999999993</v>
      </c>
      <c r="AR67" s="20">
        <v>52</v>
      </c>
      <c r="AS67" s="20">
        <v>50</v>
      </c>
      <c r="AT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56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7"/>
      <c r="BU67" s="7"/>
      <c r="BV67" s="7"/>
      <c r="BW67" s="7"/>
      <c r="BX67" s="7"/>
      <c r="CJ67" s="56"/>
    </row>
    <row r="68" spans="3:88" x14ac:dyDescent="0.5">
      <c r="C68" s="22"/>
      <c r="D68" s="11"/>
      <c r="E68" s="11"/>
      <c r="F68" s="11"/>
      <c r="G68" s="11"/>
      <c r="H68" s="11"/>
      <c r="I68" s="11"/>
      <c r="J68" s="11"/>
      <c r="K68" s="11"/>
      <c r="L68" s="11"/>
      <c r="M68" s="22"/>
      <c r="N68" s="22"/>
      <c r="O68" s="22"/>
      <c r="AC68" s="56"/>
      <c r="AD68" s="22"/>
      <c r="AE68" s="22"/>
      <c r="AF68" s="22"/>
      <c r="AG68" s="6"/>
      <c r="AH68" s="12">
        <v>62</v>
      </c>
      <c r="AI68" s="12">
        <v>59</v>
      </c>
      <c r="AJ68" s="12">
        <v>76</v>
      </c>
      <c r="AK68" s="15">
        <v>149</v>
      </c>
      <c r="AL68" s="16">
        <v>143</v>
      </c>
      <c r="AM68" s="16">
        <v>187</v>
      </c>
      <c r="AN68" s="19">
        <v>71</v>
      </c>
      <c r="AO68" s="19">
        <v>57</v>
      </c>
      <c r="AP68" s="19">
        <v>78</v>
      </c>
      <c r="AQ68" s="20">
        <v>52</v>
      </c>
      <c r="AR68" s="20">
        <v>54</v>
      </c>
      <c r="AS68" s="20">
        <v>46</v>
      </c>
      <c r="AT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56"/>
      <c r="BJ68" s="7"/>
      <c r="BK68" s="81"/>
      <c r="BL68" s="81"/>
      <c r="BM68" s="81"/>
      <c r="BN68" s="81"/>
      <c r="BO68" s="81"/>
      <c r="BP68" s="81"/>
      <c r="BQ68" s="81"/>
      <c r="BR68" s="81"/>
      <c r="BS68" s="81"/>
      <c r="BT68" s="7"/>
      <c r="BU68" s="7"/>
      <c r="BV68" s="7"/>
      <c r="BW68" s="7"/>
      <c r="BX68" s="7"/>
      <c r="CJ68" s="56"/>
    </row>
    <row r="69" spans="3:88" x14ac:dyDescent="0.5">
      <c r="C69" s="22"/>
      <c r="D69" s="11"/>
      <c r="E69" s="11"/>
      <c r="F69" s="11"/>
      <c r="G69" s="11"/>
      <c r="H69" s="11"/>
      <c r="I69" s="11"/>
      <c r="J69" s="11"/>
      <c r="K69" s="11"/>
      <c r="L69" s="11"/>
      <c r="M69" s="22"/>
      <c r="N69" s="22"/>
      <c r="O69" s="22"/>
      <c r="AC69" s="56"/>
      <c r="AD69" s="22"/>
      <c r="AE69" s="22"/>
      <c r="AF69" s="22"/>
      <c r="AG69" s="6"/>
      <c r="AH69" s="12">
        <v>62</v>
      </c>
      <c r="AI69" s="12">
        <v>63</v>
      </c>
      <c r="AJ69" s="12">
        <v>64</v>
      </c>
      <c r="AK69" s="15">
        <v>161</v>
      </c>
      <c r="AL69" s="16">
        <v>145</v>
      </c>
      <c r="AM69" s="16">
        <v>156</v>
      </c>
      <c r="AN69" s="19">
        <v>65</v>
      </c>
      <c r="AO69" s="19">
        <v>67</v>
      </c>
      <c r="AP69" s="19">
        <v>53</v>
      </c>
      <c r="AQ69" s="20">
        <v>50</v>
      </c>
      <c r="AR69" s="20">
        <v>60</v>
      </c>
      <c r="AS69" s="20">
        <v>48</v>
      </c>
      <c r="AT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56"/>
      <c r="BJ69" s="7"/>
      <c r="BK69" s="81"/>
      <c r="BL69" s="81"/>
      <c r="BM69" s="81"/>
      <c r="BN69" s="81"/>
      <c r="BO69" s="81"/>
      <c r="BP69" s="81"/>
      <c r="BQ69" s="81"/>
      <c r="BR69" s="81"/>
      <c r="BS69" s="81"/>
      <c r="BT69" s="7"/>
      <c r="BU69" s="7"/>
      <c r="BV69" s="7"/>
      <c r="BW69" s="7"/>
      <c r="BX69" s="7"/>
      <c r="CJ69" s="56"/>
    </row>
    <row r="70" spans="3:88" x14ac:dyDescent="0.5">
      <c r="C70" s="22"/>
      <c r="D70" s="11"/>
      <c r="E70" s="11"/>
      <c r="F70" s="11"/>
      <c r="G70" s="11"/>
      <c r="H70" s="11"/>
      <c r="I70" s="11"/>
      <c r="J70" s="11"/>
      <c r="K70" s="11"/>
      <c r="L70" s="11"/>
      <c r="M70" s="22"/>
      <c r="N70" s="22"/>
      <c r="O70" s="22"/>
      <c r="AC70" s="56"/>
      <c r="AD70" s="22"/>
      <c r="AE70" s="22"/>
      <c r="AF70" s="22"/>
      <c r="AG70" s="9" t="s">
        <v>975</v>
      </c>
      <c r="AH70" s="13">
        <f>AVERAGE(AH67:AH69)</f>
        <v>66.666666666666671</v>
      </c>
      <c r="AI70" s="13">
        <f t="shared" ref="AI70:AS70" si="31">AVERAGE(AI67:AI69)</f>
        <v>60.333333333333336</v>
      </c>
      <c r="AJ70" s="13">
        <f t="shared" si="31"/>
        <v>70.333333333333329</v>
      </c>
      <c r="AK70" s="33">
        <f t="shared" si="31"/>
        <v>157.33333333333334</v>
      </c>
      <c r="AL70" s="30">
        <f t="shared" si="31"/>
        <v>135.33333333333334</v>
      </c>
      <c r="AM70" s="30">
        <f t="shared" si="31"/>
        <v>167</v>
      </c>
      <c r="AN70" s="17">
        <f t="shared" si="31"/>
        <v>72.333333333333329</v>
      </c>
      <c r="AO70" s="17">
        <f t="shared" si="31"/>
        <v>65.333333333333329</v>
      </c>
      <c r="AP70" s="17">
        <f t="shared" si="31"/>
        <v>68.666666666666671</v>
      </c>
      <c r="AQ70" s="18">
        <f t="shared" si="31"/>
        <v>53.333333333333336</v>
      </c>
      <c r="AR70" s="18">
        <f t="shared" si="31"/>
        <v>55.333333333333336</v>
      </c>
      <c r="AS70" s="18">
        <f t="shared" si="31"/>
        <v>48</v>
      </c>
      <c r="AT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56"/>
      <c r="BJ70" s="7"/>
      <c r="BK70" s="81"/>
      <c r="BL70" s="81"/>
      <c r="BM70" s="81"/>
      <c r="BN70" s="81"/>
      <c r="BO70" s="81"/>
      <c r="BP70" s="81"/>
      <c r="BQ70" s="81"/>
      <c r="BR70" s="81"/>
      <c r="BS70" s="81"/>
      <c r="BT70" s="7"/>
      <c r="BU70" s="7"/>
      <c r="BV70" s="7"/>
      <c r="BW70" s="7"/>
      <c r="BX70" s="7"/>
      <c r="CJ70" s="56"/>
    </row>
    <row r="71" spans="3:88" x14ac:dyDescent="0.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AC71" s="56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56"/>
    </row>
    <row r="72" spans="3:88" ht="14.7" thickBot="1" x14ac:dyDescent="0.55000000000000004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AC72" s="56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7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56"/>
    </row>
    <row r="73" spans="3:88" ht="16" thickBot="1" x14ac:dyDescent="0.55000000000000004">
      <c r="AC73" s="56"/>
      <c r="AD73" s="22"/>
      <c r="AE73" s="22"/>
      <c r="AF73" s="22"/>
      <c r="AG73" s="22"/>
      <c r="AH73" s="212" t="s">
        <v>984</v>
      </c>
      <c r="AI73" s="213"/>
      <c r="AJ73" s="213"/>
      <c r="AK73" s="214" t="s">
        <v>976</v>
      </c>
      <c r="AL73" s="215"/>
      <c r="AM73" s="215"/>
      <c r="AN73" s="216" t="s">
        <v>977</v>
      </c>
      <c r="AO73" s="217"/>
      <c r="AP73" s="217"/>
      <c r="AQ73" s="218" t="s">
        <v>978</v>
      </c>
      <c r="AR73" s="219"/>
      <c r="AS73" s="220"/>
      <c r="AT73" s="22"/>
      <c r="AU73" s="22"/>
      <c r="AV73" s="7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56"/>
    </row>
    <row r="74" spans="3:88" ht="15" x14ac:dyDescent="0.5">
      <c r="AC74" s="56"/>
      <c r="AD74" s="22"/>
      <c r="AE74" s="22"/>
      <c r="AF74" s="22"/>
      <c r="AG74" s="6"/>
      <c r="AH74" s="23" t="s">
        <v>972</v>
      </c>
      <c r="AI74" s="24" t="s">
        <v>973</v>
      </c>
      <c r="AJ74" s="34" t="s">
        <v>974</v>
      </c>
      <c r="AK74" s="32" t="s">
        <v>972</v>
      </c>
      <c r="AL74" s="25" t="s">
        <v>973</v>
      </c>
      <c r="AM74" s="25" t="s">
        <v>974</v>
      </c>
      <c r="AN74" s="26" t="s">
        <v>972</v>
      </c>
      <c r="AO74" s="27" t="s">
        <v>973</v>
      </c>
      <c r="AP74" s="27" t="s">
        <v>974</v>
      </c>
      <c r="AQ74" s="28" t="s">
        <v>972</v>
      </c>
      <c r="AR74" s="29" t="s">
        <v>973</v>
      </c>
      <c r="AS74" s="29" t="s">
        <v>974</v>
      </c>
      <c r="AT74" s="22"/>
      <c r="AU74" s="22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95"/>
      <c r="BH74" s="7"/>
    </row>
    <row r="75" spans="3:88" x14ac:dyDescent="0.5">
      <c r="AC75" s="56"/>
      <c r="AD75" s="22"/>
      <c r="AE75" s="22"/>
      <c r="AF75" s="22"/>
      <c r="AG75" s="6" t="s">
        <v>991</v>
      </c>
      <c r="AH75" s="21">
        <v>56.999999999999993</v>
      </c>
      <c r="AI75" s="12">
        <v>39</v>
      </c>
      <c r="AJ75" s="12">
        <v>49</v>
      </c>
      <c r="AK75" s="15">
        <v>289</v>
      </c>
      <c r="AL75" s="16">
        <v>252.99999999999997</v>
      </c>
      <c r="AM75" s="16">
        <v>268</v>
      </c>
      <c r="AN75" s="19">
        <v>71</v>
      </c>
      <c r="AO75" s="19">
        <v>57</v>
      </c>
      <c r="AP75" s="19">
        <v>99</v>
      </c>
      <c r="AQ75" s="20">
        <v>35</v>
      </c>
      <c r="AR75" s="20">
        <v>31</v>
      </c>
      <c r="AS75" s="20">
        <v>28.999999999999996</v>
      </c>
      <c r="AT75" s="22"/>
      <c r="AU75" s="22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22"/>
      <c r="BG75" s="56"/>
      <c r="BH75" s="22"/>
    </row>
    <row r="76" spans="3:88" x14ac:dyDescent="0.5">
      <c r="AC76" s="56"/>
      <c r="AD76" s="22"/>
      <c r="AE76" s="22"/>
      <c r="AF76" s="22"/>
      <c r="AG76" s="6"/>
      <c r="AH76" s="12">
        <v>55.000000000000007</v>
      </c>
      <c r="AI76" s="12">
        <v>42</v>
      </c>
      <c r="AJ76" s="12">
        <v>42</v>
      </c>
      <c r="AK76" s="15">
        <v>315</v>
      </c>
      <c r="AL76" s="16">
        <v>259</v>
      </c>
      <c r="AM76" s="16">
        <v>307</v>
      </c>
      <c r="AN76" s="19">
        <v>74</v>
      </c>
      <c r="AO76" s="19">
        <v>58</v>
      </c>
      <c r="AP76" s="19">
        <v>61</v>
      </c>
      <c r="AQ76" s="20">
        <v>46</v>
      </c>
      <c r="AR76" s="20">
        <v>50</v>
      </c>
      <c r="AS76" s="20">
        <v>45</v>
      </c>
      <c r="AT76" s="22"/>
      <c r="AU76" s="22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22"/>
      <c r="BG76" s="56"/>
      <c r="BH76" s="22"/>
    </row>
    <row r="77" spans="3:88" x14ac:dyDescent="0.5">
      <c r="AC77" s="56"/>
      <c r="AD77" s="22"/>
      <c r="AE77" s="22"/>
      <c r="AF77" s="22"/>
      <c r="AG77" s="6"/>
      <c r="AH77" s="12">
        <v>56.999999999999993</v>
      </c>
      <c r="AI77" s="12">
        <v>37</v>
      </c>
      <c r="AJ77" s="12">
        <v>44</v>
      </c>
      <c r="AK77" s="15">
        <v>285</v>
      </c>
      <c r="AL77" s="16">
        <v>254</v>
      </c>
      <c r="AM77" s="16">
        <v>284</v>
      </c>
      <c r="AN77" s="19">
        <v>74</v>
      </c>
      <c r="AO77" s="19">
        <v>35</v>
      </c>
      <c r="AP77" s="19">
        <v>49</v>
      </c>
      <c r="AQ77" s="20">
        <v>40</v>
      </c>
      <c r="AR77" s="20">
        <v>27</v>
      </c>
      <c r="AS77" s="20">
        <v>34</v>
      </c>
      <c r="AT77" s="22"/>
      <c r="AU77" s="22"/>
      <c r="AV77" s="7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56"/>
      <c r="BH77" s="22"/>
    </row>
    <row r="78" spans="3:88" x14ac:dyDescent="0.5">
      <c r="AC78" s="56"/>
      <c r="AD78" s="22"/>
      <c r="AE78" s="22"/>
      <c r="AF78" s="22"/>
      <c r="AG78" s="9" t="s">
        <v>975</v>
      </c>
      <c r="AH78" s="13">
        <f>AVERAGE(AH75:AH77)</f>
        <v>56.333333333333336</v>
      </c>
      <c r="AI78" s="13">
        <f t="shared" ref="AI78:AS78" si="32">AVERAGE(AI75:AI77)</f>
        <v>39.333333333333336</v>
      </c>
      <c r="AJ78" s="13">
        <f t="shared" si="32"/>
        <v>45</v>
      </c>
      <c r="AK78" s="33">
        <f t="shared" si="32"/>
        <v>296.33333333333331</v>
      </c>
      <c r="AL78" s="30">
        <f t="shared" si="32"/>
        <v>255.33333333333334</v>
      </c>
      <c r="AM78" s="30">
        <f t="shared" si="32"/>
        <v>286.33333333333331</v>
      </c>
      <c r="AN78" s="17">
        <f t="shared" si="32"/>
        <v>73</v>
      </c>
      <c r="AO78" s="17">
        <f t="shared" si="32"/>
        <v>50</v>
      </c>
      <c r="AP78" s="17">
        <f t="shared" si="32"/>
        <v>69.666666666666671</v>
      </c>
      <c r="AQ78" s="18">
        <f t="shared" si="32"/>
        <v>40.333333333333336</v>
      </c>
      <c r="AR78" s="18">
        <f t="shared" si="32"/>
        <v>36</v>
      </c>
      <c r="AS78" s="18">
        <f t="shared" si="32"/>
        <v>36</v>
      </c>
      <c r="AT78" s="22"/>
      <c r="AU78" s="22"/>
      <c r="AV78" s="7"/>
      <c r="BF78" s="22"/>
      <c r="BG78" s="56"/>
      <c r="BH78" s="22"/>
    </row>
    <row r="79" spans="3:88" x14ac:dyDescent="0.5">
      <c r="AC79" s="56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7"/>
      <c r="BF79" s="22"/>
      <c r="BG79" s="56"/>
      <c r="BH79" s="22"/>
    </row>
    <row r="80" spans="3:88" ht="14.7" thickBot="1" x14ac:dyDescent="0.55000000000000004">
      <c r="AC80" s="56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22"/>
      <c r="BG80" s="56"/>
      <c r="BH80" s="22"/>
    </row>
    <row r="81" spans="29:60" ht="16" thickBot="1" x14ac:dyDescent="0.55000000000000004">
      <c r="AC81" s="56"/>
      <c r="AD81" s="22"/>
      <c r="AE81" s="22"/>
      <c r="AF81" s="22"/>
      <c r="AG81" s="22"/>
      <c r="AH81" s="212" t="s">
        <v>984</v>
      </c>
      <c r="AI81" s="213"/>
      <c r="AJ81" s="213"/>
      <c r="AK81" s="214" t="s">
        <v>976</v>
      </c>
      <c r="AL81" s="215"/>
      <c r="AM81" s="215"/>
      <c r="AN81" s="216" t="s">
        <v>977</v>
      </c>
      <c r="AO81" s="217"/>
      <c r="AP81" s="217"/>
      <c r="AQ81" s="218" t="s">
        <v>978</v>
      </c>
      <c r="AR81" s="219"/>
      <c r="AS81" s="220"/>
      <c r="AT81" s="22"/>
      <c r="AU81" s="22"/>
      <c r="AV81" s="81"/>
      <c r="AW81" s="81"/>
      <c r="AX81" s="81"/>
      <c r="AY81" s="81"/>
      <c r="AZ81" s="81"/>
      <c r="BA81" s="81"/>
      <c r="BB81" s="81"/>
      <c r="BC81" s="81"/>
      <c r="BD81" s="81"/>
      <c r="BE81" s="7"/>
      <c r="BF81" s="22"/>
      <c r="BG81" s="56"/>
      <c r="BH81" s="22"/>
    </row>
    <row r="82" spans="29:60" ht="15" x14ac:dyDescent="0.5">
      <c r="AC82" s="56"/>
      <c r="AD82" s="22"/>
      <c r="AE82" s="22"/>
      <c r="AF82" s="22"/>
      <c r="AG82" s="6"/>
      <c r="AH82" s="23" t="s">
        <v>972</v>
      </c>
      <c r="AI82" s="24" t="s">
        <v>973</v>
      </c>
      <c r="AJ82" s="34" t="s">
        <v>974</v>
      </c>
      <c r="AK82" s="32" t="s">
        <v>972</v>
      </c>
      <c r="AL82" s="25" t="s">
        <v>973</v>
      </c>
      <c r="AM82" s="25" t="s">
        <v>974</v>
      </c>
      <c r="AN82" s="26" t="s">
        <v>972</v>
      </c>
      <c r="AO82" s="27" t="s">
        <v>973</v>
      </c>
      <c r="AP82" s="27" t="s">
        <v>974</v>
      </c>
      <c r="AQ82" s="28" t="s">
        <v>972</v>
      </c>
      <c r="AR82" s="29" t="s">
        <v>973</v>
      </c>
      <c r="AS82" s="29" t="s">
        <v>974</v>
      </c>
      <c r="AT82" s="22"/>
      <c r="AU82" s="22"/>
      <c r="AV82" s="81"/>
      <c r="AW82" s="81"/>
      <c r="AX82" s="81"/>
      <c r="AY82" s="81"/>
      <c r="AZ82" s="81"/>
      <c r="BA82" s="81"/>
      <c r="BB82" s="81"/>
      <c r="BC82" s="81"/>
      <c r="BD82" s="81"/>
      <c r="BE82" s="7"/>
      <c r="BF82" s="22"/>
      <c r="BG82" s="56"/>
      <c r="BH82" s="22"/>
    </row>
    <row r="83" spans="29:60" x14ac:dyDescent="0.5">
      <c r="AC83" s="56"/>
      <c r="AD83" s="22"/>
      <c r="AE83" s="22"/>
      <c r="AF83" s="22"/>
      <c r="AG83" s="6" t="s">
        <v>992</v>
      </c>
      <c r="AH83" s="21">
        <v>67</v>
      </c>
      <c r="AI83" s="12">
        <v>68</v>
      </c>
      <c r="AJ83" s="12">
        <v>77</v>
      </c>
      <c r="AK83" s="15">
        <v>279</v>
      </c>
      <c r="AL83" s="16">
        <v>248</v>
      </c>
      <c r="AM83" s="16">
        <v>238</v>
      </c>
      <c r="AN83" s="19">
        <v>74</v>
      </c>
      <c r="AO83" s="19">
        <v>53</v>
      </c>
      <c r="AP83" s="19">
        <v>72</v>
      </c>
      <c r="AQ83" s="20">
        <v>51</v>
      </c>
      <c r="AR83" s="20">
        <v>34</v>
      </c>
      <c r="AS83" s="20">
        <v>48</v>
      </c>
      <c r="AT83" s="22"/>
      <c r="AU83" s="22"/>
      <c r="AV83" s="81"/>
      <c r="AW83" s="81"/>
      <c r="AX83" s="81"/>
      <c r="AY83" s="81"/>
      <c r="AZ83" s="81"/>
      <c r="BA83" s="81"/>
      <c r="BB83" s="81"/>
      <c r="BC83" s="81"/>
      <c r="BD83" s="81"/>
      <c r="BE83" s="7"/>
      <c r="BF83" s="22"/>
      <c r="BG83" s="56"/>
      <c r="BH83" s="22"/>
    </row>
    <row r="84" spans="29:60" x14ac:dyDescent="0.5">
      <c r="AC84" s="56"/>
      <c r="AD84" s="22"/>
      <c r="AE84" s="22"/>
      <c r="AF84" s="22"/>
      <c r="AG84" s="6"/>
      <c r="AH84" s="12">
        <v>72</v>
      </c>
      <c r="AI84" s="12">
        <v>50</v>
      </c>
      <c r="AJ84" s="12">
        <v>56.999999999999993</v>
      </c>
      <c r="AK84" s="15">
        <v>306</v>
      </c>
      <c r="AL84" s="16">
        <v>241</v>
      </c>
      <c r="AM84" s="16">
        <v>263</v>
      </c>
      <c r="AN84" s="19">
        <v>54</v>
      </c>
      <c r="AO84" s="19">
        <v>42</v>
      </c>
      <c r="AP84" s="19">
        <v>50</v>
      </c>
      <c r="AQ84" s="20">
        <v>39</v>
      </c>
      <c r="AR84" s="20">
        <v>37</v>
      </c>
      <c r="AS84" s="20">
        <v>39</v>
      </c>
      <c r="AT84" s="22"/>
      <c r="AU84" s="22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22"/>
      <c r="BG84" s="56"/>
      <c r="BH84" s="22"/>
    </row>
    <row r="85" spans="29:60" x14ac:dyDescent="0.5">
      <c r="AC85" s="56"/>
      <c r="AD85" s="22"/>
      <c r="AE85" s="22"/>
      <c r="AF85" s="22"/>
      <c r="AG85" s="6"/>
      <c r="AH85" s="12">
        <v>62</v>
      </c>
      <c r="AI85" s="12">
        <v>63</v>
      </c>
      <c r="AJ85" s="12">
        <v>56.000000000000007</v>
      </c>
      <c r="AK85" s="15">
        <v>285</v>
      </c>
      <c r="AL85" s="16">
        <v>229.99999999999997</v>
      </c>
      <c r="AM85" s="16">
        <v>254</v>
      </c>
      <c r="AN85" s="19">
        <v>50</v>
      </c>
      <c r="AO85" s="19">
        <v>54</v>
      </c>
      <c r="AP85" s="19">
        <v>44</v>
      </c>
      <c r="AQ85" s="20">
        <v>55.000000000000007</v>
      </c>
      <c r="AR85" s="20">
        <v>44</v>
      </c>
      <c r="AS85" s="20">
        <v>37</v>
      </c>
      <c r="AT85" s="22"/>
      <c r="AU85" s="22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22"/>
      <c r="BG85" s="56"/>
      <c r="BH85" s="22"/>
    </row>
    <row r="86" spans="29:60" x14ac:dyDescent="0.5">
      <c r="AC86" s="56"/>
      <c r="AD86" s="22"/>
      <c r="AE86" s="22"/>
      <c r="AF86" s="22"/>
      <c r="AG86" s="9" t="s">
        <v>975</v>
      </c>
      <c r="AH86" s="13">
        <f>AVERAGE(AH83:AH85)</f>
        <v>67</v>
      </c>
      <c r="AI86" s="13">
        <f t="shared" ref="AI86:AS86" si="33">AVERAGE(AI83:AI85)</f>
        <v>60.333333333333336</v>
      </c>
      <c r="AJ86" s="13">
        <f t="shared" si="33"/>
        <v>63.333333333333336</v>
      </c>
      <c r="AK86" s="33">
        <f t="shared" si="33"/>
        <v>290</v>
      </c>
      <c r="AL86" s="30">
        <f t="shared" si="33"/>
        <v>239.66666666666666</v>
      </c>
      <c r="AM86" s="30">
        <f t="shared" si="33"/>
        <v>251.66666666666666</v>
      </c>
      <c r="AN86" s="17">
        <f t="shared" si="33"/>
        <v>59.333333333333336</v>
      </c>
      <c r="AO86" s="17">
        <f t="shared" si="33"/>
        <v>49.666666666666664</v>
      </c>
      <c r="AP86" s="17">
        <f t="shared" si="33"/>
        <v>55.333333333333336</v>
      </c>
      <c r="AQ86" s="18">
        <f t="shared" si="33"/>
        <v>48.333333333333336</v>
      </c>
      <c r="AR86" s="18">
        <f t="shared" si="33"/>
        <v>38.333333333333336</v>
      </c>
      <c r="AS86" s="18">
        <f t="shared" si="33"/>
        <v>41.333333333333336</v>
      </c>
      <c r="AT86" s="22"/>
      <c r="AU86" s="22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22"/>
      <c r="BG86" s="56"/>
      <c r="BH86" s="22"/>
    </row>
    <row r="87" spans="29:60" x14ac:dyDescent="0.5">
      <c r="AC87" s="56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22"/>
      <c r="BG87" s="56"/>
      <c r="BH87" s="22"/>
    </row>
    <row r="88" spans="29:60" ht="14.7" thickBot="1" x14ac:dyDescent="0.55000000000000004">
      <c r="AC88" s="56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22"/>
      <c r="BG88" s="56"/>
      <c r="BH88" s="22"/>
    </row>
    <row r="89" spans="29:60" ht="16" thickBot="1" x14ac:dyDescent="0.55000000000000004">
      <c r="AC89" s="56"/>
      <c r="AD89" s="22"/>
      <c r="AE89" s="22"/>
      <c r="AF89" s="22"/>
      <c r="AG89" s="22"/>
      <c r="AH89" s="212" t="s">
        <v>984</v>
      </c>
      <c r="AI89" s="213"/>
      <c r="AJ89" s="213"/>
      <c r="AK89" s="214" t="s">
        <v>976</v>
      </c>
      <c r="AL89" s="215"/>
      <c r="AM89" s="215"/>
      <c r="AN89" s="216" t="s">
        <v>977</v>
      </c>
      <c r="AO89" s="217"/>
      <c r="AP89" s="217"/>
      <c r="AQ89" s="218" t="s">
        <v>978</v>
      </c>
      <c r="AR89" s="219"/>
      <c r="AS89" s="220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56"/>
      <c r="BH89" s="22"/>
    </row>
    <row r="90" spans="29:60" ht="15" x14ac:dyDescent="0.5">
      <c r="AC90" s="56"/>
      <c r="AD90" s="22"/>
      <c r="AE90" s="22"/>
      <c r="AF90" s="22"/>
      <c r="AG90" s="6"/>
      <c r="AH90" s="23" t="s">
        <v>972</v>
      </c>
      <c r="AI90" s="24" t="s">
        <v>973</v>
      </c>
      <c r="AJ90" s="34" t="s">
        <v>974</v>
      </c>
      <c r="AK90" s="32" t="s">
        <v>972</v>
      </c>
      <c r="AL90" s="25" t="s">
        <v>973</v>
      </c>
      <c r="AM90" s="25" t="s">
        <v>974</v>
      </c>
      <c r="AN90" s="26" t="s">
        <v>972</v>
      </c>
      <c r="AO90" s="27" t="s">
        <v>973</v>
      </c>
      <c r="AP90" s="27" t="s">
        <v>974</v>
      </c>
      <c r="AQ90" s="28" t="s">
        <v>972</v>
      </c>
      <c r="AR90" s="29" t="s">
        <v>973</v>
      </c>
      <c r="AS90" s="29" t="s">
        <v>974</v>
      </c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56"/>
      <c r="BH90" s="22"/>
    </row>
    <row r="91" spans="29:60" x14ac:dyDescent="0.5">
      <c r="AC91" s="56"/>
      <c r="AD91" s="22"/>
      <c r="AE91" s="22"/>
      <c r="AF91" s="22"/>
      <c r="AG91" s="6" t="s">
        <v>1011</v>
      </c>
      <c r="AH91" s="21">
        <v>250.99999999999997</v>
      </c>
      <c r="AI91" s="12">
        <v>236</v>
      </c>
      <c r="AJ91" s="12">
        <v>195</v>
      </c>
      <c r="AK91" s="15">
        <v>612</v>
      </c>
      <c r="AL91" s="16">
        <v>524</v>
      </c>
      <c r="AM91" s="16">
        <v>459.99999999999994</v>
      </c>
      <c r="AN91" s="19">
        <v>75</v>
      </c>
      <c r="AO91" s="19">
        <v>60</v>
      </c>
      <c r="AP91" s="19">
        <v>71</v>
      </c>
      <c r="AQ91" s="20">
        <v>47</v>
      </c>
      <c r="AR91" s="20">
        <v>52</v>
      </c>
      <c r="AS91" s="20">
        <v>28.999999999999996</v>
      </c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56"/>
      <c r="BH91" s="22"/>
    </row>
    <row r="92" spans="29:60" x14ac:dyDescent="0.5">
      <c r="AC92" s="56"/>
      <c r="AD92" s="22"/>
      <c r="AE92" s="22"/>
      <c r="AF92" s="22"/>
      <c r="AG92" s="6"/>
      <c r="AH92" s="12">
        <v>241</v>
      </c>
      <c r="AI92" s="12">
        <v>184</v>
      </c>
      <c r="AJ92" s="12">
        <v>156</v>
      </c>
      <c r="AK92" s="15">
        <v>655</v>
      </c>
      <c r="AL92" s="16">
        <v>493</v>
      </c>
      <c r="AM92" s="16">
        <v>409.99999999999994</v>
      </c>
      <c r="AN92" s="19">
        <v>56</v>
      </c>
      <c r="AO92" s="19">
        <v>46</v>
      </c>
      <c r="AP92" s="19">
        <v>46</v>
      </c>
      <c r="AQ92" s="20">
        <v>47</v>
      </c>
      <c r="AR92" s="20">
        <v>43</v>
      </c>
      <c r="AS92" s="20">
        <v>44</v>
      </c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56"/>
      <c r="BH92" s="22"/>
    </row>
    <row r="93" spans="29:60" x14ac:dyDescent="0.5">
      <c r="AC93" s="56"/>
      <c r="AD93" s="22"/>
      <c r="AE93" s="22"/>
      <c r="AF93" s="22"/>
      <c r="AG93" s="6"/>
      <c r="AH93" s="12">
        <v>225</v>
      </c>
      <c r="AI93" s="12">
        <v>191</v>
      </c>
      <c r="AJ93" s="12">
        <v>152</v>
      </c>
      <c r="AK93" s="15">
        <v>628</v>
      </c>
      <c r="AL93" s="16">
        <v>497</v>
      </c>
      <c r="AM93" s="16">
        <v>359</v>
      </c>
      <c r="AN93" s="19">
        <v>30</v>
      </c>
      <c r="AO93" s="19">
        <v>56</v>
      </c>
      <c r="AP93" s="19">
        <v>72</v>
      </c>
      <c r="AQ93" s="20">
        <v>44</v>
      </c>
      <c r="AR93" s="20">
        <v>37</v>
      </c>
      <c r="AS93" s="20">
        <v>28.999999999999996</v>
      </c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56"/>
      <c r="BH93" s="22"/>
    </row>
    <row r="94" spans="29:60" x14ac:dyDescent="0.5">
      <c r="AC94" s="56"/>
      <c r="AD94" s="22"/>
      <c r="AE94" s="22"/>
      <c r="AF94" s="22"/>
      <c r="AG94" s="9" t="s">
        <v>975</v>
      </c>
      <c r="AH94" s="13">
        <f>AVERAGE(AH91:AH93)</f>
        <v>239</v>
      </c>
      <c r="AI94" s="13">
        <f t="shared" ref="AI94:AS94" si="34">AVERAGE(AI91:AI93)</f>
        <v>203.66666666666666</v>
      </c>
      <c r="AJ94" s="13">
        <f t="shared" si="34"/>
        <v>167.66666666666666</v>
      </c>
      <c r="AK94" s="33">
        <f t="shared" si="34"/>
        <v>631.66666666666663</v>
      </c>
      <c r="AL94" s="30">
        <f t="shared" si="34"/>
        <v>504.66666666666669</v>
      </c>
      <c r="AM94" s="30">
        <f t="shared" si="34"/>
        <v>409.66666666666669</v>
      </c>
      <c r="AN94" s="17">
        <f t="shared" si="34"/>
        <v>53.666666666666664</v>
      </c>
      <c r="AO94" s="17">
        <f t="shared" si="34"/>
        <v>54</v>
      </c>
      <c r="AP94" s="17">
        <f t="shared" si="34"/>
        <v>63</v>
      </c>
      <c r="AQ94" s="18">
        <f t="shared" si="34"/>
        <v>46</v>
      </c>
      <c r="AR94" s="18">
        <f t="shared" si="34"/>
        <v>44</v>
      </c>
      <c r="AS94" s="18">
        <f t="shared" si="34"/>
        <v>34</v>
      </c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56"/>
      <c r="BH94" s="22"/>
    </row>
    <row r="95" spans="29:60" x14ac:dyDescent="0.5"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56"/>
      <c r="BH95" s="22"/>
    </row>
  </sheetData>
  <mergeCells count="112">
    <mergeCell ref="D9:F9"/>
    <mergeCell ref="G9:I9"/>
    <mergeCell ref="J9:L9"/>
    <mergeCell ref="M9:O9"/>
    <mergeCell ref="G17:I17"/>
    <mergeCell ref="J17:L17"/>
    <mergeCell ref="M17:O17"/>
    <mergeCell ref="D1:F1"/>
    <mergeCell ref="G1:I1"/>
    <mergeCell ref="M1:O1"/>
    <mergeCell ref="J1:L1"/>
    <mergeCell ref="D25:F25"/>
    <mergeCell ref="G25:I25"/>
    <mergeCell ref="J25:L25"/>
    <mergeCell ref="M25:O25"/>
    <mergeCell ref="D33:F33"/>
    <mergeCell ref="G33:I33"/>
    <mergeCell ref="J33:L33"/>
    <mergeCell ref="M33:O33"/>
    <mergeCell ref="D17:F17"/>
    <mergeCell ref="D57:F57"/>
    <mergeCell ref="G57:I57"/>
    <mergeCell ref="J57:L57"/>
    <mergeCell ref="M57:O57"/>
    <mergeCell ref="D41:F41"/>
    <mergeCell ref="G41:I41"/>
    <mergeCell ref="J41:L41"/>
    <mergeCell ref="M41:O41"/>
    <mergeCell ref="D49:F49"/>
    <mergeCell ref="G49:I49"/>
    <mergeCell ref="J49:L49"/>
    <mergeCell ref="M49:O49"/>
    <mergeCell ref="AK17:AM17"/>
    <mergeCell ref="AN17:AP17"/>
    <mergeCell ref="AQ17:AS17"/>
    <mergeCell ref="AH25:AJ25"/>
    <mergeCell ref="AK25:AM25"/>
    <mergeCell ref="AN25:AP25"/>
    <mergeCell ref="AQ25:AS25"/>
    <mergeCell ref="AK1:AM1"/>
    <mergeCell ref="AN1:AP1"/>
    <mergeCell ref="AQ1:AS1"/>
    <mergeCell ref="AH9:AJ9"/>
    <mergeCell ref="AK9:AM9"/>
    <mergeCell ref="AN9:AP9"/>
    <mergeCell ref="AQ9:AS9"/>
    <mergeCell ref="AH1:AJ1"/>
    <mergeCell ref="AH17:AJ17"/>
    <mergeCell ref="AK49:AM49"/>
    <mergeCell ref="AN49:AP49"/>
    <mergeCell ref="AQ49:AS49"/>
    <mergeCell ref="AH57:AJ57"/>
    <mergeCell ref="AK57:AM57"/>
    <mergeCell ref="AN57:AP57"/>
    <mergeCell ref="AQ57:AS57"/>
    <mergeCell ref="AK33:AM33"/>
    <mergeCell ref="AN33:AP33"/>
    <mergeCell ref="AQ33:AS33"/>
    <mergeCell ref="AH41:AJ41"/>
    <mergeCell ref="AK41:AM41"/>
    <mergeCell ref="AN41:AP41"/>
    <mergeCell ref="AQ41:AS41"/>
    <mergeCell ref="AH33:AJ33"/>
    <mergeCell ref="AH49:AJ49"/>
    <mergeCell ref="AH81:AJ81"/>
    <mergeCell ref="AK81:AM81"/>
    <mergeCell ref="AN81:AP81"/>
    <mergeCell ref="AQ81:AS81"/>
    <mergeCell ref="AH89:AJ89"/>
    <mergeCell ref="AK89:AM89"/>
    <mergeCell ref="AN89:AP89"/>
    <mergeCell ref="AQ89:AS89"/>
    <mergeCell ref="AH65:AJ65"/>
    <mergeCell ref="AK65:AM65"/>
    <mergeCell ref="AN65:AP65"/>
    <mergeCell ref="AQ65:AS65"/>
    <mergeCell ref="AH73:AJ73"/>
    <mergeCell ref="AK73:AM73"/>
    <mergeCell ref="AN73:AP73"/>
    <mergeCell ref="AQ73:AS73"/>
    <mergeCell ref="BK17:BM17"/>
    <mergeCell ref="BN17:BP17"/>
    <mergeCell ref="BQ17:BS17"/>
    <mergeCell ref="BT17:BV17"/>
    <mergeCell ref="BK25:BM25"/>
    <mergeCell ref="BN25:BP25"/>
    <mergeCell ref="BQ25:BS25"/>
    <mergeCell ref="BT25:BV25"/>
    <mergeCell ref="BK1:BM1"/>
    <mergeCell ref="BN1:BP1"/>
    <mergeCell ref="BQ1:BS1"/>
    <mergeCell ref="BT1:BV1"/>
    <mergeCell ref="BK9:BM9"/>
    <mergeCell ref="BN9:BP9"/>
    <mergeCell ref="BQ9:BS9"/>
    <mergeCell ref="BT9:BV9"/>
    <mergeCell ref="BK49:BM49"/>
    <mergeCell ref="BN49:BP49"/>
    <mergeCell ref="BQ49:BS49"/>
    <mergeCell ref="BT49:BV49"/>
    <mergeCell ref="BK57:BM57"/>
    <mergeCell ref="BN57:BP57"/>
    <mergeCell ref="BQ57:BS57"/>
    <mergeCell ref="BT57:BV57"/>
    <mergeCell ref="BK33:BM33"/>
    <mergeCell ref="BN33:BP33"/>
    <mergeCell ref="BQ33:BS33"/>
    <mergeCell ref="BT33:BV33"/>
    <mergeCell ref="BK41:BM41"/>
    <mergeCell ref="BN41:BP41"/>
    <mergeCell ref="BQ41:BS41"/>
    <mergeCell ref="BT41:BV41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2C52-3ACA-4C3A-B3EB-EE20F28D5B15}">
  <dimension ref="A1:CT88"/>
  <sheetViews>
    <sheetView topLeftCell="AN1" zoomScale="55" zoomScaleNormal="55" workbookViewId="0">
      <selection activeCell="AW35" sqref="AW35"/>
    </sheetView>
  </sheetViews>
  <sheetFormatPr defaultRowHeight="14.35" x14ac:dyDescent="0.5"/>
  <cols>
    <col min="1" max="1" width="82.29296875" bestFit="1" customWidth="1"/>
    <col min="2" max="2" width="35.5859375" bestFit="1" customWidth="1"/>
    <col min="3" max="3" width="23.41015625" style="101" customWidth="1"/>
    <col min="4" max="4" width="20.5859375" bestFit="1" customWidth="1"/>
    <col min="5" max="5" width="10.703125" bestFit="1" customWidth="1"/>
    <col min="6" max="10" width="9.29296875" bestFit="1" customWidth="1"/>
    <col min="11" max="11" width="10.703125" bestFit="1" customWidth="1"/>
    <col min="12" max="13" width="9.5859375" bestFit="1" customWidth="1"/>
    <col min="15" max="15" width="14.1171875" style="101" bestFit="1" customWidth="1"/>
    <col min="16" max="16" width="9.1171875" style="101"/>
    <col min="17" max="17" width="8.703125" bestFit="1" customWidth="1"/>
    <col min="18" max="18" width="13.703125" style="101" bestFit="1" customWidth="1"/>
    <col min="19" max="19" width="15.41015625" bestFit="1" customWidth="1"/>
    <col min="20" max="20" width="18.5859375" style="101" bestFit="1" customWidth="1"/>
    <col min="21" max="21" width="19.5859375" bestFit="1" customWidth="1"/>
    <col min="22" max="22" width="20.87890625" style="101" bestFit="1" customWidth="1"/>
    <col min="24" max="25" width="9.1171875" style="22"/>
    <col min="26" max="26" width="37.29296875" style="22" bestFit="1" customWidth="1"/>
    <col min="27" max="27" width="26.41015625" bestFit="1" customWidth="1"/>
    <col min="28" max="28" width="5.703125" bestFit="1" customWidth="1"/>
    <col min="41" max="42" width="20.41015625" bestFit="1" customWidth="1"/>
    <col min="44" max="44" width="16" customWidth="1"/>
    <col min="45" max="45" width="16.5859375" bestFit="1" customWidth="1"/>
    <col min="46" max="46" width="19.1171875" bestFit="1" customWidth="1"/>
    <col min="47" max="47" width="15" bestFit="1" customWidth="1"/>
    <col min="48" max="49" width="18.41015625" bestFit="1" customWidth="1"/>
    <col min="52" max="52" width="14.1171875" bestFit="1" customWidth="1"/>
    <col min="53" max="53" width="14.1171875" style="101" customWidth="1"/>
    <col min="54" max="54" width="9.1171875" style="101"/>
    <col min="55" max="55" width="13.87890625" style="101" bestFit="1" customWidth="1"/>
    <col min="56" max="56" width="16.5859375" style="101" bestFit="1" customWidth="1"/>
    <col min="57" max="57" width="19.1171875" style="101" bestFit="1" customWidth="1"/>
    <col min="58" max="60" width="9.1171875" style="101"/>
    <col min="61" max="61" width="8.87890625" customWidth="1"/>
    <col min="63" max="63" width="40.87890625" bestFit="1" customWidth="1"/>
    <col min="78" max="78" width="18.703125" bestFit="1" customWidth="1"/>
    <col min="81" max="81" width="16" bestFit="1" customWidth="1"/>
    <col min="82" max="82" width="16.5859375" bestFit="1" customWidth="1"/>
    <col min="83" max="83" width="18.29296875" bestFit="1" customWidth="1"/>
    <col min="84" max="84" width="13.41015625" bestFit="1" customWidth="1"/>
    <col min="85" max="85" width="11.29296875" bestFit="1" customWidth="1"/>
    <col min="86" max="86" width="16.5859375" bestFit="1" customWidth="1"/>
    <col min="90" max="90" width="16.87890625" bestFit="1" customWidth="1"/>
    <col min="91" max="91" width="16.87890625" style="101" customWidth="1"/>
    <col min="93" max="93" width="14.29296875" bestFit="1" customWidth="1"/>
    <col min="94" max="94" width="16.29296875" bestFit="1" customWidth="1"/>
    <col min="95" max="95" width="19.29296875" bestFit="1" customWidth="1"/>
  </cols>
  <sheetData>
    <row r="1" spans="1:98" ht="23.25" customHeight="1" thickBot="1" x14ac:dyDescent="0.55000000000000004">
      <c r="A1" s="224" t="s">
        <v>1082</v>
      </c>
      <c r="B1" s="92" t="s">
        <v>1019</v>
      </c>
      <c r="C1" s="90" t="s">
        <v>1018</v>
      </c>
      <c r="E1" s="212" t="s">
        <v>1020</v>
      </c>
      <c r="F1" s="213"/>
      <c r="G1" s="213"/>
      <c r="H1" s="214" t="s">
        <v>1023</v>
      </c>
      <c r="I1" s="215"/>
      <c r="J1" s="222"/>
      <c r="K1" s="225" t="s">
        <v>1021</v>
      </c>
      <c r="L1" s="226"/>
      <c r="M1" s="227"/>
      <c r="O1" s="90" t="s">
        <v>987</v>
      </c>
      <c r="P1" s="97" t="s">
        <v>979</v>
      </c>
      <c r="Q1" s="133" t="s">
        <v>1020</v>
      </c>
      <c r="R1" s="98" t="s">
        <v>1028</v>
      </c>
      <c r="S1" s="99" t="s">
        <v>1023</v>
      </c>
      <c r="T1" s="99" t="s">
        <v>1029</v>
      </c>
      <c r="U1" s="129" t="s">
        <v>1021</v>
      </c>
      <c r="V1" s="129" t="s">
        <v>1030</v>
      </c>
      <c r="W1" s="130"/>
      <c r="X1" s="56"/>
      <c r="Z1" s="92" t="s">
        <v>1045</v>
      </c>
      <c r="AA1" s="90" t="s">
        <v>1018</v>
      </c>
      <c r="AB1" s="90"/>
      <c r="AC1" s="70"/>
      <c r="AD1" s="212" t="s">
        <v>1020</v>
      </c>
      <c r="AE1" s="213"/>
      <c r="AF1" s="213"/>
      <c r="AG1" s="214" t="s">
        <v>1023</v>
      </c>
      <c r="AH1" s="215"/>
      <c r="AI1" s="215"/>
      <c r="AJ1" s="228" t="s">
        <v>1021</v>
      </c>
      <c r="AK1" s="226"/>
      <c r="AL1" s="227"/>
      <c r="AM1" s="211"/>
      <c r="AN1" s="211"/>
      <c r="AO1" s="211"/>
      <c r="AP1" s="90" t="s">
        <v>987</v>
      </c>
      <c r="AQ1" s="97" t="s">
        <v>979</v>
      </c>
      <c r="AR1" s="133" t="s">
        <v>1020</v>
      </c>
      <c r="AS1" s="172" t="s">
        <v>1028</v>
      </c>
      <c r="AT1" s="173" t="s">
        <v>1023</v>
      </c>
      <c r="AU1" s="173" t="s">
        <v>1029</v>
      </c>
      <c r="AV1" s="174" t="s">
        <v>1021</v>
      </c>
      <c r="AW1" s="174" t="s">
        <v>1030</v>
      </c>
      <c r="AX1" s="100"/>
      <c r="AY1" s="100"/>
      <c r="AZ1" s="90" t="s">
        <v>1036</v>
      </c>
      <c r="BA1" s="90"/>
      <c r="BB1" s="1" t="s">
        <v>979</v>
      </c>
      <c r="BC1" s="142" t="s">
        <v>1042</v>
      </c>
      <c r="BD1" s="143" t="s">
        <v>1043</v>
      </c>
      <c r="BE1" s="143" t="s">
        <v>1053</v>
      </c>
      <c r="BF1" s="82"/>
      <c r="BG1" s="1" t="s">
        <v>1008</v>
      </c>
      <c r="BH1" s="70"/>
      <c r="BI1" s="56"/>
      <c r="BK1" s="92" t="s">
        <v>1054</v>
      </c>
      <c r="BL1" s="90" t="s">
        <v>1018</v>
      </c>
      <c r="BM1" s="90"/>
      <c r="BN1" s="70"/>
      <c r="BO1" s="212" t="s">
        <v>1020</v>
      </c>
      <c r="BP1" s="213"/>
      <c r="BQ1" s="213"/>
      <c r="BR1" s="214" t="s">
        <v>1023</v>
      </c>
      <c r="BS1" s="215"/>
      <c r="BT1" s="215"/>
      <c r="BU1" s="228" t="s">
        <v>1021</v>
      </c>
      <c r="BV1" s="226"/>
      <c r="BW1" s="227"/>
      <c r="BX1" s="211"/>
      <c r="BY1" s="211"/>
      <c r="BZ1" s="211"/>
      <c r="CA1" s="90" t="s">
        <v>987</v>
      </c>
      <c r="CB1" s="97" t="s">
        <v>979</v>
      </c>
      <c r="CC1" s="133" t="s">
        <v>1020</v>
      </c>
      <c r="CD1" s="172" t="s">
        <v>1028</v>
      </c>
      <c r="CE1" s="173" t="s">
        <v>1023</v>
      </c>
      <c r="CF1" s="173" t="s">
        <v>1029</v>
      </c>
      <c r="CG1" s="174" t="s">
        <v>1021</v>
      </c>
      <c r="CH1" s="174" t="s">
        <v>1030</v>
      </c>
      <c r="CI1" s="100"/>
      <c r="CK1" s="90"/>
      <c r="CL1" s="184" t="s">
        <v>1036</v>
      </c>
      <c r="CM1" s="184"/>
      <c r="CN1" s="97" t="s">
        <v>1056</v>
      </c>
      <c r="CO1" s="185" t="s">
        <v>1042</v>
      </c>
      <c r="CP1" s="186" t="s">
        <v>1043</v>
      </c>
      <c r="CQ1" s="187" t="s">
        <v>1053</v>
      </c>
      <c r="CR1" s="9"/>
      <c r="CS1" s="9"/>
      <c r="CT1" s="9"/>
    </row>
    <row r="2" spans="1:98" ht="15" customHeight="1" x14ac:dyDescent="0.5">
      <c r="A2" s="224"/>
      <c r="D2" s="2"/>
      <c r="E2" s="23" t="s">
        <v>972</v>
      </c>
      <c r="F2" s="24" t="s">
        <v>973</v>
      </c>
      <c r="G2" s="34" t="s">
        <v>974</v>
      </c>
      <c r="H2" s="32" t="s">
        <v>972</v>
      </c>
      <c r="I2" s="25" t="s">
        <v>973</v>
      </c>
      <c r="J2" s="25" t="s">
        <v>974</v>
      </c>
      <c r="K2" s="26" t="s">
        <v>972</v>
      </c>
      <c r="L2" s="27" t="s">
        <v>973</v>
      </c>
      <c r="M2" s="27" t="s">
        <v>974</v>
      </c>
      <c r="P2" s="132" t="s">
        <v>1027</v>
      </c>
      <c r="Q2" s="134">
        <f>E7</f>
        <v>0.98017097372929773</v>
      </c>
      <c r="R2" s="136">
        <f>_xlfn.STDEV.P(E6:G6)</f>
        <v>0.21411328198106172</v>
      </c>
      <c r="S2" s="137">
        <f>H7</f>
        <v>1.1086785714285714</v>
      </c>
      <c r="T2" s="137">
        <f>_xlfn.STDEV.P(H6:J6)</f>
        <v>4.237589924396528E-2</v>
      </c>
      <c r="U2" s="139">
        <f>K7</f>
        <v>152.00705882352943</v>
      </c>
      <c r="V2" s="139">
        <f>_xlfn.STDEV.P(K6:M6)</f>
        <v>6.0865153749581493</v>
      </c>
      <c r="X2" s="56"/>
      <c r="AB2" s="101"/>
      <c r="AC2" s="9"/>
      <c r="AD2" s="158" t="s">
        <v>972</v>
      </c>
      <c r="AE2" s="165" t="s">
        <v>973</v>
      </c>
      <c r="AF2" s="165" t="s">
        <v>974</v>
      </c>
      <c r="AG2" s="32" t="s">
        <v>972</v>
      </c>
      <c r="AH2" s="166" t="s">
        <v>973</v>
      </c>
      <c r="AI2" s="166" t="s">
        <v>974</v>
      </c>
      <c r="AJ2" s="26" t="s">
        <v>972</v>
      </c>
      <c r="AK2" s="167" t="s">
        <v>973</v>
      </c>
      <c r="AL2" s="167" t="s">
        <v>974</v>
      </c>
      <c r="AM2" s="75"/>
      <c r="AN2" s="9"/>
      <c r="AO2" s="9"/>
      <c r="AP2" s="101"/>
      <c r="AQ2" s="132">
        <v>0</v>
      </c>
      <c r="AR2" s="171">
        <f>AVERAGE(AD5:AF5)</f>
        <v>1.0101166666666666</v>
      </c>
      <c r="AS2" s="183">
        <f>_xlfn.STDEV.P(AD3:AF4)</f>
        <v>0.17290802388039189</v>
      </c>
      <c r="AT2" s="138">
        <f>AVERAGE(AG5:AI5)</f>
        <v>0.92148333333333332</v>
      </c>
      <c r="AU2" s="138">
        <f>STDEVP(AG3:AI4)</f>
        <v>0.14782546484133002</v>
      </c>
      <c r="AV2" s="140">
        <f>AVERAGE(AJ5:AL5)</f>
        <v>1.0343166666666666</v>
      </c>
      <c r="AW2" s="140">
        <f>_xlfn.STDEV.P(AJ3:AL4)</f>
        <v>5.055338487403413E-2</v>
      </c>
      <c r="AX2" s="170"/>
      <c r="AY2" s="170"/>
      <c r="AZ2" s="197" t="s">
        <v>1014</v>
      </c>
      <c r="BA2" s="197"/>
      <c r="BB2" s="1">
        <v>0</v>
      </c>
      <c r="BC2" s="39">
        <f>TTEST(AD3:AF4,AG3:AI4,2,3)</f>
        <v>0.4045451419302537</v>
      </c>
      <c r="BD2" s="175">
        <f>TTEST(AD3:AF4,AJ3:AL4,2,3)</f>
        <v>0.7742758176380653</v>
      </c>
      <c r="BE2" s="175">
        <f>TTEST(AG3:AI4,AJ3:AL4,2,3)</f>
        <v>0.15621644306764318</v>
      </c>
      <c r="BF2" s="82"/>
      <c r="BG2" s="61" t="s">
        <v>1002</v>
      </c>
      <c r="BH2" s="70" t="s">
        <v>1005</v>
      </c>
      <c r="BI2" s="56"/>
      <c r="BK2" s="22"/>
      <c r="BL2" s="101"/>
      <c r="BM2" s="101"/>
      <c r="BN2" s="9"/>
      <c r="BO2" s="158" t="s">
        <v>972</v>
      </c>
      <c r="BP2" s="165" t="s">
        <v>973</v>
      </c>
      <c r="BQ2" s="165" t="s">
        <v>974</v>
      </c>
      <c r="BR2" s="32" t="s">
        <v>972</v>
      </c>
      <c r="BS2" s="166" t="s">
        <v>973</v>
      </c>
      <c r="BT2" s="166" t="s">
        <v>974</v>
      </c>
      <c r="BU2" s="26" t="s">
        <v>972</v>
      </c>
      <c r="BV2" s="167" t="s">
        <v>973</v>
      </c>
      <c r="BW2" s="167" t="s">
        <v>974</v>
      </c>
      <c r="BX2" s="75"/>
      <c r="BY2" s="9"/>
      <c r="BZ2" s="9"/>
      <c r="CA2" s="101"/>
      <c r="CB2" s="132">
        <v>0</v>
      </c>
      <c r="CC2" s="171">
        <f>AVERAGE(BO5:BQ5)</f>
        <v>6.8333333333333343E-4</v>
      </c>
      <c r="CD2" s="183">
        <f>_xlfn.STDEV.P(BO5:BQ5)</f>
        <v>2.6562295750848713E-4</v>
      </c>
      <c r="CE2" s="138">
        <f>AVERAGE(BR5:BT5)</f>
        <v>5.8333333333333338E-4</v>
      </c>
      <c r="CF2" s="138">
        <f>_xlfn.STDEV.P(BR5:BT5)</f>
        <v>6.2360956446232347E-5</v>
      </c>
      <c r="CG2" s="140">
        <f>AVERAGE(BU5:BW5)</f>
        <v>1.1333333333333334E-3</v>
      </c>
      <c r="CH2" s="140">
        <f>_xlfn.STDEV.P(BU5:BW5)</f>
        <v>1.5456030825826173E-4</v>
      </c>
      <c r="CI2" s="170"/>
      <c r="CK2" s="141"/>
      <c r="CL2" s="196" t="s">
        <v>1014</v>
      </c>
      <c r="CM2" s="196"/>
      <c r="CN2" s="97">
        <v>0</v>
      </c>
      <c r="CO2" s="188">
        <f>TTEST(BO3:BQ4,BR3:BT4,2,3)</f>
        <v>0.50665426107465872</v>
      </c>
      <c r="CP2" s="192">
        <f>TTEST(BO3:BQ4,BU3:BW4,1,3)</f>
        <v>1.112162588702743E-2</v>
      </c>
      <c r="CQ2" s="200">
        <f>TTEST(BR3:BT4,BU3:BW4,2,3)</f>
        <v>1.9669371414251374E-3</v>
      </c>
      <c r="CR2" s="9"/>
      <c r="CS2" s="97" t="s">
        <v>1008</v>
      </c>
      <c r="CT2" s="3"/>
    </row>
    <row r="3" spans="1:98" ht="45" customHeight="1" x14ac:dyDescent="0.5">
      <c r="A3" s="224"/>
      <c r="D3" s="1" t="s">
        <v>1024</v>
      </c>
      <c r="E3" s="109">
        <v>0.84948749999999995</v>
      </c>
      <c r="F3" s="109">
        <v>0.84948749999999995</v>
      </c>
      <c r="G3" s="109">
        <v>1.3214250000000001</v>
      </c>
      <c r="H3" s="110">
        <v>1.1326499999999999</v>
      </c>
      <c r="I3" s="110">
        <v>1.2270375</v>
      </c>
      <c r="J3" s="111">
        <v>1.1326499999999999</v>
      </c>
      <c r="K3" s="112">
        <v>161.02507499999999</v>
      </c>
      <c r="L3" s="112">
        <v>146.48940000000002</v>
      </c>
      <c r="M3" s="113">
        <v>157.62712500000001</v>
      </c>
      <c r="P3" s="131" t="s">
        <v>1031</v>
      </c>
      <c r="Q3" s="135">
        <f>E16</f>
        <v>0.83395927903871847</v>
      </c>
      <c r="R3" s="104">
        <f>_xlfn.STDEV.P(E15:G15)</f>
        <v>0.2584461721538589</v>
      </c>
      <c r="S3" s="138">
        <f>H16</f>
        <v>0.4022142545136867</v>
      </c>
      <c r="T3" s="138">
        <f>_xlfn.STDEV.P(H15:J15)</f>
        <v>4.2784610266244597E-2</v>
      </c>
      <c r="U3" s="140">
        <f>K16</f>
        <v>54.185416666666669</v>
      </c>
      <c r="V3" s="140">
        <f>_xlfn.STDEV.P(K15:M15)</f>
        <v>7.1321854245774858</v>
      </c>
      <c r="X3" s="56"/>
      <c r="AB3" s="101"/>
      <c r="AC3" s="9" t="s">
        <v>980</v>
      </c>
      <c r="AD3" s="109">
        <v>1.1950000000000001</v>
      </c>
      <c r="AE3" s="159">
        <v>1.1998</v>
      </c>
      <c r="AF3" s="160">
        <v>0.91849999999999998</v>
      </c>
      <c r="AG3" s="162">
        <v>1.1642999999999999</v>
      </c>
      <c r="AH3" s="163">
        <v>0.89049999999999996</v>
      </c>
      <c r="AI3" s="163">
        <v>0.81010000000000004</v>
      </c>
      <c r="AJ3" s="112">
        <v>1.0481</v>
      </c>
      <c r="AK3" s="161">
        <v>1.0113000000000001</v>
      </c>
      <c r="AL3" s="168">
        <v>0.94040000000000001</v>
      </c>
      <c r="AM3" s="156"/>
      <c r="AN3" s="156"/>
      <c r="AO3" s="156"/>
      <c r="AP3" s="101"/>
      <c r="AQ3" s="131" t="s">
        <v>1047</v>
      </c>
      <c r="AR3" s="171">
        <f>AVERAGE(AD12:AF12)</f>
        <v>0.70230000000000004</v>
      </c>
      <c r="AS3" s="183">
        <f>STDEV(AD10:AF11)</f>
        <v>7.8236589905235202E-2</v>
      </c>
      <c r="AT3" s="138">
        <f>AVERAGE(AG12:AI12)</f>
        <v>0.75854999999999995</v>
      </c>
      <c r="AU3" s="138">
        <f>_xlfn.STDEV.P(AG10:AI11)</f>
        <v>6.5148720887929432E-2</v>
      </c>
      <c r="AV3" s="140">
        <f>AVERAGE(AJ12:AL12)</f>
        <v>0.81956666666666667</v>
      </c>
      <c r="AW3" s="140">
        <f>_xlfn.STDEV.P(AJ10:AL11)</f>
        <v>6.8222251176251539E-2</v>
      </c>
      <c r="AX3" s="170"/>
      <c r="AY3" s="170"/>
      <c r="AZ3" s="1"/>
      <c r="BA3" s="1"/>
      <c r="BB3" s="1" t="s">
        <v>1047</v>
      </c>
      <c r="BC3" s="39">
        <f>TTEST(AD10:AF11,AG10:AI11,2,3)</f>
        <v>0.22263816048823878</v>
      </c>
      <c r="BD3" s="150">
        <f>TTEST(AD10:AF11,AJ10:AL11,2,3)</f>
        <v>2.4150538810578676E-2</v>
      </c>
      <c r="BE3" s="175">
        <f>TTEST(AG10:AI11,AJ10:AL11,2,3)</f>
        <v>0.17874909547941459</v>
      </c>
      <c r="BF3" s="82"/>
      <c r="BG3" s="65" t="s">
        <v>1003</v>
      </c>
      <c r="BH3" s="70" t="s">
        <v>1006</v>
      </c>
      <c r="BI3" s="56"/>
      <c r="BK3" s="22"/>
      <c r="BL3" s="101"/>
      <c r="BM3" s="101"/>
      <c r="BN3" s="9" t="s">
        <v>980</v>
      </c>
      <c r="BO3" s="109">
        <v>1E-3</v>
      </c>
      <c r="BP3" s="159">
        <v>2.0000000000000001E-4</v>
      </c>
      <c r="BQ3" s="160">
        <v>5.9999999999999995E-4</v>
      </c>
      <c r="BR3" s="162">
        <v>6.9999999999999999E-4</v>
      </c>
      <c r="BS3" s="163">
        <v>6.9999999999999999E-4</v>
      </c>
      <c r="BT3" s="163">
        <v>5.0000000000000001E-4</v>
      </c>
      <c r="BU3" s="112">
        <v>1E-3</v>
      </c>
      <c r="BV3" s="161">
        <v>1.4E-3</v>
      </c>
      <c r="BW3" s="168">
        <v>6.9999999999999999E-4</v>
      </c>
      <c r="BX3" s="156"/>
      <c r="BY3" s="156"/>
      <c r="BZ3" s="156"/>
      <c r="CA3" s="101"/>
      <c r="CB3" s="131" t="s">
        <v>1047</v>
      </c>
      <c r="CC3" s="171">
        <f>AVERAGE(BO12:BQ12)</f>
        <v>1.9666666666666665E-3</v>
      </c>
      <c r="CD3" s="183">
        <f>_xlfn.STDEV.P(BO12:BQ12)</f>
        <v>1.2472191289246469E-4</v>
      </c>
      <c r="CE3" s="138">
        <f>AVERAGE(BR12:BT12)</f>
        <v>7.8333333333333336E-4</v>
      </c>
      <c r="CF3" s="138">
        <f>_xlfn.STDEV.P(BR12:BT12)</f>
        <v>1.1785113019775792E-4</v>
      </c>
      <c r="CG3" s="140">
        <f>AVERAGE(BU12:BW12)</f>
        <v>2.7500000000000003E-3</v>
      </c>
      <c r="CH3" s="140">
        <f>_xlfn.STDEV.P(BU12:BW12)</f>
        <v>7.0828431202919252E-4</v>
      </c>
      <c r="CI3" s="170"/>
      <c r="CK3" s="101"/>
      <c r="CL3" s="97"/>
      <c r="CM3" s="97"/>
      <c r="CN3" s="97" t="s">
        <v>1047</v>
      </c>
      <c r="CO3" s="189">
        <f>TTEST(BO10:BQ11,BR10:BT11,2,3)</f>
        <v>4.5618889917642306E-5</v>
      </c>
      <c r="CP3" s="192">
        <f>TTEST(BO10:BQ11,BU10:BW11,1,3)</f>
        <v>3.7079517192757469E-2</v>
      </c>
      <c r="CQ3" s="199">
        <f>TTEST(BR10:BT11,BU10:BW11,2,3)</f>
        <v>1.9828126226652631E-3</v>
      </c>
      <c r="CR3" s="9"/>
      <c r="CS3" s="190" t="s">
        <v>1002</v>
      </c>
      <c r="CT3" s="3" t="s">
        <v>1005</v>
      </c>
    </row>
    <row r="4" spans="1:98" x14ac:dyDescent="0.5">
      <c r="D4" s="1" t="s">
        <v>1022</v>
      </c>
      <c r="E4" s="103">
        <v>0.10199999999999999</v>
      </c>
      <c r="F4" s="103">
        <v>0.10299999999999999</v>
      </c>
      <c r="G4" s="103">
        <v>0.10299999999999999</v>
      </c>
      <c r="H4" s="105">
        <v>0.105</v>
      </c>
      <c r="I4" s="105">
        <v>0.105</v>
      </c>
      <c r="J4" s="106">
        <v>0.105</v>
      </c>
      <c r="K4" s="107">
        <v>0.10199999999999999</v>
      </c>
      <c r="L4" s="107">
        <v>0.10199999999999999</v>
      </c>
      <c r="M4" s="108">
        <v>0.10199999999999999</v>
      </c>
      <c r="P4" s="131" t="s">
        <v>1032</v>
      </c>
      <c r="Q4" s="135">
        <f>E26</f>
        <v>1.3132173913043479</v>
      </c>
      <c r="R4" s="104">
        <f>_xlfn.STDEV.P(E25:G25)</f>
        <v>0</v>
      </c>
      <c r="S4" s="138">
        <f>H26</f>
        <v>0.93269979508196732</v>
      </c>
      <c r="T4" s="138">
        <f>_xlfn.STDEV.P(H25:J25)</f>
        <v>0.12111345647771424</v>
      </c>
      <c r="U4" s="140">
        <f>K26</f>
        <v>71.627393617021269</v>
      </c>
      <c r="V4" s="140">
        <f>_xlfn.STDEV.P(K25:M25)</f>
        <v>0.68267192104856722</v>
      </c>
      <c r="X4" s="56"/>
      <c r="AB4" s="101"/>
      <c r="AC4" s="9"/>
      <c r="AD4" s="160">
        <v>0.98950000000000005</v>
      </c>
      <c r="AE4" s="159">
        <v>0.69730000000000003</v>
      </c>
      <c r="AF4" s="160">
        <v>1.0606</v>
      </c>
      <c r="AG4" s="162">
        <v>0.78239999999999998</v>
      </c>
      <c r="AH4" s="163">
        <v>0.80169999999999997</v>
      </c>
      <c r="AI4" s="163">
        <v>1.0799000000000001</v>
      </c>
      <c r="AJ4" s="161">
        <v>1.0410999999999999</v>
      </c>
      <c r="AK4" s="161">
        <v>1.0589999999999999</v>
      </c>
      <c r="AL4" s="161">
        <v>1.1060000000000001</v>
      </c>
      <c r="AM4" s="156"/>
      <c r="AN4" s="156"/>
      <c r="AO4" s="156"/>
      <c r="AP4" s="101"/>
      <c r="AQ4" s="131" t="s">
        <v>1048</v>
      </c>
      <c r="AR4" s="171">
        <f>AVERAGE(AD19:AF19)</f>
        <v>0.60859999999999992</v>
      </c>
      <c r="AS4" s="183">
        <f>_xlfn.STDEV.P(AD17:AF18)</f>
        <v>6.1794552079180519E-2</v>
      </c>
      <c r="AT4" s="138">
        <f>AVERAGE(AG19:AI19)</f>
        <v>0.57443333333333335</v>
      </c>
      <c r="AU4" s="138">
        <f>_xlfn.STDEV.P(AG17:AI18)</f>
        <v>7.1501320889119535E-2</v>
      </c>
      <c r="AV4" s="140">
        <f>AVERAGE(AJ19:AL19)</f>
        <v>0.69653333333333334</v>
      </c>
      <c r="AW4" s="140">
        <f>_xlfn.STDEV.P(AJ17:AL18)</f>
        <v>4.0446658974780857E-2</v>
      </c>
      <c r="AX4" s="170"/>
      <c r="AY4" s="170"/>
      <c r="AZ4" s="1"/>
      <c r="BA4" s="1"/>
      <c r="BB4" s="1">
        <v>1</v>
      </c>
      <c r="BC4" s="39">
        <f>TTEST(AD17:AF18,AG17:AI18,2,3)</f>
        <v>0.43804333854866484</v>
      </c>
      <c r="BD4" s="150">
        <f>TTEST(AD17:AF18,AJ17:AL18,2,3)</f>
        <v>2.6909550392342614E-2</v>
      </c>
      <c r="BE4" s="150">
        <f>TTEST(AG17:AI18,AJ17:AL18,2,3)</f>
        <v>1.0668575329534061E-2</v>
      </c>
      <c r="BF4" s="82"/>
      <c r="BG4" s="66" t="s">
        <v>1004</v>
      </c>
      <c r="BH4" s="70" t="s">
        <v>1007</v>
      </c>
      <c r="BI4" s="56"/>
      <c r="BK4" s="22"/>
      <c r="BL4" s="101"/>
      <c r="BM4" s="101"/>
      <c r="BN4" s="9"/>
      <c r="BO4" s="160">
        <v>1E-3</v>
      </c>
      <c r="BP4" s="159">
        <v>5.0000000000000001E-4</v>
      </c>
      <c r="BQ4" s="160">
        <v>8.0000000000000004E-4</v>
      </c>
      <c r="BR4" s="162">
        <v>2.9999999999999997E-4</v>
      </c>
      <c r="BS4" s="163">
        <v>5.9999999999999995E-4</v>
      </c>
      <c r="BT4" s="163">
        <v>6.9999999999999999E-4</v>
      </c>
      <c r="BU4" s="161">
        <v>1.1000000000000001E-3</v>
      </c>
      <c r="BV4" s="161">
        <v>1.2999999999999999E-3</v>
      </c>
      <c r="BW4" s="161">
        <v>1.2999999999999999E-3</v>
      </c>
      <c r="BX4" s="156"/>
      <c r="BY4" s="156"/>
      <c r="BZ4" s="156"/>
      <c r="CA4" s="101"/>
      <c r="CB4" s="131" t="s">
        <v>1048</v>
      </c>
      <c r="CC4" s="171">
        <f>AVERAGE(BO19:BQ19)</f>
        <v>2.2000000000000001E-3</v>
      </c>
      <c r="CD4" s="183">
        <f>_xlfn.STDEV.P(BO19:BQ19)/(SQRT(3))</f>
        <v>1.5456030825826178E-4</v>
      </c>
      <c r="CE4" s="138">
        <f>AVERAGE(BR19:BT19)</f>
        <v>9.3333333333333332E-4</v>
      </c>
      <c r="CF4" s="138">
        <f>_xlfn.STDEV.P(BR19:BT19)</f>
        <v>1.6499158227686108E-4</v>
      </c>
      <c r="CG4" s="140">
        <f>AVERAGE(BU19:BW19)</f>
        <v>4.7999999999999996E-3</v>
      </c>
      <c r="CH4" s="140">
        <f>_xlfn.STDEV.P(BU19:BW19)/(SQRT(3))</f>
        <v>5.7203341005768378E-4</v>
      </c>
      <c r="CI4" s="170"/>
      <c r="CK4" s="101"/>
      <c r="CL4" s="97"/>
      <c r="CM4" s="97"/>
      <c r="CN4" s="97">
        <v>1</v>
      </c>
      <c r="CO4" s="191">
        <f>TTEST(BO17:BQ18,BR17:BT18,2,3)</f>
        <v>1.2521919840143131E-4</v>
      </c>
      <c r="CP4" s="199">
        <f>TTEST(BO17:BQ18,BU17:BW18,1,3)</f>
        <v>1.2243767222798164E-3</v>
      </c>
      <c r="CQ4" s="194">
        <f>TTEST(BR17:BT18,BU17:BW18,2,3)</f>
        <v>4.5741112469061099E-4</v>
      </c>
      <c r="CR4" s="9"/>
      <c r="CS4" s="193" t="s">
        <v>1003</v>
      </c>
      <c r="CT4" s="3" t="s">
        <v>1006</v>
      </c>
    </row>
    <row r="5" spans="1:98" x14ac:dyDescent="0.5">
      <c r="D5" s="1" t="s">
        <v>1026</v>
      </c>
      <c r="E5" s="114">
        <f>0.1/E4</f>
        <v>0.98039215686274517</v>
      </c>
      <c r="F5" s="114">
        <f>0.1/F4</f>
        <v>0.97087378640776711</v>
      </c>
      <c r="G5" s="114">
        <f t="shared" ref="G5:M5" si="0">0.1/G4</f>
        <v>0.97087378640776711</v>
      </c>
      <c r="H5" s="115">
        <f t="shared" si="0"/>
        <v>0.95238095238095244</v>
      </c>
      <c r="I5" s="115">
        <f t="shared" si="0"/>
        <v>0.95238095238095244</v>
      </c>
      <c r="J5" s="116">
        <f t="shared" si="0"/>
        <v>0.95238095238095244</v>
      </c>
      <c r="K5" s="117">
        <f t="shared" si="0"/>
        <v>0.98039215686274517</v>
      </c>
      <c r="L5" s="117">
        <f t="shared" si="0"/>
        <v>0.98039215686274517</v>
      </c>
      <c r="M5" s="118">
        <f t="shared" si="0"/>
        <v>0.98039215686274517</v>
      </c>
      <c r="P5" s="131" t="s">
        <v>1033</v>
      </c>
      <c r="Q5" s="135">
        <f>E35</f>
        <v>1.4648887825878978</v>
      </c>
      <c r="R5" s="104">
        <f>_xlfn.STDEV.P(E34:G34)</f>
        <v>2.7314768826234341E-2</v>
      </c>
      <c r="S5" s="138">
        <f>H35</f>
        <v>0.86051282051282041</v>
      </c>
      <c r="T5" s="138">
        <f>_xlfn.STDEV.P(H34:J34)</f>
        <v>0.10061700472767036</v>
      </c>
      <c r="U5" s="140">
        <f>K35</f>
        <v>75.509999999999991</v>
      </c>
      <c r="V5" s="140">
        <f>_xlfn.STDEV.P(K34:M34)</f>
        <v>1.1521655974360985</v>
      </c>
      <c r="X5" s="56"/>
      <c r="AB5" s="101"/>
      <c r="AC5" s="9" t="s">
        <v>975</v>
      </c>
      <c r="AD5" s="164">
        <f>AVERAGE(AD3:AD4)</f>
        <v>1.0922499999999999</v>
      </c>
      <c r="AE5" s="164">
        <f t="shared" ref="AE5:AF5" si="1">AVERAGE(AE3:AE4)</f>
        <v>0.94855</v>
      </c>
      <c r="AF5" s="164">
        <f t="shared" si="1"/>
        <v>0.98954999999999993</v>
      </c>
      <c r="AG5" s="180">
        <f t="shared" ref="AG5" si="2">AVERAGE(AG3:AG4)</f>
        <v>0.97334999999999994</v>
      </c>
      <c r="AH5" s="180">
        <f t="shared" ref="AH5" si="3">AVERAGE(AH3:AH4)</f>
        <v>0.84609999999999996</v>
      </c>
      <c r="AI5" s="180">
        <f t="shared" ref="AI5" si="4">AVERAGE(AI3:AI4)</f>
        <v>0.94500000000000006</v>
      </c>
      <c r="AJ5" s="181">
        <f>AVERAGE(AJ3:AJ4)</f>
        <v>1.0446</v>
      </c>
      <c r="AK5" s="182">
        <f t="shared" ref="AK5" si="5">AVERAGE(AK3:AK4)</f>
        <v>1.03515</v>
      </c>
      <c r="AL5" s="182">
        <f t="shared" ref="AL5" si="6">AVERAGE(AL3:AL4)</f>
        <v>1.0232000000000001</v>
      </c>
      <c r="AM5" s="157"/>
      <c r="AN5" s="157"/>
      <c r="AO5" s="157"/>
      <c r="AP5" s="101"/>
      <c r="AQ5" s="131" t="s">
        <v>1049</v>
      </c>
      <c r="AR5" s="171">
        <f>AVERAGE(AD26:AF26)</f>
        <v>0.20978333333333335</v>
      </c>
      <c r="AS5" s="183">
        <f>_xlfn.STDEV.P(AD24:AF25)</f>
        <v>6.5964015863870074E-2</v>
      </c>
      <c r="AT5" s="138">
        <f>AVERAGE(AG26:AI26)</f>
        <v>0.30729999999999996</v>
      </c>
      <c r="AU5" s="138">
        <f>_xlfn.STDEV.P(AG24:AI25)</f>
        <v>1.854301305973044E-2</v>
      </c>
      <c r="AV5" s="140">
        <f>AVERAGE(AJ26:AL26)</f>
        <v>0.38796666666666663</v>
      </c>
      <c r="AW5" s="140">
        <f>_xlfn.STDEV.P(AJ24:AL25)</f>
        <v>4.6708873770290156E-2</v>
      </c>
      <c r="AX5" s="170"/>
      <c r="AY5" s="170"/>
      <c r="AZ5" s="1"/>
      <c r="BA5" s="1"/>
      <c r="BB5" s="1">
        <v>2</v>
      </c>
      <c r="BC5" s="145">
        <f>TTEST(AD24:AF25,AG24:AI25,2,3)</f>
        <v>1.9995344582273741E-2</v>
      </c>
      <c r="BD5" s="147">
        <f>TTEST(AD24:AF25,AJ24:AL25,2,3)</f>
        <v>8.1219299027500869E-4</v>
      </c>
      <c r="BE5" s="148">
        <f>TTEST(AG24:AI25,AJ24:AL25,2,3)</f>
        <v>9.9513225548756492E-3</v>
      </c>
      <c r="BF5" s="82"/>
      <c r="BI5" s="56"/>
      <c r="BK5" s="22"/>
      <c r="BL5" s="101"/>
      <c r="BM5" s="101"/>
      <c r="BN5" s="9" t="s">
        <v>975</v>
      </c>
      <c r="BO5" s="164">
        <f>AVERAGE(BO3:BO4)</f>
        <v>1E-3</v>
      </c>
      <c r="BP5" s="164">
        <f t="shared" ref="BP5" si="7">AVERAGE(BP3:BP4)</f>
        <v>3.5E-4</v>
      </c>
      <c r="BQ5" s="164">
        <f t="shared" ref="BQ5" si="8">AVERAGE(BQ3:BQ4)</f>
        <v>6.9999999999999999E-4</v>
      </c>
      <c r="BR5" s="180">
        <f t="shared" ref="BR5" si="9">AVERAGE(BR3:BR4)</f>
        <v>5.0000000000000001E-4</v>
      </c>
      <c r="BS5" s="180">
        <f t="shared" ref="BS5" si="10">AVERAGE(BS3:BS4)</f>
        <v>6.4999999999999997E-4</v>
      </c>
      <c r="BT5" s="180">
        <f t="shared" ref="BT5" si="11">AVERAGE(BT3:BT4)</f>
        <v>6.0000000000000006E-4</v>
      </c>
      <c r="BU5" s="181">
        <f>AVERAGE(BU3:BU4)</f>
        <v>1.0500000000000002E-3</v>
      </c>
      <c r="BV5" s="182">
        <f t="shared" ref="BV5" si="12">AVERAGE(BV3:BV4)</f>
        <v>1.3500000000000001E-3</v>
      </c>
      <c r="BW5" s="182">
        <f t="shared" ref="BW5" si="13">AVERAGE(BW3:BW4)</f>
        <v>1E-3</v>
      </c>
      <c r="BX5" s="157"/>
      <c r="BY5" s="157"/>
      <c r="BZ5" s="157"/>
      <c r="CA5" s="101"/>
      <c r="CB5" s="131" t="s">
        <v>1049</v>
      </c>
      <c r="CC5" s="171">
        <f>AVERAGE(BO26:BQ26)</f>
        <v>2.5833333333333333E-3</v>
      </c>
      <c r="CD5" s="183">
        <f>_xlfn.STDEV.P(BO26:BQ26)</f>
        <v>9.0584521611341282E-4</v>
      </c>
      <c r="CE5" s="138">
        <f>AVERAGE(BR26:BT26)</f>
        <v>1.2666666666666668E-3</v>
      </c>
      <c r="CF5" s="138">
        <f>_xlfn.STDEV.P(BR26:BT26)</f>
        <v>2.0138409955990951E-4</v>
      </c>
      <c r="CG5" s="140">
        <f>AVERAGE(BU26:BW26)</f>
        <v>2.5883333333333331E-2</v>
      </c>
      <c r="CH5" s="140">
        <f>_xlfn.STDEV.P(BU26:BW26)</f>
        <v>2.9229931387002735E-3</v>
      </c>
      <c r="CI5" s="170"/>
      <c r="CK5" s="101"/>
      <c r="CL5" s="97"/>
      <c r="CM5" s="97"/>
      <c r="CN5" s="97">
        <v>2</v>
      </c>
      <c r="CO5" s="191">
        <f>TTEST(BO24:BQ25,BR24:BT25,1,3)</f>
        <v>1.576347989004916E-2</v>
      </c>
      <c r="CP5" s="194">
        <f>TTEST(BO24:BQ25,BU24:BW25,2,3)</f>
        <v>3.2600761076048711E-6</v>
      </c>
      <c r="CQ5" s="194">
        <f>TTEST(BR24:BT25,BU24:BW25,2,3)</f>
        <v>9.0822032751976104E-6</v>
      </c>
      <c r="CR5" s="9"/>
      <c r="CS5" s="195" t="s">
        <v>1004</v>
      </c>
      <c r="CT5" s="3" t="s">
        <v>1007</v>
      </c>
    </row>
    <row r="6" spans="1:98" ht="14.7" thickBot="1" x14ac:dyDescent="0.55000000000000004">
      <c r="D6" s="1" t="s">
        <v>1025</v>
      </c>
      <c r="E6" s="119">
        <f>E3*E5</f>
        <v>0.83283088235294123</v>
      </c>
      <c r="F6" s="120">
        <f t="shared" ref="F6:M6" si="14">F3*F5</f>
        <v>0.82474514563106804</v>
      </c>
      <c r="G6" s="120">
        <f t="shared" si="14"/>
        <v>1.2829368932038838</v>
      </c>
      <c r="H6" s="121">
        <f t="shared" si="14"/>
        <v>1.0787142857142857</v>
      </c>
      <c r="I6" s="122">
        <f t="shared" si="14"/>
        <v>1.168607142857143</v>
      </c>
      <c r="J6" s="122">
        <f t="shared" si="14"/>
        <v>1.0787142857142857</v>
      </c>
      <c r="K6" s="123">
        <f t="shared" si="14"/>
        <v>157.8677205882353</v>
      </c>
      <c r="L6" s="124">
        <f t="shared" si="14"/>
        <v>143.61705882352945</v>
      </c>
      <c r="M6" s="124">
        <f t="shared" si="14"/>
        <v>154.53639705882355</v>
      </c>
      <c r="P6" s="131" t="s">
        <v>1034</v>
      </c>
      <c r="Q6" s="135">
        <f>E44</f>
        <v>1.9934554028877505</v>
      </c>
      <c r="R6" s="104">
        <f>_xlfn.STDEV.P(E43:G43)</f>
        <v>0.14305317698673436</v>
      </c>
      <c r="S6" s="138">
        <f>H44</f>
        <v>1.086119089554261</v>
      </c>
      <c r="T6" s="138">
        <f>_xlfn.STDEV.P(H43:J43)</f>
        <v>6.3310516337562434E-2</v>
      </c>
      <c r="U6" s="140">
        <f>K44</f>
        <v>60.209289473684208</v>
      </c>
      <c r="V6" s="140">
        <f>_xlfn.STDEV.P(K43:M43)</f>
        <v>0.50661442562025139</v>
      </c>
      <c r="X6" s="56"/>
      <c r="AB6" s="101"/>
      <c r="AC6" s="1"/>
      <c r="AD6" s="97"/>
      <c r="AE6" s="97"/>
      <c r="AF6" s="97"/>
      <c r="AG6" s="97"/>
      <c r="AH6" s="97"/>
      <c r="AI6" s="97"/>
      <c r="AJ6" s="97"/>
      <c r="AK6" s="97"/>
      <c r="AL6" s="97"/>
      <c r="AP6" s="101"/>
      <c r="AQ6" s="131"/>
      <c r="AR6" s="152"/>
      <c r="AS6" s="169"/>
      <c r="AT6" s="170"/>
      <c r="AU6" s="170"/>
      <c r="AV6" s="170"/>
      <c r="AW6" s="170"/>
      <c r="AX6" s="170"/>
      <c r="AY6" s="170"/>
      <c r="BB6"/>
      <c r="BC6"/>
      <c r="BD6"/>
      <c r="BE6"/>
      <c r="BF6" s="7"/>
      <c r="BI6" s="56"/>
      <c r="BK6" s="22"/>
      <c r="BL6" s="101"/>
      <c r="BM6" s="101"/>
      <c r="BN6" s="1"/>
      <c r="BO6" s="97"/>
      <c r="BP6" s="97"/>
      <c r="BQ6" s="97"/>
      <c r="BR6" s="97"/>
      <c r="BS6" s="97"/>
      <c r="BT6" s="97"/>
      <c r="BU6" s="97"/>
      <c r="BV6" s="97"/>
      <c r="BW6" s="97"/>
      <c r="BX6" s="101"/>
      <c r="BY6" s="101"/>
      <c r="BZ6" s="101"/>
      <c r="CA6" s="101"/>
      <c r="CB6" s="131"/>
      <c r="CC6" s="152"/>
      <c r="CD6" s="169"/>
      <c r="CE6" s="170"/>
      <c r="CF6" s="170"/>
      <c r="CG6" s="170"/>
      <c r="CH6" s="170"/>
      <c r="CI6" s="170"/>
      <c r="CK6" s="101"/>
      <c r="CL6" s="101"/>
      <c r="CN6" s="101"/>
      <c r="CO6" s="101"/>
      <c r="CP6" s="101"/>
      <c r="CQ6" s="101"/>
      <c r="CR6" s="7"/>
    </row>
    <row r="7" spans="1:98" ht="14.7" thickBot="1" x14ac:dyDescent="0.55000000000000004">
      <c r="C7" s="101" t="s">
        <v>1027</v>
      </c>
      <c r="D7" s="82" t="s">
        <v>975</v>
      </c>
      <c r="E7" s="125">
        <f>AVERAGE(E6:G6)</f>
        <v>0.98017097372929773</v>
      </c>
      <c r="F7" s="126"/>
      <c r="G7" s="126"/>
      <c r="H7" s="127">
        <f>AVERAGE(H6:J6)</f>
        <v>1.1086785714285714</v>
      </c>
      <c r="I7" s="126"/>
      <c r="J7" s="126"/>
      <c r="K7" s="128">
        <f>AVERAGE(K6:M6)</f>
        <v>152.00705882352943</v>
      </c>
      <c r="L7" s="126"/>
      <c r="M7" s="126"/>
      <c r="P7" s="131" t="s">
        <v>1035</v>
      </c>
      <c r="Q7" s="135">
        <f>E53</f>
        <v>4.6378055555555555</v>
      </c>
      <c r="R7" s="104">
        <f>_xlfn.STDEV.P(E52:G52)</f>
        <v>8.7201404097315457E-2</v>
      </c>
      <c r="S7" s="138">
        <f>H53</f>
        <v>1.7862580645161295</v>
      </c>
      <c r="T7" s="138">
        <f>_xlfn.STDEV.P(H52:J52)</f>
        <v>2.8706254326556994E-2</v>
      </c>
      <c r="U7" s="140">
        <f>K53</f>
        <v>92.543146551724135</v>
      </c>
      <c r="V7" s="140">
        <f>_xlfn.STDEV.P(K52:M52)</f>
        <v>0.84386489011689536</v>
      </c>
      <c r="X7" s="56"/>
      <c r="AB7" s="35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1"/>
      <c r="AN7" s="126"/>
      <c r="AO7" s="101"/>
      <c r="AP7" s="101"/>
      <c r="AQ7" s="131"/>
      <c r="AR7" s="152"/>
      <c r="AS7" s="169"/>
      <c r="AT7" s="170"/>
      <c r="AU7" s="170"/>
      <c r="AV7" s="170"/>
      <c r="AW7" s="170"/>
      <c r="AX7" s="170"/>
      <c r="AY7" s="170"/>
      <c r="BB7"/>
      <c r="BC7"/>
      <c r="BD7"/>
      <c r="BE7"/>
      <c r="BF7" s="7"/>
      <c r="BH7" s="22"/>
      <c r="BI7" s="56"/>
      <c r="BK7" s="22"/>
      <c r="BL7" s="101"/>
      <c r="BM7" s="35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1"/>
      <c r="BY7" s="126"/>
      <c r="BZ7" s="101"/>
      <c r="CA7" s="101"/>
      <c r="CB7" s="131"/>
      <c r="CC7" s="152"/>
      <c r="CD7" s="169"/>
      <c r="CE7" s="170"/>
      <c r="CF7" s="170"/>
      <c r="CG7" s="170"/>
      <c r="CH7" s="170"/>
      <c r="CI7" s="170"/>
    </row>
    <row r="8" spans="1:98" ht="15.35" thickBot="1" x14ac:dyDescent="0.55000000000000004">
      <c r="X8" s="56"/>
      <c r="AB8" s="101"/>
      <c r="AC8" s="70"/>
      <c r="AD8" s="212" t="s">
        <v>1020</v>
      </c>
      <c r="AE8" s="213"/>
      <c r="AF8" s="213"/>
      <c r="AG8" s="214" t="s">
        <v>1023</v>
      </c>
      <c r="AH8" s="215"/>
      <c r="AI8" s="215"/>
      <c r="AJ8" s="228" t="s">
        <v>1021</v>
      </c>
      <c r="AK8" s="226"/>
      <c r="AL8" s="227"/>
      <c r="AM8" s="101"/>
      <c r="AN8" s="101"/>
      <c r="AO8" s="101"/>
      <c r="AP8" s="101"/>
      <c r="AQ8" s="132">
        <v>0</v>
      </c>
      <c r="AR8" s="176">
        <v>237.76750336806961</v>
      </c>
      <c r="AS8" s="177">
        <v>44.358189304264478</v>
      </c>
      <c r="AT8" s="178">
        <v>215.02932100709577</v>
      </c>
      <c r="AU8" s="178">
        <v>37.923456680984174</v>
      </c>
      <c r="AV8" s="179">
        <v>243.97582243315685</v>
      </c>
      <c r="AW8" s="179">
        <v>12.969072029676022</v>
      </c>
      <c r="AX8" s="1" t="s">
        <v>1050</v>
      </c>
      <c r="AY8" s="101"/>
      <c r="AZ8" s="7"/>
      <c r="BA8" s="7"/>
      <c r="BB8" s="82"/>
      <c r="BC8" s="82"/>
      <c r="BD8" s="82"/>
      <c r="BE8" s="82"/>
      <c r="BF8" s="82"/>
      <c r="BG8" s="82"/>
      <c r="BH8" s="82"/>
      <c r="BI8" s="56"/>
      <c r="BK8" s="22"/>
      <c r="BL8" s="101"/>
      <c r="BM8" s="101"/>
      <c r="BN8" s="70"/>
      <c r="BO8" s="212" t="s">
        <v>1020</v>
      </c>
      <c r="BP8" s="213"/>
      <c r="BQ8" s="221"/>
      <c r="BR8" s="214" t="s">
        <v>1023</v>
      </c>
      <c r="BS8" s="215"/>
      <c r="BT8" s="229"/>
      <c r="BU8" s="228" t="s">
        <v>1021</v>
      </c>
      <c r="BV8" s="226"/>
      <c r="BW8" s="227"/>
      <c r="BX8" s="101"/>
      <c r="BY8" s="101"/>
      <c r="BZ8" s="101"/>
      <c r="CA8" s="101"/>
      <c r="CB8" s="132">
        <v>0</v>
      </c>
      <c r="CC8" s="176">
        <v>0.19589693923818091</v>
      </c>
      <c r="CD8" s="177">
        <v>7.6148377122886843E-2</v>
      </c>
      <c r="CE8" s="178">
        <v>0.16722909447161785</v>
      </c>
      <c r="CF8" s="178">
        <v>1.7877542188949887E-2</v>
      </c>
      <c r="CG8" s="179">
        <v>0.16722909447161785</v>
      </c>
      <c r="CH8" s="179">
        <v>4.4309109242199801E-2</v>
      </c>
      <c r="CI8" s="1" t="s">
        <v>1050</v>
      </c>
    </row>
    <row r="9" spans="1:98" ht="15.35" thickBot="1" x14ac:dyDescent="0.55000000000000004">
      <c r="X9" s="56"/>
      <c r="AA9" s="7"/>
      <c r="AB9" s="7"/>
      <c r="AC9" s="9"/>
      <c r="AD9" s="158" t="s">
        <v>972</v>
      </c>
      <c r="AE9" s="165" t="s">
        <v>973</v>
      </c>
      <c r="AF9" s="165" t="s">
        <v>974</v>
      </c>
      <c r="AG9" s="32" t="s">
        <v>972</v>
      </c>
      <c r="AH9" s="166" t="s">
        <v>973</v>
      </c>
      <c r="AI9" s="166" t="s">
        <v>974</v>
      </c>
      <c r="AJ9" s="26" t="s">
        <v>972</v>
      </c>
      <c r="AK9" s="167" t="s">
        <v>973</v>
      </c>
      <c r="AL9" s="167" t="s">
        <v>974</v>
      </c>
      <c r="AM9" s="7"/>
      <c r="AN9" s="7"/>
      <c r="AO9" s="7"/>
      <c r="AP9" s="101"/>
      <c r="AQ9" s="131" t="s">
        <v>1047</v>
      </c>
      <c r="AR9" s="176">
        <v>158.79956616896735</v>
      </c>
      <c r="AS9" s="177">
        <v>18.322214037428274</v>
      </c>
      <c r="AT9" s="178">
        <v>173.23005986364328</v>
      </c>
      <c r="AU9" s="178">
        <v>16.713390328701667</v>
      </c>
      <c r="AV9" s="179">
        <v>188.88340428326069</v>
      </c>
      <c r="AW9" s="179">
        <v>17.501880274408837</v>
      </c>
      <c r="AX9" s="101"/>
      <c r="AY9" s="101"/>
      <c r="AZ9" s="101"/>
      <c r="BC9" s="1"/>
      <c r="BD9" s="1"/>
      <c r="BE9" s="1"/>
      <c r="BI9" s="56"/>
      <c r="BK9" s="22"/>
      <c r="BL9" s="7"/>
      <c r="BM9" s="7"/>
      <c r="BN9" s="9"/>
      <c r="BO9" s="158" t="s">
        <v>972</v>
      </c>
      <c r="BP9" s="165" t="s">
        <v>973</v>
      </c>
      <c r="BQ9" s="165" t="s">
        <v>974</v>
      </c>
      <c r="BR9" s="32" t="s">
        <v>972</v>
      </c>
      <c r="BS9" s="166" t="s">
        <v>973</v>
      </c>
      <c r="BT9" s="166" t="s">
        <v>974</v>
      </c>
      <c r="BU9" s="26" t="s">
        <v>972</v>
      </c>
      <c r="BV9" s="167" t="s">
        <v>973</v>
      </c>
      <c r="BW9" s="167" t="s">
        <v>974</v>
      </c>
      <c r="BX9" s="7"/>
      <c r="BY9" s="7"/>
      <c r="BZ9" s="7"/>
      <c r="CA9" s="101"/>
      <c r="CB9" s="131" t="s">
        <v>1047</v>
      </c>
      <c r="CC9" s="176">
        <v>0.56380094707574013</v>
      </c>
      <c r="CD9" s="177">
        <v>3.5755084377899773E-2</v>
      </c>
      <c r="CE9" s="178">
        <v>0.22456478400474397</v>
      </c>
      <c r="CF9" s="178">
        <v>3.378537906073336E-2</v>
      </c>
      <c r="CG9" s="179">
        <v>0.78836573108048413</v>
      </c>
      <c r="CH9" s="179">
        <v>0.203049847078448</v>
      </c>
      <c r="CI9" s="101"/>
      <c r="CO9" s="1"/>
      <c r="CP9" s="1"/>
      <c r="CQ9" s="1"/>
    </row>
    <row r="10" spans="1:98" ht="15.35" thickBot="1" x14ac:dyDescent="0.55000000000000004">
      <c r="D10" s="101"/>
      <c r="E10" s="212" t="s">
        <v>1020</v>
      </c>
      <c r="F10" s="213"/>
      <c r="G10" s="213"/>
      <c r="H10" s="214" t="s">
        <v>1023</v>
      </c>
      <c r="I10" s="215"/>
      <c r="J10" s="222"/>
      <c r="K10" s="225" t="s">
        <v>1021</v>
      </c>
      <c r="L10" s="226"/>
      <c r="M10" s="227"/>
      <c r="X10" s="56"/>
      <c r="AA10" s="7"/>
      <c r="AB10" s="7"/>
      <c r="AC10" s="9" t="s">
        <v>1046</v>
      </c>
      <c r="AD10" s="109">
        <v>0.81040000000000001</v>
      </c>
      <c r="AE10" s="159">
        <v>0.75149999999999995</v>
      </c>
      <c r="AF10" s="160">
        <v>0.70509999999999995</v>
      </c>
      <c r="AG10" s="162">
        <v>0.74080000000000001</v>
      </c>
      <c r="AH10" s="163">
        <v>0.73470000000000002</v>
      </c>
      <c r="AI10" s="163">
        <v>0.78859999999999997</v>
      </c>
      <c r="AJ10" s="112">
        <v>0.70350000000000001</v>
      </c>
      <c r="AK10" s="161">
        <v>0.83540000000000003</v>
      </c>
      <c r="AL10" s="168">
        <v>0.76500000000000001</v>
      </c>
      <c r="AM10" s="130"/>
      <c r="AN10" s="130"/>
      <c r="AO10" s="7"/>
      <c r="AP10" s="101"/>
      <c r="AQ10" s="131" t="s">
        <v>1048</v>
      </c>
      <c r="AR10" s="176">
        <v>134.76157045001378</v>
      </c>
      <c r="AS10" s="177">
        <v>15.852904784781632</v>
      </c>
      <c r="AT10" s="178">
        <v>125.99638168732174</v>
      </c>
      <c r="AU10" s="178">
        <v>18.343099737803495</v>
      </c>
      <c r="AV10" s="179">
        <v>157.32017333389834</v>
      </c>
      <c r="AW10" s="179">
        <v>10.376271241000596</v>
      </c>
      <c r="AX10" s="101"/>
      <c r="AY10" s="101"/>
      <c r="AZ10" s="101"/>
      <c r="BC10" s="1"/>
      <c r="BD10" s="1"/>
      <c r="BE10" s="1"/>
      <c r="BI10" s="56"/>
      <c r="BK10" s="22"/>
      <c r="BL10" s="7"/>
      <c r="BM10" s="7"/>
      <c r="BN10" s="9" t="s">
        <v>1046</v>
      </c>
      <c r="BO10" s="109">
        <v>2.0999999999999999E-3</v>
      </c>
      <c r="BP10" s="159">
        <v>2.0999999999999999E-3</v>
      </c>
      <c r="BQ10" s="160">
        <v>1.8E-3</v>
      </c>
      <c r="BR10" s="162">
        <v>5.9999999999999995E-4</v>
      </c>
      <c r="BS10" s="163">
        <v>8.0000000000000004E-4</v>
      </c>
      <c r="BT10" s="163">
        <v>1E-3</v>
      </c>
      <c r="BU10" s="112">
        <v>1.9E-3</v>
      </c>
      <c r="BV10" s="161">
        <v>3.5999999999999999E-3</v>
      </c>
      <c r="BW10" s="168">
        <v>1.9E-3</v>
      </c>
      <c r="BX10" s="130"/>
      <c r="BY10" s="130"/>
      <c r="BZ10" s="7"/>
      <c r="CA10" s="101"/>
      <c r="CB10" s="131" t="s">
        <v>1048</v>
      </c>
      <c r="CC10" s="176">
        <v>0.63069258486438728</v>
      </c>
      <c r="CD10" s="177">
        <v>4.4309109242199829E-2</v>
      </c>
      <c r="CE10" s="178">
        <v>0.26756655115458855</v>
      </c>
      <c r="CF10" s="178">
        <v>4.7299530685026701E-2</v>
      </c>
      <c r="CG10" s="179">
        <v>1.3760565487950267</v>
      </c>
      <c r="CH10" s="179">
        <v>0.163989650008214</v>
      </c>
      <c r="CI10" s="101"/>
      <c r="CO10" s="1"/>
      <c r="CP10" s="1"/>
      <c r="CQ10" s="1"/>
    </row>
    <row r="11" spans="1:98" ht="15" x14ac:dyDescent="0.5">
      <c r="D11" s="101"/>
      <c r="E11" s="23" t="s">
        <v>972</v>
      </c>
      <c r="F11" s="24" t="s">
        <v>973</v>
      </c>
      <c r="G11" s="34" t="s">
        <v>974</v>
      </c>
      <c r="H11" s="32" t="s">
        <v>972</v>
      </c>
      <c r="I11" s="25" t="s">
        <v>973</v>
      </c>
      <c r="J11" s="25" t="s">
        <v>974</v>
      </c>
      <c r="K11" s="26" t="s">
        <v>972</v>
      </c>
      <c r="L11" s="27" t="s">
        <v>973</v>
      </c>
      <c r="M11" s="27" t="s">
        <v>974</v>
      </c>
      <c r="X11" s="56"/>
      <c r="AA11" s="7"/>
      <c r="AB11" s="7"/>
      <c r="AC11" s="9"/>
      <c r="AD11" s="160">
        <v>0.63580000000000003</v>
      </c>
      <c r="AE11" s="159">
        <v>0.71750000000000003</v>
      </c>
      <c r="AF11" s="160">
        <v>0.59350000000000003</v>
      </c>
      <c r="AG11" s="162">
        <v>0.67220000000000002</v>
      </c>
      <c r="AH11" s="163">
        <v>0.7319</v>
      </c>
      <c r="AI11" s="163">
        <v>0.8831</v>
      </c>
      <c r="AJ11" s="161">
        <v>0.84650000000000003</v>
      </c>
      <c r="AK11" s="161">
        <v>0.91759999999999997</v>
      </c>
      <c r="AL11" s="161">
        <v>0.84940000000000004</v>
      </c>
      <c r="AM11" s="9"/>
      <c r="AN11" s="9"/>
      <c r="AO11" s="7"/>
      <c r="AP11" s="101"/>
      <c r="AQ11" s="131" t="s">
        <v>1049</v>
      </c>
      <c r="AR11" s="176">
        <v>36.009960858240255</v>
      </c>
      <c r="AS11" s="177">
        <v>9.6286337091374499</v>
      </c>
      <c r="AT11" s="178">
        <v>57.465432668576227</v>
      </c>
      <c r="AU11" s="178">
        <v>4.7570636984663794</v>
      </c>
      <c r="AV11" s="179">
        <v>78.159829552200407</v>
      </c>
      <c r="AW11" s="179">
        <v>11.982793038712625</v>
      </c>
      <c r="AX11" s="101"/>
      <c r="AY11" s="101"/>
      <c r="AZ11" s="101"/>
      <c r="BC11" s="1"/>
      <c r="BD11" s="1"/>
      <c r="BE11" s="1"/>
      <c r="BI11" s="56"/>
      <c r="BK11" s="22"/>
      <c r="BL11" s="7"/>
      <c r="BM11" s="7"/>
      <c r="BN11" s="9"/>
      <c r="BO11" s="160">
        <v>1.5E-3</v>
      </c>
      <c r="BP11" s="159">
        <v>1.9E-3</v>
      </c>
      <c r="BQ11" s="160">
        <v>2.3999999999999998E-3</v>
      </c>
      <c r="BR11" s="162">
        <v>8.0000000000000004E-4</v>
      </c>
      <c r="BS11" s="163">
        <v>5.9999999999999995E-4</v>
      </c>
      <c r="BT11" s="163">
        <v>8.9999999999999998E-4</v>
      </c>
      <c r="BU11" s="161">
        <v>2.5000000000000001E-3</v>
      </c>
      <c r="BV11" s="161">
        <v>3.8999999999999998E-3</v>
      </c>
      <c r="BW11" s="161">
        <v>2.7000000000000001E-3</v>
      </c>
      <c r="BX11" s="9"/>
      <c r="BY11" s="9"/>
      <c r="BZ11" s="7"/>
      <c r="CA11" s="101"/>
      <c r="CB11" s="131" t="s">
        <v>1049</v>
      </c>
      <c r="CC11" s="176">
        <v>0.74058598980287915</v>
      </c>
      <c r="CD11" s="177">
        <v>0.25968630038073082</v>
      </c>
      <c r="CE11" s="178">
        <v>0.36312603370979879</v>
      </c>
      <c r="CF11" s="178">
        <v>5.7732481046375655E-2</v>
      </c>
      <c r="CG11" s="179">
        <v>7.420193820412071</v>
      </c>
      <c r="CH11" s="179">
        <v>0.83795913553988399</v>
      </c>
      <c r="CI11" s="101"/>
      <c r="CO11" s="1"/>
      <c r="CP11" s="1"/>
      <c r="CQ11" s="1"/>
    </row>
    <row r="12" spans="1:98" x14ac:dyDescent="0.5">
      <c r="D12" s="1" t="s">
        <v>1024</v>
      </c>
      <c r="E12" s="109">
        <v>0.84948749999999995</v>
      </c>
      <c r="F12" s="109">
        <v>0.56632499999999997</v>
      </c>
      <c r="G12" s="109">
        <v>1.2270375</v>
      </c>
      <c r="H12" s="110">
        <v>0.47193750000000001</v>
      </c>
      <c r="I12" s="110">
        <v>0.37755000000000005</v>
      </c>
      <c r="J12" s="111">
        <v>0.37755000000000005</v>
      </c>
      <c r="K12" s="112">
        <v>43.229475000000008</v>
      </c>
      <c r="L12" s="112">
        <v>57.765149999999998</v>
      </c>
      <c r="M12" s="113">
        <v>45.305999999999997</v>
      </c>
      <c r="X12" s="56"/>
      <c r="AA12" s="7"/>
      <c r="AB12" s="7"/>
      <c r="AC12" s="9" t="s">
        <v>975</v>
      </c>
      <c r="AD12" s="164">
        <f>AVERAGE(AD10:AD11)</f>
        <v>0.72310000000000008</v>
      </c>
      <c r="AE12" s="164">
        <f t="shared" ref="AE12" si="15">AVERAGE(AE10:AE11)</f>
        <v>0.73449999999999993</v>
      </c>
      <c r="AF12" s="164">
        <f t="shared" ref="AF12" si="16">AVERAGE(AF10:AF11)</f>
        <v>0.64929999999999999</v>
      </c>
      <c r="AG12" s="180">
        <f>AVERAGE(AG10:AG11)</f>
        <v>0.70650000000000002</v>
      </c>
      <c r="AH12" s="180">
        <f t="shared" ref="AH12" si="17">AVERAGE(AH10:AH11)</f>
        <v>0.73330000000000006</v>
      </c>
      <c r="AI12" s="180">
        <f t="shared" ref="AI12" si="18">AVERAGE(AI10:AI11)</f>
        <v>0.83584999999999998</v>
      </c>
      <c r="AJ12" s="181">
        <f t="shared" ref="AJ12" si="19">AVERAGE(AJ10:AJ11)</f>
        <v>0.77500000000000002</v>
      </c>
      <c r="AK12" s="182">
        <f t="shared" ref="AK12" si="20">AVERAGE(AK10:AK11)</f>
        <v>0.87650000000000006</v>
      </c>
      <c r="AL12" s="182">
        <f t="shared" ref="AL12" si="21">AVERAGE(AL10:AL11)</f>
        <v>0.80720000000000003</v>
      </c>
      <c r="AM12" s="131"/>
      <c r="AN12" s="131"/>
      <c r="AO12" s="7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I12" s="56"/>
      <c r="BK12" s="22"/>
      <c r="BL12" s="7"/>
      <c r="BM12" s="7"/>
      <c r="BN12" s="9" t="s">
        <v>975</v>
      </c>
      <c r="BO12" s="164">
        <f t="shared" ref="BO12:BW12" si="22">AVERAGE(BO10:BO11)</f>
        <v>1.8E-3</v>
      </c>
      <c r="BP12" s="164">
        <f t="shared" si="22"/>
        <v>2E-3</v>
      </c>
      <c r="BQ12" s="164">
        <f t="shared" si="22"/>
        <v>2.0999999999999999E-3</v>
      </c>
      <c r="BR12" s="180">
        <f t="shared" si="22"/>
        <v>6.9999999999999999E-4</v>
      </c>
      <c r="BS12" s="180">
        <f t="shared" si="22"/>
        <v>6.9999999999999999E-4</v>
      </c>
      <c r="BT12" s="180">
        <f t="shared" si="22"/>
        <v>9.5E-4</v>
      </c>
      <c r="BU12" s="181">
        <f t="shared" si="22"/>
        <v>2.2000000000000001E-3</v>
      </c>
      <c r="BV12" s="182">
        <f t="shared" si="22"/>
        <v>3.7499999999999999E-3</v>
      </c>
      <c r="BW12" s="182">
        <f t="shared" si="22"/>
        <v>2.3E-3</v>
      </c>
      <c r="BX12" s="131"/>
      <c r="BY12" s="131"/>
      <c r="BZ12" s="7"/>
      <c r="CA12" s="101"/>
      <c r="CB12" s="101"/>
      <c r="CC12" s="101"/>
      <c r="CD12" s="101"/>
      <c r="CE12" s="101"/>
      <c r="CF12" s="101"/>
      <c r="CG12" s="101"/>
      <c r="CH12" s="101"/>
      <c r="CI12" s="101"/>
    </row>
    <row r="13" spans="1:98" x14ac:dyDescent="0.5">
      <c r="D13" s="1" t="s">
        <v>1022</v>
      </c>
      <c r="E13" s="103">
        <v>0.107</v>
      </c>
      <c r="F13" s="103">
        <v>0.105</v>
      </c>
      <c r="G13" s="103">
        <v>0.105</v>
      </c>
      <c r="H13" s="105">
        <v>0.10199999999999999</v>
      </c>
      <c r="I13" s="105">
        <v>0.10199999999999999</v>
      </c>
      <c r="J13" s="106">
        <v>0.10100000000000001</v>
      </c>
      <c r="K13" s="107">
        <v>0.09</v>
      </c>
      <c r="L13" s="107">
        <v>0.09</v>
      </c>
      <c r="M13" s="108">
        <v>0.09</v>
      </c>
      <c r="X13" s="56"/>
      <c r="AA13" s="7"/>
      <c r="AB13" s="7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7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I13" s="56"/>
      <c r="BK13" s="22"/>
      <c r="BL13" s="7"/>
      <c r="BM13" s="7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7"/>
      <c r="CA13" s="101"/>
      <c r="CB13" s="101"/>
      <c r="CC13" s="101"/>
      <c r="CD13" s="101"/>
      <c r="CE13" s="101"/>
      <c r="CF13" s="101"/>
      <c r="CG13" s="101"/>
      <c r="CH13" s="101"/>
      <c r="CI13" s="101"/>
    </row>
    <row r="14" spans="1:98" ht="14.7" thickBot="1" x14ac:dyDescent="0.55000000000000004">
      <c r="D14" s="1" t="s">
        <v>1026</v>
      </c>
      <c r="E14" s="114">
        <f>0.1/E13</f>
        <v>0.93457943925233655</v>
      </c>
      <c r="F14" s="114">
        <f>0.1/F13</f>
        <v>0.95238095238095244</v>
      </c>
      <c r="G14" s="114">
        <f t="shared" ref="G14" si="23">0.1/G13</f>
        <v>0.95238095238095244</v>
      </c>
      <c r="H14" s="115">
        <f t="shared" ref="H14" si="24">0.1/H13</f>
        <v>0.98039215686274517</v>
      </c>
      <c r="I14" s="115">
        <f t="shared" ref="I14" si="25">0.1/I13</f>
        <v>0.98039215686274517</v>
      </c>
      <c r="J14" s="116">
        <f t="shared" ref="J14" si="26">0.1/J13</f>
        <v>0.99009900990099009</v>
      </c>
      <c r="K14" s="117">
        <f t="shared" ref="K14" si="27">0.1/K13</f>
        <v>1.1111111111111112</v>
      </c>
      <c r="L14" s="117">
        <f t="shared" ref="L14" si="28">0.1/L13</f>
        <v>1.1111111111111112</v>
      </c>
      <c r="M14" s="118">
        <f t="shared" ref="M14" si="29">0.1/M13</f>
        <v>1.1111111111111112</v>
      </c>
      <c r="X14" s="56"/>
      <c r="AA14" s="7"/>
      <c r="AB14" s="7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7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I14" s="56"/>
      <c r="BK14" s="22"/>
      <c r="BL14" s="7"/>
      <c r="BM14" s="7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7"/>
      <c r="CA14" s="101"/>
      <c r="CB14" s="101"/>
      <c r="CC14" s="101"/>
      <c r="CD14" s="101"/>
      <c r="CE14" s="101"/>
      <c r="CF14" s="101"/>
      <c r="CG14" s="101"/>
      <c r="CH14" s="101"/>
      <c r="CI14" s="101"/>
    </row>
    <row r="15" spans="1:98" ht="15.35" thickBot="1" x14ac:dyDescent="0.55000000000000004">
      <c r="D15" s="1" t="s">
        <v>1025</v>
      </c>
      <c r="E15" s="119">
        <f>E12*E14</f>
        <v>0.79391355140186926</v>
      </c>
      <c r="F15" s="120">
        <f t="shared" ref="F15" si="30">F12*F14</f>
        <v>0.53935714285714287</v>
      </c>
      <c r="G15" s="120">
        <f t="shared" ref="G15" si="31">G12*G14</f>
        <v>1.168607142857143</v>
      </c>
      <c r="H15" s="121">
        <f t="shared" ref="H15" si="32">H12*H14</f>
        <v>0.46268382352941179</v>
      </c>
      <c r="I15" s="122">
        <f t="shared" ref="I15" si="33">I12*I14</f>
        <v>0.3701470588235295</v>
      </c>
      <c r="J15" s="122">
        <f t="shared" ref="J15" si="34">J12*J14</f>
        <v>0.37381188118811887</v>
      </c>
      <c r="K15" s="123">
        <f t="shared" ref="K15" si="35">K12*K14</f>
        <v>48.032750000000014</v>
      </c>
      <c r="L15" s="124">
        <f t="shared" ref="L15" si="36">L12*L14</f>
        <v>64.183499999999995</v>
      </c>
      <c r="M15" s="124">
        <f t="shared" ref="M15" si="37">M12*M14</f>
        <v>50.339999999999996</v>
      </c>
      <c r="X15" s="56"/>
      <c r="AA15" s="7"/>
      <c r="AB15" s="7"/>
      <c r="AC15" s="70"/>
      <c r="AD15" s="212" t="s">
        <v>1020</v>
      </c>
      <c r="AE15" s="213"/>
      <c r="AF15" s="213"/>
      <c r="AG15" s="214" t="s">
        <v>1023</v>
      </c>
      <c r="AH15" s="215"/>
      <c r="AI15" s="215"/>
      <c r="AJ15" s="228" t="s">
        <v>1021</v>
      </c>
      <c r="AK15" s="226"/>
      <c r="AL15" s="227"/>
      <c r="AM15" s="153"/>
      <c r="AN15" s="153"/>
      <c r="AO15" s="7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I15" s="56"/>
      <c r="BK15" s="22"/>
      <c r="BL15" s="7"/>
      <c r="BM15" s="7"/>
      <c r="BN15" s="70"/>
      <c r="BO15" s="212" t="s">
        <v>1020</v>
      </c>
      <c r="BP15" s="213"/>
      <c r="BQ15" s="221"/>
      <c r="BR15" s="214" t="s">
        <v>1023</v>
      </c>
      <c r="BS15" s="215"/>
      <c r="BT15" s="229"/>
      <c r="BU15" s="228" t="s">
        <v>1021</v>
      </c>
      <c r="BV15" s="226"/>
      <c r="BW15" s="227"/>
      <c r="BX15" s="153"/>
      <c r="BY15" s="153"/>
      <c r="BZ15" s="7"/>
      <c r="CA15" s="101"/>
      <c r="CB15" s="101"/>
      <c r="CC15" s="101"/>
      <c r="CD15" s="101"/>
      <c r="CE15" s="101"/>
      <c r="CF15" s="101"/>
      <c r="CG15" s="101"/>
      <c r="CH15" s="101"/>
      <c r="CI15" s="101"/>
    </row>
    <row r="16" spans="1:98" ht="15.35" thickBot="1" x14ac:dyDescent="0.55000000000000004">
      <c r="C16" s="101" t="s">
        <v>1031</v>
      </c>
      <c r="D16" s="82" t="s">
        <v>975</v>
      </c>
      <c r="E16" s="125">
        <f>AVERAGE(E15:G15)</f>
        <v>0.83395927903871847</v>
      </c>
      <c r="F16" s="126"/>
      <c r="G16" s="126"/>
      <c r="H16" s="127">
        <f>AVERAGE(H15:J15)</f>
        <v>0.4022142545136867</v>
      </c>
      <c r="I16" s="126"/>
      <c r="J16" s="126"/>
      <c r="K16" s="128">
        <f>AVERAGE(K15:M15)</f>
        <v>54.185416666666669</v>
      </c>
      <c r="L16" s="126"/>
      <c r="M16" s="126"/>
      <c r="X16" s="56"/>
      <c r="AA16" s="7"/>
      <c r="AB16" s="7"/>
      <c r="AC16" s="9"/>
      <c r="AD16" s="158" t="s">
        <v>972</v>
      </c>
      <c r="AE16" s="165" t="s">
        <v>973</v>
      </c>
      <c r="AF16" s="165" t="s">
        <v>974</v>
      </c>
      <c r="AG16" s="32" t="s">
        <v>972</v>
      </c>
      <c r="AH16" s="166" t="s">
        <v>973</v>
      </c>
      <c r="AI16" s="166" t="s">
        <v>974</v>
      </c>
      <c r="AJ16" s="26" t="s">
        <v>972</v>
      </c>
      <c r="AK16" s="167" t="s">
        <v>973</v>
      </c>
      <c r="AL16" s="167" t="s">
        <v>974</v>
      </c>
      <c r="AM16" s="154"/>
      <c r="AN16" s="154"/>
      <c r="AO16" s="7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I16" s="56"/>
      <c r="BK16" s="22"/>
      <c r="BL16" s="7"/>
      <c r="BM16" s="7"/>
      <c r="BN16" s="9"/>
      <c r="BO16" s="158" t="s">
        <v>972</v>
      </c>
      <c r="BP16" s="165" t="s">
        <v>973</v>
      </c>
      <c r="BQ16" s="165" t="s">
        <v>974</v>
      </c>
      <c r="BR16" s="32" t="s">
        <v>972</v>
      </c>
      <c r="BS16" s="166" t="s">
        <v>973</v>
      </c>
      <c r="BT16" s="166" t="s">
        <v>974</v>
      </c>
      <c r="BU16" s="26" t="s">
        <v>972</v>
      </c>
      <c r="BV16" s="167" t="s">
        <v>973</v>
      </c>
      <c r="BW16" s="167" t="s">
        <v>974</v>
      </c>
      <c r="BX16" s="154"/>
      <c r="BY16" s="154"/>
      <c r="BZ16" s="7"/>
      <c r="CA16" s="101"/>
      <c r="CB16" s="101"/>
      <c r="CC16" s="101"/>
      <c r="CD16" s="101"/>
      <c r="CE16" s="101"/>
      <c r="CF16" s="101"/>
      <c r="CG16" s="101"/>
      <c r="CH16" s="101"/>
      <c r="CI16" s="101"/>
    </row>
    <row r="17" spans="3:93" x14ac:dyDescent="0.5">
      <c r="X17" s="56"/>
      <c r="AA17" s="7"/>
      <c r="AB17" s="7"/>
      <c r="AC17" s="9" t="s">
        <v>988</v>
      </c>
      <c r="AD17" s="109">
        <v>0.66269999999999996</v>
      </c>
      <c r="AE17" s="159">
        <v>0.56369999999999998</v>
      </c>
      <c r="AF17" s="160">
        <v>0.54249999999999998</v>
      </c>
      <c r="AG17" s="162">
        <v>0.50870000000000004</v>
      </c>
      <c r="AH17" s="163">
        <v>0.52229999999999999</v>
      </c>
      <c r="AI17" s="163">
        <v>0.67069999999999996</v>
      </c>
      <c r="AJ17" s="112">
        <v>0.66239999999999999</v>
      </c>
      <c r="AK17" s="161">
        <v>0.745</v>
      </c>
      <c r="AL17" s="168">
        <v>0.70299999999999996</v>
      </c>
      <c r="AM17" s="7"/>
      <c r="AN17" s="7"/>
      <c r="AO17" s="7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I17" s="56"/>
      <c r="BK17" s="22"/>
      <c r="BL17" s="7"/>
      <c r="BM17" s="7"/>
      <c r="BN17" s="9" t="s">
        <v>988</v>
      </c>
      <c r="BO17" s="109">
        <v>2E-3</v>
      </c>
      <c r="BP17" s="159">
        <v>2.7000000000000001E-3</v>
      </c>
      <c r="BQ17" s="160">
        <v>2.5000000000000001E-3</v>
      </c>
      <c r="BR17" s="162">
        <v>6.9999999999999999E-4</v>
      </c>
      <c r="BS17" s="163">
        <v>8.9999999999999998E-4</v>
      </c>
      <c r="BT17" s="163">
        <v>1.2999999999999999E-3</v>
      </c>
      <c r="BU17" s="112">
        <v>4.4000000000000003E-3</v>
      </c>
      <c r="BV17" s="161">
        <v>6.8999999999999999E-3</v>
      </c>
      <c r="BW17" s="168">
        <v>4.4999999999999997E-3</v>
      </c>
      <c r="BX17" s="7"/>
      <c r="BY17" s="7"/>
      <c r="BZ17" s="7"/>
      <c r="CA17" s="101"/>
      <c r="CB17" s="101"/>
      <c r="CC17" s="101"/>
      <c r="CD17" s="101"/>
      <c r="CE17" s="101"/>
      <c r="CF17" s="101"/>
      <c r="CG17" s="101"/>
      <c r="CH17" s="101"/>
      <c r="CI17" s="101"/>
    </row>
    <row r="18" spans="3:93" x14ac:dyDescent="0.5">
      <c r="X18" s="56"/>
      <c r="AA18" s="7"/>
      <c r="AB18" s="7"/>
      <c r="AC18" s="9"/>
      <c r="AD18" s="160">
        <v>0.63639999999999997</v>
      </c>
      <c r="AE18" s="159">
        <v>0.5444</v>
      </c>
      <c r="AF18" s="160">
        <v>0.70189999999999997</v>
      </c>
      <c r="AG18" s="162">
        <v>0.4894</v>
      </c>
      <c r="AH18" s="163">
        <v>0.6008</v>
      </c>
      <c r="AI18" s="163">
        <v>0.65469999999999995</v>
      </c>
      <c r="AJ18" s="161">
        <v>0.63070000000000004</v>
      </c>
      <c r="AK18" s="161">
        <v>0.69769999999999999</v>
      </c>
      <c r="AL18" s="161">
        <v>0.74039999999999995</v>
      </c>
      <c r="AM18" s="7"/>
      <c r="AN18" s="7"/>
      <c r="AO18" s="7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I18" s="56"/>
      <c r="BK18" s="22"/>
      <c r="BL18" s="7"/>
      <c r="BM18" s="7"/>
      <c r="BN18" s="9"/>
      <c r="BO18" s="160">
        <v>1.8E-3</v>
      </c>
      <c r="BP18" s="159">
        <v>2.3999999999999998E-3</v>
      </c>
      <c r="BQ18" s="160">
        <v>1.8E-3</v>
      </c>
      <c r="BR18" s="162">
        <v>8.0000000000000004E-4</v>
      </c>
      <c r="BS18" s="163">
        <v>8.9999999999999998E-4</v>
      </c>
      <c r="BT18" s="163">
        <v>1E-3</v>
      </c>
      <c r="BU18" s="161">
        <v>3.7000000000000002E-3</v>
      </c>
      <c r="BV18" s="161">
        <v>5.4999999999999997E-3</v>
      </c>
      <c r="BW18" s="161">
        <v>3.8E-3</v>
      </c>
      <c r="BX18" s="7"/>
      <c r="BY18" s="7"/>
      <c r="BZ18" s="7"/>
      <c r="CA18" s="101"/>
      <c r="CB18" s="101"/>
      <c r="CC18" s="101"/>
      <c r="CD18" s="101"/>
      <c r="CE18" s="101"/>
      <c r="CF18" s="101"/>
      <c r="CG18" s="101"/>
      <c r="CH18" s="101"/>
      <c r="CI18" s="101"/>
    </row>
    <row r="19" spans="3:93" ht="14.7" thickBot="1" x14ac:dyDescent="0.55000000000000004">
      <c r="X19" s="56"/>
      <c r="AA19" s="7"/>
      <c r="AB19" s="7"/>
      <c r="AC19" s="9" t="s">
        <v>975</v>
      </c>
      <c r="AD19" s="164">
        <f>AVERAGE(AD17:AD18)</f>
        <v>0.64954999999999996</v>
      </c>
      <c r="AE19" s="164">
        <f t="shared" ref="AE19" si="38">AVERAGE(AE17:AE18)</f>
        <v>0.55404999999999993</v>
      </c>
      <c r="AF19" s="164">
        <f t="shared" ref="AF19" si="39">AVERAGE(AF17:AF18)</f>
        <v>0.62219999999999998</v>
      </c>
      <c r="AG19" s="180">
        <f t="shared" ref="AG19" si="40">AVERAGE(AG17:AG18)</f>
        <v>0.49904999999999999</v>
      </c>
      <c r="AH19" s="180">
        <f t="shared" ref="AH19" si="41">AVERAGE(AH17:AH18)</f>
        <v>0.56154999999999999</v>
      </c>
      <c r="AI19" s="180">
        <f t="shared" ref="AI19" si="42">AVERAGE(AI17:AI18)</f>
        <v>0.66269999999999996</v>
      </c>
      <c r="AJ19" s="181">
        <f t="shared" ref="AJ19" si="43">AVERAGE(AJ17:AJ18)</f>
        <v>0.64654999999999996</v>
      </c>
      <c r="AK19" s="182">
        <f t="shared" ref="AK19" si="44">AVERAGE(AK17:AK18)</f>
        <v>0.72134999999999994</v>
      </c>
      <c r="AL19" s="182">
        <f t="shared" ref="AL19" si="45">AVERAGE(AL17:AL18)</f>
        <v>0.72170000000000001</v>
      </c>
      <c r="AM19" s="7"/>
      <c r="AN19" s="7"/>
      <c r="AO19" s="7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I19" s="56"/>
      <c r="BK19" s="22"/>
      <c r="BL19" s="7"/>
      <c r="BM19" s="7"/>
      <c r="BN19" s="9" t="s">
        <v>975</v>
      </c>
      <c r="BO19" s="164">
        <f t="shared" ref="BO19:BW19" si="46">AVERAGE(BO17:BO18)</f>
        <v>1.9E-3</v>
      </c>
      <c r="BP19" s="164">
        <f t="shared" si="46"/>
        <v>2.5500000000000002E-3</v>
      </c>
      <c r="BQ19" s="164">
        <f t="shared" si="46"/>
        <v>2.15E-3</v>
      </c>
      <c r="BR19" s="180">
        <f t="shared" si="46"/>
        <v>7.5000000000000002E-4</v>
      </c>
      <c r="BS19" s="180">
        <f t="shared" si="46"/>
        <v>8.9999999999999998E-4</v>
      </c>
      <c r="BT19" s="180">
        <f t="shared" si="46"/>
        <v>1.15E-3</v>
      </c>
      <c r="BU19" s="181">
        <f t="shared" si="46"/>
        <v>4.0499999999999998E-3</v>
      </c>
      <c r="BV19" s="182">
        <f t="shared" si="46"/>
        <v>6.1999999999999998E-3</v>
      </c>
      <c r="BW19" s="182">
        <f t="shared" si="46"/>
        <v>4.15E-3</v>
      </c>
      <c r="BX19" s="7"/>
      <c r="BY19" s="7"/>
      <c r="BZ19" s="7"/>
      <c r="CA19" s="101"/>
      <c r="CB19" s="101"/>
      <c r="CC19" s="101"/>
      <c r="CD19" s="101"/>
      <c r="CE19" s="101"/>
      <c r="CF19" s="101"/>
      <c r="CG19" s="101"/>
      <c r="CH19" s="101"/>
      <c r="CI19" s="101"/>
    </row>
    <row r="20" spans="3:93" ht="15.35" thickBot="1" x14ac:dyDescent="0.55000000000000004">
      <c r="D20" s="101"/>
      <c r="E20" s="212" t="s">
        <v>1020</v>
      </c>
      <c r="F20" s="213"/>
      <c r="G20" s="213"/>
      <c r="H20" s="214" t="s">
        <v>1023</v>
      </c>
      <c r="I20" s="215"/>
      <c r="J20" s="222"/>
      <c r="K20" s="225" t="s">
        <v>1021</v>
      </c>
      <c r="L20" s="226"/>
      <c r="M20" s="227"/>
      <c r="X20" s="56"/>
      <c r="AA20" s="7"/>
      <c r="AB20" s="7"/>
      <c r="AC20" s="1"/>
      <c r="AD20" s="100"/>
      <c r="AE20" s="100"/>
      <c r="AF20" s="100"/>
      <c r="AG20" s="100"/>
      <c r="AH20" s="100"/>
      <c r="AI20" s="100"/>
      <c r="AJ20" s="100"/>
      <c r="AK20" s="100"/>
      <c r="AL20" s="100"/>
      <c r="AM20" s="130"/>
      <c r="AN20" s="130"/>
      <c r="AO20" s="7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I20" s="56"/>
      <c r="BK20" s="22"/>
      <c r="BL20" s="7"/>
      <c r="BM20" s="7"/>
      <c r="BN20" s="1"/>
      <c r="BO20" s="100"/>
      <c r="BP20" s="100"/>
      <c r="BQ20" s="100"/>
      <c r="BR20" s="100"/>
      <c r="BS20" s="100"/>
      <c r="BT20" s="100"/>
      <c r="BU20" s="100"/>
      <c r="BV20" s="100"/>
      <c r="BW20" s="100"/>
      <c r="BX20" s="130"/>
      <c r="BY20" s="130"/>
      <c r="BZ20" s="7"/>
      <c r="CA20" s="101"/>
      <c r="CB20" s="101"/>
      <c r="CC20" s="101"/>
      <c r="CD20" s="101"/>
      <c r="CE20" s="101"/>
      <c r="CF20" s="101"/>
      <c r="CG20" s="101"/>
      <c r="CH20" s="101"/>
      <c r="CI20" s="101"/>
    </row>
    <row r="21" spans="3:93" ht="15.35" thickBot="1" x14ac:dyDescent="0.55000000000000004">
      <c r="D21" s="101"/>
      <c r="E21" s="23" t="s">
        <v>972</v>
      </c>
      <c r="F21" s="24" t="s">
        <v>973</v>
      </c>
      <c r="G21" s="34" t="s">
        <v>974</v>
      </c>
      <c r="H21" s="32" t="s">
        <v>972</v>
      </c>
      <c r="I21" s="25" t="s">
        <v>973</v>
      </c>
      <c r="J21" s="25" t="s">
        <v>974</v>
      </c>
      <c r="K21" s="26" t="s">
        <v>972</v>
      </c>
      <c r="L21" s="27" t="s">
        <v>973</v>
      </c>
      <c r="M21" s="27" t="s">
        <v>974</v>
      </c>
      <c r="X21" s="56"/>
      <c r="AA21" s="7"/>
      <c r="AB21" s="7"/>
      <c r="AC21" s="1"/>
      <c r="AD21" s="9"/>
      <c r="AE21" s="9"/>
      <c r="AF21" s="75"/>
      <c r="AG21" s="9"/>
      <c r="AH21" s="9"/>
      <c r="AI21" s="75"/>
      <c r="AJ21" s="9"/>
      <c r="AK21" s="9"/>
      <c r="AL21" s="75"/>
      <c r="AM21" s="9"/>
      <c r="AN21" s="9"/>
      <c r="AO21" s="7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I21" s="56"/>
      <c r="BK21" s="22"/>
      <c r="BL21" s="7"/>
      <c r="BM21" s="7"/>
      <c r="BN21" s="1"/>
      <c r="BO21" s="9"/>
      <c r="BP21" s="9"/>
      <c r="BQ21" s="75"/>
      <c r="BR21" s="9"/>
      <c r="BS21" s="9"/>
      <c r="BT21" s="75"/>
      <c r="BU21" s="9"/>
      <c r="BV21" s="9"/>
      <c r="BW21" s="75"/>
      <c r="BX21" s="9"/>
      <c r="BY21" s="9"/>
      <c r="BZ21" s="7"/>
      <c r="CA21" s="101"/>
      <c r="CB21" s="101"/>
      <c r="CC21" s="101"/>
      <c r="CD21" s="101"/>
      <c r="CE21" s="101"/>
      <c r="CF21" s="101"/>
      <c r="CG21" s="101"/>
      <c r="CH21" s="101"/>
      <c r="CI21" s="101"/>
    </row>
    <row r="22" spans="3:93" ht="15.35" thickBot="1" x14ac:dyDescent="0.55000000000000004">
      <c r="D22" s="1" t="s">
        <v>1024</v>
      </c>
      <c r="E22" s="109">
        <v>1.5102000000000002</v>
      </c>
      <c r="F22" s="109">
        <v>1.5102000000000002</v>
      </c>
      <c r="G22" s="109">
        <v>1.5102000000000002</v>
      </c>
      <c r="H22" s="110">
        <v>1.3214250000000001</v>
      </c>
      <c r="I22" s="110">
        <v>1.1326499999999999</v>
      </c>
      <c r="J22" s="111">
        <v>0.94387500000000002</v>
      </c>
      <c r="K22" s="112">
        <v>67.58144999999999</v>
      </c>
      <c r="L22" s="112">
        <v>66.448799999999991</v>
      </c>
      <c r="M22" s="113">
        <v>67.959000000000003</v>
      </c>
      <c r="X22" s="56"/>
      <c r="AA22" s="7"/>
      <c r="AB22" s="7"/>
      <c r="AC22" s="70"/>
      <c r="AD22" s="212" t="s">
        <v>1020</v>
      </c>
      <c r="AE22" s="213"/>
      <c r="AF22" s="213"/>
      <c r="AG22" s="214" t="s">
        <v>1023</v>
      </c>
      <c r="AH22" s="215"/>
      <c r="AI22" s="215"/>
      <c r="AJ22" s="228" t="s">
        <v>1021</v>
      </c>
      <c r="AK22" s="226"/>
      <c r="AL22" s="227"/>
      <c r="AM22" s="131"/>
      <c r="AN22" s="131"/>
      <c r="AO22" s="7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I22" s="56"/>
      <c r="BK22" s="22"/>
      <c r="BL22" s="7"/>
      <c r="BM22" s="7"/>
      <c r="BN22" s="70"/>
      <c r="BO22" s="212" t="s">
        <v>1020</v>
      </c>
      <c r="BP22" s="213"/>
      <c r="BQ22" s="221"/>
      <c r="BR22" s="214" t="s">
        <v>1023</v>
      </c>
      <c r="BS22" s="215"/>
      <c r="BT22" s="229"/>
      <c r="BU22" s="228" t="s">
        <v>1021</v>
      </c>
      <c r="BV22" s="226"/>
      <c r="BW22" s="227"/>
      <c r="BX22" s="131"/>
      <c r="BY22" s="131"/>
      <c r="BZ22" s="7"/>
      <c r="CA22" s="101"/>
      <c r="CB22" s="101"/>
      <c r="CC22" s="101"/>
      <c r="CD22" s="101"/>
      <c r="CE22" s="101"/>
      <c r="CF22" s="101"/>
      <c r="CG22" s="101"/>
      <c r="CH22" s="101"/>
      <c r="CI22" s="101"/>
    </row>
    <row r="23" spans="3:93" ht="15" x14ac:dyDescent="0.5">
      <c r="D23" s="1" t="s">
        <v>1022</v>
      </c>
      <c r="E23" s="103">
        <v>0.115</v>
      </c>
      <c r="F23" s="103">
        <v>0.115</v>
      </c>
      <c r="G23" s="103">
        <v>0.115</v>
      </c>
      <c r="H23" s="105">
        <v>0.122</v>
      </c>
      <c r="I23" s="105">
        <v>0.122</v>
      </c>
      <c r="J23" s="106">
        <v>0.12</v>
      </c>
      <c r="K23" s="107">
        <v>9.4E-2</v>
      </c>
      <c r="L23" s="107">
        <v>9.4E-2</v>
      </c>
      <c r="M23" s="108">
        <v>9.4E-2</v>
      </c>
      <c r="X23" s="56"/>
      <c r="AA23" s="7"/>
      <c r="AB23" s="7"/>
      <c r="AC23" s="9"/>
      <c r="AD23" s="158" t="s">
        <v>972</v>
      </c>
      <c r="AE23" s="165" t="s">
        <v>973</v>
      </c>
      <c r="AF23" s="165" t="s">
        <v>974</v>
      </c>
      <c r="AG23" s="32" t="s">
        <v>972</v>
      </c>
      <c r="AH23" s="166" t="s">
        <v>973</v>
      </c>
      <c r="AI23" s="166" t="s">
        <v>974</v>
      </c>
      <c r="AJ23" s="26" t="s">
        <v>972</v>
      </c>
      <c r="AK23" s="167" t="s">
        <v>973</v>
      </c>
      <c r="AL23" s="167" t="s">
        <v>974</v>
      </c>
      <c r="AM23" s="9"/>
      <c r="AN23" s="9"/>
      <c r="AO23" s="7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I23" s="56"/>
      <c r="BK23" s="22"/>
      <c r="BL23" s="7"/>
      <c r="BM23" s="7"/>
      <c r="BN23" s="9"/>
      <c r="BO23" s="158" t="s">
        <v>972</v>
      </c>
      <c r="BP23" s="165" t="s">
        <v>973</v>
      </c>
      <c r="BQ23" s="165" t="s">
        <v>974</v>
      </c>
      <c r="BR23" s="32" t="s">
        <v>972</v>
      </c>
      <c r="BS23" s="166" t="s">
        <v>973</v>
      </c>
      <c r="BT23" s="166" t="s">
        <v>974</v>
      </c>
      <c r="BU23" s="26" t="s">
        <v>972</v>
      </c>
      <c r="BV23" s="167" t="s">
        <v>973</v>
      </c>
      <c r="BW23" s="167" t="s">
        <v>974</v>
      </c>
      <c r="BX23" s="9"/>
      <c r="BY23" s="9"/>
      <c r="BZ23" s="7"/>
      <c r="CA23" s="101"/>
      <c r="CB23" s="101"/>
      <c r="CC23" s="101"/>
      <c r="CD23" s="101"/>
      <c r="CE23" s="101"/>
      <c r="CF23" s="101"/>
      <c r="CG23" s="101"/>
      <c r="CH23" s="101"/>
      <c r="CI23" s="101"/>
    </row>
    <row r="24" spans="3:93" x14ac:dyDescent="0.5">
      <c r="D24" s="1" t="s">
        <v>1026</v>
      </c>
      <c r="E24" s="114">
        <f>0.1/E23</f>
        <v>0.86956521739130432</v>
      </c>
      <c r="F24" s="114">
        <f>0.1/F23</f>
        <v>0.86956521739130432</v>
      </c>
      <c r="G24" s="114">
        <f t="shared" ref="G24" si="47">0.1/G23</f>
        <v>0.86956521739130432</v>
      </c>
      <c r="H24" s="115">
        <f t="shared" ref="H24" si="48">0.1/H23</f>
        <v>0.81967213114754101</v>
      </c>
      <c r="I24" s="115">
        <f t="shared" ref="I24" si="49">0.1/I23</f>
        <v>0.81967213114754101</v>
      </c>
      <c r="J24" s="116">
        <f t="shared" ref="J24" si="50">0.1/J23</f>
        <v>0.83333333333333337</v>
      </c>
      <c r="K24" s="117">
        <f t="shared" ref="K24" si="51">0.1/K23</f>
        <v>1.0638297872340425</v>
      </c>
      <c r="L24" s="117">
        <f t="shared" ref="L24" si="52">0.1/L23</f>
        <v>1.0638297872340425</v>
      </c>
      <c r="M24" s="118">
        <f t="shared" ref="M24" si="53">0.1/M23</f>
        <v>1.0638297872340425</v>
      </c>
      <c r="X24" s="56"/>
      <c r="AA24" s="7"/>
      <c r="AB24" s="7"/>
      <c r="AC24" s="9" t="s">
        <v>993</v>
      </c>
      <c r="AD24" s="109">
        <v>0.2263</v>
      </c>
      <c r="AE24" s="159">
        <v>0.26889999999999997</v>
      </c>
      <c r="AF24" s="160">
        <v>0.2172</v>
      </c>
      <c r="AG24" s="162">
        <v>0.30609999999999998</v>
      </c>
      <c r="AH24" s="163">
        <v>0.29780000000000001</v>
      </c>
      <c r="AI24" s="163">
        <v>0.29149999999999998</v>
      </c>
      <c r="AJ24" s="112">
        <v>0.33829999999999999</v>
      </c>
      <c r="AK24" s="161">
        <v>0.45710000000000001</v>
      </c>
      <c r="AL24" s="168">
        <v>0.37990000000000002</v>
      </c>
      <c r="AM24" s="153"/>
      <c r="AN24" s="153"/>
      <c r="AO24" s="7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I24" s="56"/>
      <c r="BK24" s="22"/>
      <c r="BL24" s="7"/>
      <c r="BM24" s="7"/>
      <c r="BN24" s="9" t="s">
        <v>993</v>
      </c>
      <c r="BO24" s="109">
        <v>2E-3</v>
      </c>
      <c r="BP24" s="159">
        <v>3.8E-3</v>
      </c>
      <c r="BQ24" s="160">
        <v>2.7000000000000001E-3</v>
      </c>
      <c r="BR24" s="162">
        <v>1.1000000000000001E-3</v>
      </c>
      <c r="BS24" s="163">
        <v>1.1999999999999999E-3</v>
      </c>
      <c r="BT24" s="163">
        <v>1.4E-3</v>
      </c>
      <c r="BU24" s="112">
        <v>2.5399999999999999E-2</v>
      </c>
      <c r="BV24" s="161">
        <v>2.3099999999999999E-2</v>
      </c>
      <c r="BW24" s="168">
        <v>3.1199999999999999E-2</v>
      </c>
      <c r="BX24" s="153"/>
      <c r="BY24" s="153"/>
      <c r="BZ24" s="7"/>
      <c r="CA24" s="101"/>
      <c r="CB24" s="101"/>
      <c r="CC24" s="101"/>
      <c r="CD24" s="101"/>
      <c r="CE24" s="101"/>
      <c r="CF24" s="101"/>
      <c r="CG24" s="101"/>
      <c r="CH24" s="101"/>
      <c r="CI24" s="101"/>
    </row>
    <row r="25" spans="3:93" ht="14.7" thickBot="1" x14ac:dyDescent="0.55000000000000004">
      <c r="D25" s="1" t="s">
        <v>1025</v>
      </c>
      <c r="E25" s="119">
        <f>E22*E24</f>
        <v>1.3132173913043479</v>
      </c>
      <c r="F25" s="120">
        <f t="shared" ref="F25" si="54">F22*F24</f>
        <v>1.3132173913043479</v>
      </c>
      <c r="G25" s="120">
        <f t="shared" ref="G25" si="55">G22*G24</f>
        <v>1.3132173913043479</v>
      </c>
      <c r="H25" s="121">
        <f t="shared" ref="H25" si="56">H22*H24</f>
        <v>1.0831352459016395</v>
      </c>
      <c r="I25" s="122">
        <f t="shared" ref="I25" si="57">I22*I24</f>
        <v>0.92840163934426223</v>
      </c>
      <c r="J25" s="122">
        <f t="shared" ref="J25" si="58">J22*J24</f>
        <v>0.78656250000000005</v>
      </c>
      <c r="K25" s="123">
        <f t="shared" ref="K25" si="59">K22*K24</f>
        <v>71.895159574468067</v>
      </c>
      <c r="L25" s="124">
        <f t="shared" ref="L25" si="60">L22*L24</f>
        <v>70.69021276595744</v>
      </c>
      <c r="M25" s="124">
        <f t="shared" ref="M25" si="61">M22*M24</f>
        <v>72.2968085106383</v>
      </c>
      <c r="X25" s="56"/>
      <c r="AA25" s="7"/>
      <c r="AB25" s="7"/>
      <c r="AC25" s="9"/>
      <c r="AD25" s="160">
        <v>6.9099999999999995E-2</v>
      </c>
      <c r="AE25" s="159">
        <v>0.25900000000000001</v>
      </c>
      <c r="AF25" s="160">
        <v>0.21820000000000001</v>
      </c>
      <c r="AG25" s="162">
        <v>0.29930000000000001</v>
      </c>
      <c r="AH25" s="163">
        <v>0.30149999999999999</v>
      </c>
      <c r="AI25" s="163">
        <v>0.34760000000000002</v>
      </c>
      <c r="AJ25" s="161">
        <v>0.35639999999999999</v>
      </c>
      <c r="AK25" s="161">
        <v>0.44590000000000002</v>
      </c>
      <c r="AL25" s="161">
        <v>0.35020000000000001</v>
      </c>
      <c r="AM25" s="153"/>
      <c r="AN25" s="153"/>
      <c r="AO25" s="7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I25" s="56"/>
      <c r="BK25" s="22"/>
      <c r="BL25" s="7"/>
      <c r="BM25" s="7"/>
      <c r="BN25" s="9"/>
      <c r="BO25" s="160">
        <v>6.9999999999999999E-4</v>
      </c>
      <c r="BP25" s="159">
        <v>3.2000000000000002E-3</v>
      </c>
      <c r="BQ25" s="160">
        <v>3.0999999999999999E-3</v>
      </c>
      <c r="BR25" s="162">
        <v>1.1000000000000001E-3</v>
      </c>
      <c r="BS25" s="163">
        <v>1.1000000000000001E-3</v>
      </c>
      <c r="BT25" s="163">
        <v>1.6999999999999999E-3</v>
      </c>
      <c r="BU25" s="161">
        <v>2.53E-2</v>
      </c>
      <c r="BV25" s="161">
        <v>2.2100000000000002E-2</v>
      </c>
      <c r="BW25" s="161">
        <v>2.8199999999999999E-2</v>
      </c>
      <c r="BX25" s="153"/>
      <c r="BY25" s="153"/>
      <c r="BZ25" s="7"/>
      <c r="CA25" s="101"/>
      <c r="CB25" s="101"/>
      <c r="CC25" s="101"/>
      <c r="CD25" s="101"/>
      <c r="CE25" s="101"/>
      <c r="CF25" s="101"/>
      <c r="CG25" s="101"/>
      <c r="CH25" s="101"/>
      <c r="CI25" s="101"/>
    </row>
    <row r="26" spans="3:93" ht="14.7" thickBot="1" x14ac:dyDescent="0.55000000000000004">
      <c r="C26" s="101" t="s">
        <v>1032</v>
      </c>
      <c r="D26" s="82" t="s">
        <v>975</v>
      </c>
      <c r="E26" s="125">
        <f>AVERAGE(E25:G25)</f>
        <v>1.3132173913043479</v>
      </c>
      <c r="F26" s="126"/>
      <c r="G26" s="126"/>
      <c r="H26" s="127">
        <f>AVERAGE(H25:J25)</f>
        <v>0.93269979508196732</v>
      </c>
      <c r="I26" s="126"/>
      <c r="J26" s="126"/>
      <c r="K26" s="128">
        <f>AVERAGE(K25:M25)</f>
        <v>71.627393617021269</v>
      </c>
      <c r="L26" s="126"/>
      <c r="M26" s="126"/>
      <c r="X26" s="56"/>
      <c r="AA26" s="7"/>
      <c r="AB26" s="7"/>
      <c r="AC26" s="9" t="s">
        <v>975</v>
      </c>
      <c r="AD26" s="164">
        <f>AVERAGE(AD24:AD25)</f>
        <v>0.1477</v>
      </c>
      <c r="AE26" s="164">
        <f t="shared" ref="AE26" si="62">AVERAGE(AE24:AE25)</f>
        <v>0.26395000000000002</v>
      </c>
      <c r="AF26" s="164">
        <f t="shared" ref="AF26" si="63">AVERAGE(AF24:AF25)</f>
        <v>0.2177</v>
      </c>
      <c r="AG26" s="180">
        <f t="shared" ref="AG26" si="64">AVERAGE(AG24:AG25)</f>
        <v>0.30269999999999997</v>
      </c>
      <c r="AH26" s="180">
        <f t="shared" ref="AH26" si="65">AVERAGE(AH24:AH25)</f>
        <v>0.29964999999999997</v>
      </c>
      <c r="AI26" s="180">
        <f t="shared" ref="AI26" si="66">AVERAGE(AI24:AI25)</f>
        <v>0.31955</v>
      </c>
      <c r="AJ26" s="181">
        <f t="shared" ref="AJ26" si="67">AVERAGE(AJ24:AJ25)</f>
        <v>0.34734999999999999</v>
      </c>
      <c r="AK26" s="182">
        <f t="shared" ref="AK26" si="68">AVERAGE(AK24:AK25)</f>
        <v>0.45150000000000001</v>
      </c>
      <c r="AL26" s="182">
        <f t="shared" ref="AL26" si="69">AVERAGE(AL24:AL25)</f>
        <v>0.36504999999999999</v>
      </c>
      <c r="AM26" s="154"/>
      <c r="AN26" s="154"/>
      <c r="AO26" s="7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I26" s="56"/>
      <c r="BK26" s="22"/>
      <c r="BL26" s="7"/>
      <c r="BM26" s="7"/>
      <c r="BN26" s="9" t="s">
        <v>975</v>
      </c>
      <c r="BO26" s="164">
        <f t="shared" ref="BO26:BW26" si="70">AVERAGE(BO24:BO25)</f>
        <v>1.3500000000000001E-3</v>
      </c>
      <c r="BP26" s="164">
        <f t="shared" si="70"/>
        <v>3.5000000000000001E-3</v>
      </c>
      <c r="BQ26" s="164">
        <f t="shared" si="70"/>
        <v>2.8999999999999998E-3</v>
      </c>
      <c r="BR26" s="180">
        <f t="shared" si="70"/>
        <v>1.1000000000000001E-3</v>
      </c>
      <c r="BS26" s="180">
        <f t="shared" si="70"/>
        <v>1.15E-3</v>
      </c>
      <c r="BT26" s="180">
        <f t="shared" si="70"/>
        <v>1.5499999999999999E-3</v>
      </c>
      <c r="BU26" s="181">
        <f t="shared" si="70"/>
        <v>2.5349999999999998E-2</v>
      </c>
      <c r="BV26" s="182">
        <f t="shared" si="70"/>
        <v>2.2600000000000002E-2</v>
      </c>
      <c r="BW26" s="182">
        <f t="shared" si="70"/>
        <v>2.9699999999999997E-2</v>
      </c>
      <c r="BX26" s="154"/>
      <c r="BY26" s="154"/>
      <c r="BZ26" s="7"/>
      <c r="CA26" s="101"/>
      <c r="CB26" s="101"/>
      <c r="CC26" s="101"/>
      <c r="CD26" s="101"/>
      <c r="CE26" s="101"/>
      <c r="CF26" s="101"/>
      <c r="CG26" s="101"/>
      <c r="CH26" s="101"/>
      <c r="CI26" s="101"/>
    </row>
    <row r="27" spans="3:93" x14ac:dyDescent="0.5">
      <c r="X27" s="56"/>
      <c r="AA27" s="7"/>
      <c r="AB27" s="7"/>
      <c r="AC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I27" s="56"/>
      <c r="BK27" s="22"/>
      <c r="BL27" s="7"/>
      <c r="BM27" s="7"/>
      <c r="BN27" s="7"/>
      <c r="BO27" s="101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101"/>
      <c r="CB27" s="101"/>
      <c r="CC27" s="101"/>
      <c r="CD27" s="101"/>
      <c r="CE27" s="101"/>
      <c r="CF27" s="101"/>
      <c r="CG27" s="101"/>
      <c r="CH27" s="101"/>
      <c r="CI27" s="101"/>
      <c r="CK27" s="101"/>
      <c r="CL27" s="101"/>
      <c r="CM27"/>
      <c r="CN27" s="208"/>
      <c r="CO27" s="208"/>
    </row>
    <row r="28" spans="3:93" ht="14.7" thickBot="1" x14ac:dyDescent="0.55000000000000004">
      <c r="X28" s="56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I28" s="56"/>
      <c r="BK28" s="22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101"/>
      <c r="CB28" s="101"/>
      <c r="CC28" s="101"/>
      <c r="CD28" s="101"/>
      <c r="CE28" s="101"/>
      <c r="CF28" s="101"/>
      <c r="CG28" s="101"/>
      <c r="CH28" s="101"/>
      <c r="CI28" s="101"/>
      <c r="CK28" s="101"/>
      <c r="CL28" s="101"/>
    </row>
    <row r="29" spans="3:93" ht="15.35" thickBot="1" x14ac:dyDescent="0.55000000000000004">
      <c r="D29" s="101"/>
      <c r="E29" s="212" t="s">
        <v>1020</v>
      </c>
      <c r="F29" s="213"/>
      <c r="G29" s="213"/>
      <c r="H29" s="214" t="s">
        <v>1023</v>
      </c>
      <c r="I29" s="215"/>
      <c r="J29" s="222"/>
      <c r="K29" s="225" t="s">
        <v>1021</v>
      </c>
      <c r="L29" s="226"/>
      <c r="M29" s="227"/>
      <c r="X29" s="56"/>
      <c r="AA29" s="7"/>
      <c r="AB29" s="7"/>
      <c r="AC29" s="7"/>
      <c r="AD29" s="7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7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I29" s="56"/>
      <c r="BK29" s="22"/>
      <c r="BL29" s="7"/>
      <c r="BM29" s="7"/>
      <c r="BN29" s="7"/>
      <c r="BO29" s="7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7"/>
      <c r="CA29" s="101"/>
      <c r="CB29" s="101"/>
      <c r="CC29" s="101"/>
      <c r="CD29" s="101"/>
      <c r="CE29" s="101"/>
      <c r="CF29" s="101"/>
      <c r="CG29" s="101"/>
      <c r="CH29" s="101"/>
      <c r="CI29" s="101"/>
      <c r="CK29" s="101"/>
      <c r="CL29" s="101"/>
    </row>
    <row r="30" spans="3:93" ht="15" x14ac:dyDescent="0.5">
      <c r="D30" s="101"/>
      <c r="E30" s="23" t="s">
        <v>972</v>
      </c>
      <c r="F30" s="24" t="s">
        <v>973</v>
      </c>
      <c r="G30" s="34" t="s">
        <v>974</v>
      </c>
      <c r="H30" s="32" t="s">
        <v>972</v>
      </c>
      <c r="I30" s="25" t="s">
        <v>973</v>
      </c>
      <c r="J30" s="25" t="s">
        <v>974</v>
      </c>
      <c r="K30" s="26" t="s">
        <v>972</v>
      </c>
      <c r="L30" s="27" t="s">
        <v>973</v>
      </c>
      <c r="M30" s="27" t="s">
        <v>974</v>
      </c>
      <c r="X30" s="56"/>
      <c r="AA30" s="7"/>
      <c r="AC30" s="75"/>
      <c r="AD30" s="9"/>
      <c r="AE30" s="9"/>
      <c r="AF30" s="75"/>
      <c r="AG30" s="9"/>
      <c r="AH30" s="9"/>
      <c r="AI30" s="75"/>
      <c r="AJ30" s="9"/>
      <c r="AK30" s="9"/>
      <c r="AL30" s="75"/>
      <c r="AM30" s="9"/>
      <c r="AN30" s="9"/>
      <c r="AO30" s="7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I30" s="56"/>
      <c r="BK30" s="22"/>
      <c r="BL30" s="7"/>
      <c r="BM30" s="101"/>
      <c r="BN30" s="75"/>
      <c r="BO30" s="9"/>
      <c r="BP30" s="9"/>
      <c r="BQ30" s="75"/>
      <c r="BR30" s="9"/>
      <c r="BS30" s="9"/>
      <c r="BT30" s="75"/>
      <c r="BU30" s="9"/>
      <c r="BV30" s="9"/>
      <c r="BW30" s="75"/>
      <c r="BX30" s="9"/>
      <c r="BY30" s="9"/>
      <c r="BZ30" s="7"/>
      <c r="CA30" s="101"/>
      <c r="CB30" s="101"/>
      <c r="CC30" s="101"/>
      <c r="CD30" s="101"/>
      <c r="CE30" s="101"/>
      <c r="CF30" s="101"/>
      <c r="CG30" s="101"/>
      <c r="CH30" s="101"/>
      <c r="CI30" s="101"/>
      <c r="CK30" s="101"/>
      <c r="CL30" s="101"/>
    </row>
    <row r="31" spans="3:93" x14ac:dyDescent="0.5">
      <c r="D31" s="1" t="s">
        <v>1024</v>
      </c>
      <c r="E31" s="109">
        <v>1.6989749999999999</v>
      </c>
      <c r="F31" s="109">
        <v>1.6045875000000003</v>
      </c>
      <c r="G31" s="109">
        <v>1.6045875000000003</v>
      </c>
      <c r="H31" s="110">
        <v>0.84948749999999995</v>
      </c>
      <c r="I31" s="110">
        <v>1.0382624999999999</v>
      </c>
      <c r="J31" s="111">
        <v>1.1326499999999999</v>
      </c>
      <c r="K31" s="112">
        <v>74.754900000000006</v>
      </c>
      <c r="L31" s="112">
        <v>77.586524999999995</v>
      </c>
      <c r="M31" s="113">
        <v>76.453874999999996</v>
      </c>
      <c r="X31" s="56"/>
      <c r="AA31" s="7"/>
      <c r="AC31" s="131"/>
      <c r="AD31" s="131"/>
      <c r="AE31" s="101"/>
      <c r="AF31" s="154"/>
      <c r="AG31" s="131"/>
      <c r="AH31" s="131"/>
      <c r="AI31" s="131"/>
      <c r="AJ31" s="131"/>
      <c r="AK31" s="131"/>
      <c r="AL31" s="131"/>
      <c r="AM31" s="131"/>
      <c r="AN31" s="131"/>
      <c r="AO31" s="7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I31" s="56"/>
      <c r="BK31" s="22"/>
      <c r="BL31" s="7"/>
      <c r="BM31" s="101"/>
      <c r="BN31" s="131"/>
      <c r="BO31" s="131"/>
      <c r="BP31" s="101"/>
      <c r="BQ31" s="154"/>
      <c r="BR31" s="131"/>
      <c r="BS31" s="131"/>
      <c r="BT31" s="131"/>
      <c r="BU31" s="131"/>
      <c r="BV31" s="131"/>
      <c r="BW31" s="131"/>
      <c r="BX31" s="131"/>
      <c r="BY31" s="131"/>
      <c r="BZ31" s="7"/>
      <c r="CA31" s="101"/>
      <c r="CB31" s="101"/>
      <c r="CC31" s="101"/>
      <c r="CD31" s="101"/>
      <c r="CE31" s="101"/>
      <c r="CF31" s="101"/>
      <c r="CG31" s="101"/>
      <c r="CH31" s="101"/>
      <c r="CI31" s="101"/>
    </row>
    <row r="32" spans="3:93" ht="14.7" thickBot="1" x14ac:dyDescent="0.55000000000000004">
      <c r="D32" s="1" t="s">
        <v>1022</v>
      </c>
      <c r="E32" s="103">
        <v>0.113</v>
      </c>
      <c r="F32" s="103">
        <v>0.111</v>
      </c>
      <c r="G32" s="103">
        <v>0.111</v>
      </c>
      <c r="H32" s="105">
        <v>0.11700000000000001</v>
      </c>
      <c r="I32" s="105">
        <v>0.11700000000000001</v>
      </c>
      <c r="J32" s="106">
        <v>0.11700000000000001</v>
      </c>
      <c r="K32" s="107">
        <v>0.10100000000000001</v>
      </c>
      <c r="L32" s="107">
        <v>0.10100000000000001</v>
      </c>
      <c r="M32" s="108">
        <v>0.10100000000000001</v>
      </c>
      <c r="X32" s="56"/>
      <c r="AA32" s="7"/>
      <c r="AC32" s="101"/>
      <c r="AD32" s="101"/>
      <c r="AE32" s="153"/>
      <c r="AF32" s="7"/>
      <c r="AG32" s="9"/>
      <c r="AH32" s="9"/>
      <c r="AI32" s="9"/>
      <c r="AJ32" s="9"/>
      <c r="AK32" s="9"/>
      <c r="AL32" s="9"/>
      <c r="AM32" s="9"/>
      <c r="AN32" s="9"/>
      <c r="AO32" s="7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I32" s="56"/>
      <c r="BK32" s="22"/>
      <c r="BL32" s="7"/>
      <c r="BM32" s="101"/>
      <c r="BN32" s="101"/>
      <c r="BO32" s="101"/>
      <c r="BP32" s="153"/>
      <c r="BQ32" s="7"/>
      <c r="BR32" s="9"/>
      <c r="BS32" s="9"/>
      <c r="BT32" s="9"/>
      <c r="BU32" s="9"/>
      <c r="BV32" s="9"/>
      <c r="BW32" s="9"/>
      <c r="BX32" s="9"/>
      <c r="BY32" s="9"/>
      <c r="BZ32" s="7"/>
      <c r="CA32" s="101"/>
      <c r="CB32" s="101"/>
      <c r="CC32" s="101"/>
      <c r="CD32" s="101"/>
      <c r="CE32" s="101"/>
      <c r="CF32" s="101"/>
      <c r="CG32" s="101"/>
      <c r="CH32" s="101"/>
      <c r="CI32" s="101"/>
    </row>
    <row r="33" spans="3:87" ht="23.7" thickBot="1" x14ac:dyDescent="0.55000000000000004">
      <c r="D33" s="1" t="s">
        <v>1026</v>
      </c>
      <c r="E33" s="114">
        <f>0.1/E32</f>
        <v>0.88495575221238942</v>
      </c>
      <c r="F33" s="114">
        <f>0.1/F32</f>
        <v>0.90090090090090091</v>
      </c>
      <c r="G33" s="114">
        <f t="shared" ref="G33" si="71">0.1/G32</f>
        <v>0.90090090090090091</v>
      </c>
      <c r="H33" s="115">
        <f t="shared" ref="H33" si="72">0.1/H32</f>
        <v>0.85470085470085466</v>
      </c>
      <c r="I33" s="115">
        <f t="shared" ref="I33" si="73">0.1/I32</f>
        <v>0.85470085470085466</v>
      </c>
      <c r="J33" s="116">
        <f t="shared" ref="J33" si="74">0.1/J32</f>
        <v>0.85470085470085466</v>
      </c>
      <c r="K33" s="117">
        <f t="shared" ref="K33" si="75">0.1/K32</f>
        <v>0.99009900990099009</v>
      </c>
      <c r="L33" s="117">
        <f t="shared" ref="L33" si="76">0.1/L32</f>
        <v>0.99009900990099009</v>
      </c>
      <c r="M33" s="118">
        <f t="shared" ref="M33" si="77">0.1/M32</f>
        <v>0.99009900990099009</v>
      </c>
      <c r="X33" s="56"/>
      <c r="AA33" s="155" t="s">
        <v>1051</v>
      </c>
      <c r="AC33" s="70"/>
      <c r="AD33" s="212" t="s">
        <v>1020</v>
      </c>
      <c r="AE33" s="213"/>
      <c r="AF33" s="213"/>
      <c r="AG33" s="214" t="s">
        <v>1023</v>
      </c>
      <c r="AH33" s="215"/>
      <c r="AI33" s="215"/>
      <c r="AJ33" s="228" t="s">
        <v>1021</v>
      </c>
      <c r="AK33" s="226"/>
      <c r="AL33" s="227"/>
      <c r="AM33" s="153"/>
      <c r="AN33" s="153"/>
      <c r="AO33" s="101" t="s">
        <v>1052</v>
      </c>
      <c r="AP33" s="90" t="s">
        <v>987</v>
      </c>
      <c r="AQ33" s="97" t="s">
        <v>979</v>
      </c>
      <c r="AR33" s="133" t="s">
        <v>1020</v>
      </c>
      <c r="AS33" s="172" t="s">
        <v>1028</v>
      </c>
      <c r="AT33" s="173" t="s">
        <v>1023</v>
      </c>
      <c r="AU33" s="173" t="s">
        <v>1029</v>
      </c>
      <c r="AV33" s="174" t="s">
        <v>1021</v>
      </c>
      <c r="AW33" s="174" t="s">
        <v>1030</v>
      </c>
      <c r="AX33" s="101"/>
      <c r="AY33" s="101"/>
      <c r="AZ33" s="101"/>
      <c r="BI33" s="56"/>
      <c r="BK33" s="22"/>
      <c r="BL33" s="155" t="s">
        <v>1051</v>
      </c>
      <c r="BM33" s="101"/>
      <c r="BN33" s="70"/>
      <c r="BO33" s="212" t="s">
        <v>1020</v>
      </c>
      <c r="BP33" s="213"/>
      <c r="BQ33" s="213"/>
      <c r="BR33" s="214" t="s">
        <v>1023</v>
      </c>
      <c r="BS33" s="215"/>
      <c r="BT33" s="215"/>
      <c r="BU33" s="228" t="s">
        <v>1021</v>
      </c>
      <c r="BV33" s="226"/>
      <c r="BW33" s="227"/>
      <c r="BX33" s="153"/>
      <c r="BY33" s="153"/>
      <c r="BZ33" s="101" t="s">
        <v>1052</v>
      </c>
      <c r="CA33" s="90" t="s">
        <v>987</v>
      </c>
      <c r="CB33" s="97" t="s">
        <v>979</v>
      </c>
      <c r="CC33" s="133" t="s">
        <v>1020</v>
      </c>
      <c r="CD33" s="172" t="s">
        <v>1028</v>
      </c>
      <c r="CE33" s="173" t="s">
        <v>1023</v>
      </c>
      <c r="CF33" s="173" t="s">
        <v>1029</v>
      </c>
      <c r="CG33" s="174" t="s">
        <v>1021</v>
      </c>
      <c r="CH33" s="174" t="s">
        <v>1030</v>
      </c>
      <c r="CI33" s="101"/>
    </row>
    <row r="34" spans="3:87" ht="15.35" thickBot="1" x14ac:dyDescent="0.55000000000000004">
      <c r="D34" s="1" t="s">
        <v>1025</v>
      </c>
      <c r="E34" s="119">
        <f>E31*E33</f>
        <v>1.5035176991150443</v>
      </c>
      <c r="F34" s="120">
        <f t="shared" ref="F34" si="78">F31*F33</f>
        <v>1.4455743243243246</v>
      </c>
      <c r="G34" s="120">
        <f t="shared" ref="G34" si="79">G31*G33</f>
        <v>1.4455743243243246</v>
      </c>
      <c r="H34" s="121">
        <f t="shared" ref="H34" si="80">H31*H33</f>
        <v>0.72605769230769224</v>
      </c>
      <c r="I34" s="122">
        <f t="shared" ref="I34" si="81">I31*I33</f>
        <v>0.88740384615384604</v>
      </c>
      <c r="J34" s="122">
        <f t="shared" ref="J34" si="82">J31*J33</f>
        <v>0.96807692307692295</v>
      </c>
      <c r="K34" s="123">
        <f t="shared" ref="K34" si="83">K31*K33</f>
        <v>74.014752475247533</v>
      </c>
      <c r="L34" s="124">
        <f t="shared" ref="L34" si="84">L31*L33</f>
        <v>76.818341584158404</v>
      </c>
      <c r="M34" s="124">
        <f t="shared" ref="M34" si="85">M31*M33</f>
        <v>75.69690594059405</v>
      </c>
      <c r="X34" s="56"/>
      <c r="AA34" s="7"/>
      <c r="AB34" s="7"/>
      <c r="AC34" s="9"/>
      <c r="AD34" s="158" t="s">
        <v>972</v>
      </c>
      <c r="AE34" s="165" t="s">
        <v>973</v>
      </c>
      <c r="AF34" s="165" t="s">
        <v>974</v>
      </c>
      <c r="AG34" s="32" t="s">
        <v>972</v>
      </c>
      <c r="AH34" s="166" t="s">
        <v>973</v>
      </c>
      <c r="AI34" s="166" t="s">
        <v>974</v>
      </c>
      <c r="AJ34" s="26" t="s">
        <v>972</v>
      </c>
      <c r="AK34" s="167" t="s">
        <v>973</v>
      </c>
      <c r="AL34" s="167" t="s">
        <v>974</v>
      </c>
      <c r="AM34" s="153"/>
      <c r="AN34" s="153"/>
      <c r="AO34" s="7"/>
      <c r="AP34" s="101"/>
      <c r="AQ34" s="132">
        <v>0</v>
      </c>
      <c r="AR34" s="171">
        <f>AVERAGE(AD35:AF36)</f>
        <v>0.96830000000000005</v>
      </c>
      <c r="AS34" s="183">
        <f>_xlfn.STDEV.P(AD35:AF36)</f>
        <v>8.5518925780593558E-2</v>
      </c>
      <c r="AT34" s="138">
        <f>AVERAGE(AG37:AI37)</f>
        <v>0.94684999999999997</v>
      </c>
      <c r="AU34" s="138">
        <f>_xlfn.STDEV.P(AG37:AI37)</f>
        <v>2.7641394079652833E-2</v>
      </c>
      <c r="AV34" s="140">
        <f>AVERAGE(AJ37:AL37)</f>
        <v>0.93021666666666658</v>
      </c>
      <c r="AW34" s="140">
        <f>_xlfn.STDEV.P(AJ37:AL37)</f>
        <v>3.7793745808297786E-2</v>
      </c>
      <c r="AX34" s="100"/>
      <c r="AZ34" s="101"/>
      <c r="BI34" s="56"/>
      <c r="BK34" s="22"/>
      <c r="BL34" s="7"/>
      <c r="BM34" s="7"/>
      <c r="BN34" s="9"/>
      <c r="BO34" s="158" t="s">
        <v>972</v>
      </c>
      <c r="BP34" s="165" t="s">
        <v>973</v>
      </c>
      <c r="BQ34" s="165" t="s">
        <v>974</v>
      </c>
      <c r="BR34" s="32" t="s">
        <v>972</v>
      </c>
      <c r="BS34" s="166" t="s">
        <v>973</v>
      </c>
      <c r="BT34" s="166" t="s">
        <v>974</v>
      </c>
      <c r="BU34" s="26" t="s">
        <v>972</v>
      </c>
      <c r="BV34" s="167" t="s">
        <v>973</v>
      </c>
      <c r="BW34" s="167" t="s">
        <v>974</v>
      </c>
      <c r="BX34" s="153"/>
      <c r="BY34" s="153"/>
      <c r="BZ34" s="7"/>
      <c r="CA34" s="101"/>
      <c r="CB34" s="132">
        <v>0</v>
      </c>
      <c r="CC34" s="171">
        <f>AVERAGE(BO37:BQ37)</f>
        <v>5.0000000000000002E-5</v>
      </c>
      <c r="CD34" s="183">
        <f>_xlfn.STDEV.P(BO37:BQ37)</f>
        <v>4.0824829046386304E-5</v>
      </c>
      <c r="CE34" s="138">
        <f>AVERAGE(BR37:BT37)</f>
        <v>3.1666666666666665E-4</v>
      </c>
      <c r="CF34" s="138">
        <f>_xlfn.STDEV.P(BR35:BT36)</f>
        <v>3.5316033500695153E-4</v>
      </c>
      <c r="CG34" s="140">
        <f>AVERAGE(BU37:BW37)</f>
        <v>3.8333333333333334E-4</v>
      </c>
      <c r="CH34" s="140">
        <f>_xlfn.STDEV.P(BU37:BW37)</f>
        <v>2.6246692913372703E-4</v>
      </c>
      <c r="CI34" s="100"/>
    </row>
    <row r="35" spans="3:87" ht="14.7" thickBot="1" x14ac:dyDescent="0.55000000000000004">
      <c r="C35" s="101" t="s">
        <v>1033</v>
      </c>
      <c r="D35" s="82" t="s">
        <v>975</v>
      </c>
      <c r="E35" s="125">
        <f>AVERAGE(E34:G34)</f>
        <v>1.4648887825878978</v>
      </c>
      <c r="F35" s="126"/>
      <c r="G35" s="126"/>
      <c r="H35" s="127">
        <f>AVERAGE(H34:J34)</f>
        <v>0.86051282051282041</v>
      </c>
      <c r="I35" s="126"/>
      <c r="J35" s="126"/>
      <c r="K35" s="128">
        <f>AVERAGE(K34:M34)</f>
        <v>75.509999999999991</v>
      </c>
      <c r="L35" s="126"/>
      <c r="M35" s="126"/>
      <c r="X35" s="56"/>
      <c r="AA35" s="7"/>
      <c r="AB35" s="7"/>
      <c r="AC35" s="9" t="s">
        <v>980</v>
      </c>
      <c r="AD35" s="109">
        <v>1.1084000000000001</v>
      </c>
      <c r="AE35" s="159">
        <v>0.86040000000000005</v>
      </c>
      <c r="AF35" s="160">
        <v>0.92969999999999997</v>
      </c>
      <c r="AG35" s="162">
        <v>0.98640000000000005</v>
      </c>
      <c r="AH35" s="163">
        <v>0.85260000000000002</v>
      </c>
      <c r="AI35" s="163">
        <v>0.96560000000000001</v>
      </c>
      <c r="AJ35" s="112">
        <v>0.90969999999999995</v>
      </c>
      <c r="AK35" s="161">
        <v>0.94410000000000005</v>
      </c>
      <c r="AL35" s="168">
        <v>0.91759999999999997</v>
      </c>
      <c r="AM35" s="154"/>
      <c r="AN35" s="154"/>
      <c r="AO35" s="7"/>
      <c r="AP35" s="101"/>
      <c r="AQ35" s="131" t="s">
        <v>1047</v>
      </c>
      <c r="AR35" s="171">
        <f>AVERAGE(AD42:AF43)</f>
        <v>0.84351666666666658</v>
      </c>
      <c r="AS35" s="183">
        <f>_xlfn.STDEV.P(AD44:AF44)</f>
        <v>4.601132710781361E-2</v>
      </c>
      <c r="AT35" s="138">
        <f>AVERAGE(AG44:AI44)</f>
        <v>0.93516666666666681</v>
      </c>
      <c r="AU35" s="138">
        <f>_xlfn.STDEV.P(AG44:AI44)</f>
        <v>3.9531365886962315E-2</v>
      </c>
      <c r="AV35" s="140">
        <f>AVERAGE(AJ44:AL44)</f>
        <v>0.90664999999999996</v>
      </c>
      <c r="AW35" s="140">
        <f>_xlfn.STDEV.P(AJ44:AL44)</f>
        <v>2.6273592572517927E-2</v>
      </c>
      <c r="AX35" s="170"/>
      <c r="AZ35" s="101"/>
      <c r="BI35" s="56"/>
      <c r="BK35" s="22"/>
      <c r="BL35" s="7"/>
      <c r="BM35" s="7"/>
      <c r="BN35" s="9" t="s">
        <v>980</v>
      </c>
      <c r="BO35" s="109">
        <v>1E-4</v>
      </c>
      <c r="BP35" s="159">
        <v>0</v>
      </c>
      <c r="BQ35" s="160">
        <v>0</v>
      </c>
      <c r="BR35" s="162">
        <v>1E-4</v>
      </c>
      <c r="BS35" s="163">
        <v>2.0000000000000001E-4</v>
      </c>
      <c r="BT35" s="163">
        <v>2.0000000000000001E-4</v>
      </c>
      <c r="BU35" s="112">
        <v>4.0000000000000002E-4</v>
      </c>
      <c r="BV35" s="161">
        <v>1E-4</v>
      </c>
      <c r="BW35" s="168">
        <v>6.9999999999999999E-4</v>
      </c>
      <c r="BX35" s="154"/>
      <c r="BY35" s="154"/>
      <c r="BZ35" s="7"/>
      <c r="CA35" s="101"/>
      <c r="CB35" s="131" t="s">
        <v>1047</v>
      </c>
      <c r="CC35" s="171">
        <f>AVERAGE(BO44:BQ44)</f>
        <v>5.0000000000000002E-5</v>
      </c>
      <c r="CD35" s="183">
        <f>_xlfn.STDEV.P(BO44:BQ44)</f>
        <v>7.0710678118654754E-5</v>
      </c>
      <c r="CE35" s="138">
        <f>AVERAGE(BR44:BT44)</f>
        <v>1.5000000000000001E-4</v>
      </c>
      <c r="CF35" s="138">
        <f>_xlfn.STDEV.P(BR42:BT43)</f>
        <v>5.0000000000000002E-5</v>
      </c>
      <c r="CG35" s="140">
        <f>AVERAGE(BU44:BW44)</f>
        <v>2.8333333333333335E-4</v>
      </c>
      <c r="CH35" s="140">
        <f>_xlfn.STDEV.P(BU44:BW44)</f>
        <v>2.3570226039551581E-5</v>
      </c>
      <c r="CI35" s="170"/>
    </row>
    <row r="36" spans="3:87" x14ac:dyDescent="0.5">
      <c r="X36" s="56"/>
      <c r="AA36" s="7"/>
      <c r="AB36" s="7"/>
      <c r="AC36" s="9"/>
      <c r="AD36" s="160">
        <v>0.96460000000000001</v>
      </c>
      <c r="AE36" s="159">
        <v>0.89900000000000002</v>
      </c>
      <c r="AF36" s="160">
        <v>1.0477000000000001</v>
      </c>
      <c r="AG36" s="162">
        <v>0.92710000000000004</v>
      </c>
      <c r="AH36" s="163">
        <v>0.9657</v>
      </c>
      <c r="AI36" s="163">
        <v>0.98370000000000002</v>
      </c>
      <c r="AJ36" s="161">
        <v>0.84609999999999996</v>
      </c>
      <c r="AK36" s="161">
        <v>0.94969999999999999</v>
      </c>
      <c r="AL36" s="161">
        <v>1.0141</v>
      </c>
      <c r="AM36" s="7"/>
      <c r="AN36" s="7"/>
      <c r="AO36" s="7"/>
      <c r="AP36" s="101"/>
      <c r="AQ36" s="131" t="s">
        <v>1048</v>
      </c>
      <c r="AR36" s="171">
        <f>AVERAGE(AD51:AF51)</f>
        <v>0.93263333333333331</v>
      </c>
      <c r="AS36" s="183">
        <f>_xlfn.STDEV.P(AD51:AF51)</f>
        <v>2.6259421589635661E-2</v>
      </c>
      <c r="AT36" s="138">
        <f>AVERAGE(AG51:AI51)</f>
        <v>0.90218333333333334</v>
      </c>
      <c r="AU36" s="138">
        <f>_xlfn.STDEV.P(AG51:AI51)</f>
        <v>1.3777538080352217E-2</v>
      </c>
      <c r="AV36" s="140">
        <f>AVERAGE(AJ51:AL51)</f>
        <v>0.90578333333333327</v>
      </c>
      <c r="AW36" s="140">
        <f>_xlfn.STDEV.P(AJ51:AL51)</f>
        <v>2.8267334897761814E-2</v>
      </c>
      <c r="AX36" s="170"/>
      <c r="AZ36" s="101"/>
      <c r="BI36" s="56"/>
      <c r="BK36" s="22"/>
      <c r="BL36" s="7"/>
      <c r="BM36" s="7"/>
      <c r="BN36" s="9"/>
      <c r="BO36" s="160">
        <v>1E-4</v>
      </c>
      <c r="BP36" s="159">
        <v>0</v>
      </c>
      <c r="BQ36" s="160">
        <v>1E-4</v>
      </c>
      <c r="BR36" s="162">
        <v>1.1000000000000001E-3</v>
      </c>
      <c r="BS36" s="163">
        <v>1E-4</v>
      </c>
      <c r="BT36" s="163">
        <v>2.0000000000000001E-4</v>
      </c>
      <c r="BU36" s="161">
        <v>1E-4</v>
      </c>
      <c r="BV36" s="161">
        <v>2.0000000000000001E-4</v>
      </c>
      <c r="BW36" s="161">
        <v>8.0000000000000004E-4</v>
      </c>
      <c r="BX36" s="7"/>
      <c r="BY36" s="7"/>
      <c r="BZ36" s="7"/>
      <c r="CA36" s="101"/>
      <c r="CB36" s="131" t="s">
        <v>1048</v>
      </c>
      <c r="CC36" s="171">
        <f>AVERAGE(BO51:BQ51)</f>
        <v>1.8333333333333334E-4</v>
      </c>
      <c r="CD36" s="183">
        <f>_xlfn.STDEV.P(BO51:BQ51)</f>
        <v>1.5456030825826173E-4</v>
      </c>
      <c r="CE36" s="138">
        <f>AVERAGE(BR51:BT51)</f>
        <v>3.8333333333333334E-4</v>
      </c>
      <c r="CF36" s="138">
        <f>_xlfn.STDEV.P(BR49:BT50)</f>
        <v>1.0671873729054747E-4</v>
      </c>
      <c r="CG36" s="140">
        <f>AVERAGE(BU51:BW51)</f>
        <v>5.8333333333333327E-4</v>
      </c>
      <c r="CH36" s="140">
        <f>_xlfn.STDEV.P(BU51:BW51)</f>
        <v>2.0138409955990953E-4</v>
      </c>
      <c r="CI36" s="170"/>
    </row>
    <row r="37" spans="3:87" ht="14.7" thickBot="1" x14ac:dyDescent="0.55000000000000004">
      <c r="X37" s="56"/>
      <c r="AA37" s="7"/>
      <c r="AB37" s="7"/>
      <c r="AC37" s="9" t="s">
        <v>975</v>
      </c>
      <c r="AD37" s="164">
        <f>AVERAGE(AD35:AD36)</f>
        <v>1.0365</v>
      </c>
      <c r="AE37" s="164">
        <f t="shared" ref="AE37" si="86">AVERAGE(AE35:AE36)</f>
        <v>0.87970000000000004</v>
      </c>
      <c r="AF37" s="164">
        <f t="shared" ref="AF37" si="87">AVERAGE(AF35:AF36)</f>
        <v>0.98870000000000002</v>
      </c>
      <c r="AG37" s="180">
        <f t="shared" ref="AG37" si="88">AVERAGE(AG35:AG36)</f>
        <v>0.95674999999999999</v>
      </c>
      <c r="AH37" s="180">
        <f t="shared" ref="AH37" si="89">AVERAGE(AH35:AH36)</f>
        <v>0.90915000000000001</v>
      </c>
      <c r="AI37" s="180">
        <f t="shared" ref="AI37" si="90">AVERAGE(AI35:AI36)</f>
        <v>0.97465000000000002</v>
      </c>
      <c r="AJ37" s="181">
        <f>AVERAGE(AJ35:AJ36)</f>
        <v>0.8778999999999999</v>
      </c>
      <c r="AK37" s="182">
        <f t="shared" ref="AK37" si="91">AVERAGE(AK35:AK36)</f>
        <v>0.94690000000000007</v>
      </c>
      <c r="AL37" s="182">
        <f t="shared" ref="AL37" si="92">AVERAGE(AL35:AL36)</f>
        <v>0.96584999999999999</v>
      </c>
      <c r="AM37" s="7"/>
      <c r="AN37" s="7"/>
      <c r="AO37" s="7"/>
      <c r="AP37" s="101"/>
      <c r="AQ37" s="131" t="s">
        <v>1049</v>
      </c>
      <c r="AR37" s="171">
        <f>AVERAGE(AD58:AF58)</f>
        <v>0.90600000000000003</v>
      </c>
      <c r="AS37" s="183">
        <f>_xlfn.STDEV.P(AD58:AF58)</f>
        <v>1.7690251552762042E-2</v>
      </c>
      <c r="AT37" s="138">
        <f>AVERAGE(AG58:AI58)</f>
        <v>0.8727166666666667</v>
      </c>
      <c r="AU37" s="138">
        <f>_xlfn.STDEV.P(AG58:AI58)</f>
        <v>1.0017845188573314E-2</v>
      </c>
      <c r="AV37" s="140">
        <f>AVERAGE(AJ58:AL58)</f>
        <v>0.92994999999999994</v>
      </c>
      <c r="AW37" s="140">
        <f>_xlfn.STDEV.P(AJ58:AL58)</f>
        <v>9.5131487952202082E-3</v>
      </c>
      <c r="AX37" s="170"/>
      <c r="AZ37" s="101"/>
      <c r="BI37" s="56"/>
      <c r="BK37" s="22"/>
      <c r="BL37" s="7"/>
      <c r="BM37" s="7"/>
      <c r="BN37" s="9" t="s">
        <v>975</v>
      </c>
      <c r="BO37" s="164">
        <f>AVERAGE(BO35:BO36)</f>
        <v>1E-4</v>
      </c>
      <c r="BP37" s="164">
        <f t="shared" ref="BP37" si="93">AVERAGE(BP35:BP36)</f>
        <v>0</v>
      </c>
      <c r="BQ37" s="164">
        <f t="shared" ref="BQ37" si="94">AVERAGE(BQ35:BQ36)</f>
        <v>5.0000000000000002E-5</v>
      </c>
      <c r="BR37" s="180">
        <f t="shared" ref="BR37" si="95">AVERAGE(BR35:BR36)</f>
        <v>6.0000000000000006E-4</v>
      </c>
      <c r="BS37" s="180">
        <f t="shared" ref="BS37" si="96">AVERAGE(BS35:BS36)</f>
        <v>1.5000000000000001E-4</v>
      </c>
      <c r="BT37" s="180">
        <f t="shared" ref="BT37" si="97">AVERAGE(BT35:BT36)</f>
        <v>2.0000000000000001E-4</v>
      </c>
      <c r="BU37" s="181">
        <f>AVERAGE(BU35:BU36)</f>
        <v>2.5000000000000001E-4</v>
      </c>
      <c r="BV37" s="182">
        <f t="shared" ref="BV37" si="98">AVERAGE(BV35:BV36)</f>
        <v>1.5000000000000001E-4</v>
      </c>
      <c r="BW37" s="182">
        <f t="shared" ref="BW37" si="99">AVERAGE(BW35:BW36)</f>
        <v>7.5000000000000002E-4</v>
      </c>
      <c r="BX37" s="7"/>
      <c r="BY37" s="7"/>
      <c r="BZ37" s="7"/>
      <c r="CA37" s="101"/>
      <c r="CB37" s="131" t="s">
        <v>1049</v>
      </c>
      <c r="CC37" s="171">
        <f>AVERAGE(BO58:BQ58)</f>
        <v>2.9999999999999997E-4</v>
      </c>
      <c r="CD37" s="183">
        <f>_xlfn.STDEV.P(BO58:BQ58)</f>
        <v>4.0824829046386298E-5</v>
      </c>
      <c r="CE37" s="138">
        <f>AVERAGE(BR58:BT58)</f>
        <v>1.6666666666666666E-4</v>
      </c>
      <c r="CF37" s="138">
        <f>_xlfn.STDEV.P(BR56:BT57)</f>
        <v>4.7140452079103169E-5</v>
      </c>
      <c r="CG37" s="140">
        <f>AVERAGE(BU58:BW58)</f>
        <v>9.1666666666666665E-4</v>
      </c>
      <c r="CH37" s="140">
        <f>_xlfn.STDEV.P(BU58:BW58)</f>
        <v>1.6499158227686102E-4</v>
      </c>
      <c r="CI37" s="170"/>
    </row>
    <row r="38" spans="3:87" ht="15.35" thickBot="1" x14ac:dyDescent="0.55000000000000004">
      <c r="D38" s="101"/>
      <c r="E38" s="212" t="s">
        <v>1020</v>
      </c>
      <c r="F38" s="213"/>
      <c r="G38" s="213"/>
      <c r="H38" s="214" t="s">
        <v>1023</v>
      </c>
      <c r="I38" s="215"/>
      <c r="J38" s="222"/>
      <c r="K38" s="225" t="s">
        <v>1021</v>
      </c>
      <c r="L38" s="226"/>
      <c r="M38" s="227"/>
      <c r="X38" s="56"/>
      <c r="AA38" s="7"/>
      <c r="AB38" s="7"/>
      <c r="AC38" s="1"/>
      <c r="AD38" s="97"/>
      <c r="AE38" s="97"/>
      <c r="AF38" s="97"/>
      <c r="AG38" s="97"/>
      <c r="AH38" s="97"/>
      <c r="AI38" s="97"/>
      <c r="AJ38" s="97"/>
      <c r="AK38" s="97"/>
      <c r="AL38" s="97"/>
      <c r="AM38" s="130"/>
      <c r="AN38" s="130"/>
      <c r="AO38" s="7"/>
      <c r="AP38" s="101"/>
      <c r="AQ38" s="131"/>
      <c r="AR38" s="152"/>
      <c r="AS38" s="169"/>
      <c r="AT38" s="170"/>
      <c r="AU38" s="170"/>
      <c r="AV38" s="170"/>
      <c r="AW38" s="170"/>
      <c r="AX38" s="170"/>
      <c r="AZ38" s="101"/>
      <c r="BI38" s="56"/>
      <c r="BK38" s="22"/>
      <c r="BL38" s="7"/>
      <c r="BM38" s="7"/>
      <c r="BN38" s="1"/>
      <c r="BO38" s="97"/>
      <c r="BP38" s="97"/>
      <c r="BQ38" s="97"/>
      <c r="BR38" s="97"/>
      <c r="BS38" s="97"/>
      <c r="BT38" s="97"/>
      <c r="BU38" s="97"/>
      <c r="BV38" s="97"/>
      <c r="BW38" s="97"/>
      <c r="BX38" s="130"/>
      <c r="BY38" s="130"/>
      <c r="BZ38" s="7"/>
      <c r="CA38" s="101"/>
      <c r="CB38" s="131"/>
      <c r="CC38" s="152"/>
      <c r="CD38" s="169"/>
      <c r="CE38" s="170"/>
      <c r="CF38" s="170"/>
      <c r="CG38" s="170"/>
      <c r="CH38" s="170"/>
      <c r="CI38" s="170"/>
    </row>
    <row r="39" spans="3:87" ht="15.35" thickBot="1" x14ac:dyDescent="0.55000000000000004">
      <c r="D39" s="101"/>
      <c r="E39" s="23" t="s">
        <v>972</v>
      </c>
      <c r="F39" s="24" t="s">
        <v>973</v>
      </c>
      <c r="G39" s="34" t="s">
        <v>974</v>
      </c>
      <c r="H39" s="32" t="s">
        <v>972</v>
      </c>
      <c r="I39" s="25" t="s">
        <v>973</v>
      </c>
      <c r="J39" s="25" t="s">
        <v>974</v>
      </c>
      <c r="K39" s="26" t="s">
        <v>972</v>
      </c>
      <c r="L39" s="27" t="s">
        <v>973</v>
      </c>
      <c r="M39" s="27" t="s">
        <v>974</v>
      </c>
      <c r="X39" s="56"/>
      <c r="AA39" s="7"/>
      <c r="AB39" s="7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9"/>
      <c r="AN39" s="9"/>
      <c r="AO39" s="7"/>
      <c r="AP39" s="101"/>
      <c r="AQ39" s="131"/>
      <c r="AR39" s="152"/>
      <c r="AS39" s="169"/>
      <c r="AT39" s="170"/>
      <c r="AU39" s="170"/>
      <c r="AV39" s="170"/>
      <c r="AW39" s="170"/>
      <c r="AX39" s="170"/>
      <c r="AZ39" s="101"/>
      <c r="BI39" s="56"/>
      <c r="BK39" s="22"/>
      <c r="BL39" s="7"/>
      <c r="BM39" s="7"/>
      <c r="BN39" s="152"/>
      <c r="BO39" s="152"/>
      <c r="BP39" s="152"/>
      <c r="BQ39" s="152"/>
      <c r="BR39" s="152"/>
      <c r="BS39" s="152"/>
      <c r="BT39" s="152"/>
      <c r="BU39" s="152"/>
      <c r="BV39" s="152"/>
      <c r="BW39" s="152"/>
      <c r="BX39" s="9"/>
      <c r="BY39" s="9"/>
      <c r="BZ39" s="7"/>
      <c r="CA39" s="101"/>
      <c r="CB39" s="131"/>
      <c r="CC39" s="152"/>
      <c r="CD39" s="169"/>
      <c r="CE39" s="170"/>
      <c r="CF39" s="170"/>
      <c r="CG39" s="170"/>
      <c r="CH39" s="170"/>
      <c r="CI39" s="170"/>
    </row>
    <row r="40" spans="3:87" ht="15.35" thickBot="1" x14ac:dyDescent="0.55000000000000004">
      <c r="D40" s="1" t="s">
        <v>1024</v>
      </c>
      <c r="E40" s="109">
        <v>2.454075</v>
      </c>
      <c r="F40" s="109">
        <v>2.2652999999999999</v>
      </c>
      <c r="G40" s="109">
        <v>2.0765249999999997</v>
      </c>
      <c r="H40" s="110">
        <v>1.2270375</v>
      </c>
      <c r="I40" s="110">
        <v>1.4158124999999999</v>
      </c>
      <c r="J40" s="111">
        <v>1.3214250000000001</v>
      </c>
      <c r="K40" s="112">
        <v>56.726887499999997</v>
      </c>
      <c r="L40" s="112">
        <v>57.01005</v>
      </c>
      <c r="M40" s="113">
        <v>57.859537500000002</v>
      </c>
      <c r="X40" s="56"/>
      <c r="AA40" s="7"/>
      <c r="AB40" s="7"/>
      <c r="AC40" s="70"/>
      <c r="AD40" s="212" t="s">
        <v>1020</v>
      </c>
      <c r="AE40" s="213"/>
      <c r="AF40" s="213"/>
      <c r="AG40" s="214" t="s">
        <v>1023</v>
      </c>
      <c r="AH40" s="215"/>
      <c r="AI40" s="215"/>
      <c r="AJ40" s="228" t="s">
        <v>1021</v>
      </c>
      <c r="AK40" s="226"/>
      <c r="AL40" s="227"/>
      <c r="AM40" s="131"/>
      <c r="AN40" s="131"/>
      <c r="AO40" s="7"/>
      <c r="AP40" s="101"/>
      <c r="AQ40" s="132">
        <v>0</v>
      </c>
      <c r="AR40" s="176">
        <v>227.03976746290164</v>
      </c>
      <c r="AS40" s="177">
        <v>21.939205675596732</v>
      </c>
      <c r="AT40" s="178">
        <v>221.53693920066516</v>
      </c>
      <c r="AU40" s="178">
        <v>11.896352610815846</v>
      </c>
      <c r="AV40" s="179">
        <v>217.26978876887654</v>
      </c>
      <c r="AW40" s="179">
        <v>12.93969867408296</v>
      </c>
      <c r="AX40" s="1" t="s">
        <v>1050</v>
      </c>
      <c r="BI40" s="56"/>
      <c r="BK40" s="22"/>
      <c r="BL40" s="7"/>
      <c r="BM40" s="7"/>
      <c r="BN40" s="70"/>
      <c r="BO40" s="212" t="s">
        <v>1020</v>
      </c>
      <c r="BP40" s="213"/>
      <c r="BQ40" s="213"/>
      <c r="BR40" s="214" t="s">
        <v>1023</v>
      </c>
      <c r="BS40" s="215"/>
      <c r="BT40" s="215"/>
      <c r="BU40" s="228" t="s">
        <v>1021</v>
      </c>
      <c r="BV40" s="226"/>
      <c r="BW40" s="227"/>
      <c r="BX40" s="131"/>
      <c r="BY40" s="131"/>
      <c r="BZ40" s="7"/>
      <c r="CA40" s="101"/>
      <c r="CB40" s="132">
        <v>0</v>
      </c>
      <c r="CC40" s="176">
        <v>3.3445818894323569E-2</v>
      </c>
      <c r="CD40" s="177">
        <v>1.1703598617232771E-2</v>
      </c>
      <c r="CE40" s="178">
        <v>9.0781508427449711E-2</v>
      </c>
      <c r="CF40" s="178">
        <v>8.2427235145200423E-2</v>
      </c>
      <c r="CG40" s="179">
        <v>0.10989340493849173</v>
      </c>
      <c r="CH40" s="179">
        <v>7.524361180762193E-2</v>
      </c>
      <c r="CI40" s="1" t="s">
        <v>1050</v>
      </c>
    </row>
    <row r="41" spans="3:87" ht="15" x14ac:dyDescent="0.5">
      <c r="D41" s="1" t="s">
        <v>1022</v>
      </c>
      <c r="E41" s="103">
        <v>0.113</v>
      </c>
      <c r="F41" s="103">
        <v>0.114</v>
      </c>
      <c r="G41" s="103">
        <v>0.114</v>
      </c>
      <c r="H41" s="105">
        <v>0.122</v>
      </c>
      <c r="I41" s="105">
        <v>0.122</v>
      </c>
      <c r="J41" s="106">
        <v>0.121</v>
      </c>
      <c r="K41" s="107">
        <v>9.5000000000000001E-2</v>
      </c>
      <c r="L41" s="107">
        <v>9.5000000000000001E-2</v>
      </c>
      <c r="M41" s="108">
        <v>9.5000000000000001E-2</v>
      </c>
      <c r="X41" s="56"/>
      <c r="AA41" s="7"/>
      <c r="AB41" s="7"/>
      <c r="AC41" s="9"/>
      <c r="AD41" s="158" t="s">
        <v>972</v>
      </c>
      <c r="AE41" s="165" t="s">
        <v>973</v>
      </c>
      <c r="AF41" s="165" t="s">
        <v>974</v>
      </c>
      <c r="AG41" s="32" t="s">
        <v>972</v>
      </c>
      <c r="AH41" s="166" t="s">
        <v>973</v>
      </c>
      <c r="AI41" s="166" t="s">
        <v>974</v>
      </c>
      <c r="AJ41" s="26" t="s">
        <v>972</v>
      </c>
      <c r="AK41" s="167" t="s">
        <v>973</v>
      </c>
      <c r="AL41" s="167" t="s">
        <v>974</v>
      </c>
      <c r="AM41" s="9"/>
      <c r="AN41" s="9"/>
      <c r="AO41" s="7"/>
      <c r="AP41" s="101"/>
      <c r="AQ41" s="131" t="s">
        <v>1047</v>
      </c>
      <c r="AR41" s="176">
        <v>195.02758782081602</v>
      </c>
      <c r="AS41" s="177">
        <v>13.099645867492084</v>
      </c>
      <c r="AT41" s="178">
        <v>218.53967221400808</v>
      </c>
      <c r="AU41" s="178">
        <v>14.016066268922131</v>
      </c>
      <c r="AV41" s="179">
        <v>211.22394637353679</v>
      </c>
      <c r="AW41" s="179">
        <v>15.512008783712432</v>
      </c>
      <c r="BI41" s="56"/>
      <c r="BK41" s="22"/>
      <c r="BL41" s="7"/>
      <c r="BM41" s="7"/>
      <c r="BN41" s="9"/>
      <c r="BO41" s="158" t="s">
        <v>972</v>
      </c>
      <c r="BP41" s="165" t="s">
        <v>973</v>
      </c>
      <c r="BQ41" s="165" t="s">
        <v>974</v>
      </c>
      <c r="BR41" s="32" t="s">
        <v>972</v>
      </c>
      <c r="BS41" s="166" t="s">
        <v>973</v>
      </c>
      <c r="BT41" s="166" t="s">
        <v>974</v>
      </c>
      <c r="BU41" s="26" t="s">
        <v>972</v>
      </c>
      <c r="BV41" s="167" t="s">
        <v>973</v>
      </c>
      <c r="BW41" s="167" t="s">
        <v>974</v>
      </c>
      <c r="BX41" s="9"/>
      <c r="BY41" s="9"/>
      <c r="BZ41" s="7"/>
      <c r="CA41" s="101"/>
      <c r="CB41" s="131" t="s">
        <v>1047</v>
      </c>
      <c r="CC41" s="176">
        <v>1.433392238328153E-2</v>
      </c>
      <c r="CD41" s="177">
        <v>2.0271227436440015E-2</v>
      </c>
      <c r="CE41" s="178">
        <v>4.3001767149844591E-2</v>
      </c>
      <c r="CF41" s="178">
        <v>1.1669945202591613E-2</v>
      </c>
      <c r="CG41" s="179">
        <v>8.1225560171928654E-2</v>
      </c>
      <c r="CH41" s="179">
        <v>6.7570758121466715E-3</v>
      </c>
      <c r="CI41" s="101"/>
    </row>
    <row r="42" spans="3:87" x14ac:dyDescent="0.5">
      <c r="D42" s="1" t="s">
        <v>1026</v>
      </c>
      <c r="E42" s="114">
        <f>0.1/E41</f>
        <v>0.88495575221238942</v>
      </c>
      <c r="F42" s="114">
        <f>0.1/F41</f>
        <v>0.87719298245614041</v>
      </c>
      <c r="G42" s="114">
        <f t="shared" ref="G42" si="100">0.1/G41</f>
        <v>0.87719298245614041</v>
      </c>
      <c r="H42" s="115">
        <f t="shared" ref="H42" si="101">0.1/H41</f>
        <v>0.81967213114754101</v>
      </c>
      <c r="I42" s="115">
        <f t="shared" ref="I42" si="102">0.1/I41</f>
        <v>0.81967213114754101</v>
      </c>
      <c r="J42" s="116">
        <f t="shared" ref="J42" si="103">0.1/J41</f>
        <v>0.82644628099173556</v>
      </c>
      <c r="K42" s="117">
        <f t="shared" ref="K42" si="104">0.1/K41</f>
        <v>1.0526315789473684</v>
      </c>
      <c r="L42" s="117">
        <f t="shared" ref="L42" si="105">0.1/L41</f>
        <v>1.0526315789473684</v>
      </c>
      <c r="M42" s="118">
        <f t="shared" ref="M42" si="106">0.1/M41</f>
        <v>1.0526315789473684</v>
      </c>
      <c r="X42" s="56"/>
      <c r="AA42" s="7"/>
      <c r="AB42" s="7"/>
      <c r="AC42" s="9" t="s">
        <v>1046</v>
      </c>
      <c r="AD42" s="109">
        <v>0.89629999999999999</v>
      </c>
      <c r="AE42" s="159">
        <v>0.86070000000000002</v>
      </c>
      <c r="AF42" s="160">
        <v>0.8024</v>
      </c>
      <c r="AG42" s="162">
        <v>0.86399999999999999</v>
      </c>
      <c r="AH42" s="163">
        <v>0.99670000000000003</v>
      </c>
      <c r="AI42" s="163">
        <v>0.89800000000000002</v>
      </c>
      <c r="AJ42" s="112">
        <v>0.98440000000000005</v>
      </c>
      <c r="AK42" s="161">
        <v>0.9093</v>
      </c>
      <c r="AL42" s="168">
        <v>0.80210000000000004</v>
      </c>
      <c r="AM42" s="153"/>
      <c r="AN42" s="153"/>
      <c r="AO42" s="7"/>
      <c r="AP42" s="101"/>
      <c r="AQ42" s="131" t="s">
        <v>1048</v>
      </c>
      <c r="AR42" s="176">
        <v>217.8897655350182</v>
      </c>
      <c r="AS42" s="177">
        <v>7.5005950283608787</v>
      </c>
      <c r="AT42" s="178">
        <v>210.07805828163362</v>
      </c>
      <c r="AU42" s="178">
        <v>7.8521782889971687</v>
      </c>
      <c r="AV42" s="179">
        <v>211.00160987809286</v>
      </c>
      <c r="AW42" s="179">
        <v>14.561903693171212</v>
      </c>
      <c r="AX42" s="101"/>
      <c r="BI42" s="56"/>
      <c r="BK42" s="22"/>
      <c r="BL42" s="7"/>
      <c r="BM42" s="7"/>
      <c r="BN42" s="9" t="s">
        <v>1046</v>
      </c>
      <c r="BO42" s="109">
        <v>0</v>
      </c>
      <c r="BP42" s="159">
        <v>0</v>
      </c>
      <c r="BQ42" s="160">
        <v>1E-4</v>
      </c>
      <c r="BR42" s="162">
        <v>2.0000000000000001E-4</v>
      </c>
      <c r="BS42" s="163">
        <v>1E-4</v>
      </c>
      <c r="BT42" s="163">
        <v>1E-4</v>
      </c>
      <c r="BU42" s="112">
        <v>2.9999999999999997E-4</v>
      </c>
      <c r="BV42" s="161">
        <v>2.0000000000000001E-4</v>
      </c>
      <c r="BW42" s="168">
        <v>2.9999999999999997E-4</v>
      </c>
      <c r="BX42" s="153"/>
      <c r="BY42" s="153"/>
      <c r="BZ42" s="7"/>
      <c r="CA42" s="101"/>
      <c r="CB42" s="131" t="s">
        <v>1048</v>
      </c>
      <c r="CC42" s="176">
        <v>5.2557715405365607E-2</v>
      </c>
      <c r="CD42" s="177">
        <v>4.4309109242199815E-2</v>
      </c>
      <c r="CE42" s="178">
        <v>0.10989340493849173</v>
      </c>
      <c r="CF42" s="178">
        <v>2.490803632540918E-2</v>
      </c>
      <c r="CG42" s="179">
        <v>0.16722909447161782</v>
      </c>
      <c r="CH42" s="179">
        <v>5.7732481046375662E-2</v>
      </c>
      <c r="CI42" s="101"/>
    </row>
    <row r="43" spans="3:87" ht="14.7" thickBot="1" x14ac:dyDescent="0.55000000000000004">
      <c r="D43" s="1" t="s">
        <v>1025</v>
      </c>
      <c r="E43" s="119">
        <f>E40*E42</f>
        <v>2.1717477876106197</v>
      </c>
      <c r="F43" s="120">
        <f t="shared" ref="F43" si="107">F40*F42</f>
        <v>1.9871052631578947</v>
      </c>
      <c r="G43" s="120">
        <f t="shared" ref="G43" si="108">G40*G42</f>
        <v>1.8215131578947368</v>
      </c>
      <c r="H43" s="121">
        <f t="shared" ref="H43" si="109">H40*H42</f>
        <v>1.005768442622951</v>
      </c>
      <c r="I43" s="122">
        <f t="shared" ref="I43" si="110">I40*I42</f>
        <v>1.1605020491803277</v>
      </c>
      <c r="J43" s="122">
        <f t="shared" ref="J43" si="111">J40*J42</f>
        <v>1.0920867768595042</v>
      </c>
      <c r="K43" s="123">
        <f t="shared" ref="K43" si="112">K40*K42</f>
        <v>59.712513157894733</v>
      </c>
      <c r="L43" s="124">
        <f t="shared" ref="L43" si="113">L40*L42</f>
        <v>60.010578947368415</v>
      </c>
      <c r="M43" s="124">
        <f t="shared" ref="M43" si="114">M40*M42</f>
        <v>60.904776315789469</v>
      </c>
      <c r="X43" s="56"/>
      <c r="AA43" s="7"/>
      <c r="AB43" s="7"/>
      <c r="AC43" s="9"/>
      <c r="AD43" s="160">
        <v>0.90400000000000003</v>
      </c>
      <c r="AE43" s="159">
        <v>0.82520000000000004</v>
      </c>
      <c r="AF43" s="160">
        <v>0.77249999999999996</v>
      </c>
      <c r="AG43" s="162">
        <v>0.89580000000000004</v>
      </c>
      <c r="AH43" s="163">
        <v>0.94350000000000001</v>
      </c>
      <c r="AI43" s="163">
        <v>1.0129999999999999</v>
      </c>
      <c r="AJ43" s="161">
        <v>0.90290000000000004</v>
      </c>
      <c r="AK43" s="161">
        <v>0.87290000000000001</v>
      </c>
      <c r="AL43" s="161">
        <v>0.96830000000000005</v>
      </c>
      <c r="AM43" s="153"/>
      <c r="AN43" s="153"/>
      <c r="AO43" s="7"/>
      <c r="AP43" s="101"/>
      <c r="AQ43" s="131" t="s">
        <v>1049</v>
      </c>
      <c r="AR43" s="176">
        <v>211.05719400195383</v>
      </c>
      <c r="AS43" s="177">
        <v>9.4251211099768248</v>
      </c>
      <c r="AT43" s="178">
        <v>202.51861743654115</v>
      </c>
      <c r="AU43" s="178">
        <v>6.8724469009234124</v>
      </c>
      <c r="AV43" s="179">
        <v>217.2013775395092</v>
      </c>
      <c r="AW43" s="179">
        <v>12.056776393883265</v>
      </c>
      <c r="AX43" s="101"/>
      <c r="BI43" s="56"/>
      <c r="BK43" s="22"/>
      <c r="BL43" s="7"/>
      <c r="BM43" s="7"/>
      <c r="BN43" s="9"/>
      <c r="BO43" s="160">
        <v>0</v>
      </c>
      <c r="BP43" s="159">
        <v>0</v>
      </c>
      <c r="BQ43" s="160">
        <v>2.0000000000000001E-4</v>
      </c>
      <c r="BR43" s="162">
        <v>1E-4</v>
      </c>
      <c r="BS43" s="163">
        <v>2.0000000000000001E-4</v>
      </c>
      <c r="BT43" s="163">
        <v>2.0000000000000001E-4</v>
      </c>
      <c r="BU43" s="161">
        <v>2.9999999999999997E-4</v>
      </c>
      <c r="BV43" s="161">
        <v>4.0000000000000002E-4</v>
      </c>
      <c r="BW43" s="161">
        <v>2.0000000000000001E-4</v>
      </c>
      <c r="BX43" s="153"/>
      <c r="BY43" s="153"/>
      <c r="BZ43" s="7"/>
      <c r="CA43" s="101"/>
      <c r="CB43" s="131" t="s">
        <v>1049</v>
      </c>
      <c r="CC43" s="176">
        <v>8.6003534299689169E-2</v>
      </c>
      <c r="CD43" s="177">
        <v>1.1703598617232769E-2</v>
      </c>
      <c r="CE43" s="178">
        <v>4.7779741277605092E-2</v>
      </c>
      <c r="CF43" s="178">
        <v>1.1002529851770597E-2</v>
      </c>
      <c r="CG43" s="179">
        <v>0.26278857702682801</v>
      </c>
      <c r="CH43" s="179">
        <v>4.7299530685026688E-2</v>
      </c>
      <c r="CI43" s="101"/>
    </row>
    <row r="44" spans="3:87" ht="14.7" thickBot="1" x14ac:dyDescent="0.55000000000000004">
      <c r="C44" s="101" t="s">
        <v>1034</v>
      </c>
      <c r="D44" s="82" t="s">
        <v>975</v>
      </c>
      <c r="E44" s="125">
        <f>AVERAGE(E43:G43)</f>
        <v>1.9934554028877505</v>
      </c>
      <c r="F44" s="126"/>
      <c r="G44" s="126"/>
      <c r="H44" s="127">
        <f>AVERAGE(H43:J43)</f>
        <v>1.086119089554261</v>
      </c>
      <c r="I44" s="126"/>
      <c r="J44" s="126"/>
      <c r="K44" s="128">
        <f>AVERAGE(K43:M43)</f>
        <v>60.209289473684208</v>
      </c>
      <c r="L44" s="126"/>
      <c r="M44" s="126"/>
      <c r="X44" s="56"/>
      <c r="AA44" s="7"/>
      <c r="AB44" s="7"/>
      <c r="AC44" s="9" t="s">
        <v>975</v>
      </c>
      <c r="AD44" s="164">
        <f>AVERAGE(AD42:AD43)</f>
        <v>0.90015000000000001</v>
      </c>
      <c r="AE44" s="164">
        <f t="shared" ref="AE44" si="115">AVERAGE(AE42:AE43)</f>
        <v>0.84295000000000009</v>
      </c>
      <c r="AF44" s="164">
        <f t="shared" ref="AF44" si="116">AVERAGE(AF42:AF43)</f>
        <v>0.78744999999999998</v>
      </c>
      <c r="AG44" s="180">
        <f t="shared" ref="AG44" si="117">AVERAGE(AG42:AG43)</f>
        <v>0.87990000000000002</v>
      </c>
      <c r="AH44" s="180">
        <f t="shared" ref="AH44" si="118">AVERAGE(AH42:AH43)</f>
        <v>0.97009999999999996</v>
      </c>
      <c r="AI44" s="180">
        <f t="shared" ref="AI44" si="119">AVERAGE(AI42:AI43)</f>
        <v>0.95550000000000002</v>
      </c>
      <c r="AJ44" s="181">
        <f t="shared" ref="AJ44" si="120">AVERAGE(AJ42:AJ43)</f>
        <v>0.9436500000000001</v>
      </c>
      <c r="AK44" s="182">
        <f t="shared" ref="AK44" si="121">AVERAGE(AK42:AK43)</f>
        <v>0.8911</v>
      </c>
      <c r="AL44" s="182">
        <f t="shared" ref="AL44" si="122">AVERAGE(AL42:AL43)</f>
        <v>0.88519999999999999</v>
      </c>
      <c r="AM44" s="154"/>
      <c r="AN44" s="154"/>
      <c r="AO44" s="7"/>
      <c r="AP44" s="101"/>
      <c r="AQ44" s="131"/>
      <c r="AR44" s="170"/>
      <c r="AS44" s="169"/>
      <c r="AT44" s="170"/>
      <c r="AU44" s="170"/>
      <c r="AV44" s="170"/>
      <c r="AW44" s="170"/>
      <c r="AX44" s="101"/>
      <c r="BI44" s="56"/>
      <c r="BK44" s="22"/>
      <c r="BL44" s="7"/>
      <c r="BM44" s="7"/>
      <c r="BN44" s="9" t="s">
        <v>975</v>
      </c>
      <c r="BO44" s="164">
        <f>AVERAGE(BO42:BO43)</f>
        <v>0</v>
      </c>
      <c r="BP44" s="164">
        <f t="shared" ref="BP44" si="123">AVERAGE(BP42:BP43)</f>
        <v>0</v>
      </c>
      <c r="BQ44" s="164">
        <f t="shared" ref="BQ44" si="124">AVERAGE(BQ42:BQ43)</f>
        <v>1.5000000000000001E-4</v>
      </c>
      <c r="BR44" s="180">
        <f t="shared" ref="BR44" si="125">AVERAGE(BR42:BR43)</f>
        <v>1.5000000000000001E-4</v>
      </c>
      <c r="BS44" s="180">
        <f t="shared" ref="BS44" si="126">AVERAGE(BS42:BS43)</f>
        <v>1.5000000000000001E-4</v>
      </c>
      <c r="BT44" s="180">
        <f t="shared" ref="BT44" si="127">AVERAGE(BT42:BT43)</f>
        <v>1.5000000000000001E-4</v>
      </c>
      <c r="BU44" s="181">
        <f t="shared" ref="BU44" si="128">AVERAGE(BU42:BU43)</f>
        <v>2.9999999999999997E-4</v>
      </c>
      <c r="BV44" s="182">
        <f t="shared" ref="BV44" si="129">AVERAGE(BV42:BV43)</f>
        <v>3.0000000000000003E-4</v>
      </c>
      <c r="BW44" s="182">
        <f t="shared" ref="BW44" si="130">AVERAGE(BW42:BW43)</f>
        <v>2.5000000000000001E-4</v>
      </c>
      <c r="BX44" s="154"/>
      <c r="BY44" s="154"/>
      <c r="BZ44" s="7"/>
      <c r="CA44" s="101"/>
      <c r="CB44" s="131"/>
      <c r="CC44" s="170"/>
      <c r="CD44" s="169"/>
      <c r="CE44" s="170"/>
      <c r="CF44" s="170"/>
      <c r="CG44" s="170"/>
      <c r="CH44" s="170"/>
      <c r="CI44" s="101"/>
    </row>
    <row r="45" spans="3:87" x14ac:dyDescent="0.5">
      <c r="X45" s="56"/>
      <c r="AA45" s="7"/>
      <c r="AB45" s="7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7"/>
      <c r="AN45" s="7"/>
      <c r="AO45" s="7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BI45" s="56"/>
      <c r="BK45" s="22"/>
      <c r="BL45" s="7"/>
      <c r="BM45" s="7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7"/>
      <c r="BY45" s="7"/>
      <c r="BZ45" s="7"/>
      <c r="CA45" s="101"/>
      <c r="CB45" s="101"/>
      <c r="CC45" s="101"/>
      <c r="CD45" s="101"/>
      <c r="CE45" s="101"/>
      <c r="CF45" s="101"/>
      <c r="CG45" s="101"/>
      <c r="CH45" s="101"/>
      <c r="CI45" s="101"/>
    </row>
    <row r="46" spans="3:87" ht="14.7" thickBot="1" x14ac:dyDescent="0.55000000000000004">
      <c r="X46" s="56"/>
      <c r="AA46" s="7"/>
      <c r="AB46" s="7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7"/>
      <c r="AN46" s="7"/>
      <c r="AO46" s="7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BI46" s="56"/>
      <c r="BK46" s="22"/>
      <c r="BL46" s="7"/>
      <c r="BM46" s="7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7"/>
      <c r="BY46" s="7"/>
      <c r="BZ46" s="7"/>
      <c r="CA46" s="101"/>
      <c r="CB46" s="101"/>
      <c r="CC46" s="101"/>
      <c r="CD46" s="101"/>
      <c r="CE46" s="101"/>
      <c r="CF46" s="101"/>
      <c r="CG46" s="101"/>
      <c r="CH46" s="101"/>
      <c r="CI46" s="101"/>
    </row>
    <row r="47" spans="3:87" ht="15.35" thickBot="1" x14ac:dyDescent="0.55000000000000004">
      <c r="D47" s="101"/>
      <c r="E47" s="212" t="s">
        <v>1020</v>
      </c>
      <c r="F47" s="213"/>
      <c r="G47" s="213"/>
      <c r="H47" s="214" t="s">
        <v>1023</v>
      </c>
      <c r="I47" s="215"/>
      <c r="J47" s="222"/>
      <c r="K47" s="225" t="s">
        <v>1021</v>
      </c>
      <c r="L47" s="226"/>
      <c r="M47" s="227"/>
      <c r="X47" s="56"/>
      <c r="AA47" s="7"/>
      <c r="AB47" s="7"/>
      <c r="AC47" s="70"/>
      <c r="AD47" s="212" t="s">
        <v>1020</v>
      </c>
      <c r="AE47" s="213"/>
      <c r="AF47" s="213"/>
      <c r="AG47" s="214" t="s">
        <v>1023</v>
      </c>
      <c r="AH47" s="215"/>
      <c r="AI47" s="215"/>
      <c r="AJ47" s="228" t="s">
        <v>1021</v>
      </c>
      <c r="AK47" s="226"/>
      <c r="AL47" s="227"/>
      <c r="AM47" s="130"/>
      <c r="AN47" s="130"/>
      <c r="AO47" s="7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I47" s="56"/>
      <c r="BK47" s="22"/>
      <c r="BL47" s="7"/>
      <c r="BM47" s="7"/>
      <c r="BN47" s="70"/>
      <c r="BO47" s="212" t="s">
        <v>1020</v>
      </c>
      <c r="BP47" s="213"/>
      <c r="BQ47" s="213"/>
      <c r="BR47" s="214" t="s">
        <v>1023</v>
      </c>
      <c r="BS47" s="215"/>
      <c r="BT47" s="215"/>
      <c r="BU47" s="228" t="s">
        <v>1021</v>
      </c>
      <c r="BV47" s="226"/>
      <c r="BW47" s="227"/>
      <c r="BX47" s="130"/>
      <c r="BY47" s="130"/>
      <c r="BZ47" s="7"/>
      <c r="CA47" s="101"/>
      <c r="CB47" s="101"/>
      <c r="CC47" s="101"/>
      <c r="CD47" s="101"/>
      <c r="CE47" s="101"/>
      <c r="CF47" s="101"/>
      <c r="CG47" s="101"/>
      <c r="CH47" s="101"/>
      <c r="CI47" s="101"/>
    </row>
    <row r="48" spans="3:87" ht="15" x14ac:dyDescent="0.5">
      <c r="D48" s="101"/>
      <c r="E48" s="23" t="s">
        <v>972</v>
      </c>
      <c r="F48" s="24" t="s">
        <v>973</v>
      </c>
      <c r="G48" s="34" t="s">
        <v>974</v>
      </c>
      <c r="H48" s="32" t="s">
        <v>972</v>
      </c>
      <c r="I48" s="25" t="s">
        <v>973</v>
      </c>
      <c r="J48" s="25" t="s">
        <v>974</v>
      </c>
      <c r="K48" s="26" t="s">
        <v>972</v>
      </c>
      <c r="L48" s="27" t="s">
        <v>973</v>
      </c>
      <c r="M48" s="27" t="s">
        <v>974</v>
      </c>
      <c r="X48" s="56"/>
      <c r="AA48" s="7"/>
      <c r="AB48" s="7"/>
      <c r="AC48" s="9"/>
      <c r="AD48" s="158" t="s">
        <v>972</v>
      </c>
      <c r="AE48" s="165" t="s">
        <v>973</v>
      </c>
      <c r="AF48" s="165" t="s">
        <v>974</v>
      </c>
      <c r="AG48" s="32" t="s">
        <v>972</v>
      </c>
      <c r="AH48" s="166" t="s">
        <v>973</v>
      </c>
      <c r="AI48" s="166" t="s">
        <v>974</v>
      </c>
      <c r="AJ48" s="26" t="s">
        <v>972</v>
      </c>
      <c r="AK48" s="167" t="s">
        <v>973</v>
      </c>
      <c r="AL48" s="167" t="s">
        <v>974</v>
      </c>
      <c r="AM48" s="9"/>
      <c r="AN48" s="9"/>
      <c r="AO48" s="7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I48" s="56"/>
      <c r="BK48" s="22"/>
      <c r="BL48" s="7"/>
      <c r="BM48" s="7"/>
      <c r="BN48" s="9"/>
      <c r="BO48" s="158" t="s">
        <v>972</v>
      </c>
      <c r="BP48" s="165" t="s">
        <v>973</v>
      </c>
      <c r="BQ48" s="165" t="s">
        <v>974</v>
      </c>
      <c r="BR48" s="32" t="s">
        <v>972</v>
      </c>
      <c r="BS48" s="166" t="s">
        <v>973</v>
      </c>
      <c r="BT48" s="166" t="s">
        <v>974</v>
      </c>
      <c r="BU48" s="26" t="s">
        <v>972</v>
      </c>
      <c r="BV48" s="167" t="s">
        <v>973</v>
      </c>
      <c r="BW48" s="167" t="s">
        <v>974</v>
      </c>
      <c r="BX48" s="9"/>
      <c r="BY48" s="9"/>
      <c r="BZ48" s="7"/>
      <c r="CA48" s="101"/>
      <c r="CB48" s="101"/>
      <c r="CC48" s="101"/>
      <c r="CD48" s="101"/>
      <c r="CE48" s="101"/>
      <c r="CF48" s="101"/>
      <c r="CG48" s="101"/>
      <c r="CH48" s="101"/>
      <c r="CI48" s="101"/>
    </row>
    <row r="49" spans="3:87" x14ac:dyDescent="0.5">
      <c r="D49" s="1" t="s">
        <v>1024</v>
      </c>
      <c r="E49" s="109">
        <v>6.2295750000000005</v>
      </c>
      <c r="F49" s="109">
        <v>6.1351874999999998</v>
      </c>
      <c r="G49" s="109">
        <v>6.4183500000000011</v>
      </c>
      <c r="H49" s="110">
        <v>2.8316249999999998</v>
      </c>
      <c r="I49" s="110">
        <v>2.7372375000000004</v>
      </c>
      <c r="J49" s="111">
        <v>2.7372375000000004</v>
      </c>
      <c r="K49" s="112">
        <v>106.65787499999999</v>
      </c>
      <c r="L49" s="112">
        <v>106.65787499999999</v>
      </c>
      <c r="M49" s="113">
        <v>108.73439999999999</v>
      </c>
      <c r="X49" s="56"/>
      <c r="AA49" s="7"/>
      <c r="AB49" s="7"/>
      <c r="AC49" s="9" t="s">
        <v>988</v>
      </c>
      <c r="AD49" s="109">
        <v>0.9798</v>
      </c>
      <c r="AE49" s="159">
        <v>0.93700000000000006</v>
      </c>
      <c r="AF49" s="160">
        <v>0.91949999999999998</v>
      </c>
      <c r="AG49" s="162">
        <v>0.88670000000000004</v>
      </c>
      <c r="AH49" s="163">
        <v>0.92459999999999998</v>
      </c>
      <c r="AI49" s="163">
        <v>0.88</v>
      </c>
      <c r="AJ49" s="112">
        <v>1.0093000000000001</v>
      </c>
      <c r="AK49" s="161">
        <v>0.90990000000000004</v>
      </c>
      <c r="AL49" s="168">
        <v>0.91290000000000004</v>
      </c>
      <c r="AM49" s="131"/>
      <c r="AN49" s="131"/>
      <c r="BI49" s="56"/>
      <c r="BK49" s="22"/>
      <c r="BL49" s="7"/>
      <c r="BM49" s="7"/>
      <c r="BN49" s="9" t="s">
        <v>988</v>
      </c>
      <c r="BO49" s="109">
        <v>1E-4</v>
      </c>
      <c r="BP49" s="159">
        <v>2.0000000000000001E-4</v>
      </c>
      <c r="BQ49" s="160">
        <v>0</v>
      </c>
      <c r="BR49" s="162">
        <v>2.9999999999999997E-4</v>
      </c>
      <c r="BS49" s="163">
        <v>4.0000000000000002E-4</v>
      </c>
      <c r="BT49" s="163">
        <v>2.9999999999999997E-4</v>
      </c>
      <c r="BU49" s="112">
        <v>6.9999999999999999E-4</v>
      </c>
      <c r="BV49" s="161">
        <v>5.0000000000000001E-4</v>
      </c>
      <c r="BW49" s="168">
        <v>2.9999999999999997E-4</v>
      </c>
      <c r="BX49" s="131"/>
      <c r="BY49" s="13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</row>
    <row r="50" spans="3:87" x14ac:dyDescent="0.5">
      <c r="D50" s="1" t="s">
        <v>1022</v>
      </c>
      <c r="E50" s="103">
        <v>0.13500000000000001</v>
      </c>
      <c r="F50" s="103">
        <v>0.13500000000000001</v>
      </c>
      <c r="G50" s="103">
        <v>0.13500000000000001</v>
      </c>
      <c r="H50" s="105">
        <v>0.155</v>
      </c>
      <c r="I50" s="105">
        <v>0.155</v>
      </c>
      <c r="J50" s="106">
        <v>0.155</v>
      </c>
      <c r="K50" s="107">
        <v>0.11600000000000001</v>
      </c>
      <c r="L50" s="107">
        <v>0.11600000000000001</v>
      </c>
      <c r="M50" s="108">
        <v>0.11600000000000001</v>
      </c>
      <c r="X50" s="56"/>
      <c r="AA50" s="7"/>
      <c r="AB50" s="7"/>
      <c r="AC50" s="9"/>
      <c r="AD50" s="160">
        <v>0.95730000000000004</v>
      </c>
      <c r="AE50" s="159">
        <v>0.90869999999999995</v>
      </c>
      <c r="AF50" s="160">
        <v>0.89349999999999996</v>
      </c>
      <c r="AG50" s="162">
        <v>0.88680000000000003</v>
      </c>
      <c r="AH50" s="163">
        <v>0.87460000000000004</v>
      </c>
      <c r="AI50" s="163">
        <v>0.96040000000000003</v>
      </c>
      <c r="AJ50" s="161">
        <v>0.86399999999999999</v>
      </c>
      <c r="AK50" s="161">
        <v>0.91479999999999995</v>
      </c>
      <c r="AL50" s="161">
        <v>0.82379999999999998</v>
      </c>
      <c r="AM50" s="9"/>
      <c r="AN50" s="7"/>
      <c r="BI50" s="56"/>
      <c r="BK50" s="22"/>
      <c r="BL50" s="7"/>
      <c r="BM50" s="7"/>
      <c r="BN50" s="9"/>
      <c r="BO50" s="160">
        <v>0</v>
      </c>
      <c r="BP50" s="159">
        <v>0</v>
      </c>
      <c r="BQ50" s="160">
        <v>8.0000000000000004E-4</v>
      </c>
      <c r="BR50" s="162">
        <v>2.9999999999999997E-4</v>
      </c>
      <c r="BS50" s="163">
        <v>4.0000000000000002E-4</v>
      </c>
      <c r="BT50" s="163">
        <v>5.9999999999999995E-4</v>
      </c>
      <c r="BU50" s="161">
        <v>6.9999999999999999E-4</v>
      </c>
      <c r="BV50" s="161">
        <v>1E-3</v>
      </c>
      <c r="BW50" s="161">
        <v>2.9999999999999997E-4</v>
      </c>
      <c r="BX50" s="9"/>
      <c r="BY50" s="7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</row>
    <row r="51" spans="3:87" x14ac:dyDescent="0.5">
      <c r="D51" s="1" t="s">
        <v>1026</v>
      </c>
      <c r="E51" s="114">
        <f>0.1/E50</f>
        <v>0.7407407407407407</v>
      </c>
      <c r="F51" s="114">
        <f>0.1/F50</f>
        <v>0.7407407407407407</v>
      </c>
      <c r="G51" s="114">
        <f t="shared" ref="G51" si="131">0.1/G50</f>
        <v>0.7407407407407407</v>
      </c>
      <c r="H51" s="115">
        <f t="shared" ref="H51" si="132">0.1/H50</f>
        <v>0.64516129032258074</v>
      </c>
      <c r="I51" s="115">
        <f t="shared" ref="I51" si="133">0.1/I50</f>
        <v>0.64516129032258074</v>
      </c>
      <c r="J51" s="116">
        <f t="shared" ref="J51" si="134">0.1/J50</f>
        <v>0.64516129032258074</v>
      </c>
      <c r="K51" s="117">
        <f t="shared" ref="K51" si="135">0.1/K50</f>
        <v>0.86206896551724144</v>
      </c>
      <c r="L51" s="117">
        <f t="shared" ref="L51" si="136">0.1/L50</f>
        <v>0.86206896551724144</v>
      </c>
      <c r="M51" s="118">
        <f t="shared" ref="M51" si="137">0.1/M50</f>
        <v>0.86206896551724144</v>
      </c>
      <c r="X51" s="56"/>
      <c r="AA51" s="7"/>
      <c r="AB51" s="7"/>
      <c r="AC51" s="9" t="s">
        <v>975</v>
      </c>
      <c r="AD51" s="164">
        <f>AVERAGE(AD49:AD50)</f>
        <v>0.96855000000000002</v>
      </c>
      <c r="AE51" s="164">
        <f t="shared" ref="AE51" si="138">AVERAGE(AE49:AE50)</f>
        <v>0.92284999999999995</v>
      </c>
      <c r="AF51" s="164">
        <f t="shared" ref="AF51" si="139">AVERAGE(AF49:AF50)</f>
        <v>0.90649999999999997</v>
      </c>
      <c r="AG51" s="180">
        <f t="shared" ref="AG51" si="140">AVERAGE(AG49:AG50)</f>
        <v>0.88675000000000004</v>
      </c>
      <c r="AH51" s="180">
        <f t="shared" ref="AH51" si="141">AVERAGE(AH49:AH50)</f>
        <v>0.89959999999999996</v>
      </c>
      <c r="AI51" s="180">
        <f t="shared" ref="AI51" si="142">AVERAGE(AI49:AI50)</f>
        <v>0.92020000000000002</v>
      </c>
      <c r="AJ51" s="181">
        <f t="shared" ref="AJ51" si="143">AVERAGE(AJ49:AJ50)</f>
        <v>0.93664999999999998</v>
      </c>
      <c r="AK51" s="182">
        <f t="shared" ref="AK51" si="144">AVERAGE(AK49:AK50)</f>
        <v>0.91234999999999999</v>
      </c>
      <c r="AL51" s="182">
        <f t="shared" ref="AL51" si="145">AVERAGE(AL49:AL50)</f>
        <v>0.86834999999999996</v>
      </c>
      <c r="AM51" s="153"/>
      <c r="AN51" s="7"/>
      <c r="BI51" s="56"/>
      <c r="BK51" s="22"/>
      <c r="BL51" s="7"/>
      <c r="BM51" s="7"/>
      <c r="BN51" s="9" t="s">
        <v>975</v>
      </c>
      <c r="BO51" s="164">
        <f>AVERAGE(BO49:BO50)</f>
        <v>5.0000000000000002E-5</v>
      </c>
      <c r="BP51" s="164">
        <f t="shared" ref="BP51" si="146">AVERAGE(BP49:BP50)</f>
        <v>1E-4</v>
      </c>
      <c r="BQ51" s="164">
        <f t="shared" ref="BQ51" si="147">AVERAGE(BQ49:BQ50)</f>
        <v>4.0000000000000002E-4</v>
      </c>
      <c r="BR51" s="180">
        <f t="shared" ref="BR51" si="148">AVERAGE(BR49:BR50)</f>
        <v>2.9999999999999997E-4</v>
      </c>
      <c r="BS51" s="180">
        <f t="shared" ref="BS51" si="149">AVERAGE(BS49:BS50)</f>
        <v>4.0000000000000002E-4</v>
      </c>
      <c r="BT51" s="180">
        <f t="shared" ref="BT51" si="150">AVERAGE(BT49:BT50)</f>
        <v>4.4999999999999999E-4</v>
      </c>
      <c r="BU51" s="181">
        <f t="shared" ref="BU51" si="151">AVERAGE(BU49:BU50)</f>
        <v>6.9999999999999999E-4</v>
      </c>
      <c r="BV51" s="182">
        <f t="shared" ref="BV51" si="152">AVERAGE(BV49:BV50)</f>
        <v>7.5000000000000002E-4</v>
      </c>
      <c r="BW51" s="182">
        <f t="shared" ref="BW51" si="153">AVERAGE(BW49:BW50)</f>
        <v>2.9999999999999997E-4</v>
      </c>
      <c r="BX51" s="153"/>
      <c r="BY51" s="7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</row>
    <row r="52" spans="3:87" ht="15.35" thickBot="1" x14ac:dyDescent="0.55000000000000004">
      <c r="D52" s="1" t="s">
        <v>1025</v>
      </c>
      <c r="E52" s="119">
        <f>E49*E51</f>
        <v>4.6145000000000005</v>
      </c>
      <c r="F52" s="120">
        <f t="shared" ref="F52" si="154">F49*F51</f>
        <v>4.5445833333333328</v>
      </c>
      <c r="G52" s="120">
        <f t="shared" ref="G52" si="155">G49*G51</f>
        <v>4.7543333333333342</v>
      </c>
      <c r="H52" s="121">
        <f t="shared" ref="H52" si="156">H49*H51</f>
        <v>1.8268548387096777</v>
      </c>
      <c r="I52" s="122">
        <f t="shared" ref="I52" si="157">I49*I51</f>
        <v>1.7659596774193553</v>
      </c>
      <c r="J52" s="122">
        <f t="shared" ref="J52" si="158">J49*J51</f>
        <v>1.7659596774193553</v>
      </c>
      <c r="K52" s="123">
        <f t="shared" ref="K52" si="159">K49*K51</f>
        <v>91.946443965517233</v>
      </c>
      <c r="L52" s="124">
        <f t="shared" ref="L52" si="160">L49*L51</f>
        <v>91.946443965517233</v>
      </c>
      <c r="M52" s="124">
        <f t="shared" ref="M52" si="161">M49*M51</f>
        <v>93.736551724137925</v>
      </c>
      <c r="X52" s="56"/>
      <c r="AA52" s="7"/>
      <c r="AB52" s="7"/>
      <c r="AC52" s="1"/>
      <c r="AD52" s="100"/>
      <c r="AE52" s="100"/>
      <c r="AF52" s="100"/>
      <c r="AG52" s="100"/>
      <c r="AH52" s="100"/>
      <c r="AI52" s="100"/>
      <c r="AJ52" s="100"/>
      <c r="AK52" s="100"/>
      <c r="AL52" s="100"/>
      <c r="AM52" s="153"/>
      <c r="AN52" s="7"/>
      <c r="BI52" s="56"/>
      <c r="BK52" s="22"/>
      <c r="BL52" s="7"/>
      <c r="BM52" s="7"/>
      <c r="BN52" s="1"/>
      <c r="BO52" s="100"/>
      <c r="BP52" s="100"/>
      <c r="BQ52" s="100"/>
      <c r="BR52" s="100"/>
      <c r="BS52" s="100"/>
      <c r="BT52" s="100"/>
      <c r="BU52" s="100"/>
      <c r="BV52" s="100"/>
      <c r="BW52" s="100"/>
      <c r="BX52" s="153"/>
      <c r="BY52" s="7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</row>
    <row r="53" spans="3:87" ht="15.35" thickBot="1" x14ac:dyDescent="0.55000000000000004">
      <c r="C53" s="101" t="s">
        <v>1035</v>
      </c>
      <c r="D53" s="82" t="s">
        <v>975</v>
      </c>
      <c r="E53" s="125">
        <f>AVERAGE(E52:G52)</f>
        <v>4.6378055555555555</v>
      </c>
      <c r="F53" s="126"/>
      <c r="G53" s="126"/>
      <c r="H53" s="127">
        <f>AVERAGE(H52:J52)</f>
        <v>1.7862580645161295</v>
      </c>
      <c r="I53" s="126"/>
      <c r="J53" s="126"/>
      <c r="K53" s="128">
        <f>AVERAGE(K52:M52)</f>
        <v>92.543146551724135</v>
      </c>
      <c r="L53" s="126"/>
      <c r="M53" s="126"/>
      <c r="V53" s="7"/>
      <c r="X53" s="56"/>
      <c r="AA53" s="7"/>
      <c r="AB53" s="7"/>
      <c r="AC53" s="1"/>
      <c r="AD53" s="9"/>
      <c r="AE53" s="9"/>
      <c r="AF53" s="75"/>
      <c r="AG53" s="9"/>
      <c r="AH53" s="9"/>
      <c r="AI53" s="75"/>
      <c r="AJ53" s="9"/>
      <c r="AK53" s="9"/>
      <c r="AL53" s="75"/>
      <c r="AM53" s="154"/>
      <c r="AN53" s="101"/>
      <c r="BI53" s="56"/>
      <c r="BK53" s="22"/>
      <c r="BL53" s="7"/>
      <c r="BM53" s="7"/>
      <c r="BN53" s="1"/>
      <c r="BO53" s="9"/>
      <c r="BP53" s="9"/>
      <c r="BQ53" s="75"/>
      <c r="BR53" s="9"/>
      <c r="BS53" s="9"/>
      <c r="BT53" s="75"/>
      <c r="BU53" s="9"/>
      <c r="BV53" s="9"/>
      <c r="BW53" s="75"/>
      <c r="BX53" s="154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</row>
    <row r="54" spans="3:87" ht="15.35" thickBot="1" x14ac:dyDescent="0.55000000000000004">
      <c r="V54" s="7"/>
      <c r="X54" s="56"/>
      <c r="AA54" s="7"/>
      <c r="AB54" s="7"/>
      <c r="AC54" s="70"/>
      <c r="AD54" s="212" t="s">
        <v>1020</v>
      </c>
      <c r="AE54" s="213"/>
      <c r="AF54" s="213"/>
      <c r="AG54" s="214" t="s">
        <v>1023</v>
      </c>
      <c r="AH54" s="215"/>
      <c r="AI54" s="215"/>
      <c r="AJ54" s="228" t="s">
        <v>1021</v>
      </c>
      <c r="AK54" s="226"/>
      <c r="AL54" s="227"/>
      <c r="AM54" s="7"/>
      <c r="AN54" s="101"/>
      <c r="BI54" s="56"/>
      <c r="BK54" s="22"/>
      <c r="BL54" s="7"/>
      <c r="BM54" s="7"/>
      <c r="BN54" s="70"/>
      <c r="BO54" s="212" t="s">
        <v>1020</v>
      </c>
      <c r="BP54" s="213"/>
      <c r="BQ54" s="213"/>
      <c r="BR54" s="214" t="s">
        <v>1023</v>
      </c>
      <c r="BS54" s="215"/>
      <c r="BT54" s="215"/>
      <c r="BU54" s="228" t="s">
        <v>1021</v>
      </c>
      <c r="BV54" s="226"/>
      <c r="BW54" s="227"/>
      <c r="BX54" s="7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</row>
    <row r="55" spans="3:87" ht="23.7" thickBot="1" x14ac:dyDescent="0.55000000000000004">
      <c r="O55" s="90" t="s">
        <v>1036</v>
      </c>
      <c r="Q55" s="1"/>
      <c r="R55" s="142" t="s">
        <v>1042</v>
      </c>
      <c r="S55" s="143" t="s">
        <v>1043</v>
      </c>
      <c r="T55" s="144" t="s">
        <v>1044</v>
      </c>
      <c r="V55" s="82"/>
      <c r="W55" s="1" t="s">
        <v>1008</v>
      </c>
      <c r="X55" s="39"/>
      <c r="Y55" s="70"/>
      <c r="Z55" s="70"/>
      <c r="AA55" s="7"/>
      <c r="AB55" s="7"/>
      <c r="AC55" s="9"/>
      <c r="AD55" s="158" t="s">
        <v>972</v>
      </c>
      <c r="AE55" s="165" t="s">
        <v>973</v>
      </c>
      <c r="AF55" s="165" t="s">
        <v>974</v>
      </c>
      <c r="AG55" s="32" t="s">
        <v>972</v>
      </c>
      <c r="AH55" s="166" t="s">
        <v>973</v>
      </c>
      <c r="AI55" s="166" t="s">
        <v>974</v>
      </c>
      <c r="AJ55" s="26" t="s">
        <v>972</v>
      </c>
      <c r="AK55" s="167" t="s">
        <v>973</v>
      </c>
      <c r="AL55" s="167" t="s">
        <v>974</v>
      </c>
      <c r="AM55" s="7"/>
      <c r="AN55" s="101"/>
      <c r="BI55" s="56"/>
      <c r="BK55" s="70"/>
      <c r="BL55" s="7"/>
      <c r="BM55" s="7"/>
      <c r="BN55" s="9"/>
      <c r="BO55" s="158" t="s">
        <v>972</v>
      </c>
      <c r="BP55" s="165" t="s">
        <v>973</v>
      </c>
      <c r="BQ55" s="165" t="s">
        <v>974</v>
      </c>
      <c r="BR55" s="32" t="s">
        <v>972</v>
      </c>
      <c r="BS55" s="166" t="s">
        <v>973</v>
      </c>
      <c r="BT55" s="166" t="s">
        <v>974</v>
      </c>
      <c r="BU55" s="26" t="s">
        <v>972</v>
      </c>
      <c r="BV55" s="167" t="s">
        <v>973</v>
      </c>
      <c r="BW55" s="167" t="s">
        <v>974</v>
      </c>
      <c r="BX55" s="7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</row>
    <row r="56" spans="3:87" x14ac:dyDescent="0.5">
      <c r="O56" s="141" t="s">
        <v>1014</v>
      </c>
      <c r="Q56" s="1" t="s">
        <v>1027</v>
      </c>
      <c r="R56" s="39">
        <f>TTEST(E6:G6,H6:J6,2,3)</f>
        <v>0.48709535758218669</v>
      </c>
      <c r="S56" s="147">
        <f>TTEST(E6:G6,K6:M6,2,3)</f>
        <v>8.0050278354361858E-4</v>
      </c>
      <c r="T56" s="147">
        <f>TTEST(H6:J6,K6:M6,2,3)</f>
        <v>8.1205449799299546E-4</v>
      </c>
      <c r="V56" s="82"/>
      <c r="W56" s="61" t="s">
        <v>1002</v>
      </c>
      <c r="X56" s="39" t="s">
        <v>1005</v>
      </c>
      <c r="Y56" s="70"/>
      <c r="Z56" s="70"/>
      <c r="AA56" s="7"/>
      <c r="AB56" s="7"/>
      <c r="AC56" s="9" t="s">
        <v>993</v>
      </c>
      <c r="AD56" s="109">
        <v>0.91700000000000004</v>
      </c>
      <c r="AE56" s="159">
        <v>0.85609999999999997</v>
      </c>
      <c r="AF56" s="160">
        <v>0.87070000000000003</v>
      </c>
      <c r="AG56" s="162">
        <v>0.84730000000000005</v>
      </c>
      <c r="AH56" s="163">
        <v>0.88180000000000003</v>
      </c>
      <c r="AI56" s="163">
        <v>0.84740000000000004</v>
      </c>
      <c r="AJ56" s="112">
        <v>0.98250000000000004</v>
      </c>
      <c r="AK56" s="161">
        <v>0.96870000000000001</v>
      </c>
      <c r="AL56" s="168">
        <v>0.91320000000000001</v>
      </c>
      <c r="AM56" s="7"/>
      <c r="AN56" s="101"/>
      <c r="BI56" s="56"/>
      <c r="BK56" s="70"/>
      <c r="BL56" s="7"/>
      <c r="BM56" s="7"/>
      <c r="BN56" s="9" t="s">
        <v>993</v>
      </c>
      <c r="BO56" s="109">
        <v>1E-4</v>
      </c>
      <c r="BP56" s="159">
        <v>2.9999999999999997E-4</v>
      </c>
      <c r="BQ56" s="160">
        <v>4.0000000000000002E-4</v>
      </c>
      <c r="BR56" s="162">
        <v>2.0000000000000001E-4</v>
      </c>
      <c r="BS56" s="163">
        <v>2.0000000000000001E-4</v>
      </c>
      <c r="BT56" s="163">
        <v>1E-4</v>
      </c>
      <c r="BU56" s="112">
        <v>1E-3</v>
      </c>
      <c r="BV56" s="161">
        <v>1.2999999999999999E-3</v>
      </c>
      <c r="BW56" s="168">
        <v>1.1999999999999999E-3</v>
      </c>
      <c r="BX56" s="7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</row>
    <row r="57" spans="3:87" x14ac:dyDescent="0.5">
      <c r="Q57" s="1" t="s">
        <v>1037</v>
      </c>
      <c r="R57" s="39">
        <f>TTEST(E15:G15,H15:J15,2,3)</f>
        <v>0.13849818716022777</v>
      </c>
      <c r="S57" s="148">
        <f>TTEST(E15:G15,K15:M15,2,3)</f>
        <v>8.7496684596035136E-3</v>
      </c>
      <c r="T57" s="148">
        <f>TTEST(H15:J15,K15:M15,2,3)</f>
        <v>8.676550480669459E-3</v>
      </c>
      <c r="V57" s="82"/>
      <c r="W57" s="65" t="s">
        <v>1003</v>
      </c>
      <c r="X57" s="39" t="s">
        <v>1006</v>
      </c>
      <c r="Y57" s="70"/>
      <c r="Z57" s="70"/>
      <c r="AA57" s="7"/>
      <c r="AB57" s="7"/>
      <c r="AC57" s="9"/>
      <c r="AD57" s="160">
        <v>0.91569999999999996</v>
      </c>
      <c r="AE57" s="159">
        <v>0.90610000000000002</v>
      </c>
      <c r="AF57" s="160">
        <v>0.97040000000000004</v>
      </c>
      <c r="AG57" s="162">
        <v>0.87670000000000003</v>
      </c>
      <c r="AH57" s="163">
        <v>0.85829999999999995</v>
      </c>
      <c r="AI57" s="163">
        <v>0.92479999999999996</v>
      </c>
      <c r="AJ57" s="161">
        <v>0.87039999999999995</v>
      </c>
      <c r="AK57" s="161">
        <v>0.87219999999999998</v>
      </c>
      <c r="AL57" s="161">
        <v>0.97270000000000001</v>
      </c>
      <c r="AM57" s="7"/>
      <c r="AN57" s="7"/>
      <c r="BI57" s="56"/>
      <c r="BK57" s="70"/>
      <c r="BL57" s="7"/>
      <c r="BM57" s="7"/>
      <c r="BN57" s="9"/>
      <c r="BO57" s="160">
        <v>4.0000000000000002E-4</v>
      </c>
      <c r="BP57" s="159">
        <v>2.9999999999999997E-4</v>
      </c>
      <c r="BQ57" s="160">
        <v>2.9999999999999997E-4</v>
      </c>
      <c r="BR57" s="162">
        <v>1E-4</v>
      </c>
      <c r="BS57" s="163">
        <v>2.0000000000000001E-4</v>
      </c>
      <c r="BT57" s="163">
        <v>2.0000000000000001E-4</v>
      </c>
      <c r="BU57" s="161">
        <v>4.0000000000000002E-4</v>
      </c>
      <c r="BV57" s="161">
        <v>5.9999999999999995E-4</v>
      </c>
      <c r="BW57" s="161">
        <v>1E-3</v>
      </c>
      <c r="BX57" s="7"/>
      <c r="BY57" s="7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</row>
    <row r="58" spans="3:87" x14ac:dyDescent="0.5">
      <c r="Q58" s="1" t="s">
        <v>1038</v>
      </c>
      <c r="R58" s="145">
        <f>TTEST(E25:G25,H25:J25,2,3)</f>
        <v>4.7102931476948405E-2</v>
      </c>
      <c r="S58" s="147">
        <f>TTEST(E25:G25,K25:M25,2,3)</f>
        <v>4.7127846673498582E-5</v>
      </c>
      <c r="T58" s="147">
        <f>TTEST(H25:J25,K25:M25,2,3)</f>
        <v>2.800768290169279E-5</v>
      </c>
      <c r="V58" s="82"/>
      <c r="W58" s="66" t="s">
        <v>1004</v>
      </c>
      <c r="X58" s="39" t="s">
        <v>1007</v>
      </c>
      <c r="Y58" s="70"/>
      <c r="Z58" s="70"/>
      <c r="AB58" s="101"/>
      <c r="AC58" s="9" t="s">
        <v>975</v>
      </c>
      <c r="AD58" s="164">
        <f>AVERAGE(AD56:AD57)</f>
        <v>0.91635</v>
      </c>
      <c r="AE58" s="164">
        <f t="shared" ref="AE58" si="162">AVERAGE(AE56:AE57)</f>
        <v>0.88109999999999999</v>
      </c>
      <c r="AF58" s="164">
        <f t="shared" ref="AF58" si="163">AVERAGE(AF56:AF57)</f>
        <v>0.92054999999999998</v>
      </c>
      <c r="AG58" s="180">
        <f t="shared" ref="AG58" si="164">AVERAGE(AG56:AG57)</f>
        <v>0.8620000000000001</v>
      </c>
      <c r="AH58" s="180">
        <f t="shared" ref="AH58" si="165">AVERAGE(AH56:AH57)</f>
        <v>0.87004999999999999</v>
      </c>
      <c r="AI58" s="180">
        <f t="shared" ref="AI58" si="166">AVERAGE(AI56:AI57)</f>
        <v>0.8861</v>
      </c>
      <c r="AJ58" s="181">
        <f t="shared" ref="AJ58" si="167">AVERAGE(AJ56:AJ57)</f>
        <v>0.92645</v>
      </c>
      <c r="AK58" s="182">
        <f t="shared" ref="AK58" si="168">AVERAGE(AK56:AK57)</f>
        <v>0.92044999999999999</v>
      </c>
      <c r="AL58" s="182">
        <f t="shared" ref="AL58" si="169">AVERAGE(AL56:AL57)</f>
        <v>0.94294999999999995</v>
      </c>
      <c r="AM58" s="101"/>
      <c r="AN58" s="101"/>
      <c r="BI58" s="56"/>
      <c r="BK58" s="70"/>
      <c r="BL58" s="101"/>
      <c r="BM58" s="101"/>
      <c r="BN58" s="9" t="s">
        <v>975</v>
      </c>
      <c r="BO58" s="164">
        <f>AVERAGE(BO56:BO57)</f>
        <v>2.5000000000000001E-4</v>
      </c>
      <c r="BP58" s="164">
        <f t="shared" ref="BP58" si="170">AVERAGE(BP56:BP57)</f>
        <v>2.9999999999999997E-4</v>
      </c>
      <c r="BQ58" s="164">
        <f t="shared" ref="BQ58" si="171">AVERAGE(BQ56:BQ57)</f>
        <v>3.5E-4</v>
      </c>
      <c r="BR58" s="180">
        <f t="shared" ref="BR58" si="172">AVERAGE(BR56:BR57)</f>
        <v>1.5000000000000001E-4</v>
      </c>
      <c r="BS58" s="180">
        <f t="shared" ref="BS58" si="173">AVERAGE(BS56:BS57)</f>
        <v>2.0000000000000001E-4</v>
      </c>
      <c r="BT58" s="180">
        <f t="shared" ref="BT58" si="174">AVERAGE(BT56:BT57)</f>
        <v>1.5000000000000001E-4</v>
      </c>
      <c r="BU58" s="181">
        <f t="shared" ref="BU58" si="175">AVERAGE(BU56:BU57)</f>
        <v>6.9999999999999999E-4</v>
      </c>
      <c r="BV58" s="182">
        <f t="shared" ref="BV58" si="176">AVERAGE(BV56:BV57)</f>
        <v>9.4999999999999989E-4</v>
      </c>
      <c r="BW58" s="182">
        <f t="shared" ref="BW58" si="177">AVERAGE(BW56:BW57)</f>
        <v>1.0999999999999998E-3</v>
      </c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</row>
    <row r="59" spans="3:87" x14ac:dyDescent="0.5">
      <c r="Q59" s="1" t="s">
        <v>1039</v>
      </c>
      <c r="R59" s="149">
        <f>TTEST(E34:G34,H34:J34,2,3)</f>
        <v>9.5669105732651069E-3</v>
      </c>
      <c r="S59" s="147">
        <f>TTEST(E34:G34,K34:M34,2,3)</f>
        <v>1.2006255328707783E-4</v>
      </c>
      <c r="T59" s="147">
        <f>TTEST(H34:J34,K34:M34,2,3)</f>
        <v>1.0668117361955618E-4</v>
      </c>
      <c r="V59" s="82"/>
      <c r="X59" s="56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BI59" s="56"/>
      <c r="BK59" s="22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</row>
    <row r="60" spans="3:87" x14ac:dyDescent="0.5">
      <c r="Q60" s="1" t="s">
        <v>1040</v>
      </c>
      <c r="R60" s="149">
        <f>TTEST(E43:G43,H43:J43,2,3)</f>
        <v>5.1626103721748523E-3</v>
      </c>
      <c r="S60" s="147">
        <f>TTEST(E43:G43,K43:M43,2,3)</f>
        <v>1.0297259655213293E-5</v>
      </c>
      <c r="T60" s="147">
        <f>TTEST(H43:J43,K43:M43,2,3)</f>
        <v>2.8263241787922488E-5</v>
      </c>
      <c r="V60" s="82"/>
      <c r="X60" s="56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BI60" s="56"/>
      <c r="BK60" s="22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</row>
    <row r="61" spans="3:87" x14ac:dyDescent="0.5">
      <c r="Q61" s="1" t="s">
        <v>1041</v>
      </c>
      <c r="R61" s="146">
        <f>TTEST(E52:G52,H52:J52,2,3)</f>
        <v>1.3922889564313865E-4</v>
      </c>
      <c r="S61" s="147">
        <f>TTEST(E52:G52,K52:M52,2,3)</f>
        <v>3.8708737218145548E-5</v>
      </c>
      <c r="T61" s="147">
        <f>TTEST(H52:J52,K52:M52,2,3)</f>
        <v>4.2407848135122425E-5</v>
      </c>
      <c r="V61" s="82"/>
      <c r="X61" s="56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BI61" s="56"/>
      <c r="BK61" s="22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</row>
    <row r="62" spans="3:87" x14ac:dyDescent="0.5">
      <c r="V62" s="35"/>
      <c r="X62" s="56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BI62" s="56"/>
      <c r="BK62" s="22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</row>
    <row r="63" spans="3:87" x14ac:dyDescent="0.5"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BI63" s="56"/>
      <c r="BK63" s="22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</row>
    <row r="64" spans="3:87" x14ac:dyDescent="0.5"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BI64" s="56"/>
      <c r="BK64" s="22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</row>
    <row r="65" spans="28:87" x14ac:dyDescent="0.5"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BI65" s="56"/>
      <c r="BK65" s="22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</row>
    <row r="66" spans="28:87" x14ac:dyDescent="0.5"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BI66" s="56"/>
      <c r="BK66" s="22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</row>
    <row r="67" spans="28:87" x14ac:dyDescent="0.5">
      <c r="AB67" s="101"/>
      <c r="AC67" s="101"/>
      <c r="AD67" s="101"/>
      <c r="AE67" s="101"/>
      <c r="AF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I67" s="56"/>
      <c r="BK67" s="22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</row>
    <row r="68" spans="28:87" x14ac:dyDescent="0.5">
      <c r="AB68" s="101"/>
      <c r="AC68" s="101"/>
      <c r="AD68" s="101"/>
      <c r="AE68" s="101"/>
      <c r="AH68" s="101"/>
      <c r="AI68" s="101"/>
      <c r="AJ68" s="101"/>
      <c r="AK68" s="101"/>
      <c r="AL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I68" s="56"/>
      <c r="BK68" s="22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</row>
    <row r="69" spans="28:87" x14ac:dyDescent="0.5">
      <c r="AB69" s="101"/>
      <c r="AC69" s="101"/>
      <c r="AD69" s="101"/>
      <c r="AH69" s="101"/>
      <c r="AI69" s="101"/>
      <c r="AJ69" s="101"/>
      <c r="AK69" s="101"/>
      <c r="AL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I69" s="56"/>
      <c r="BK69" s="22"/>
      <c r="BL69" s="101"/>
      <c r="BM69" s="101"/>
      <c r="BN69" s="101"/>
      <c r="BO69" s="101"/>
      <c r="BP69" s="102"/>
      <c r="BQ69" s="101"/>
      <c r="BR69" s="101"/>
      <c r="BS69" s="101"/>
      <c r="BT69" s="102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</row>
    <row r="70" spans="28:87" x14ac:dyDescent="0.5">
      <c r="AB70" s="101"/>
      <c r="AC70" s="101"/>
      <c r="AE70" s="101"/>
      <c r="AF70" s="101"/>
      <c r="AJ70" s="101"/>
      <c r="AK70" s="101"/>
      <c r="AL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I70" s="56"/>
      <c r="BK70" s="22"/>
      <c r="BO70" s="102"/>
      <c r="BP70" s="101"/>
      <c r="BQ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</row>
    <row r="71" spans="28:87" x14ac:dyDescent="0.5">
      <c r="AM71" s="101"/>
      <c r="AN71" s="101"/>
      <c r="AO71" s="101"/>
      <c r="BI71" s="56"/>
      <c r="BK71" s="22"/>
      <c r="BP71" s="101"/>
      <c r="BQ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</row>
    <row r="72" spans="28:87" x14ac:dyDescent="0.5">
      <c r="AM72" s="101"/>
      <c r="AN72" s="101"/>
      <c r="AO72" s="101"/>
      <c r="BI72" s="56"/>
      <c r="BK72" s="22"/>
      <c r="BN72" s="101"/>
      <c r="BO72" s="101"/>
      <c r="BQ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</row>
    <row r="73" spans="28:87" x14ac:dyDescent="0.5">
      <c r="AO73" s="7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I73" s="56"/>
      <c r="BK73" s="22"/>
      <c r="BN73" s="101"/>
      <c r="BP73" s="101"/>
      <c r="BQ73" s="101"/>
      <c r="BT73" s="101"/>
      <c r="BU73" s="101"/>
      <c r="BV73" s="101"/>
      <c r="BW73" s="101"/>
      <c r="BX73" s="101"/>
      <c r="BY73" s="101"/>
      <c r="BZ73" s="7"/>
      <c r="CA73" s="101"/>
      <c r="CB73" s="101"/>
      <c r="CC73" s="101"/>
      <c r="CD73" s="101"/>
      <c r="CE73" s="101"/>
      <c r="CF73" s="101"/>
      <c r="CG73" s="101"/>
      <c r="CH73" s="101"/>
      <c r="CI73" s="101"/>
    </row>
    <row r="74" spans="28:87" ht="23.35" x14ac:dyDescent="0.5">
      <c r="AO74" s="90"/>
      <c r="AX74" s="101"/>
      <c r="BI74" s="56"/>
      <c r="BK74" s="22"/>
      <c r="BN74" s="101"/>
      <c r="BP74" s="101"/>
      <c r="BQ74" s="101"/>
      <c r="BR74" s="101"/>
      <c r="BT74" s="101"/>
      <c r="BU74" s="101"/>
      <c r="BV74" s="101"/>
      <c r="BW74" s="101"/>
      <c r="BX74" s="101"/>
      <c r="BY74" s="101"/>
      <c r="CI74" s="101"/>
    </row>
    <row r="75" spans="28:87" x14ac:dyDescent="0.5">
      <c r="AO75" s="141"/>
      <c r="AX75" s="101"/>
      <c r="BI75" s="56"/>
      <c r="BK75" s="22"/>
      <c r="BN75" s="101"/>
      <c r="BP75" s="101"/>
      <c r="BQ75" s="101"/>
      <c r="BR75" s="101"/>
      <c r="BS75" s="102"/>
      <c r="BT75" s="101"/>
      <c r="BU75" s="101"/>
      <c r="BV75" s="101"/>
      <c r="BW75" s="101"/>
      <c r="BX75" s="101"/>
      <c r="BY75" s="101"/>
      <c r="CI75" s="101"/>
    </row>
    <row r="76" spans="28:87" x14ac:dyDescent="0.5">
      <c r="AO76" s="101"/>
      <c r="AX76" s="101"/>
      <c r="BI76" s="56"/>
      <c r="BK76" s="22"/>
      <c r="BL76" s="101"/>
      <c r="BM76" s="101"/>
      <c r="BN76" s="101"/>
      <c r="BR76" s="102"/>
      <c r="BS76" s="102"/>
      <c r="BT76" s="101"/>
      <c r="BV76" s="101"/>
      <c r="BW76" s="101"/>
      <c r="BX76" s="101"/>
      <c r="BY76" s="101"/>
      <c r="CI76" s="101"/>
    </row>
    <row r="77" spans="28:87" x14ac:dyDescent="0.5">
      <c r="AM77" s="101"/>
      <c r="AN77" s="101"/>
      <c r="AO77" s="101"/>
      <c r="AX77" s="101"/>
      <c r="BI77" s="56"/>
      <c r="BK77" s="22"/>
      <c r="BL77" s="101"/>
      <c r="BM77" s="101"/>
      <c r="BO77" s="101"/>
      <c r="BR77" s="101"/>
      <c r="BS77" s="101"/>
      <c r="BT77" s="101"/>
      <c r="BV77" s="101"/>
      <c r="BW77" s="101"/>
      <c r="BX77" s="101"/>
      <c r="BY77" s="101"/>
      <c r="CI77" s="101"/>
    </row>
    <row r="78" spans="28:87" x14ac:dyDescent="0.5">
      <c r="AM78" s="101"/>
      <c r="AN78" s="101"/>
      <c r="AO78" s="101"/>
      <c r="AX78" s="101"/>
      <c r="BI78" s="56"/>
      <c r="BK78" s="22"/>
      <c r="BM78" s="101"/>
      <c r="BO78" s="101"/>
      <c r="BR78" s="101"/>
      <c r="BT78" s="101"/>
      <c r="BU78" s="101"/>
      <c r="BV78" s="101"/>
      <c r="BW78" s="101"/>
      <c r="BX78" s="101"/>
      <c r="BY78" s="101"/>
      <c r="CI78" s="101"/>
    </row>
    <row r="79" spans="28:87" x14ac:dyDescent="0.5">
      <c r="BI79" s="56"/>
      <c r="BK79" s="22"/>
      <c r="BO79" s="101"/>
      <c r="BR79" s="101"/>
      <c r="BT79" s="101"/>
      <c r="BU79" s="101"/>
      <c r="BV79" s="101"/>
      <c r="BW79" s="101"/>
      <c r="BX79" s="101"/>
      <c r="BY79" s="101"/>
      <c r="CI79" s="101"/>
    </row>
    <row r="80" spans="28:87" x14ac:dyDescent="0.5">
      <c r="BI80" s="56"/>
      <c r="BK80" s="22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7"/>
      <c r="CG80" s="101"/>
      <c r="CH80" s="22"/>
      <c r="CI80" s="101"/>
    </row>
    <row r="81" spans="41:61" x14ac:dyDescent="0.5">
      <c r="AP81" s="7"/>
      <c r="AQ81" s="82"/>
      <c r="AR81" s="82"/>
      <c r="AS81" s="82"/>
      <c r="AT81" s="82"/>
      <c r="AU81" s="82"/>
      <c r="AV81" s="82"/>
      <c r="AW81" s="82"/>
      <c r="BI81" s="56"/>
    </row>
    <row r="82" spans="41:61" x14ac:dyDescent="0.5">
      <c r="AP82" s="7"/>
      <c r="AQ82" s="82"/>
      <c r="AR82" s="82"/>
      <c r="AS82" s="82"/>
      <c r="AT82" s="82"/>
      <c r="AU82" s="82"/>
      <c r="AV82" s="82"/>
      <c r="AW82" s="82"/>
      <c r="BI82" s="56"/>
    </row>
    <row r="83" spans="41:61" x14ac:dyDescent="0.5">
      <c r="AP83" s="7"/>
      <c r="AQ83" s="82"/>
      <c r="AR83" s="82"/>
      <c r="AS83" s="82"/>
      <c r="AT83" s="82"/>
      <c r="AU83" s="82"/>
      <c r="AV83" s="82"/>
      <c r="AW83" s="82"/>
      <c r="BI83" s="56"/>
    </row>
    <row r="84" spans="41:61" x14ac:dyDescent="0.5">
      <c r="AO84" s="101"/>
      <c r="AP84" s="7"/>
      <c r="AQ84" s="82"/>
      <c r="AR84" s="82"/>
      <c r="AS84" s="82"/>
      <c r="AT84" s="82"/>
      <c r="AU84" s="82"/>
      <c r="AV84" s="82"/>
      <c r="AW84" s="82"/>
      <c r="AX84" s="101"/>
      <c r="AY84" s="101"/>
      <c r="AZ84" s="101"/>
      <c r="BI84" s="56"/>
    </row>
    <row r="85" spans="41:61" x14ac:dyDescent="0.5">
      <c r="AO85" s="101"/>
      <c r="AP85" s="7"/>
      <c r="AQ85" s="82"/>
      <c r="AR85" s="82"/>
      <c r="AS85" s="82"/>
      <c r="AT85" s="82"/>
      <c r="AU85" s="82"/>
      <c r="AV85" s="82"/>
      <c r="AW85" s="82"/>
      <c r="AX85" s="101"/>
      <c r="AY85" s="101"/>
      <c r="AZ85" s="101"/>
      <c r="BI85" s="56"/>
    </row>
    <row r="86" spans="41:61" x14ac:dyDescent="0.5">
      <c r="AO86" s="101"/>
      <c r="AP86" s="7"/>
      <c r="AQ86" s="7"/>
      <c r="AR86" s="7"/>
      <c r="AS86" s="7"/>
      <c r="AT86" s="7"/>
      <c r="AU86" s="7"/>
      <c r="AV86" s="101"/>
      <c r="AW86" s="101"/>
      <c r="AX86" s="101"/>
      <c r="AY86" s="101"/>
      <c r="AZ86" s="101"/>
    </row>
    <row r="87" spans="41:61" x14ac:dyDescent="0.5"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</row>
    <row r="88" spans="41:61" x14ac:dyDescent="0.5"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</row>
  </sheetData>
  <mergeCells count="69">
    <mergeCell ref="BU8:BW8"/>
    <mergeCell ref="BR8:BT8"/>
    <mergeCell ref="BO8:BQ8"/>
    <mergeCell ref="BU40:BW40"/>
    <mergeCell ref="BO47:BQ47"/>
    <mergeCell ref="BR47:BT47"/>
    <mergeCell ref="BU47:BW47"/>
    <mergeCell ref="BO54:BQ54"/>
    <mergeCell ref="BR54:BT54"/>
    <mergeCell ref="BU54:BW54"/>
    <mergeCell ref="BU15:BW15"/>
    <mergeCell ref="BO22:BQ22"/>
    <mergeCell ref="BR22:BT22"/>
    <mergeCell ref="BU22:BW22"/>
    <mergeCell ref="BO33:BQ33"/>
    <mergeCell ref="BR33:BT33"/>
    <mergeCell ref="BU33:BW33"/>
    <mergeCell ref="BU1:BW1"/>
    <mergeCell ref="BX1:BZ1"/>
    <mergeCell ref="AD54:AF54"/>
    <mergeCell ref="AG54:AI54"/>
    <mergeCell ref="AJ54:AL54"/>
    <mergeCell ref="BO1:BQ1"/>
    <mergeCell ref="BR1:BT1"/>
    <mergeCell ref="BO15:BQ15"/>
    <mergeCell ref="BR15:BT15"/>
    <mergeCell ref="BO40:BQ40"/>
    <mergeCell ref="BR40:BT40"/>
    <mergeCell ref="AD33:AF33"/>
    <mergeCell ref="AG33:AI33"/>
    <mergeCell ref="AJ33:AL33"/>
    <mergeCell ref="AD40:AF40"/>
    <mergeCell ref="AG40:AI40"/>
    <mergeCell ref="AD47:AF47"/>
    <mergeCell ref="AG47:AI47"/>
    <mergeCell ref="AJ47:AL47"/>
    <mergeCell ref="AJ1:AL1"/>
    <mergeCell ref="AJ40:AL40"/>
    <mergeCell ref="AD15:AF15"/>
    <mergeCell ref="AG15:AI15"/>
    <mergeCell ref="AJ15:AL15"/>
    <mergeCell ref="AD22:AF22"/>
    <mergeCell ref="AG22:AI22"/>
    <mergeCell ref="AJ22:AL22"/>
    <mergeCell ref="AM1:AO1"/>
    <mergeCell ref="AD8:AF8"/>
    <mergeCell ref="AG8:AI8"/>
    <mergeCell ref="AJ8:AL8"/>
    <mergeCell ref="E38:G38"/>
    <mergeCell ref="H38:J38"/>
    <mergeCell ref="K38:M38"/>
    <mergeCell ref="E10:G10"/>
    <mergeCell ref="H10:J10"/>
    <mergeCell ref="K10:M10"/>
    <mergeCell ref="K1:M1"/>
    <mergeCell ref="AD1:AF1"/>
    <mergeCell ref="AG1:AI1"/>
    <mergeCell ref="K47:M47"/>
    <mergeCell ref="E20:G20"/>
    <mergeCell ref="H20:J20"/>
    <mergeCell ref="K20:M20"/>
    <mergeCell ref="E29:G29"/>
    <mergeCell ref="H29:J29"/>
    <mergeCell ref="K29:M29"/>
    <mergeCell ref="A1:A3"/>
    <mergeCell ref="E1:G1"/>
    <mergeCell ref="H1:J1"/>
    <mergeCell ref="E47:G47"/>
    <mergeCell ref="H47:J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Dataset 1_Blast_NirP1</vt:lpstr>
      <vt:lpstr>Dataset2_Promotor Assay</vt:lpstr>
      <vt:lpstr>Dataset3_Nitrate_-Nitrite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Kraus</dc:creator>
  <cp:lastModifiedBy>Wolfgang R. Hess</cp:lastModifiedBy>
  <dcterms:created xsi:type="dcterms:W3CDTF">2022-10-21T14:17:31Z</dcterms:created>
  <dcterms:modified xsi:type="dcterms:W3CDTF">2023-07-19T07:22:11Z</dcterms:modified>
</cp:coreProperties>
</file>