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6101"/>
  <workbookPr/>
  <mc:AlternateContent xmlns:mc="http://schemas.openxmlformats.org/markup-compatibility/2006">
    <mc:Choice Requires="x15">
      <x15ac:absPath xmlns:x15ac="http://schemas.microsoft.com/office/spreadsheetml/2010/11/ac" url="/Users/zy/Documents/中药学科/研究生工作/MLab/研究生/刘鑫汀/小论文/金线莲/0103/图表/"/>
    </mc:Choice>
  </mc:AlternateContent>
  <bookViews>
    <workbookView xWindow="5060" yWindow="840" windowWidth="23740" windowHeight="13160" activeTab="1"/>
  </bookViews>
  <sheets>
    <sheet name="Bacteria" sheetId="2" r:id="rId1"/>
    <sheet name="Fungi" sheetId="1" r:id="rId2"/>
  </sheets>
  <calcPr calcId="181029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4" i="1" l="1"/>
  <c r="M18" i="2"/>
  <c r="M19" i="2"/>
  <c r="L18" i="2"/>
  <c r="L21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2" i="2"/>
  <c r="N2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3" i="2"/>
  <c r="O3" i="2"/>
  <c r="O4" i="2"/>
  <c r="O5" i="2"/>
  <c r="O6" i="2"/>
  <c r="O7" i="2"/>
  <c r="O8" i="2"/>
  <c r="O9" i="2"/>
  <c r="O10" i="2"/>
  <c r="O11" i="2"/>
  <c r="O12" i="2"/>
  <c r="O13" i="2"/>
  <c r="O14" i="2"/>
  <c r="O15" i="2"/>
  <c r="O16" i="2"/>
  <c r="O17" i="2"/>
  <c r="O2" i="2"/>
  <c r="P23" i="1"/>
  <c r="P25" i="1"/>
  <c r="D23" i="1"/>
  <c r="D25" i="1"/>
  <c r="E23" i="1"/>
  <c r="E25" i="1"/>
  <c r="F23" i="1"/>
  <c r="F24" i="1"/>
  <c r="G23" i="1"/>
  <c r="G24" i="1"/>
  <c r="H23" i="1"/>
  <c r="H25" i="1"/>
  <c r="I23" i="1"/>
  <c r="I25" i="1"/>
  <c r="J23" i="1"/>
  <c r="J24" i="1"/>
  <c r="K23" i="1"/>
  <c r="K24" i="1"/>
  <c r="L23" i="1"/>
  <c r="L25" i="1"/>
  <c r="M23" i="1"/>
  <c r="M25" i="1"/>
  <c r="N23" i="1"/>
  <c r="N24" i="1"/>
  <c r="O23" i="1"/>
  <c r="O24" i="1"/>
  <c r="C23" i="1"/>
  <c r="C25" i="1"/>
  <c r="P18" i="2"/>
  <c r="P21" i="2"/>
  <c r="O18" i="2"/>
  <c r="O21" i="2"/>
  <c r="O19" i="2"/>
  <c r="P20" i="2"/>
  <c r="M20" i="2"/>
  <c r="M24" i="1"/>
  <c r="I24" i="1"/>
  <c r="E24" i="1"/>
  <c r="O25" i="1"/>
  <c r="K25" i="1"/>
  <c r="G25" i="1"/>
  <c r="P19" i="2"/>
  <c r="N18" i="2"/>
  <c r="N19" i="2"/>
  <c r="L20" i="2"/>
  <c r="P24" i="1"/>
  <c r="L24" i="1"/>
  <c r="H24" i="1"/>
  <c r="D24" i="1"/>
  <c r="N25" i="1"/>
  <c r="J25" i="1"/>
  <c r="F25" i="1"/>
  <c r="L19" i="2"/>
  <c r="M21" i="2"/>
  <c r="D18" i="2"/>
  <c r="E18" i="2"/>
  <c r="F18" i="2"/>
  <c r="G18" i="2"/>
  <c r="H18" i="2"/>
  <c r="I18" i="2"/>
  <c r="J18" i="2"/>
  <c r="K18" i="2"/>
  <c r="C18" i="2"/>
  <c r="O20" i="2"/>
  <c r="C21" i="2"/>
  <c r="C20" i="2"/>
  <c r="D21" i="2"/>
  <c r="D19" i="2"/>
  <c r="D20" i="2"/>
  <c r="K20" i="2"/>
  <c r="K21" i="2"/>
  <c r="K19" i="2"/>
  <c r="H21" i="2"/>
  <c r="H19" i="2"/>
  <c r="H20" i="2"/>
  <c r="N21" i="2"/>
  <c r="G20" i="2"/>
  <c r="G21" i="2"/>
  <c r="G19" i="2"/>
  <c r="C19" i="2"/>
  <c r="J20" i="2"/>
  <c r="J21" i="2"/>
  <c r="J19" i="2"/>
  <c r="F20" i="2"/>
  <c r="F21" i="2"/>
  <c r="F19" i="2"/>
  <c r="N20" i="2"/>
  <c r="I21" i="2"/>
  <c r="I19" i="2"/>
  <c r="I20" i="2"/>
  <c r="E21" i="2"/>
  <c r="E19" i="2"/>
  <c r="E20" i="2"/>
</calcChain>
</file>

<file path=xl/sharedStrings.xml><?xml version="1.0" encoding="utf-8"?>
<sst xmlns="http://schemas.openxmlformats.org/spreadsheetml/2006/main" count="125" uniqueCount="68">
  <si>
    <t>genus</t>
  </si>
  <si>
    <t>Fusarium</t>
  </si>
  <si>
    <t>Thanatephorus</t>
  </si>
  <si>
    <t>Apiotrichum</t>
  </si>
  <si>
    <t>Saitozyma</t>
  </si>
  <si>
    <t>Cladophialophora</t>
  </si>
  <si>
    <t>Hannaella</t>
  </si>
  <si>
    <t>Devriesia</t>
  </si>
  <si>
    <t>Mortierella</t>
  </si>
  <si>
    <t>Cryptococcus-f-Tremellaceae</t>
    <phoneticPr fontId="1" type="noConversion"/>
  </si>
  <si>
    <t>Cladosporium</t>
  </si>
  <si>
    <t>Cutaneotrichosporon</t>
  </si>
  <si>
    <t>Trichoderma</t>
  </si>
  <si>
    <t>Hygrocybe</t>
  </si>
  <si>
    <t>Neoascochyta</t>
  </si>
  <si>
    <t>Wickerhamomyces</t>
  </si>
  <si>
    <t>Mycobacterium</t>
  </si>
  <si>
    <t>Burkholderia-Caballeronia-Paraburkholderia</t>
  </si>
  <si>
    <t>Massilia</t>
  </si>
  <si>
    <t>Pseudomonas</t>
  </si>
  <si>
    <t>Bradyrhizobium</t>
  </si>
  <si>
    <t>Sphingomonas</t>
  </si>
  <si>
    <t>Ralstonia</t>
  </si>
  <si>
    <t>Jatrophihabitans</t>
  </si>
  <si>
    <t>Acidothermus</t>
  </si>
  <si>
    <t>Cellvibrio</t>
  </si>
  <si>
    <t>Methylobacterium-Methylorubrum</t>
  </si>
  <si>
    <t>Comamonas</t>
  </si>
  <si>
    <t>Actinomycetospora</t>
  </si>
  <si>
    <t>Roseiarcus</t>
  </si>
  <si>
    <t>others</t>
  </si>
  <si>
    <t>TC-root</t>
    <phoneticPr fontId="1" type="noConversion"/>
  </si>
  <si>
    <t>WC-root</t>
    <phoneticPr fontId="1" type="noConversion"/>
  </si>
  <si>
    <t>WP-root</t>
    <phoneticPr fontId="1" type="noConversion"/>
  </si>
  <si>
    <t>TC-stem</t>
    <phoneticPr fontId="1" type="noConversion"/>
  </si>
  <si>
    <t>WC-stem</t>
    <phoneticPr fontId="1" type="noConversion"/>
  </si>
  <si>
    <t>WP-stem</t>
    <phoneticPr fontId="1" type="noConversion"/>
  </si>
  <si>
    <t>TC-leaf</t>
    <phoneticPr fontId="1" type="noConversion"/>
  </si>
  <si>
    <t>WC-leaf</t>
    <phoneticPr fontId="1" type="noConversion"/>
  </si>
  <si>
    <t>WP-leaf</t>
    <phoneticPr fontId="1" type="noConversion"/>
  </si>
  <si>
    <t>WC-soil</t>
    <phoneticPr fontId="1" type="noConversion"/>
  </si>
  <si>
    <t>WP-soil</t>
    <phoneticPr fontId="1" type="noConversion"/>
  </si>
  <si>
    <t>WC-plant</t>
    <phoneticPr fontId="1" type="noConversion"/>
  </si>
  <si>
    <t>WP-plant</t>
    <phoneticPr fontId="1" type="noConversion"/>
  </si>
  <si>
    <t>TC-plant</t>
    <phoneticPr fontId="1" type="noConversion"/>
  </si>
  <si>
    <t>g__Aspergillus</t>
  </si>
  <si>
    <t>g__Rhodotorula</t>
  </si>
  <si>
    <t>g__Russula</t>
  </si>
  <si>
    <t>g__Chaetomella</t>
  </si>
  <si>
    <t>g__Archaeorhizomyces</t>
  </si>
  <si>
    <t>sum</t>
    <phoneticPr fontId="1" type="noConversion"/>
  </si>
  <si>
    <t>Mycobacterium%</t>
    <phoneticPr fontId="1" type="noConversion"/>
  </si>
  <si>
    <t>Flavobacterium</t>
    <phoneticPr fontId="1" type="noConversion"/>
  </si>
  <si>
    <t>（Massilia+Pseudomonas）%</t>
    <phoneticPr fontId="1" type="noConversion"/>
  </si>
  <si>
    <t>Burkholderia-Caballeronia-Paraburkholderia%</t>
    <phoneticPr fontId="1" type="noConversion"/>
  </si>
  <si>
    <t>Apiotrichum%</t>
    <phoneticPr fontId="1" type="noConversion"/>
  </si>
  <si>
    <t>Fusarium%</t>
    <phoneticPr fontId="1" type="noConversion"/>
  </si>
  <si>
    <t>p__Ascomycota</t>
  </si>
  <si>
    <t>p__Basidiomycota</t>
  </si>
  <si>
    <t>p__Mortierellomycota</t>
  </si>
  <si>
    <t>p__Actinobacteriota</t>
  </si>
  <si>
    <t>p__Proteobacteria</t>
  </si>
  <si>
    <t>p__Bacteroidota</t>
  </si>
  <si>
    <t>p__Proteobacteria</t>
    <phoneticPr fontId="1" type="noConversion"/>
  </si>
  <si>
    <t>TC-plant</t>
  </si>
  <si>
    <t>WC-plant</t>
  </si>
  <si>
    <t>WP-plant</t>
  </si>
  <si>
    <t>p__Basidiomycota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</si>
</sst>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sz val="11"/>
      <color theme="1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="15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B10" sqref="B10"/>
    </sheetView>
  </sheetViews>
  <sheetFormatPr baseColWidth="10" defaultRowHeight="16" x14ac:dyDescent="0.2"/>
  <cols>
    <col min="1" max="1" width="17.1640625" customWidth="1"/>
    <col min="2" max="2" width="17.5" customWidth="1"/>
    <col min="3" max="3" width="10.83203125" style="2"/>
    <col min="6" max="9" width="10.83203125" style="2"/>
    <col min="14" max="14" width="18.6640625" customWidth="1"/>
  </cols>
  <sheetData>
    <row r="1" spans="1:21" x14ac:dyDescent="0.2">
      <c r="A1" s="2" t="s">
        <v>0</v>
      </c>
      <c r="C1" s="2" t="s">
        <v>31</v>
      </c>
      <c r="D1" s="2" t="s">
        <v>32</v>
      </c>
      <c r="E1" s="2" t="s">
        <v>33</v>
      </c>
      <c r="F1" s="2" t="s">
        <v>34</v>
      </c>
      <c r="G1" s="2" t="s">
        <v>35</v>
      </c>
      <c r="H1" s="2" t="s">
        <v>36</v>
      </c>
      <c r="I1" s="2" t="s">
        <v>37</v>
      </c>
      <c r="J1" s="2" t="s">
        <v>38</v>
      </c>
      <c r="K1" s="2" t="s">
        <v>39</v>
      </c>
      <c r="L1" s="2" t="s">
        <v>40</v>
      </c>
      <c r="M1" s="2" t="s">
        <v>41</v>
      </c>
      <c r="N1" s="2" t="s">
        <v>44</v>
      </c>
      <c r="O1" s="2" t="s">
        <v>42</v>
      </c>
      <c r="P1" s="2" t="s">
        <v>43</v>
      </c>
      <c r="Q1" s="2"/>
      <c r="S1" t="s">
        <v>64</v>
      </c>
      <c r="T1" t="s">
        <v>65</v>
      </c>
      <c r="U1" t="s">
        <v>66</v>
      </c>
    </row>
    <row r="2" spans="1:21" x14ac:dyDescent="0.2">
      <c r="A2" s="2" t="s">
        <v>16</v>
      </c>
      <c r="B2" s="5" t="s">
        <v>60</v>
      </c>
      <c r="C2" s="2">
        <v>131387</v>
      </c>
      <c r="D2" s="2">
        <v>710</v>
      </c>
      <c r="E2" s="2">
        <v>2759</v>
      </c>
      <c r="F2" s="2">
        <v>209799</v>
      </c>
      <c r="G2" s="2">
        <v>9989</v>
      </c>
      <c r="H2" s="2">
        <v>7829</v>
      </c>
      <c r="I2" s="2">
        <v>216616</v>
      </c>
      <c r="J2" s="2">
        <v>8607</v>
      </c>
      <c r="K2" s="2">
        <v>12039</v>
      </c>
      <c r="L2" s="2">
        <v>492</v>
      </c>
      <c r="M2" s="2">
        <v>3138</v>
      </c>
      <c r="N2" s="2">
        <f>C2+F2+I2</f>
        <v>557802</v>
      </c>
      <c r="O2" s="2">
        <f>D2+G2+J2</f>
        <v>19306</v>
      </c>
      <c r="P2" s="2">
        <f>E2+H2+K2</f>
        <v>22627</v>
      </c>
      <c r="Q2" s="2"/>
      <c r="R2" s="5" t="s">
        <v>60</v>
      </c>
      <c r="S2">
        <v>557835</v>
      </c>
      <c r="T2">
        <v>19567</v>
      </c>
      <c r="U2">
        <v>69622</v>
      </c>
    </row>
    <row r="3" spans="1:21" x14ac:dyDescent="0.2">
      <c r="A3" s="2" t="s">
        <v>17</v>
      </c>
      <c r="B3" s="5" t="s">
        <v>63</v>
      </c>
      <c r="C3" s="2">
        <v>2260</v>
      </c>
      <c r="D3" s="2">
        <v>2264</v>
      </c>
      <c r="E3" s="2">
        <v>47413</v>
      </c>
      <c r="F3" s="2">
        <v>907</v>
      </c>
      <c r="G3" s="2">
        <v>5029</v>
      </c>
      <c r="H3" s="2">
        <v>29540</v>
      </c>
      <c r="I3" s="2">
        <v>224</v>
      </c>
      <c r="J3" s="2">
        <v>2376</v>
      </c>
      <c r="K3" s="2">
        <v>7695</v>
      </c>
      <c r="L3" s="2">
        <v>4813</v>
      </c>
      <c r="M3" s="2">
        <v>32879</v>
      </c>
      <c r="N3" s="2">
        <f t="shared" ref="N3:N17" si="0">C3+F3+I3</f>
        <v>3391</v>
      </c>
      <c r="O3" s="2">
        <f t="shared" ref="O3:O17" si="1">D3+G3+J3</f>
        <v>9669</v>
      </c>
      <c r="P3" s="2">
        <f t="shared" ref="P3:P17" si="2">E3+H3+K3</f>
        <v>84648</v>
      </c>
      <c r="Q3" s="2"/>
      <c r="R3" s="5" t="s">
        <v>63</v>
      </c>
      <c r="S3">
        <v>24172</v>
      </c>
      <c r="T3">
        <v>229479</v>
      </c>
      <c r="U3">
        <v>159045</v>
      </c>
    </row>
    <row r="4" spans="1:21" x14ac:dyDescent="0.2">
      <c r="A4" s="2" t="s">
        <v>18</v>
      </c>
      <c r="B4" s="5" t="s">
        <v>61</v>
      </c>
      <c r="C4" s="2">
        <v>916</v>
      </c>
      <c r="D4" s="2">
        <v>99</v>
      </c>
      <c r="E4" s="2">
        <v>0</v>
      </c>
      <c r="F4" s="2">
        <v>441</v>
      </c>
      <c r="G4" s="2">
        <v>24986</v>
      </c>
      <c r="H4" s="2">
        <v>283</v>
      </c>
      <c r="I4" s="2">
        <v>74</v>
      </c>
      <c r="J4" s="2">
        <v>71643</v>
      </c>
      <c r="K4" s="2">
        <v>2079</v>
      </c>
      <c r="L4" s="2">
        <v>703</v>
      </c>
      <c r="M4" s="2">
        <v>0</v>
      </c>
      <c r="N4" s="2">
        <f t="shared" si="0"/>
        <v>1431</v>
      </c>
      <c r="O4" s="2">
        <f t="shared" si="1"/>
        <v>96728</v>
      </c>
      <c r="P4" s="2">
        <f t="shared" si="2"/>
        <v>2362</v>
      </c>
      <c r="Q4" s="2"/>
    </row>
    <row r="5" spans="1:21" x14ac:dyDescent="0.2">
      <c r="A5" s="2" t="s">
        <v>19</v>
      </c>
      <c r="B5" s="5" t="s">
        <v>61</v>
      </c>
      <c r="C5" s="2">
        <v>4159</v>
      </c>
      <c r="D5" s="2">
        <v>46350</v>
      </c>
      <c r="E5" s="2">
        <v>385</v>
      </c>
      <c r="F5" s="2">
        <v>3382</v>
      </c>
      <c r="G5" s="2">
        <v>11493</v>
      </c>
      <c r="H5" s="2">
        <v>806</v>
      </c>
      <c r="I5" s="2">
        <v>840</v>
      </c>
      <c r="J5" s="2">
        <v>10431</v>
      </c>
      <c r="K5" s="2">
        <v>622</v>
      </c>
      <c r="L5" s="2">
        <v>11475</v>
      </c>
      <c r="M5" s="2">
        <v>437</v>
      </c>
      <c r="N5" s="2">
        <f t="shared" si="0"/>
        <v>8381</v>
      </c>
      <c r="O5" s="2">
        <f t="shared" si="1"/>
        <v>68274</v>
      </c>
      <c r="P5" s="2">
        <f t="shared" si="2"/>
        <v>1813</v>
      </c>
      <c r="Q5" s="2"/>
      <c r="R5" s="5" t="s">
        <v>60</v>
      </c>
      <c r="S5">
        <v>0.95569112794630096</v>
      </c>
    </row>
    <row r="6" spans="1:21" x14ac:dyDescent="0.2">
      <c r="A6" s="2" t="s">
        <v>52</v>
      </c>
      <c r="B6" s="5" t="s">
        <v>62</v>
      </c>
      <c r="C6" s="2">
        <v>1680</v>
      </c>
      <c r="D6" s="2">
        <v>5906</v>
      </c>
      <c r="E6" s="2">
        <v>0</v>
      </c>
      <c r="F6" s="2">
        <v>11</v>
      </c>
      <c r="G6" s="2">
        <v>4988</v>
      </c>
      <c r="H6" s="2">
        <v>0</v>
      </c>
      <c r="I6" s="2">
        <v>0</v>
      </c>
      <c r="J6" s="2">
        <v>2392</v>
      </c>
      <c r="K6" s="2">
        <v>0</v>
      </c>
      <c r="L6" s="2">
        <v>48806</v>
      </c>
      <c r="M6" s="2">
        <v>330</v>
      </c>
      <c r="N6" s="2">
        <f t="shared" si="0"/>
        <v>1691</v>
      </c>
      <c r="O6" s="2">
        <f t="shared" si="1"/>
        <v>13286</v>
      </c>
      <c r="P6" s="2">
        <f t="shared" si="2"/>
        <v>0</v>
      </c>
      <c r="Q6" s="2"/>
      <c r="R6" s="5" t="s">
        <v>63</v>
      </c>
      <c r="T6">
        <v>0.87476556424683227</v>
      </c>
      <c r="U6">
        <v>0.69553105607717769</v>
      </c>
    </row>
    <row r="7" spans="1:21" x14ac:dyDescent="0.2">
      <c r="A7" s="2" t="s">
        <v>20</v>
      </c>
      <c r="B7" s="5" t="s">
        <v>61</v>
      </c>
      <c r="C7" s="2">
        <v>396</v>
      </c>
      <c r="D7" s="2">
        <v>1571</v>
      </c>
      <c r="E7" s="2">
        <v>18897</v>
      </c>
      <c r="F7" s="2">
        <v>18</v>
      </c>
      <c r="G7" s="2">
        <v>835</v>
      </c>
      <c r="H7" s="2">
        <v>18368</v>
      </c>
      <c r="I7" s="2">
        <v>0</v>
      </c>
      <c r="J7" s="2">
        <v>203</v>
      </c>
      <c r="K7" s="2">
        <v>3856</v>
      </c>
      <c r="L7" s="2">
        <v>2007</v>
      </c>
      <c r="M7" s="2">
        <v>8125</v>
      </c>
      <c r="N7" s="2">
        <f t="shared" si="0"/>
        <v>414</v>
      </c>
      <c r="O7" s="2">
        <f t="shared" si="1"/>
        <v>2609</v>
      </c>
      <c r="P7" s="2">
        <f t="shared" si="2"/>
        <v>41121</v>
      </c>
      <c r="Q7" s="2"/>
    </row>
    <row r="8" spans="1:21" x14ac:dyDescent="0.2">
      <c r="A8" s="2" t="s">
        <v>21</v>
      </c>
      <c r="B8" s="5" t="s">
        <v>61</v>
      </c>
      <c r="C8" s="2">
        <v>323</v>
      </c>
      <c r="D8" s="2">
        <v>256</v>
      </c>
      <c r="E8" s="2">
        <v>626</v>
      </c>
      <c r="F8" s="2">
        <v>495</v>
      </c>
      <c r="G8" s="2">
        <v>3286</v>
      </c>
      <c r="H8" s="2">
        <v>3840</v>
      </c>
      <c r="I8" s="2">
        <v>245</v>
      </c>
      <c r="J8" s="2">
        <v>13267</v>
      </c>
      <c r="K8" s="2">
        <v>4844</v>
      </c>
      <c r="L8" s="2">
        <v>2486</v>
      </c>
      <c r="M8" s="2">
        <v>2629</v>
      </c>
      <c r="N8" s="2">
        <f t="shared" si="0"/>
        <v>1063</v>
      </c>
      <c r="O8" s="2">
        <f t="shared" si="1"/>
        <v>16809</v>
      </c>
      <c r="P8" s="2">
        <f t="shared" si="2"/>
        <v>9310</v>
      </c>
      <c r="Q8" s="2"/>
    </row>
    <row r="9" spans="1:21" x14ac:dyDescent="0.2">
      <c r="A9" s="2" t="s">
        <v>22</v>
      </c>
      <c r="B9" s="5" t="s">
        <v>61</v>
      </c>
      <c r="C9" s="2">
        <v>1299</v>
      </c>
      <c r="D9" s="2">
        <v>68</v>
      </c>
      <c r="E9" s="2">
        <v>688</v>
      </c>
      <c r="F9" s="2">
        <v>6575</v>
      </c>
      <c r="G9" s="2">
        <v>8092</v>
      </c>
      <c r="H9" s="2">
        <v>1709</v>
      </c>
      <c r="I9" s="2">
        <v>1025</v>
      </c>
      <c r="J9" s="2">
        <v>6084</v>
      </c>
      <c r="K9" s="2">
        <v>715</v>
      </c>
      <c r="L9" s="2">
        <v>26</v>
      </c>
      <c r="M9" s="2">
        <v>234</v>
      </c>
      <c r="N9" s="2">
        <f t="shared" si="0"/>
        <v>8899</v>
      </c>
      <c r="O9" s="2">
        <f t="shared" si="1"/>
        <v>14244</v>
      </c>
      <c r="P9" s="2">
        <f t="shared" si="2"/>
        <v>3112</v>
      </c>
      <c r="Q9" s="2"/>
    </row>
    <row r="10" spans="1:21" x14ac:dyDescent="0.2">
      <c r="A10" s="2" t="s">
        <v>23</v>
      </c>
      <c r="B10" s="5" t="s">
        <v>60</v>
      </c>
      <c r="C10" s="2">
        <v>12</v>
      </c>
      <c r="D10" s="2">
        <v>36</v>
      </c>
      <c r="E10" s="2">
        <v>498</v>
      </c>
      <c r="F10" s="2">
        <v>0</v>
      </c>
      <c r="G10" s="2">
        <v>38</v>
      </c>
      <c r="H10" s="2">
        <v>4952</v>
      </c>
      <c r="I10" s="2">
        <v>0</v>
      </c>
      <c r="J10" s="2">
        <v>0</v>
      </c>
      <c r="K10" s="2">
        <v>18282</v>
      </c>
      <c r="L10" s="2">
        <v>17</v>
      </c>
      <c r="M10" s="2">
        <v>372</v>
      </c>
      <c r="N10" s="2">
        <f t="shared" si="0"/>
        <v>12</v>
      </c>
      <c r="O10" s="2">
        <f t="shared" si="1"/>
        <v>74</v>
      </c>
      <c r="P10" s="2">
        <f t="shared" si="2"/>
        <v>23732</v>
      </c>
      <c r="Q10" s="2"/>
    </row>
    <row r="11" spans="1:21" x14ac:dyDescent="0.2">
      <c r="A11" s="2" t="s">
        <v>24</v>
      </c>
      <c r="B11" s="5" t="s">
        <v>60</v>
      </c>
      <c r="C11" s="2">
        <v>12</v>
      </c>
      <c r="D11" s="2">
        <v>0</v>
      </c>
      <c r="E11" s="2">
        <v>3006</v>
      </c>
      <c r="F11" s="2">
        <v>4</v>
      </c>
      <c r="G11" s="2">
        <v>3</v>
      </c>
      <c r="H11" s="2">
        <v>3127</v>
      </c>
      <c r="I11" s="2">
        <v>0</v>
      </c>
      <c r="J11" s="2">
        <v>18</v>
      </c>
      <c r="K11" s="2">
        <v>2361</v>
      </c>
      <c r="L11" s="2">
        <v>1772</v>
      </c>
      <c r="M11" s="2">
        <v>11106</v>
      </c>
      <c r="N11" s="2">
        <f t="shared" si="0"/>
        <v>16</v>
      </c>
      <c r="O11" s="2">
        <f t="shared" si="1"/>
        <v>21</v>
      </c>
      <c r="P11" s="2">
        <f t="shared" si="2"/>
        <v>8494</v>
      </c>
      <c r="Q11" s="2"/>
    </row>
    <row r="12" spans="1:21" x14ac:dyDescent="0.2">
      <c r="A12" s="2" t="s">
        <v>25</v>
      </c>
      <c r="B12" s="5" t="s">
        <v>61</v>
      </c>
      <c r="C12" s="2">
        <v>16</v>
      </c>
      <c r="D12" s="2">
        <v>171</v>
      </c>
      <c r="E12" s="2">
        <v>0</v>
      </c>
      <c r="F12" s="2">
        <v>0</v>
      </c>
      <c r="G12" s="2">
        <v>159</v>
      </c>
      <c r="H12" s="2">
        <v>0</v>
      </c>
      <c r="I12" s="2">
        <v>0</v>
      </c>
      <c r="J12" s="2">
        <v>42</v>
      </c>
      <c r="K12" s="2">
        <v>0</v>
      </c>
      <c r="L12" s="2">
        <v>16662</v>
      </c>
      <c r="M12" s="2">
        <v>19</v>
      </c>
      <c r="N12" s="2">
        <f t="shared" si="0"/>
        <v>16</v>
      </c>
      <c r="O12" s="2">
        <f t="shared" si="1"/>
        <v>372</v>
      </c>
      <c r="P12" s="2">
        <f t="shared" si="2"/>
        <v>0</v>
      </c>
      <c r="Q12" s="2"/>
    </row>
    <row r="13" spans="1:21" x14ac:dyDescent="0.2">
      <c r="A13" s="2" t="s">
        <v>26</v>
      </c>
      <c r="B13" s="5" t="s">
        <v>61</v>
      </c>
      <c r="C13" s="2">
        <v>73</v>
      </c>
      <c r="D13" s="2">
        <v>365</v>
      </c>
      <c r="E13" s="2">
        <v>6</v>
      </c>
      <c r="F13" s="2">
        <v>92</v>
      </c>
      <c r="G13" s="2">
        <v>3100</v>
      </c>
      <c r="H13" s="2">
        <v>2236</v>
      </c>
      <c r="I13" s="2">
        <v>4</v>
      </c>
      <c r="J13" s="2">
        <v>4263</v>
      </c>
      <c r="K13" s="2">
        <v>5953</v>
      </c>
      <c r="L13" s="2">
        <v>14</v>
      </c>
      <c r="M13" s="2">
        <v>0</v>
      </c>
      <c r="N13" s="2">
        <f t="shared" si="0"/>
        <v>169</v>
      </c>
      <c r="O13" s="2">
        <f t="shared" si="1"/>
        <v>7728</v>
      </c>
      <c r="P13" s="2">
        <f t="shared" si="2"/>
        <v>8195</v>
      </c>
      <c r="Q13" s="2"/>
    </row>
    <row r="14" spans="1:21" x14ac:dyDescent="0.2">
      <c r="A14" s="2" t="s">
        <v>27</v>
      </c>
      <c r="B14" s="5" t="s">
        <v>61</v>
      </c>
      <c r="C14" s="2">
        <v>298</v>
      </c>
      <c r="D14" s="2">
        <v>1124</v>
      </c>
      <c r="E14" s="2">
        <v>0</v>
      </c>
      <c r="F14" s="2">
        <v>69</v>
      </c>
      <c r="G14" s="2">
        <v>2349</v>
      </c>
      <c r="H14" s="2">
        <v>0</v>
      </c>
      <c r="I14" s="2">
        <v>5</v>
      </c>
      <c r="J14" s="2">
        <v>9447</v>
      </c>
      <c r="K14" s="2">
        <v>0</v>
      </c>
      <c r="L14" s="2">
        <v>2370</v>
      </c>
      <c r="M14" s="2">
        <v>7</v>
      </c>
      <c r="N14" s="2">
        <f t="shared" si="0"/>
        <v>372</v>
      </c>
      <c r="O14" s="2">
        <f t="shared" si="1"/>
        <v>12920</v>
      </c>
      <c r="P14" s="2">
        <f t="shared" si="2"/>
        <v>0</v>
      </c>
      <c r="Q14" s="2"/>
    </row>
    <row r="15" spans="1:21" x14ac:dyDescent="0.2">
      <c r="A15" s="2" t="s">
        <v>28</v>
      </c>
      <c r="B15" s="5" t="s">
        <v>60</v>
      </c>
      <c r="C15" s="2">
        <v>2</v>
      </c>
      <c r="D15" s="2">
        <v>37</v>
      </c>
      <c r="E15" s="2">
        <v>110</v>
      </c>
      <c r="F15" s="2">
        <v>3</v>
      </c>
      <c r="G15" s="2">
        <v>49</v>
      </c>
      <c r="H15" s="2">
        <v>1633</v>
      </c>
      <c r="I15" s="2">
        <v>0</v>
      </c>
      <c r="J15" s="2">
        <v>80</v>
      </c>
      <c r="K15" s="2">
        <v>13026</v>
      </c>
      <c r="L15" s="2">
        <v>0</v>
      </c>
      <c r="M15" s="2">
        <v>22</v>
      </c>
      <c r="N15" s="2">
        <f t="shared" si="0"/>
        <v>5</v>
      </c>
      <c r="O15" s="2">
        <f t="shared" si="1"/>
        <v>166</v>
      </c>
      <c r="P15" s="2">
        <f t="shared" si="2"/>
        <v>14769</v>
      </c>
      <c r="Q15" s="2"/>
    </row>
    <row r="16" spans="1:21" x14ac:dyDescent="0.2">
      <c r="A16" s="2" t="s">
        <v>29</v>
      </c>
      <c r="B16" s="5" t="s">
        <v>61</v>
      </c>
      <c r="C16" s="2">
        <v>36</v>
      </c>
      <c r="D16" s="2">
        <v>52</v>
      </c>
      <c r="E16" s="2">
        <v>2991</v>
      </c>
      <c r="F16" s="2">
        <v>0</v>
      </c>
      <c r="G16" s="2">
        <v>63</v>
      </c>
      <c r="H16" s="2">
        <v>3971</v>
      </c>
      <c r="I16" s="2">
        <v>0</v>
      </c>
      <c r="J16" s="2">
        <v>11</v>
      </c>
      <c r="K16" s="2">
        <v>1522</v>
      </c>
      <c r="L16" s="2">
        <v>572</v>
      </c>
      <c r="M16" s="2">
        <v>2806</v>
      </c>
      <c r="N16" s="2">
        <f t="shared" si="0"/>
        <v>36</v>
      </c>
      <c r="O16" s="2">
        <f t="shared" si="1"/>
        <v>126</v>
      </c>
      <c r="P16" s="2">
        <f t="shared" si="2"/>
        <v>8484</v>
      </c>
      <c r="Q16" s="2"/>
    </row>
    <row r="17" spans="1:17" x14ac:dyDescent="0.2">
      <c r="A17" s="2" t="s">
        <v>30</v>
      </c>
      <c r="C17" s="2">
        <v>15447</v>
      </c>
      <c r="D17" s="2">
        <v>15052</v>
      </c>
      <c r="E17" s="2">
        <v>15883</v>
      </c>
      <c r="F17" s="2">
        <v>6384</v>
      </c>
      <c r="G17" s="2">
        <v>32759</v>
      </c>
      <c r="H17" s="2">
        <v>28957</v>
      </c>
      <c r="I17" s="2">
        <v>626</v>
      </c>
      <c r="J17" s="2">
        <v>29962</v>
      </c>
      <c r="K17" s="2">
        <v>41438</v>
      </c>
      <c r="L17" s="2">
        <v>42467</v>
      </c>
      <c r="M17" s="2">
        <v>27226</v>
      </c>
      <c r="N17" s="2">
        <f t="shared" si="0"/>
        <v>22457</v>
      </c>
      <c r="O17" s="2">
        <f t="shared" si="1"/>
        <v>77773</v>
      </c>
      <c r="P17" s="2">
        <f t="shared" si="2"/>
        <v>86278</v>
      </c>
      <c r="Q17" s="2"/>
    </row>
    <row r="18" spans="1:17" s="1" customFormat="1" x14ac:dyDescent="0.2">
      <c r="A18" s="1" t="s">
        <v>50</v>
      </c>
      <c r="C18" s="1">
        <f>SUM(C2:C17)</f>
        <v>158316</v>
      </c>
      <c r="D18" s="1">
        <f t="shared" ref="D18:O18" si="3">SUM(D2:D17)</f>
        <v>74061</v>
      </c>
      <c r="E18" s="1">
        <f t="shared" si="3"/>
        <v>93262</v>
      </c>
      <c r="F18" s="1">
        <f t="shared" si="3"/>
        <v>228180</v>
      </c>
      <c r="G18" s="1">
        <f t="shared" si="3"/>
        <v>107218</v>
      </c>
      <c r="H18" s="1">
        <f t="shared" si="3"/>
        <v>107251</v>
      </c>
      <c r="I18" s="1">
        <f t="shared" si="3"/>
        <v>219659</v>
      </c>
      <c r="J18" s="1">
        <f t="shared" si="3"/>
        <v>158826</v>
      </c>
      <c r="K18" s="1">
        <f t="shared" si="3"/>
        <v>114432</v>
      </c>
      <c r="L18" s="1">
        <f t="shared" si="3"/>
        <v>134682</v>
      </c>
      <c r="M18" s="1">
        <f t="shared" si="3"/>
        <v>89330</v>
      </c>
      <c r="N18" s="1">
        <f t="shared" si="3"/>
        <v>606155</v>
      </c>
      <c r="O18" s="1">
        <f t="shared" si="3"/>
        <v>340105</v>
      </c>
      <c r="P18" s="1">
        <f>SUM(P2:P17)</f>
        <v>314945</v>
      </c>
    </row>
    <row r="19" spans="1:17" x14ac:dyDescent="0.2">
      <c r="A19" s="2" t="s">
        <v>51</v>
      </c>
      <c r="C19" s="2">
        <f>C2/C18</f>
        <v>0.82990348417089876</v>
      </c>
      <c r="D19" s="2">
        <f t="shared" ref="D19:P19" si="4">D2/D18</f>
        <v>9.5866920511470267E-3</v>
      </c>
      <c r="E19" s="2">
        <f t="shared" si="4"/>
        <v>2.9583324397932705E-2</v>
      </c>
      <c r="F19" s="2">
        <f t="shared" si="4"/>
        <v>0.9194451748619511</v>
      </c>
      <c r="G19" s="2">
        <f t="shared" si="4"/>
        <v>9.3165326717528779E-2</v>
      </c>
      <c r="H19" s="2">
        <f t="shared" si="4"/>
        <v>7.2996988373068783E-2</v>
      </c>
      <c r="I19" s="3">
        <f t="shared" si="4"/>
        <v>0.98614670921746894</v>
      </c>
      <c r="J19" s="2">
        <f t="shared" si="4"/>
        <v>5.4191379245211745E-2</v>
      </c>
      <c r="K19" s="2">
        <f t="shared" si="4"/>
        <v>0.1052065855704698</v>
      </c>
      <c r="L19" s="2">
        <f t="shared" si="4"/>
        <v>3.653049405265737E-3</v>
      </c>
      <c r="M19" s="2">
        <f t="shared" si="4"/>
        <v>3.5128176424493451E-2</v>
      </c>
      <c r="N19" s="3">
        <f t="shared" si="4"/>
        <v>0.92022997418152119</v>
      </c>
      <c r="O19" s="3">
        <f t="shared" si="4"/>
        <v>5.6764822628305962E-2</v>
      </c>
      <c r="P19" s="3">
        <f t="shared" si="4"/>
        <v>7.1844290272904787E-2</v>
      </c>
      <c r="Q19" s="2"/>
    </row>
    <row r="20" spans="1:17" x14ac:dyDescent="0.2">
      <c r="A20" s="2" t="s">
        <v>53</v>
      </c>
      <c r="C20" s="2">
        <f>(C4+C5)/C18</f>
        <v>3.2056140882791379E-2</v>
      </c>
      <c r="D20" s="2">
        <f t="shared" ref="D20:P20" si="5">(D4+D5)/D18</f>
        <v>0.627172195892575</v>
      </c>
      <c r="E20" s="2">
        <f t="shared" si="5"/>
        <v>4.1281550899616134E-3</v>
      </c>
      <c r="F20" s="2">
        <f t="shared" si="5"/>
        <v>1.6754316767464281E-2</v>
      </c>
      <c r="G20" s="2">
        <f t="shared" si="5"/>
        <v>0.34023205058852057</v>
      </c>
      <c r="H20" s="2">
        <f t="shared" si="5"/>
        <v>1.0153751480172678E-2</v>
      </c>
      <c r="I20" s="2">
        <f t="shared" si="5"/>
        <v>4.1609949967904795E-3</v>
      </c>
      <c r="J20" s="2">
        <f t="shared" si="5"/>
        <v>0.51675418382380722</v>
      </c>
      <c r="K20" s="2">
        <f t="shared" si="5"/>
        <v>2.3603537472035793E-2</v>
      </c>
      <c r="L20" s="2">
        <f t="shared" si="5"/>
        <v>9.0420397677492173E-2</v>
      </c>
      <c r="M20" s="2">
        <f t="shared" si="5"/>
        <v>4.8919735811037727E-3</v>
      </c>
      <c r="N20" s="2">
        <f t="shared" si="5"/>
        <v>1.6187278831322021E-2</v>
      </c>
      <c r="O20" s="3">
        <f t="shared" si="5"/>
        <v>0.48515017421090545</v>
      </c>
      <c r="P20" s="2">
        <f t="shared" si="5"/>
        <v>1.3256282843036085E-2</v>
      </c>
    </row>
    <row r="21" spans="1:17" x14ac:dyDescent="0.2">
      <c r="A21" s="2" t="s">
        <v>54</v>
      </c>
      <c r="C21" s="2">
        <f>C3/C18</f>
        <v>1.4275246974405619E-2</v>
      </c>
      <c r="D21" s="2">
        <f t="shared" ref="D21:P21" si="6">D3/D18</f>
        <v>3.0569395498305452E-2</v>
      </c>
      <c r="E21" s="3">
        <f t="shared" si="6"/>
        <v>0.50838497994896104</v>
      </c>
      <c r="F21" s="2">
        <f t="shared" si="6"/>
        <v>3.9749320711718822E-3</v>
      </c>
      <c r="G21" s="2">
        <f t="shared" si="6"/>
        <v>4.6904437687701694E-2</v>
      </c>
      <c r="H21" s="3">
        <f t="shared" si="6"/>
        <v>0.27542866733177312</v>
      </c>
      <c r="I21" s="2">
        <f t="shared" si="6"/>
        <v>1.019762449979286E-3</v>
      </c>
      <c r="J21" s="2">
        <f t="shared" si="6"/>
        <v>1.4959767292508783E-2</v>
      </c>
      <c r="K21" s="3">
        <f t="shared" si="6"/>
        <v>6.7245176174496643E-2</v>
      </c>
      <c r="L21" s="2">
        <f t="shared" si="6"/>
        <v>3.5736030055983727E-2</v>
      </c>
      <c r="M21" s="2">
        <f t="shared" si="6"/>
        <v>0.3680622411284003</v>
      </c>
      <c r="N21" s="2">
        <f t="shared" si="6"/>
        <v>5.5942786910938621E-3</v>
      </c>
      <c r="O21" s="2">
        <f t="shared" si="6"/>
        <v>2.8429455609297129E-2</v>
      </c>
      <c r="P21" s="3">
        <f t="shared" si="6"/>
        <v>0.26877073774786076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zoomScale="125" workbookViewId="0">
      <pane xSplit="2" ySplit="1" topLeftCell="R2" activePane="bottomRight" state="frozen"/>
      <selection pane="topRight" activeCell="C1" sqref="C1"/>
      <selection pane="bottomLeft" activeCell="A2" sqref="A2"/>
      <selection pane="bottomRight" activeCell="R17" sqref="R17"/>
    </sheetView>
  </sheetViews>
  <sheetFormatPr baseColWidth="10" defaultRowHeight="16" x14ac:dyDescent="0.2"/>
  <cols>
    <col min="1" max="1" width="27.33203125" customWidth="1"/>
    <col min="2" max="2" width="18" customWidth="1"/>
    <col min="18" max="18" width="23.1640625" customWidth="1"/>
  </cols>
  <sheetData>
    <row r="1" spans="1:21" x14ac:dyDescent="0.2">
      <c r="A1" t="s">
        <v>0</v>
      </c>
      <c r="C1" t="s">
        <v>31</v>
      </c>
      <c r="D1" t="s">
        <v>32</v>
      </c>
      <c r="E1" t="s">
        <v>33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  <c r="K1" t="s">
        <v>39</v>
      </c>
      <c r="L1" t="s">
        <v>40</v>
      </c>
      <c r="M1" t="s">
        <v>41</v>
      </c>
      <c r="N1" t="s">
        <v>44</v>
      </c>
      <c r="O1" t="s">
        <v>42</v>
      </c>
      <c r="P1" t="s">
        <v>43</v>
      </c>
      <c r="S1" t="s">
        <v>64</v>
      </c>
      <c r="T1" t="s">
        <v>65</v>
      </c>
      <c r="U1" t="s">
        <v>66</v>
      </c>
    </row>
    <row r="2" spans="1:21" x14ac:dyDescent="0.2">
      <c r="A2" t="s">
        <v>1</v>
      </c>
      <c r="B2" s="5" t="s">
        <v>57</v>
      </c>
      <c r="C2">
        <v>1179</v>
      </c>
      <c r="D2">
        <v>227519</v>
      </c>
      <c r="E2">
        <v>622</v>
      </c>
      <c r="F2">
        <v>0</v>
      </c>
      <c r="G2">
        <v>68510</v>
      </c>
      <c r="H2">
        <v>352</v>
      </c>
      <c r="I2">
        <v>0</v>
      </c>
      <c r="J2">
        <v>11718</v>
      </c>
      <c r="K2">
        <v>121</v>
      </c>
      <c r="L2">
        <v>285865</v>
      </c>
      <c r="M2">
        <v>765</v>
      </c>
      <c r="N2">
        <v>26511</v>
      </c>
      <c r="O2">
        <v>593612</v>
      </c>
      <c r="P2">
        <v>1917</v>
      </c>
      <c r="R2" t="s">
        <v>57</v>
      </c>
      <c r="S2">
        <v>110787</v>
      </c>
      <c r="T2">
        <v>671792</v>
      </c>
      <c r="U2">
        <v>217061</v>
      </c>
    </row>
    <row r="3" spans="1:21" x14ac:dyDescent="0.2">
      <c r="A3" t="s">
        <v>2</v>
      </c>
      <c r="B3" s="5" t="s">
        <v>58</v>
      </c>
      <c r="C3">
        <v>0</v>
      </c>
      <c r="D3">
        <v>966</v>
      </c>
      <c r="E3">
        <v>32628</v>
      </c>
      <c r="F3">
        <v>0</v>
      </c>
      <c r="G3">
        <v>25</v>
      </c>
      <c r="H3">
        <v>105718</v>
      </c>
      <c r="I3">
        <v>0</v>
      </c>
      <c r="J3">
        <v>0</v>
      </c>
      <c r="K3">
        <v>63</v>
      </c>
      <c r="L3">
        <v>376</v>
      </c>
      <c r="M3">
        <v>4252</v>
      </c>
      <c r="N3">
        <v>0</v>
      </c>
      <c r="O3">
        <v>1367</v>
      </c>
      <c r="P3">
        <v>142702</v>
      </c>
      <c r="R3" t="s">
        <v>58</v>
      </c>
      <c r="S3">
        <v>235029</v>
      </c>
      <c r="T3">
        <v>103478</v>
      </c>
      <c r="U3">
        <v>243890</v>
      </c>
    </row>
    <row r="4" spans="1:21" x14ac:dyDescent="0.2">
      <c r="A4" t="s">
        <v>3</v>
      </c>
      <c r="B4" s="5" t="s">
        <v>58</v>
      </c>
      <c r="C4">
        <v>46275</v>
      </c>
      <c r="D4">
        <v>23</v>
      </c>
      <c r="E4">
        <v>407</v>
      </c>
      <c r="F4">
        <v>26991</v>
      </c>
      <c r="G4">
        <v>599</v>
      </c>
      <c r="H4">
        <v>74</v>
      </c>
      <c r="I4">
        <v>48135</v>
      </c>
      <c r="J4">
        <v>100</v>
      </c>
      <c r="K4">
        <v>85</v>
      </c>
      <c r="L4">
        <v>90</v>
      </c>
      <c r="M4">
        <v>432</v>
      </c>
      <c r="N4">
        <v>121401</v>
      </c>
      <c r="O4">
        <v>812</v>
      </c>
      <c r="P4">
        <v>1004</v>
      </c>
      <c r="R4" t="s">
        <v>59</v>
      </c>
      <c r="S4">
        <v>9305</v>
      </c>
      <c r="T4">
        <v>14643</v>
      </c>
      <c r="U4">
        <v>29868</v>
      </c>
    </row>
    <row r="5" spans="1:21" x14ac:dyDescent="0.2">
      <c r="A5" t="s">
        <v>4</v>
      </c>
      <c r="B5" s="5" t="s">
        <v>58</v>
      </c>
      <c r="C5">
        <v>836</v>
      </c>
      <c r="D5">
        <v>2563</v>
      </c>
      <c r="E5">
        <v>3758</v>
      </c>
      <c r="F5">
        <v>5963</v>
      </c>
      <c r="G5">
        <v>2702</v>
      </c>
      <c r="H5">
        <v>817</v>
      </c>
      <c r="I5">
        <v>898</v>
      </c>
      <c r="J5">
        <v>12101</v>
      </c>
      <c r="K5">
        <v>704</v>
      </c>
      <c r="L5">
        <v>16182</v>
      </c>
      <c r="M5">
        <v>29707</v>
      </c>
      <c r="N5">
        <v>7697</v>
      </c>
      <c r="O5">
        <v>33548</v>
      </c>
      <c r="P5">
        <v>34986</v>
      </c>
    </row>
    <row r="6" spans="1:21" x14ac:dyDescent="0.2">
      <c r="A6" t="s">
        <v>5</v>
      </c>
      <c r="B6" s="5" t="s">
        <v>57</v>
      </c>
      <c r="C6">
        <v>0</v>
      </c>
      <c r="D6">
        <v>324</v>
      </c>
      <c r="E6">
        <v>35144</v>
      </c>
      <c r="F6">
        <v>0</v>
      </c>
      <c r="G6">
        <v>102</v>
      </c>
      <c r="H6">
        <v>18978</v>
      </c>
      <c r="I6">
        <v>0</v>
      </c>
      <c r="J6">
        <v>29</v>
      </c>
      <c r="K6">
        <v>2569</v>
      </c>
      <c r="L6">
        <v>865</v>
      </c>
      <c r="M6">
        <v>17206</v>
      </c>
      <c r="N6">
        <v>0</v>
      </c>
      <c r="O6">
        <v>1324</v>
      </c>
      <c r="P6">
        <v>74118</v>
      </c>
      <c r="R6" t="s">
        <v>57</v>
      </c>
      <c r="S6">
        <v>0.31196972299582398</v>
      </c>
      <c r="T6">
        <v>0.85046327886741957</v>
      </c>
      <c r="U6">
        <v>0.44224245597664313</v>
      </c>
    </row>
    <row r="7" spans="1:21" x14ac:dyDescent="0.2">
      <c r="A7" t="s">
        <v>6</v>
      </c>
      <c r="B7" s="5" t="s">
        <v>58</v>
      </c>
      <c r="C7">
        <v>0</v>
      </c>
      <c r="D7">
        <v>609</v>
      </c>
      <c r="E7">
        <v>116</v>
      </c>
      <c r="F7">
        <v>202</v>
      </c>
      <c r="G7">
        <v>24894</v>
      </c>
      <c r="H7">
        <v>376</v>
      </c>
      <c r="I7">
        <v>2337</v>
      </c>
      <c r="J7">
        <v>38747</v>
      </c>
      <c r="K7">
        <v>1496</v>
      </c>
      <c r="L7">
        <v>159</v>
      </c>
      <c r="M7">
        <v>91</v>
      </c>
      <c r="N7">
        <v>2569</v>
      </c>
      <c r="O7">
        <v>64409</v>
      </c>
      <c r="P7">
        <v>2088</v>
      </c>
      <c r="R7" t="s">
        <v>67</v>
      </c>
      <c r="S7">
        <v>0.66182794033582915</v>
      </c>
      <c r="T7">
        <v>0.13099923662479285</v>
      </c>
      <c r="U7">
        <v>0.49690415407716493</v>
      </c>
    </row>
    <row r="8" spans="1:21" x14ac:dyDescent="0.2">
      <c r="A8" t="s">
        <v>7</v>
      </c>
      <c r="B8" s="5" t="s">
        <v>57</v>
      </c>
      <c r="C8">
        <v>618</v>
      </c>
      <c r="D8">
        <v>117</v>
      </c>
      <c r="E8">
        <v>5328</v>
      </c>
      <c r="F8">
        <v>0</v>
      </c>
      <c r="G8">
        <v>671</v>
      </c>
      <c r="H8">
        <v>18895</v>
      </c>
      <c r="I8">
        <v>385</v>
      </c>
      <c r="J8">
        <v>713</v>
      </c>
      <c r="K8">
        <v>37297</v>
      </c>
      <c r="L8">
        <v>55</v>
      </c>
      <c r="M8">
        <v>1513</v>
      </c>
      <c r="N8">
        <v>1003</v>
      </c>
      <c r="O8">
        <v>1582</v>
      </c>
      <c r="P8">
        <v>64334</v>
      </c>
      <c r="R8" t="s">
        <v>59</v>
      </c>
      <c r="S8">
        <v>2.6202336668346846E-2</v>
      </c>
      <c r="T8">
        <v>1.8537484507787565E-2</v>
      </c>
      <c r="U8">
        <v>6.085338994619198E-2</v>
      </c>
    </row>
    <row r="9" spans="1:21" x14ac:dyDescent="0.2">
      <c r="A9" t="s">
        <v>8</v>
      </c>
      <c r="B9" s="5" t="s">
        <v>59</v>
      </c>
      <c r="C9">
        <v>1501</v>
      </c>
      <c r="D9">
        <v>1625</v>
      </c>
      <c r="E9">
        <v>4564</v>
      </c>
      <c r="F9">
        <v>6181</v>
      </c>
      <c r="G9">
        <v>64</v>
      </c>
      <c r="H9">
        <v>263</v>
      </c>
      <c r="I9">
        <v>815</v>
      </c>
      <c r="J9">
        <v>8</v>
      </c>
      <c r="K9">
        <v>26</v>
      </c>
      <c r="L9">
        <v>12946</v>
      </c>
      <c r="M9">
        <v>25015</v>
      </c>
      <c r="N9">
        <v>9305</v>
      </c>
      <c r="O9">
        <v>14643</v>
      </c>
      <c r="P9">
        <v>29868</v>
      </c>
    </row>
    <row r="10" spans="1:21" x14ac:dyDescent="0.2">
      <c r="A10" t="s">
        <v>9</v>
      </c>
      <c r="B10" s="5" t="s">
        <v>58</v>
      </c>
      <c r="C10">
        <v>21668</v>
      </c>
      <c r="D10">
        <v>39</v>
      </c>
      <c r="E10">
        <v>1544</v>
      </c>
      <c r="F10">
        <v>10203</v>
      </c>
      <c r="G10">
        <v>581</v>
      </c>
      <c r="H10">
        <v>854</v>
      </c>
      <c r="I10">
        <v>8981</v>
      </c>
      <c r="J10">
        <v>725</v>
      </c>
      <c r="K10">
        <v>78</v>
      </c>
      <c r="L10">
        <v>159</v>
      </c>
      <c r="M10">
        <v>520</v>
      </c>
      <c r="N10">
        <v>40852</v>
      </c>
      <c r="O10">
        <v>1530</v>
      </c>
      <c r="P10">
        <v>3008</v>
      </c>
    </row>
    <row r="11" spans="1:21" x14ac:dyDescent="0.2">
      <c r="A11" t="s">
        <v>10</v>
      </c>
      <c r="B11" s="5" t="s">
        <v>57</v>
      </c>
      <c r="C11">
        <v>2061</v>
      </c>
      <c r="D11">
        <v>3567</v>
      </c>
      <c r="E11">
        <v>197</v>
      </c>
      <c r="F11">
        <v>3119</v>
      </c>
      <c r="G11">
        <v>9271</v>
      </c>
      <c r="H11">
        <v>114</v>
      </c>
      <c r="I11">
        <v>1783</v>
      </c>
      <c r="J11">
        <v>4433</v>
      </c>
      <c r="K11">
        <v>54</v>
      </c>
      <c r="L11">
        <v>25</v>
      </c>
      <c r="M11">
        <v>118</v>
      </c>
      <c r="N11">
        <v>20941</v>
      </c>
      <c r="O11">
        <v>37299</v>
      </c>
      <c r="P11">
        <v>1436</v>
      </c>
    </row>
    <row r="12" spans="1:21" x14ac:dyDescent="0.2">
      <c r="A12" t="s">
        <v>11</v>
      </c>
      <c r="B12" t="s">
        <v>58</v>
      </c>
      <c r="C12">
        <v>23034</v>
      </c>
      <c r="D12">
        <v>0</v>
      </c>
      <c r="E12">
        <v>0</v>
      </c>
      <c r="F12">
        <v>14756</v>
      </c>
      <c r="G12">
        <v>17</v>
      </c>
      <c r="H12">
        <v>0</v>
      </c>
      <c r="I12">
        <v>2666</v>
      </c>
      <c r="J12">
        <v>0</v>
      </c>
      <c r="K12">
        <v>0</v>
      </c>
      <c r="L12">
        <v>0</v>
      </c>
      <c r="M12">
        <v>0</v>
      </c>
      <c r="N12">
        <v>40456</v>
      </c>
      <c r="O12">
        <v>17</v>
      </c>
      <c r="P12">
        <v>5</v>
      </c>
    </row>
    <row r="13" spans="1:21" x14ac:dyDescent="0.2">
      <c r="A13" t="s">
        <v>12</v>
      </c>
      <c r="B13" s="5" t="s">
        <v>57</v>
      </c>
      <c r="C13">
        <v>1252</v>
      </c>
      <c r="D13">
        <v>474</v>
      </c>
      <c r="E13">
        <v>12283</v>
      </c>
      <c r="F13">
        <v>0</v>
      </c>
      <c r="G13">
        <v>100</v>
      </c>
      <c r="H13">
        <v>1671</v>
      </c>
      <c r="I13">
        <v>441</v>
      </c>
      <c r="J13">
        <v>15</v>
      </c>
      <c r="K13">
        <v>10042</v>
      </c>
      <c r="L13">
        <v>2711</v>
      </c>
      <c r="M13">
        <v>10091</v>
      </c>
      <c r="N13">
        <v>2417</v>
      </c>
      <c r="O13">
        <v>3318</v>
      </c>
      <c r="P13">
        <v>34105</v>
      </c>
    </row>
    <row r="14" spans="1:21" x14ac:dyDescent="0.2">
      <c r="A14" t="s">
        <v>13</v>
      </c>
      <c r="B14" s="5" t="s">
        <v>58</v>
      </c>
      <c r="C14">
        <v>0</v>
      </c>
      <c r="D14">
        <v>0</v>
      </c>
      <c r="E14">
        <v>74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36922</v>
      </c>
      <c r="N14">
        <v>0</v>
      </c>
      <c r="O14">
        <v>0</v>
      </c>
      <c r="P14">
        <v>36996</v>
      </c>
    </row>
    <row r="15" spans="1:21" x14ac:dyDescent="0.2">
      <c r="A15" t="s">
        <v>14</v>
      </c>
      <c r="B15" s="5" t="s">
        <v>57</v>
      </c>
      <c r="C15">
        <v>0</v>
      </c>
      <c r="D15">
        <v>361</v>
      </c>
      <c r="E15">
        <v>43</v>
      </c>
      <c r="F15">
        <v>0</v>
      </c>
      <c r="G15">
        <v>4778</v>
      </c>
      <c r="H15">
        <v>37</v>
      </c>
      <c r="I15">
        <v>590</v>
      </c>
      <c r="J15">
        <v>29223</v>
      </c>
      <c r="K15">
        <v>448</v>
      </c>
      <c r="L15">
        <v>60</v>
      </c>
      <c r="M15">
        <v>49</v>
      </c>
      <c r="N15">
        <v>590</v>
      </c>
      <c r="O15">
        <v>34422</v>
      </c>
      <c r="P15">
        <v>577</v>
      </c>
    </row>
    <row r="16" spans="1:21" x14ac:dyDescent="0.2">
      <c r="A16" t="s">
        <v>15</v>
      </c>
      <c r="B16" s="5" t="s">
        <v>57</v>
      </c>
      <c r="C16">
        <v>3708</v>
      </c>
      <c r="D16">
        <v>12</v>
      </c>
      <c r="E16">
        <v>0</v>
      </c>
      <c r="F16">
        <v>20164</v>
      </c>
      <c r="G16">
        <v>0</v>
      </c>
      <c r="H16">
        <v>7</v>
      </c>
      <c r="I16">
        <v>6466</v>
      </c>
      <c r="J16">
        <v>4</v>
      </c>
      <c r="K16">
        <v>0</v>
      </c>
      <c r="L16">
        <v>0</v>
      </c>
      <c r="M16">
        <v>0</v>
      </c>
      <c r="N16">
        <v>30338</v>
      </c>
      <c r="O16">
        <v>46</v>
      </c>
      <c r="P16">
        <v>9</v>
      </c>
    </row>
    <row r="17" spans="1:16" x14ac:dyDescent="0.2">
      <c r="A17" t="s">
        <v>45</v>
      </c>
      <c r="B17" s="5" t="s">
        <v>57</v>
      </c>
      <c r="C17">
        <v>7075</v>
      </c>
      <c r="D17">
        <v>7</v>
      </c>
      <c r="E17">
        <v>44</v>
      </c>
      <c r="F17">
        <v>14257</v>
      </c>
      <c r="G17">
        <v>169</v>
      </c>
      <c r="H17">
        <v>17</v>
      </c>
      <c r="I17">
        <v>5443</v>
      </c>
      <c r="J17">
        <v>3</v>
      </c>
      <c r="K17">
        <v>5</v>
      </c>
      <c r="L17">
        <v>0</v>
      </c>
      <c r="M17">
        <v>0</v>
      </c>
      <c r="N17">
        <v>28505</v>
      </c>
      <c r="O17">
        <v>189</v>
      </c>
      <c r="P17">
        <v>66</v>
      </c>
    </row>
    <row r="18" spans="1:16" x14ac:dyDescent="0.2">
      <c r="A18" t="s">
        <v>46</v>
      </c>
      <c r="B18" s="5" t="s">
        <v>58</v>
      </c>
      <c r="C18">
        <v>17345</v>
      </c>
      <c r="D18">
        <v>0</v>
      </c>
      <c r="E18">
        <v>72</v>
      </c>
      <c r="F18">
        <v>2175</v>
      </c>
      <c r="G18">
        <v>1011</v>
      </c>
      <c r="H18">
        <v>5</v>
      </c>
      <c r="I18">
        <v>2534</v>
      </c>
      <c r="J18">
        <v>777</v>
      </c>
      <c r="K18">
        <v>0</v>
      </c>
      <c r="L18">
        <v>0</v>
      </c>
      <c r="M18">
        <v>0</v>
      </c>
      <c r="N18">
        <v>22054</v>
      </c>
      <c r="O18">
        <v>1795</v>
      </c>
      <c r="P18">
        <v>390</v>
      </c>
    </row>
    <row r="19" spans="1:16" x14ac:dyDescent="0.2">
      <c r="A19" t="s">
        <v>47</v>
      </c>
      <c r="B19" s="5" t="s">
        <v>58</v>
      </c>
      <c r="C19">
        <v>0</v>
      </c>
      <c r="D19">
        <v>0</v>
      </c>
      <c r="E19">
        <v>618</v>
      </c>
      <c r="F19">
        <v>0</v>
      </c>
      <c r="G19">
        <v>0</v>
      </c>
      <c r="H19">
        <v>74</v>
      </c>
      <c r="I19">
        <v>0</v>
      </c>
      <c r="J19">
        <v>0</v>
      </c>
      <c r="K19">
        <v>23</v>
      </c>
      <c r="L19">
        <v>0</v>
      </c>
      <c r="M19">
        <v>21992</v>
      </c>
      <c r="N19">
        <v>0</v>
      </c>
      <c r="O19">
        <v>0</v>
      </c>
      <c r="P19">
        <v>22711</v>
      </c>
    </row>
    <row r="20" spans="1:16" x14ac:dyDescent="0.2">
      <c r="A20" t="s">
        <v>48</v>
      </c>
      <c r="B20" s="5" t="s">
        <v>57</v>
      </c>
      <c r="C20">
        <v>0</v>
      </c>
      <c r="D20">
        <v>0</v>
      </c>
      <c r="E20">
        <v>350</v>
      </c>
      <c r="F20">
        <v>0</v>
      </c>
      <c r="G20">
        <v>0</v>
      </c>
      <c r="H20">
        <v>1081</v>
      </c>
      <c r="I20">
        <v>0</v>
      </c>
      <c r="J20">
        <v>0</v>
      </c>
      <c r="K20">
        <v>20162</v>
      </c>
      <c r="L20">
        <v>0</v>
      </c>
      <c r="M20">
        <v>583</v>
      </c>
      <c r="N20">
        <v>0</v>
      </c>
      <c r="O20">
        <v>0</v>
      </c>
      <c r="P20">
        <v>22176</v>
      </c>
    </row>
    <row r="21" spans="1:16" x14ac:dyDescent="0.2">
      <c r="A21" t="s">
        <v>49</v>
      </c>
      <c r="B21" s="5" t="s">
        <v>57</v>
      </c>
      <c r="C21">
        <v>0</v>
      </c>
      <c r="D21">
        <v>0</v>
      </c>
      <c r="E21">
        <v>171</v>
      </c>
      <c r="F21">
        <v>214</v>
      </c>
      <c r="G21">
        <v>0</v>
      </c>
      <c r="H21">
        <v>45</v>
      </c>
      <c r="I21">
        <v>268</v>
      </c>
      <c r="J21">
        <v>0</v>
      </c>
      <c r="K21">
        <v>5</v>
      </c>
      <c r="L21">
        <v>0</v>
      </c>
      <c r="M21">
        <v>18102</v>
      </c>
      <c r="N21">
        <v>482</v>
      </c>
      <c r="O21">
        <v>0</v>
      </c>
      <c r="P21">
        <v>18323</v>
      </c>
    </row>
    <row r="22" spans="1:16" x14ac:dyDescent="0.2">
      <c r="A22" t="s">
        <v>30</v>
      </c>
      <c r="C22">
        <v>60450</v>
      </c>
      <c r="D22">
        <v>8121</v>
      </c>
      <c r="E22">
        <v>32978</v>
      </c>
      <c r="F22">
        <v>55050</v>
      </c>
      <c r="G22">
        <v>44214</v>
      </c>
      <c r="H22">
        <v>23219</v>
      </c>
      <c r="I22">
        <v>37486</v>
      </c>
      <c r="J22">
        <v>58110</v>
      </c>
      <c r="K22">
        <v>39009</v>
      </c>
      <c r="L22">
        <v>28310</v>
      </c>
      <c r="M22">
        <v>119508</v>
      </c>
      <c r="N22">
        <v>120972</v>
      </c>
      <c r="O22">
        <v>96618</v>
      </c>
      <c r="P22">
        <v>202015</v>
      </c>
    </row>
    <row r="23" spans="1:16" s="1" customFormat="1" x14ac:dyDescent="0.2">
      <c r="A23" s="1" t="s">
        <v>50</v>
      </c>
      <c r="B23"/>
      <c r="C23" s="1">
        <f>SUM(C2:C22)</f>
        <v>187002</v>
      </c>
      <c r="D23" s="1">
        <f t="shared" ref="D23:O23" si="0">SUM(D2:D22)</f>
        <v>246327</v>
      </c>
      <c r="E23" s="1">
        <f t="shared" si="0"/>
        <v>130941</v>
      </c>
      <c r="F23" s="1">
        <f t="shared" si="0"/>
        <v>159275</v>
      </c>
      <c r="G23" s="1">
        <f t="shared" si="0"/>
        <v>157708</v>
      </c>
      <c r="H23" s="1">
        <f t="shared" si="0"/>
        <v>172597</v>
      </c>
      <c r="I23" s="1">
        <f t="shared" si="0"/>
        <v>119228</v>
      </c>
      <c r="J23" s="1">
        <f t="shared" si="0"/>
        <v>156706</v>
      </c>
      <c r="K23" s="1">
        <f t="shared" si="0"/>
        <v>112187</v>
      </c>
      <c r="L23" s="1">
        <f t="shared" si="0"/>
        <v>347803</v>
      </c>
      <c r="M23" s="1">
        <f t="shared" si="0"/>
        <v>286866</v>
      </c>
      <c r="N23" s="1">
        <f t="shared" si="0"/>
        <v>476093</v>
      </c>
      <c r="O23" s="1">
        <f t="shared" si="0"/>
        <v>886531</v>
      </c>
      <c r="P23" s="1">
        <f>SUM(P2:P22)</f>
        <v>692834</v>
      </c>
    </row>
    <row r="24" spans="1:16" x14ac:dyDescent="0.2">
      <c r="A24" t="s">
        <v>55</v>
      </c>
      <c r="C24">
        <f>C4/C23</f>
        <v>0.24745724644656206</v>
      </c>
      <c r="D24">
        <f t="shared" ref="D24:P24" si="1">D4/D23</f>
        <v>9.3371818761240147E-5</v>
      </c>
      <c r="E24">
        <f t="shared" si="1"/>
        <v>3.1082701369319005E-3</v>
      </c>
      <c r="F24">
        <f t="shared" si="1"/>
        <v>0.16946162297912415</v>
      </c>
      <c r="G24">
        <f t="shared" si="1"/>
        <v>3.7981586222639308E-3</v>
      </c>
      <c r="H24">
        <f t="shared" si="1"/>
        <v>4.2874441618336354E-4</v>
      </c>
      <c r="I24">
        <f t="shared" si="1"/>
        <v>0.40372228000134197</v>
      </c>
      <c r="J24">
        <f t="shared" si="1"/>
        <v>6.3813765905581154E-4</v>
      </c>
      <c r="K24">
        <f t="shared" si="1"/>
        <v>7.576635439043739E-4</v>
      </c>
      <c r="L24">
        <f t="shared" si="1"/>
        <v>2.5876717567128516E-4</v>
      </c>
      <c r="M24">
        <f t="shared" si="1"/>
        <v>1.5059295977913033E-3</v>
      </c>
      <c r="N24">
        <f t="shared" si="1"/>
        <v>0.25499429733266399</v>
      </c>
      <c r="O24">
        <f t="shared" si="1"/>
        <v>9.1592961780242316E-4</v>
      </c>
      <c r="P24">
        <f t="shared" si="1"/>
        <v>1.4491205685633211E-3</v>
      </c>
    </row>
    <row r="25" spans="1:16" x14ac:dyDescent="0.2">
      <c r="A25" t="s">
        <v>56</v>
      </c>
      <c r="C25">
        <f>C2/C23</f>
        <v>6.304745403792473E-3</v>
      </c>
      <c r="D25" s="4">
        <f t="shared" ref="D25:P25" si="2">D2/D23</f>
        <v>0.92364621011906933</v>
      </c>
      <c r="E25">
        <f t="shared" si="2"/>
        <v>4.7502310200777447E-3</v>
      </c>
      <c r="F25">
        <f t="shared" si="2"/>
        <v>0</v>
      </c>
      <c r="G25" s="4">
        <f t="shared" si="2"/>
        <v>0.4344104294011718</v>
      </c>
      <c r="H25">
        <f t="shared" si="2"/>
        <v>2.0394328986019458E-3</v>
      </c>
      <c r="I25">
        <f t="shared" si="2"/>
        <v>0</v>
      </c>
      <c r="J25" s="4">
        <f t="shared" si="2"/>
        <v>7.4776970888159988E-2</v>
      </c>
      <c r="K25">
        <f t="shared" si="2"/>
        <v>1.078556338969756E-3</v>
      </c>
      <c r="L25">
        <f t="shared" si="2"/>
        <v>0.82191642970302159</v>
      </c>
      <c r="M25">
        <f t="shared" si="2"/>
        <v>2.6667503294220997E-3</v>
      </c>
      <c r="N25">
        <f t="shared" si="2"/>
        <v>5.5684498616866876E-2</v>
      </c>
      <c r="O25" s="4">
        <f t="shared" si="2"/>
        <v>0.66958967029917738</v>
      </c>
      <c r="P25">
        <f t="shared" si="2"/>
        <v>2.7668965437608432E-3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Bacteria</vt:lpstr>
      <vt:lpstr>Fungi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</dc:creator>
  <cp:lastModifiedBy>Ying Zheng</cp:lastModifiedBy>
  <dcterms:created xsi:type="dcterms:W3CDTF">2022-09-05T15:20:42Z</dcterms:created>
  <dcterms:modified xsi:type="dcterms:W3CDTF">2023-01-03T12:05:08Z</dcterms:modified>
</cp:coreProperties>
</file>