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/>
  <mc:AlternateContent xmlns:mc="http://schemas.openxmlformats.org/markup-compatibility/2006">
    <mc:Choice Requires="x15">
      <x15ac:absPath xmlns:x15ac="http://schemas.microsoft.com/office/spreadsheetml/2010/11/ac" url="/Users/peterdedon/*PCD/Manuscripts/Mycobacterial Starvation 2014 10-23/Davis et al BCG Starvation Nat Micro 2018/BCG Starvation Manuscript 2023 5-6/"/>
    </mc:Choice>
  </mc:AlternateContent>
  <xr:revisionPtr revIDLastSave="0" documentId="13_ncr:1_{64F9088A-ED82-0B46-AA17-BB0E2C99C362}" xr6:coauthVersionLast="47" xr6:coauthVersionMax="47" xr10:uidLastSave="{00000000-0000-0000-0000-000000000000}"/>
  <bookViews>
    <workbookView xWindow="280" yWindow="760" windowWidth="32440" windowHeight="20540" activeTab="3" xr2:uid="{00000000-000D-0000-FFFF-FFFF00000000}"/>
  </bookViews>
  <sheets>
    <sheet name="raw data_starvation" sheetId="7" r:id="rId1"/>
    <sheet name="raw data_hypoxia" sheetId="8" r:id="rId2"/>
    <sheet name="starvation_fold change&amp;mean SD" sheetId="6" r:id="rId3"/>
    <sheet name="hypoxia_fold change&amp;mean SD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64" i="6" l="1"/>
  <c r="P70" i="6" s="1"/>
  <c r="P63" i="6"/>
  <c r="P69" i="6" s="1"/>
  <c r="P62" i="6"/>
  <c r="P68" i="6" s="1"/>
  <c r="P61" i="6"/>
  <c r="P67" i="6" s="1"/>
  <c r="BN43" i="6" l="1"/>
  <c r="BN42" i="6"/>
  <c r="BN41" i="6"/>
  <c r="BN40" i="6"/>
  <c r="BN39" i="6"/>
  <c r="BN38" i="6"/>
  <c r="BN37" i="6"/>
  <c r="BN36" i="6"/>
  <c r="BN35" i="6"/>
  <c r="BN34" i="6"/>
  <c r="BN33" i="6"/>
  <c r="BN32" i="6"/>
  <c r="BN31" i="6"/>
  <c r="BN30" i="6"/>
  <c r="BN29" i="6"/>
  <c r="BM43" i="6"/>
  <c r="BM42" i="6"/>
  <c r="BM41" i="6"/>
  <c r="BM40" i="6"/>
  <c r="BM39" i="6"/>
  <c r="BM38" i="6"/>
  <c r="BM37" i="6"/>
  <c r="BM36" i="6"/>
  <c r="BM35" i="6"/>
  <c r="BM34" i="6"/>
  <c r="BM33" i="6"/>
  <c r="BM32" i="6"/>
  <c r="BM31" i="6"/>
  <c r="BM30" i="6"/>
  <c r="BM47" i="6" s="1"/>
  <c r="BM29" i="6"/>
  <c r="BM49" i="6" l="1"/>
  <c r="BN48" i="6"/>
  <c r="BN47" i="6"/>
  <c r="BM46" i="6"/>
  <c r="BN49" i="6"/>
  <c r="BM48" i="6"/>
  <c r="BN46" i="6"/>
  <c r="AS30" i="6"/>
  <c r="C36" i="5" l="1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B36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B33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B27" i="5"/>
  <c r="B30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Y27" i="5"/>
  <c r="X27" i="5"/>
  <c r="W27" i="5"/>
  <c r="V27" i="5"/>
  <c r="U27" i="5"/>
  <c r="T27" i="5"/>
  <c r="S27" i="5"/>
  <c r="R27" i="5"/>
  <c r="Q27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C41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AC41" i="6"/>
  <c r="AD41" i="6"/>
  <c r="AE41" i="6"/>
  <c r="AF41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BF41" i="6"/>
  <c r="BG41" i="6"/>
  <c r="BH41" i="6"/>
  <c r="BI41" i="6"/>
  <c r="BJ41" i="6"/>
  <c r="BK41" i="6"/>
  <c r="BL41" i="6"/>
  <c r="B41" i="6"/>
  <c r="B38" i="6"/>
  <c r="C38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AC38" i="6"/>
  <c r="AD38" i="6"/>
  <c r="AE38" i="6"/>
  <c r="AF38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BF38" i="6"/>
  <c r="BG38" i="6"/>
  <c r="BH38" i="6"/>
  <c r="BI38" i="6"/>
  <c r="BJ38" i="6"/>
  <c r="BK38" i="6"/>
  <c r="BL38" i="6"/>
  <c r="C35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35" i="6"/>
  <c r="C32" i="6"/>
  <c r="D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T32" i="6"/>
  <c r="U32" i="6"/>
  <c r="V32" i="6"/>
  <c r="W32" i="6"/>
  <c r="X32" i="6"/>
  <c r="Y32" i="6"/>
  <c r="Z32" i="6"/>
  <c r="AA32" i="6"/>
  <c r="AB32" i="6"/>
  <c r="AC32" i="6"/>
  <c r="AD32" i="6"/>
  <c r="AE32" i="6"/>
  <c r="AF32" i="6"/>
  <c r="AG32" i="6"/>
  <c r="AH32" i="6"/>
  <c r="AI32" i="6"/>
  <c r="AJ32" i="6"/>
  <c r="AK32" i="6"/>
  <c r="AL32" i="6"/>
  <c r="AM32" i="6"/>
  <c r="AN32" i="6"/>
  <c r="AO32" i="6"/>
  <c r="AP32" i="6"/>
  <c r="AQ32" i="6"/>
  <c r="AR32" i="6"/>
  <c r="AS32" i="6"/>
  <c r="AT32" i="6"/>
  <c r="AU32" i="6"/>
  <c r="AV32" i="6"/>
  <c r="AW32" i="6"/>
  <c r="AX32" i="6"/>
  <c r="AY32" i="6"/>
  <c r="AZ32" i="6"/>
  <c r="BA32" i="6"/>
  <c r="BB32" i="6"/>
  <c r="BC32" i="6"/>
  <c r="BD32" i="6"/>
  <c r="BE32" i="6"/>
  <c r="BF32" i="6"/>
  <c r="BG32" i="6"/>
  <c r="BH32" i="6"/>
  <c r="BI32" i="6"/>
  <c r="BJ32" i="6"/>
  <c r="BK32" i="6"/>
  <c r="BL32" i="6"/>
  <c r="B32" i="6"/>
  <c r="C29" i="6"/>
  <c r="D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T29" i="6"/>
  <c r="U29" i="6"/>
  <c r="V29" i="6"/>
  <c r="W29" i="6"/>
  <c r="X29" i="6"/>
  <c r="Y29" i="6"/>
  <c r="Z29" i="6"/>
  <c r="AA29" i="6"/>
  <c r="AB29" i="6"/>
  <c r="AC29" i="6"/>
  <c r="AD29" i="6"/>
  <c r="AE29" i="6"/>
  <c r="AF29" i="6"/>
  <c r="AG29" i="6"/>
  <c r="AH29" i="6"/>
  <c r="AI29" i="6"/>
  <c r="AJ29" i="6"/>
  <c r="AK29" i="6"/>
  <c r="AL29" i="6"/>
  <c r="AM29" i="6"/>
  <c r="AN29" i="6"/>
  <c r="AO29" i="6"/>
  <c r="AP29" i="6"/>
  <c r="AQ29" i="6"/>
  <c r="AR29" i="6"/>
  <c r="AS29" i="6"/>
  <c r="AT29" i="6"/>
  <c r="AU29" i="6"/>
  <c r="AV29" i="6"/>
  <c r="AW29" i="6"/>
  <c r="AX29" i="6"/>
  <c r="AY29" i="6"/>
  <c r="AZ29" i="6"/>
  <c r="BA29" i="6"/>
  <c r="BB29" i="6"/>
  <c r="BC29" i="6"/>
  <c r="BD29" i="6"/>
  <c r="BE29" i="6"/>
  <c r="BF29" i="6"/>
  <c r="BG29" i="6"/>
  <c r="BH29" i="6"/>
  <c r="BI29" i="6"/>
  <c r="BJ29" i="6"/>
  <c r="BK29" i="6"/>
  <c r="BL29" i="6"/>
  <c r="B29" i="6"/>
  <c r="B30" i="6"/>
  <c r="C25" i="5" l="1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B38" i="5"/>
  <c r="B37" i="5"/>
  <c r="B35" i="5"/>
  <c r="B34" i="5"/>
  <c r="B32" i="5"/>
  <c r="B31" i="5"/>
  <c r="B29" i="5"/>
  <c r="B28" i="5"/>
  <c r="B26" i="5"/>
  <c r="B25" i="5"/>
  <c r="C34" i="6"/>
  <c r="D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T34" i="6"/>
  <c r="U34" i="6"/>
  <c r="V34" i="6"/>
  <c r="W34" i="6"/>
  <c r="X34" i="6"/>
  <c r="Y34" i="6"/>
  <c r="Z34" i="6"/>
  <c r="AA34" i="6"/>
  <c r="AB34" i="6"/>
  <c r="AC34" i="6"/>
  <c r="AD34" i="6"/>
  <c r="AE34" i="6"/>
  <c r="AF34" i="6"/>
  <c r="AG34" i="6"/>
  <c r="AH34" i="6"/>
  <c r="AI34" i="6"/>
  <c r="AJ34" i="6"/>
  <c r="AK34" i="6"/>
  <c r="AL34" i="6"/>
  <c r="AM34" i="6"/>
  <c r="AN34" i="6"/>
  <c r="AO34" i="6"/>
  <c r="AP34" i="6"/>
  <c r="AQ34" i="6"/>
  <c r="AR34" i="6"/>
  <c r="AS34" i="6"/>
  <c r="AT34" i="6"/>
  <c r="AU34" i="6"/>
  <c r="AV34" i="6"/>
  <c r="AW34" i="6"/>
  <c r="AX34" i="6"/>
  <c r="AY34" i="6"/>
  <c r="AZ34" i="6"/>
  <c r="BA34" i="6"/>
  <c r="BB34" i="6"/>
  <c r="BC34" i="6"/>
  <c r="BD34" i="6"/>
  <c r="BE34" i="6"/>
  <c r="BF34" i="6"/>
  <c r="BG34" i="6"/>
  <c r="BH34" i="6"/>
  <c r="BI34" i="6"/>
  <c r="BJ34" i="6"/>
  <c r="BK34" i="6"/>
  <c r="BL34" i="6"/>
  <c r="C36" i="6"/>
  <c r="D36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T36" i="6"/>
  <c r="U36" i="6"/>
  <c r="V36" i="6"/>
  <c r="W36" i="6"/>
  <c r="X36" i="6"/>
  <c r="Y36" i="6"/>
  <c r="Z36" i="6"/>
  <c r="AA36" i="6"/>
  <c r="AB36" i="6"/>
  <c r="AC36" i="6"/>
  <c r="AD36" i="6"/>
  <c r="AE36" i="6"/>
  <c r="AF36" i="6"/>
  <c r="AG36" i="6"/>
  <c r="AH36" i="6"/>
  <c r="AI36" i="6"/>
  <c r="AJ36" i="6"/>
  <c r="AK36" i="6"/>
  <c r="AL36" i="6"/>
  <c r="AM36" i="6"/>
  <c r="AN36" i="6"/>
  <c r="AO36" i="6"/>
  <c r="AP36" i="6"/>
  <c r="AQ36" i="6"/>
  <c r="AR36" i="6"/>
  <c r="AS36" i="6"/>
  <c r="AT36" i="6"/>
  <c r="AU36" i="6"/>
  <c r="AV36" i="6"/>
  <c r="AW36" i="6"/>
  <c r="AX36" i="6"/>
  <c r="AY36" i="6"/>
  <c r="AZ36" i="6"/>
  <c r="BA36" i="6"/>
  <c r="BB36" i="6"/>
  <c r="BC36" i="6"/>
  <c r="BD36" i="6"/>
  <c r="BE36" i="6"/>
  <c r="BF36" i="6"/>
  <c r="BG36" i="6"/>
  <c r="BH36" i="6"/>
  <c r="BI36" i="6"/>
  <c r="BJ36" i="6"/>
  <c r="BK36" i="6"/>
  <c r="BL36" i="6"/>
  <c r="C37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AC37" i="6"/>
  <c r="AD37" i="6"/>
  <c r="AE37" i="6"/>
  <c r="AF37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BF37" i="6"/>
  <c r="BG37" i="6"/>
  <c r="BH37" i="6"/>
  <c r="BI37" i="6"/>
  <c r="BJ37" i="6"/>
  <c r="BK37" i="6"/>
  <c r="BL37" i="6"/>
  <c r="C39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Y48" i="6" s="1"/>
  <c r="Z39" i="6"/>
  <c r="AA39" i="6"/>
  <c r="AB39" i="6"/>
  <c r="AC39" i="6"/>
  <c r="AD39" i="6"/>
  <c r="AE39" i="6"/>
  <c r="AF39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BF39" i="6"/>
  <c r="BG39" i="6"/>
  <c r="BH39" i="6"/>
  <c r="BI39" i="6"/>
  <c r="BJ39" i="6"/>
  <c r="BK39" i="6"/>
  <c r="BL39" i="6"/>
  <c r="C40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AC40" i="6"/>
  <c r="AD40" i="6"/>
  <c r="AE40" i="6"/>
  <c r="AF40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BF40" i="6"/>
  <c r="BG40" i="6"/>
  <c r="BH40" i="6"/>
  <c r="BI40" i="6"/>
  <c r="BJ40" i="6"/>
  <c r="BK40" i="6"/>
  <c r="BL40" i="6"/>
  <c r="C42" i="6"/>
  <c r="D42" i="6"/>
  <c r="E42" i="6"/>
  <c r="F42" i="6"/>
  <c r="G42" i="6"/>
  <c r="H42" i="6"/>
  <c r="I42" i="6"/>
  <c r="J42" i="6"/>
  <c r="K42" i="6"/>
  <c r="L42" i="6"/>
  <c r="L49" i="6" s="1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C43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BF43" i="6"/>
  <c r="BG43" i="6"/>
  <c r="BH43" i="6"/>
  <c r="BI43" i="6"/>
  <c r="BJ43" i="6"/>
  <c r="BK43" i="6"/>
  <c r="BL43" i="6"/>
  <c r="B43" i="6"/>
  <c r="B40" i="6"/>
  <c r="B37" i="6"/>
  <c r="B34" i="6"/>
  <c r="D31" i="6"/>
  <c r="E31" i="6"/>
  <c r="F31" i="6"/>
  <c r="G31" i="6"/>
  <c r="H31" i="6"/>
  <c r="I31" i="6"/>
  <c r="J31" i="6"/>
  <c r="K31" i="6"/>
  <c r="L31" i="6"/>
  <c r="M31" i="6"/>
  <c r="N31" i="6"/>
  <c r="O31" i="6"/>
  <c r="P31" i="6"/>
  <c r="Q31" i="6"/>
  <c r="R31" i="6"/>
  <c r="S31" i="6"/>
  <c r="T31" i="6"/>
  <c r="U31" i="6"/>
  <c r="V31" i="6"/>
  <c r="W31" i="6"/>
  <c r="X31" i="6"/>
  <c r="Y31" i="6"/>
  <c r="Z31" i="6"/>
  <c r="AA31" i="6"/>
  <c r="AB31" i="6"/>
  <c r="AC31" i="6"/>
  <c r="AD31" i="6"/>
  <c r="AE31" i="6"/>
  <c r="AF31" i="6"/>
  <c r="AG31" i="6"/>
  <c r="AH31" i="6"/>
  <c r="AI31" i="6"/>
  <c r="AJ31" i="6"/>
  <c r="AK31" i="6"/>
  <c r="AL31" i="6"/>
  <c r="AM31" i="6"/>
  <c r="AN31" i="6"/>
  <c r="AO31" i="6"/>
  <c r="AP31" i="6"/>
  <c r="AQ31" i="6"/>
  <c r="AR31" i="6"/>
  <c r="AS31" i="6"/>
  <c r="AT31" i="6"/>
  <c r="AU31" i="6"/>
  <c r="AV31" i="6"/>
  <c r="AW31" i="6"/>
  <c r="AX31" i="6"/>
  <c r="AY31" i="6"/>
  <c r="AZ31" i="6"/>
  <c r="BA31" i="6"/>
  <c r="BB31" i="6"/>
  <c r="BC31" i="6"/>
  <c r="BD31" i="6"/>
  <c r="BE31" i="6"/>
  <c r="BF31" i="6"/>
  <c r="BG31" i="6"/>
  <c r="BH31" i="6"/>
  <c r="BI31" i="6"/>
  <c r="BJ31" i="6"/>
  <c r="BK31" i="6"/>
  <c r="BL31" i="6"/>
  <c r="C31" i="6"/>
  <c r="B31" i="6"/>
  <c r="C30" i="6"/>
  <c r="D30" i="6"/>
  <c r="E30" i="6"/>
  <c r="F30" i="6"/>
  <c r="G30" i="6"/>
  <c r="H30" i="6"/>
  <c r="I30" i="6"/>
  <c r="I48" i="6" s="1"/>
  <c r="J30" i="6"/>
  <c r="K30" i="6"/>
  <c r="L30" i="6"/>
  <c r="M30" i="6"/>
  <c r="N30" i="6"/>
  <c r="O30" i="6"/>
  <c r="O47" i="6" s="1"/>
  <c r="P30" i="6"/>
  <c r="Q30" i="6"/>
  <c r="Q48" i="6" s="1"/>
  <c r="R30" i="6"/>
  <c r="S30" i="6"/>
  <c r="T30" i="6"/>
  <c r="U30" i="6"/>
  <c r="V30" i="6"/>
  <c r="W30" i="6"/>
  <c r="X30" i="6"/>
  <c r="Y30" i="6"/>
  <c r="Z30" i="6"/>
  <c r="AA30" i="6"/>
  <c r="AB30" i="6"/>
  <c r="AC30" i="6"/>
  <c r="AD30" i="6"/>
  <c r="AE30" i="6"/>
  <c r="AE47" i="6" s="1"/>
  <c r="AF30" i="6"/>
  <c r="AG30" i="6"/>
  <c r="AH30" i="6"/>
  <c r="AI30" i="6"/>
  <c r="AJ30" i="6"/>
  <c r="AK30" i="6"/>
  <c r="AL30" i="6"/>
  <c r="AL48" i="6" s="1"/>
  <c r="AM30" i="6"/>
  <c r="AN30" i="6"/>
  <c r="AO30" i="6"/>
  <c r="AO48" i="6" s="1"/>
  <c r="AP30" i="6"/>
  <c r="AQ30" i="6"/>
  <c r="AR30" i="6"/>
  <c r="AT30" i="6"/>
  <c r="AU30" i="6"/>
  <c r="AV30" i="6"/>
  <c r="AW30" i="6"/>
  <c r="AX30" i="6"/>
  <c r="AX49" i="6" s="1"/>
  <c r="AY30" i="6"/>
  <c r="AY47" i="6" s="1"/>
  <c r="AZ30" i="6"/>
  <c r="BA30" i="6"/>
  <c r="BB30" i="6"/>
  <c r="BC30" i="6"/>
  <c r="BD30" i="6"/>
  <c r="BE30" i="6"/>
  <c r="BE48" i="6" s="1"/>
  <c r="BF30" i="6"/>
  <c r="BF49" i="6" s="1"/>
  <c r="BG30" i="6"/>
  <c r="BG48" i="6" s="1"/>
  <c r="BH30" i="6"/>
  <c r="BI30" i="6"/>
  <c r="BJ30" i="6"/>
  <c r="BJ47" i="6" s="1"/>
  <c r="BK30" i="6"/>
  <c r="BL30" i="6"/>
  <c r="C33" i="6"/>
  <c r="D33" i="6"/>
  <c r="E33" i="6"/>
  <c r="F33" i="6"/>
  <c r="G33" i="6"/>
  <c r="H33" i="6"/>
  <c r="I33" i="6"/>
  <c r="J33" i="6"/>
  <c r="K33" i="6"/>
  <c r="L33" i="6"/>
  <c r="L46" i="6" s="1"/>
  <c r="M33" i="6"/>
  <c r="N33" i="6"/>
  <c r="O33" i="6"/>
  <c r="P33" i="6"/>
  <c r="Q33" i="6"/>
  <c r="R33" i="6"/>
  <c r="S33" i="6"/>
  <c r="T33" i="6"/>
  <c r="U33" i="6"/>
  <c r="V33" i="6"/>
  <c r="V46" i="6" s="1"/>
  <c r="W33" i="6"/>
  <c r="X33" i="6"/>
  <c r="Y33" i="6"/>
  <c r="Z33" i="6"/>
  <c r="AA33" i="6"/>
  <c r="AB33" i="6"/>
  <c r="AC33" i="6"/>
  <c r="AD33" i="6"/>
  <c r="AE33" i="6"/>
  <c r="AF33" i="6"/>
  <c r="AG33" i="6"/>
  <c r="AH33" i="6"/>
  <c r="AI33" i="6"/>
  <c r="AJ33" i="6"/>
  <c r="AJ46" i="6" s="1"/>
  <c r="AK33" i="6"/>
  <c r="AL33" i="6"/>
  <c r="AM33" i="6"/>
  <c r="AN33" i="6"/>
  <c r="AO33" i="6"/>
  <c r="AP33" i="6"/>
  <c r="AQ33" i="6"/>
  <c r="AQ46" i="6" s="1"/>
  <c r="AR33" i="6"/>
  <c r="AS33" i="6"/>
  <c r="AT33" i="6"/>
  <c r="AT46" i="6" s="1"/>
  <c r="AU33" i="6"/>
  <c r="AV33" i="6"/>
  <c r="AV46" i="6" s="1"/>
  <c r="AW33" i="6"/>
  <c r="AX33" i="6"/>
  <c r="AY33" i="6"/>
  <c r="AZ33" i="6"/>
  <c r="BA33" i="6"/>
  <c r="BA46" i="6" s="1"/>
  <c r="BA51" i="6" s="1"/>
  <c r="BB33" i="6"/>
  <c r="BC33" i="6"/>
  <c r="BD33" i="6"/>
  <c r="BD46" i="6" s="1"/>
  <c r="BE33" i="6"/>
  <c r="BF33" i="6"/>
  <c r="BG33" i="6"/>
  <c r="BG46" i="6" s="1"/>
  <c r="BH33" i="6"/>
  <c r="BI33" i="6"/>
  <c r="BJ33" i="6"/>
  <c r="BK33" i="6"/>
  <c r="BL33" i="6"/>
  <c r="T46" i="6" l="1"/>
  <c r="BD48" i="6"/>
  <c r="AL46" i="6"/>
  <c r="G47" i="6"/>
  <c r="AU47" i="6"/>
  <c r="BB47" i="6"/>
  <c r="AM47" i="6"/>
  <c r="I49" i="6"/>
  <c r="AT47" i="6"/>
  <c r="N48" i="6"/>
  <c r="AG48" i="6"/>
  <c r="BH47" i="6"/>
  <c r="BH49" i="6"/>
  <c r="T49" i="6"/>
  <c r="AV47" i="6"/>
  <c r="BG49" i="6"/>
  <c r="AW49" i="6"/>
  <c r="BA48" i="6"/>
  <c r="BA53" i="6" s="1"/>
  <c r="AV49" i="6"/>
  <c r="L48" i="6"/>
  <c r="BD47" i="6"/>
  <c r="AJ47" i="6"/>
  <c r="Z48" i="6"/>
  <c r="BD49" i="6"/>
  <c r="AJ49" i="6"/>
  <c r="Y49" i="6"/>
  <c r="BA47" i="6"/>
  <c r="BA52" i="6" s="1"/>
  <c r="AG47" i="6"/>
  <c r="AR49" i="6"/>
  <c r="AY46" i="6"/>
  <c r="BA49" i="6"/>
  <c r="BA54" i="6" s="1"/>
  <c r="BL49" i="6"/>
  <c r="AZ49" i="6"/>
  <c r="AB49" i="6"/>
  <c r="D49" i="6"/>
  <c r="L47" i="6"/>
  <c r="AY49" i="6"/>
  <c r="BK49" i="6"/>
  <c r="I47" i="6"/>
  <c r="AR47" i="6"/>
  <c r="AQ47" i="6"/>
  <c r="BL48" i="6"/>
  <c r="W47" i="6"/>
  <c r="AB48" i="6"/>
  <c r="BE49" i="6"/>
  <c r="AG49" i="6"/>
  <c r="AO47" i="6"/>
  <c r="Q47" i="6"/>
  <c r="AM48" i="6"/>
  <c r="AV48" i="6"/>
  <c r="BL47" i="6"/>
  <c r="AZ47" i="6"/>
  <c r="AQ49" i="6"/>
  <c r="BC47" i="6"/>
  <c r="BL46" i="6"/>
  <c r="AB46" i="6"/>
  <c r="D46" i="6"/>
  <c r="AO49" i="6"/>
  <c r="Q49" i="6"/>
  <c r="AS48" i="6"/>
  <c r="Y47" i="6"/>
  <c r="AI49" i="6"/>
  <c r="AA47" i="6"/>
  <c r="S49" i="6"/>
  <c r="K49" i="6"/>
  <c r="C49" i="6"/>
  <c r="AP49" i="6"/>
  <c r="AH49" i="6"/>
  <c r="Z49" i="6"/>
  <c r="R49" i="6"/>
  <c r="J49" i="6"/>
  <c r="AT48" i="6"/>
  <c r="AF49" i="6"/>
  <c r="X49" i="6"/>
  <c r="P49" i="6"/>
  <c r="H49" i="6"/>
  <c r="AE49" i="6"/>
  <c r="AQ48" i="6"/>
  <c r="AO46" i="6"/>
  <c r="AG46" i="6"/>
  <c r="Y46" i="6"/>
  <c r="Q46" i="6"/>
  <c r="I46" i="6"/>
  <c r="AL47" i="6"/>
  <c r="AD47" i="6"/>
  <c r="V47" i="6"/>
  <c r="N47" i="6"/>
  <c r="F47" i="6"/>
  <c r="F46" i="6"/>
  <c r="AK49" i="6"/>
  <c r="AC49" i="6"/>
  <c r="U49" i="6"/>
  <c r="M49" i="6"/>
  <c r="E49" i="6"/>
  <c r="BI47" i="6"/>
  <c r="AS47" i="6"/>
  <c r="AK47" i="6"/>
  <c r="AC47" i="6"/>
  <c r="U47" i="6"/>
  <c r="M47" i="6"/>
  <c r="E47" i="6"/>
  <c r="BF48" i="6"/>
  <c r="AW48" i="6"/>
  <c r="AP48" i="6"/>
  <c r="W48" i="6"/>
  <c r="O46" i="6"/>
  <c r="AN49" i="6"/>
  <c r="BI48" i="6"/>
  <c r="AD48" i="6"/>
  <c r="V48" i="6"/>
  <c r="F48" i="6"/>
  <c r="BG47" i="6"/>
  <c r="AB47" i="6"/>
  <c r="T47" i="6"/>
  <c r="D47" i="6"/>
  <c r="BJ48" i="6"/>
  <c r="O48" i="6"/>
  <c r="X48" i="6"/>
  <c r="G48" i="6"/>
  <c r="AE46" i="6"/>
  <c r="BJ49" i="6"/>
  <c r="AX48" i="6"/>
  <c r="AA48" i="6"/>
  <c r="S48" i="6"/>
  <c r="K48" i="6"/>
  <c r="C48" i="6"/>
  <c r="X47" i="6"/>
  <c r="BC49" i="6"/>
  <c r="K47" i="6"/>
  <c r="AH48" i="6"/>
  <c r="R48" i="6"/>
  <c r="J48" i="6"/>
  <c r="BK47" i="6"/>
  <c r="P47" i="6"/>
  <c r="BC48" i="6"/>
  <c r="BJ46" i="6"/>
  <c r="BI46" i="6"/>
  <c r="AS46" i="6"/>
  <c r="AD46" i="6"/>
  <c r="N46" i="6"/>
  <c r="AT49" i="6"/>
  <c r="O49" i="6"/>
  <c r="AN48" i="6"/>
  <c r="H48" i="6"/>
  <c r="BB48" i="6"/>
  <c r="P48" i="6"/>
  <c r="AA49" i="6"/>
  <c r="BK46" i="6"/>
  <c r="BC46" i="6"/>
  <c r="AU46" i="6"/>
  <c r="AF46" i="6"/>
  <c r="X46" i="6"/>
  <c r="P46" i="6"/>
  <c r="H46" i="6"/>
  <c r="BB46" i="6"/>
  <c r="AM46" i="6"/>
  <c r="W46" i="6"/>
  <c r="G46" i="6"/>
  <c r="AU49" i="6"/>
  <c r="AI48" i="6"/>
  <c r="BK48" i="6"/>
  <c r="AU48" i="6"/>
  <c r="AF48" i="6"/>
  <c r="AN46" i="6"/>
  <c r="AE48" i="6"/>
  <c r="BB49" i="6"/>
  <c r="AM49" i="6"/>
  <c r="W49" i="6"/>
  <c r="G49" i="6"/>
  <c r="BH48" i="6"/>
  <c r="AZ48" i="6"/>
  <c r="AR48" i="6"/>
  <c r="AK48" i="6"/>
  <c r="AC48" i="6"/>
  <c r="U48" i="6"/>
  <c r="M48" i="6"/>
  <c r="E48" i="6"/>
  <c r="AX47" i="6"/>
  <c r="AI47" i="6"/>
  <c r="S47" i="6"/>
  <c r="C47" i="6"/>
  <c r="BH46" i="6"/>
  <c r="AZ46" i="6"/>
  <c r="AR46" i="6"/>
  <c r="AK46" i="6"/>
  <c r="AC46" i="6"/>
  <c r="U46" i="6"/>
  <c r="M46" i="6"/>
  <c r="E46" i="6"/>
  <c r="BI49" i="6"/>
  <c r="AS49" i="6"/>
  <c r="AL49" i="6"/>
  <c r="AD49" i="6"/>
  <c r="V49" i="6"/>
  <c r="N49" i="6"/>
  <c r="F49" i="6"/>
  <c r="AY48" i="6"/>
  <c r="AJ48" i="6"/>
  <c r="T48" i="6"/>
  <c r="D48" i="6"/>
  <c r="AF47" i="6"/>
  <c r="BF47" i="6"/>
  <c r="BF46" i="6"/>
  <c r="AX46" i="6"/>
  <c r="AI46" i="6"/>
  <c r="AA46" i="6"/>
  <c r="S46" i="6"/>
  <c r="K46" i="6"/>
  <c r="C46" i="6"/>
  <c r="AN47" i="6"/>
  <c r="H47" i="6"/>
  <c r="BE46" i="6"/>
  <c r="AW46" i="6"/>
  <c r="AP46" i="6"/>
  <c r="AH46" i="6"/>
  <c r="Z46" i="6"/>
  <c r="R46" i="6"/>
  <c r="J46" i="6"/>
  <c r="F41" i="5"/>
  <c r="G41" i="5"/>
  <c r="G42" i="5"/>
  <c r="X42" i="5"/>
  <c r="G44" i="5"/>
  <c r="Q41" i="5"/>
  <c r="Q42" i="5"/>
  <c r="H43" i="5"/>
  <c r="Y43" i="5"/>
  <c r="Q44" i="5"/>
  <c r="R41" i="5"/>
  <c r="R55" i="5" s="1"/>
  <c r="I42" i="5"/>
  <c r="R43" i="5"/>
  <c r="R57" i="5" s="1"/>
  <c r="I44" i="5"/>
  <c r="C41" i="5"/>
  <c r="L41" i="5"/>
  <c r="T41" i="5"/>
  <c r="T55" i="5" s="1"/>
  <c r="C42" i="5"/>
  <c r="L42" i="5"/>
  <c r="T42" i="5"/>
  <c r="T56" i="5" s="1"/>
  <c r="C43" i="5"/>
  <c r="L43" i="5"/>
  <c r="T43" i="5"/>
  <c r="T57" i="5" s="1"/>
  <c r="C44" i="5"/>
  <c r="L44" i="5"/>
  <c r="T44" i="5"/>
  <c r="T58" i="5" s="1"/>
  <c r="W41" i="5"/>
  <c r="X41" i="5"/>
  <c r="P43" i="5"/>
  <c r="P44" i="5"/>
  <c r="D41" i="5"/>
  <c r="M41" i="5"/>
  <c r="U41" i="5"/>
  <c r="D42" i="5"/>
  <c r="M42" i="5"/>
  <c r="U42" i="5"/>
  <c r="D43" i="5"/>
  <c r="M43" i="5"/>
  <c r="U43" i="5"/>
  <c r="D44" i="5"/>
  <c r="M44" i="5"/>
  <c r="U44" i="5"/>
  <c r="E41" i="5"/>
  <c r="N41" i="5"/>
  <c r="V41" i="5"/>
  <c r="E42" i="5"/>
  <c r="N42" i="5"/>
  <c r="V42" i="5"/>
  <c r="E43" i="5"/>
  <c r="N43" i="5"/>
  <c r="V43" i="5"/>
  <c r="E44" i="5"/>
  <c r="N44" i="5"/>
  <c r="V44" i="5"/>
  <c r="O41" i="5"/>
  <c r="O54" i="5" s="1"/>
  <c r="P41" i="5"/>
  <c r="P42" i="5"/>
  <c r="G43" i="5"/>
  <c r="X43" i="5"/>
  <c r="X44" i="5"/>
  <c r="H41" i="5"/>
  <c r="Y41" i="5"/>
  <c r="H42" i="5"/>
  <c r="Y42" i="5"/>
  <c r="Q43" i="5"/>
  <c r="H44" i="5"/>
  <c r="Y44" i="5"/>
  <c r="I41" i="5"/>
  <c r="R42" i="5"/>
  <c r="R56" i="5" s="1"/>
  <c r="I43" i="5"/>
  <c r="R44" i="5"/>
  <c r="R58" i="5" s="1"/>
  <c r="B41" i="5"/>
  <c r="J41" i="5"/>
  <c r="S41" i="5"/>
  <c r="B42" i="5"/>
  <c r="J42" i="5"/>
  <c r="S42" i="5"/>
  <c r="B43" i="5"/>
  <c r="J43" i="5"/>
  <c r="S43" i="5"/>
  <c r="B44" i="5"/>
  <c r="J44" i="5"/>
  <c r="S44" i="5"/>
  <c r="O42" i="5"/>
  <c r="O55" i="5" s="1"/>
  <c r="F43" i="5"/>
  <c r="W43" i="5"/>
  <c r="F42" i="5"/>
  <c r="W42" i="5"/>
  <c r="O43" i="5"/>
  <c r="O56" i="5" s="1"/>
  <c r="F44" i="5"/>
  <c r="O44" i="5"/>
  <c r="O57" i="5" s="1"/>
  <c r="W44" i="5"/>
  <c r="BE47" i="6"/>
  <c r="AW47" i="6"/>
  <c r="AP47" i="6"/>
  <c r="AH47" i="6"/>
  <c r="Z47" i="6"/>
  <c r="R47" i="6"/>
  <c r="J47" i="6"/>
  <c r="B42" i="6" l="1"/>
  <c r="B39" i="6"/>
  <c r="B36" i="6"/>
  <c r="B33" i="6"/>
  <c r="B46" i="6" s="1"/>
  <c r="B47" i="6" l="1"/>
  <c r="B48" i="6"/>
  <c r="B49" i="6"/>
</calcChain>
</file>

<file path=xl/sharedStrings.xml><?xml version="1.0" encoding="utf-8"?>
<sst xmlns="http://schemas.openxmlformats.org/spreadsheetml/2006/main" count="362" uniqueCount="224">
  <si>
    <t>N6-methyladenosine</t>
  </si>
  <si>
    <t>2'-O-methylcytidine</t>
  </si>
  <si>
    <t xml:space="preserve">N-Acetyl cystine </t>
  </si>
  <si>
    <t>N1-methylguanosine</t>
  </si>
  <si>
    <t xml:space="preserve">N4-methylcytidine </t>
  </si>
  <si>
    <t xml:space="preserve">2'-deoxycytidine </t>
  </si>
  <si>
    <t xml:space="preserve">2'-O-methylguanosine </t>
  </si>
  <si>
    <t xml:space="preserve">5-methylcytiine </t>
  </si>
  <si>
    <t>2'-deoxyguanosine</t>
  </si>
  <si>
    <t xml:space="preserve">Phenylalanine </t>
  </si>
  <si>
    <t>Tryptophan</t>
  </si>
  <si>
    <t xml:space="preserve">Isoleucine </t>
  </si>
  <si>
    <t xml:space="preserve">Methionine </t>
  </si>
  <si>
    <t>Proline</t>
  </si>
  <si>
    <t xml:space="preserve">Tyrosine </t>
  </si>
  <si>
    <t>Valine</t>
  </si>
  <si>
    <t>Alanine</t>
  </si>
  <si>
    <t xml:space="preserve">Threonine </t>
  </si>
  <si>
    <t xml:space="preserve">Glycine </t>
  </si>
  <si>
    <t>Serine</t>
  </si>
  <si>
    <t xml:space="preserve">Asparagine </t>
  </si>
  <si>
    <t>L-citrulline</t>
  </si>
  <si>
    <t xml:space="preserve">SAH </t>
  </si>
  <si>
    <t xml:space="preserve">Glutamic Acid </t>
  </si>
  <si>
    <t>Arginine</t>
  </si>
  <si>
    <t>Lysine</t>
  </si>
  <si>
    <t>L-ornithine</t>
  </si>
  <si>
    <t>Log1</t>
  </si>
  <si>
    <t>Log2</t>
  </si>
  <si>
    <t>Log3</t>
  </si>
  <si>
    <t>Log4</t>
  </si>
  <si>
    <t>S4-1</t>
  </si>
  <si>
    <t>S4-2</t>
  </si>
  <si>
    <t>S4-3</t>
  </si>
  <si>
    <t>S4-4</t>
  </si>
  <si>
    <t>S10-1</t>
  </si>
  <si>
    <t>S10-2</t>
  </si>
  <si>
    <t>S10-3</t>
  </si>
  <si>
    <t>S10-4</t>
  </si>
  <si>
    <t>S22-1</t>
  </si>
  <si>
    <t>S22-2</t>
  </si>
  <si>
    <t>S22-3</t>
  </si>
  <si>
    <t>S22-4</t>
  </si>
  <si>
    <t>R6-1</t>
  </si>
  <si>
    <t>R6-2</t>
  </si>
  <si>
    <t>R6-3</t>
  </si>
  <si>
    <t>R6-4</t>
  </si>
  <si>
    <t>Uracil</t>
  </si>
  <si>
    <t>2'-Deoxyadenosine</t>
  </si>
  <si>
    <t>Pantothenic acid</t>
  </si>
  <si>
    <t xml:space="preserve">2-Methyladenosine </t>
  </si>
  <si>
    <t xml:space="preserve">Adenosine </t>
  </si>
  <si>
    <t xml:space="preserve">Cysteine </t>
  </si>
  <si>
    <t>Hypoxanthine</t>
  </si>
  <si>
    <t xml:space="preserve">Uridine </t>
  </si>
  <si>
    <t xml:space="preserve">Xanthine </t>
  </si>
  <si>
    <t xml:space="preserve">Inosine </t>
  </si>
  <si>
    <t xml:space="preserve">Riboflavin </t>
  </si>
  <si>
    <t>Cytidine</t>
  </si>
  <si>
    <t xml:space="preserve">Methyl-histamine </t>
  </si>
  <si>
    <t xml:space="preserve">Glutamine </t>
  </si>
  <si>
    <t xml:space="preserve">Citric acid </t>
  </si>
  <si>
    <t>Isocitric acid</t>
  </si>
  <si>
    <t xml:space="preserve">Malic acid </t>
  </si>
  <si>
    <t>Succinate</t>
  </si>
  <si>
    <t xml:space="preserve">Sodium oxalate </t>
  </si>
  <si>
    <t xml:space="preserve">3-Hydroxybutyric acid </t>
  </si>
  <si>
    <t>Fucose</t>
  </si>
  <si>
    <t>Fructose 6-phosphate</t>
  </si>
  <si>
    <t>Glucose 6-phosphate</t>
  </si>
  <si>
    <t>Phosphoenolpyruvic acid</t>
  </si>
  <si>
    <t>Ribose 5-phosphate</t>
  </si>
  <si>
    <t>pyruvate</t>
  </si>
  <si>
    <t>ADP</t>
  </si>
  <si>
    <t xml:space="preserve">Glyoxylate </t>
  </si>
  <si>
    <t>3'-UMP</t>
  </si>
  <si>
    <t>Guanine</t>
  </si>
  <si>
    <t>GMP</t>
  </si>
  <si>
    <t xml:space="preserve">Pyroglutamic acid  </t>
  </si>
  <si>
    <t xml:space="preserve">Deoxyadenosine monophosphate  </t>
  </si>
  <si>
    <t>AMP</t>
  </si>
  <si>
    <t xml:space="preserve">5-Thymidylic acid  </t>
  </si>
  <si>
    <t>Cyclic AMP</t>
  </si>
  <si>
    <t>S4/log</t>
  </si>
  <si>
    <t>S10/log</t>
  </si>
  <si>
    <t>S22/log</t>
  </si>
  <si>
    <t>R6/log</t>
  </si>
  <si>
    <t>FOLD CHANGE vs Log</t>
  </si>
  <si>
    <t>Log_mean</t>
  </si>
  <si>
    <t>Log_SD</t>
  </si>
  <si>
    <t>S4_mean</t>
  </si>
  <si>
    <t>S10_mean</t>
  </si>
  <si>
    <t>S22_mean</t>
  </si>
  <si>
    <t>R6_mean</t>
  </si>
  <si>
    <t>MEAN&amp;SD</t>
  </si>
  <si>
    <t>S4_SD</t>
  </si>
  <si>
    <t>S10_SD</t>
  </si>
  <si>
    <t>S22_SD</t>
  </si>
  <si>
    <t>R6_SD</t>
  </si>
  <si>
    <t>R3-1</t>
  </si>
  <si>
    <t>R3-2</t>
  </si>
  <si>
    <t>R3-3</t>
  </si>
  <si>
    <t>acetyl CoA Results</t>
  </si>
  <si>
    <t>suc CoA Results</t>
  </si>
  <si>
    <t>aconitic acid Results</t>
  </si>
  <si>
    <t>a-ketoglutaric acid Results</t>
  </si>
  <si>
    <t>citric acid Results</t>
  </si>
  <si>
    <t>isocitric acid Results</t>
  </si>
  <si>
    <t>malic acid Results</t>
  </si>
  <si>
    <t>succinate Results</t>
  </si>
  <si>
    <t>fumarate Results</t>
  </si>
  <si>
    <t>F16BP Results</t>
  </si>
  <si>
    <t>PEP Results</t>
  </si>
  <si>
    <t>F6P Results</t>
  </si>
  <si>
    <t>G6P Results</t>
  </si>
  <si>
    <t>6-Phosphogluconate</t>
  </si>
  <si>
    <t xml:space="preserve">Glyceraldehyde 3-phosphate </t>
  </si>
  <si>
    <t>3-Phosphoglycerate</t>
  </si>
  <si>
    <t>R5P 5RP X5P Results</t>
  </si>
  <si>
    <t>Pyruvate</t>
  </si>
  <si>
    <t>Phenylalanine Results</t>
  </si>
  <si>
    <t>Tryptophan Results</t>
  </si>
  <si>
    <t>Tyrosine Results</t>
  </si>
  <si>
    <t>Histidine Results</t>
  </si>
  <si>
    <t>R3_mean</t>
  </si>
  <si>
    <t>R3_SD</t>
  </si>
  <si>
    <t>R3/log</t>
  </si>
  <si>
    <t>Metabolite</t>
  </si>
  <si>
    <t>H4-1</t>
  </si>
  <si>
    <t>H4-2</t>
  </si>
  <si>
    <t>H4-3</t>
  </si>
  <si>
    <t>H9-1</t>
  </si>
  <si>
    <t>H9-2</t>
  </si>
  <si>
    <t>H9-3</t>
  </si>
  <si>
    <t>H18-1</t>
  </si>
  <si>
    <t>H18-2</t>
  </si>
  <si>
    <t>H18-3</t>
  </si>
  <si>
    <t>H4_mean</t>
  </si>
  <si>
    <t>H4_SD</t>
  </si>
  <si>
    <t>H9_mean</t>
  </si>
  <si>
    <t>H9_SD</t>
  </si>
  <si>
    <t>H18_mean</t>
  </si>
  <si>
    <t>H18_SD</t>
  </si>
  <si>
    <t>H4/log</t>
  </si>
  <si>
    <t>H9/log</t>
  </si>
  <si>
    <t>H18/log</t>
  </si>
  <si>
    <t>Log_median</t>
  </si>
  <si>
    <t>S4_median</t>
  </si>
  <si>
    <t>S10_median</t>
  </si>
  <si>
    <t>S22_median</t>
  </si>
  <si>
    <t>R6_median</t>
  </si>
  <si>
    <t>H4_median</t>
  </si>
  <si>
    <t>H9_median</t>
  </si>
  <si>
    <t>H18_median</t>
  </si>
  <si>
    <t>R3_median</t>
  </si>
  <si>
    <t>uracil Results</t>
  </si>
  <si>
    <t>N6-methyladenosine Results</t>
  </si>
  <si>
    <t>2'-deoxyadenosine Results</t>
  </si>
  <si>
    <t>pantothenic acid Results</t>
  </si>
  <si>
    <t>2-methyladenosine Results</t>
  </si>
  <si>
    <t>adenosine Results</t>
  </si>
  <si>
    <t>cysteine Results</t>
  </si>
  <si>
    <t>hypoxanthine Results</t>
  </si>
  <si>
    <t>uridine Results</t>
  </si>
  <si>
    <t>2'-O-methylcytidine Results</t>
  </si>
  <si>
    <t>xanthine Results</t>
  </si>
  <si>
    <t>N-Acetyl cystine Results</t>
  </si>
  <si>
    <t>N1-methylguanosine Results</t>
  </si>
  <si>
    <t>N4-methylcytidine Results</t>
  </si>
  <si>
    <t>2'-deoxycytidine Results</t>
  </si>
  <si>
    <t>2'-O-methylguanosine Results</t>
  </si>
  <si>
    <t>inosine Results</t>
  </si>
  <si>
    <t>riboflavin Results</t>
  </si>
  <si>
    <t>5-methylcytidine Results</t>
  </si>
  <si>
    <t>2'-deoxyguanosine Results</t>
  </si>
  <si>
    <t>cytidine Results</t>
  </si>
  <si>
    <t>methyl-histamine Results</t>
  </si>
  <si>
    <t>Isoleucine Results</t>
  </si>
  <si>
    <t>Methionine Results</t>
  </si>
  <si>
    <t>Proline Results</t>
  </si>
  <si>
    <t>Valine Results</t>
  </si>
  <si>
    <t>Alanine Results</t>
  </si>
  <si>
    <t>Threonine Results</t>
  </si>
  <si>
    <t>Glycine Results</t>
  </si>
  <si>
    <t>glutamine Results</t>
  </si>
  <si>
    <t>Serine Results</t>
  </si>
  <si>
    <t>Asparagine Results</t>
  </si>
  <si>
    <t>L-citrulline Results</t>
  </si>
  <si>
    <t>SAH Results</t>
  </si>
  <si>
    <t>Glutamic Acid Results</t>
  </si>
  <si>
    <t>Arginine Results</t>
  </si>
  <si>
    <t>Lysine Results</t>
  </si>
  <si>
    <t>L-ornithine Results</t>
  </si>
  <si>
    <t>normalizing factor</t>
  </si>
  <si>
    <t>sodium oxalate Results</t>
  </si>
  <si>
    <t>3-hydroxybutyric acid Results</t>
  </si>
  <si>
    <t>fucose</t>
  </si>
  <si>
    <t>log</t>
  </si>
  <si>
    <t>H4</t>
  </si>
  <si>
    <t>H9</t>
  </si>
  <si>
    <t>H18</t>
  </si>
  <si>
    <t>R3</t>
  </si>
  <si>
    <t>Citrate</t>
  </si>
  <si>
    <t>Mean</t>
  </si>
  <si>
    <t>SD</t>
  </si>
  <si>
    <t>aKG</t>
  </si>
  <si>
    <t>mean</t>
  </si>
  <si>
    <t>sd</t>
  </si>
  <si>
    <t>Aconitate</t>
  </si>
  <si>
    <t>Isocitrate</t>
  </si>
  <si>
    <t>Malate</t>
  </si>
  <si>
    <t>PEP</t>
  </si>
  <si>
    <t>F6P</t>
  </si>
  <si>
    <t>G6P</t>
  </si>
  <si>
    <t>Log</t>
  </si>
  <si>
    <t>S4</t>
  </si>
  <si>
    <t>S10</t>
  </si>
  <si>
    <t>S22</t>
  </si>
  <si>
    <t>R6</t>
  </si>
  <si>
    <t>a-Ketoglutarate</t>
  </si>
  <si>
    <t>Log2 Fold-change Pyruvate H</t>
  </si>
  <si>
    <t>Fold-change Pyruv</t>
  </si>
  <si>
    <t>Log2 Fold-Change Pyruv</t>
  </si>
  <si>
    <t>log2 fold-change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</si>
</sst>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color rgb="FF000000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64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sz val="8"/>
      <color indexed="64"/>
      <name val="Microsoft Sans Serif"/>
      <family val="2"/>
    </font>
    <font>
      <sz val="9"/>
      <color rgb="FF000000"/>
      <name val="Arial"/>
      <family val="2"/>
    </font>
    <font>
      <sz val="9"/>
      <color indexed="9"/>
      <name val="Microsoft Sans Serif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7CE"/>
      </patternFill>
    </fill>
    <fill>
      <patternFill patternType="solid">
        <fgColor indexed="8"/>
        <bgColor indexed="1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5" borderId="0" applyNumberFormat="0" applyBorder="0" applyAlignment="0" applyProtection="0"/>
  </cellStyleXfs>
  <cellXfs count="29">
    <xf numFmtId="0" fontId="0" fillId="0" borderId="0" xfId="0"/>
    <xf numFmtId="164" fontId="0" fillId="0" borderId="0" xfId="0" applyNumberFormat="1"/>
    <xf numFmtId="0" fontId="1" fillId="3" borderId="0" xfId="0" applyFont="1" applyFill="1"/>
    <xf numFmtId="164" fontId="2" fillId="2" borderId="0" xfId="0" applyNumberFormat="1" applyFont="1" applyFill="1"/>
    <xf numFmtId="0" fontId="2" fillId="0" borderId="0" xfId="0" applyFont="1"/>
    <xf numFmtId="0" fontId="2" fillId="3" borderId="0" xfId="0" applyFont="1" applyFill="1"/>
    <xf numFmtId="164" fontId="2" fillId="3" borderId="0" xfId="0" applyNumberFormat="1" applyFont="1" applyFill="1"/>
    <xf numFmtId="0" fontId="3" fillId="3" borderId="0" xfId="0" applyFont="1" applyFill="1" applyAlignment="1">
      <alignment horizontal="right" vertical="top"/>
    </xf>
    <xf numFmtId="0" fontId="2" fillId="4" borderId="0" xfId="0" applyFont="1" applyFill="1"/>
    <xf numFmtId="164" fontId="2" fillId="0" borderId="0" xfId="0" applyNumberFormat="1" applyFont="1"/>
    <xf numFmtId="0" fontId="2" fillId="2" borderId="0" xfId="0" applyFont="1" applyFill="1"/>
    <xf numFmtId="2" fontId="2" fillId="3" borderId="0" xfId="0" applyNumberFormat="1" applyFont="1" applyFill="1"/>
    <xf numFmtId="2" fontId="3" fillId="3" borderId="0" xfId="0" applyNumberFormat="1" applyFont="1" applyFill="1" applyAlignment="1">
      <alignment horizontal="right" vertical="top"/>
    </xf>
    <xf numFmtId="2" fontId="2" fillId="4" borderId="0" xfId="0" applyNumberFormat="1" applyFont="1" applyFill="1"/>
    <xf numFmtId="2" fontId="3" fillId="4" borderId="0" xfId="0" applyNumberFormat="1" applyFont="1" applyFill="1" applyAlignment="1">
      <alignment horizontal="right" vertical="top"/>
    </xf>
    <xf numFmtId="2" fontId="2" fillId="0" borderId="0" xfId="0" applyNumberFormat="1" applyFont="1"/>
    <xf numFmtId="2" fontId="1" fillId="3" borderId="0" xfId="0" applyNumberFormat="1" applyFont="1" applyFill="1"/>
    <xf numFmtId="2" fontId="0" fillId="0" borderId="0" xfId="0" applyNumberFormat="1"/>
    <xf numFmtId="2" fontId="4" fillId="4" borderId="0" xfId="1" applyNumberFormat="1" applyFill="1"/>
    <xf numFmtId="164" fontId="4" fillId="4" borderId="0" xfId="1" applyNumberFormat="1" applyFill="1"/>
    <xf numFmtId="0" fontId="4" fillId="4" borderId="0" xfId="1" applyFill="1" applyBorder="1" applyAlignment="1">
      <alignment horizontal="right" vertical="top"/>
    </xf>
    <xf numFmtId="164" fontId="2" fillId="4" borderId="0" xfId="0" applyNumberFormat="1" applyFont="1" applyFill="1"/>
    <xf numFmtId="0" fontId="3" fillId="4" borderId="0" xfId="0" applyFont="1" applyFill="1" applyAlignment="1">
      <alignment horizontal="right" vertical="top"/>
    </xf>
    <xf numFmtId="0" fontId="5" fillId="4" borderId="0" xfId="1" applyFont="1" applyFill="1"/>
    <xf numFmtId="0" fontId="6" fillId="0" borderId="1" xfId="0" applyFont="1" applyBorder="1" applyAlignment="1">
      <alignment horizontal="right" vertical="top"/>
    </xf>
    <xf numFmtId="0" fontId="7" fillId="0" borderId="0" xfId="0" applyFont="1"/>
    <xf numFmtId="0" fontId="8" fillId="6" borderId="1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9" fillId="0" borderId="0" xfId="0" applyFont="1"/>
  </cellXfs>
  <cellStyles count="2">
    <cellStyle name="Bad" xfId="1" builtinId="27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00000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165100</xdr:colOff>
      <xdr:row>0</xdr:row>
      <xdr:rowOff>76200</xdr:rowOff>
    </xdr:from>
    <xdr:to>
      <xdr:col>8</xdr:col>
      <xdr:colOff>88900</xdr:colOff>
      <xdr:row>4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320FF19-64C6-A418-F837-944B28B12BED}"/>
            </a:ext>
          </a:extLst>
        </xdr:cNvPr>
        <xdr:cNvSpPr txBox="1"/>
      </xdr:nvSpPr>
      <xdr:spPr>
        <a:xfrm>
          <a:off x="165100" y="76200"/>
          <a:ext cx="8978900" cy="660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</a:t>
          </a:r>
          <a:r>
            <a:rPr lang="en-US" sz="1100" b="1" baseline="0"/>
            <a:t> Table 7a</a:t>
          </a:r>
          <a:r>
            <a:rPr lang="en-US" sz="1100" baseline="0"/>
            <a:t>: Raw data for metabolomic analysis of the </a:t>
          </a:r>
          <a:r>
            <a:rPr lang="en-US" sz="1100" i="1" baseline="0"/>
            <a:t>Mycobacterium bovis </a:t>
          </a:r>
          <a:r>
            <a:rPr lang="en-US" sz="1100" baseline="0"/>
            <a:t>BCG starvation time course. Data in column b represent normalizing factors for adjusting for loading differences on LC-MS.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228600</xdr:colOff>
      <xdr:row>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0F5CD5E-9030-4045-A780-710112695761}"/>
            </a:ext>
          </a:extLst>
        </xdr:cNvPr>
        <xdr:cNvSpPr txBox="1"/>
      </xdr:nvSpPr>
      <xdr:spPr>
        <a:xfrm>
          <a:off x="0" y="0"/>
          <a:ext cx="8978900" cy="660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</a:t>
          </a:r>
          <a:r>
            <a:rPr lang="en-US" sz="1100" b="1" baseline="0"/>
            <a:t> Table 7b</a:t>
          </a:r>
          <a:r>
            <a:rPr lang="en-US" sz="1100" baseline="0"/>
            <a:t>: Raw data for metabolomic analysis of the </a:t>
          </a:r>
          <a:r>
            <a:rPr lang="en-US" sz="1100" i="1" baseline="0"/>
            <a:t>Mycobacterium bovis </a:t>
          </a:r>
          <a:r>
            <a:rPr lang="en-US" sz="1100" baseline="0"/>
            <a:t>BCG hypoxia time course. Data in column b represent normalizing factors to account for loading differences on LC-MS.</a:t>
          </a:r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63500</xdr:colOff>
      <xdr:row>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E8142C3-A53A-AE4C-B0C9-F8271629BDC2}"/>
            </a:ext>
          </a:extLst>
        </xdr:cNvPr>
        <xdr:cNvSpPr txBox="1"/>
      </xdr:nvSpPr>
      <xdr:spPr>
        <a:xfrm>
          <a:off x="0" y="0"/>
          <a:ext cx="8978900" cy="660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</a:t>
          </a:r>
          <a:r>
            <a:rPr lang="en-US" sz="1100" b="1" baseline="0"/>
            <a:t> Table 7c</a:t>
          </a:r>
          <a:r>
            <a:rPr lang="en-US" sz="1100" baseline="0"/>
            <a:t>: Normalized data for metabolomic analysis of the </a:t>
          </a:r>
          <a:r>
            <a:rPr lang="en-US" sz="1100" i="1" baseline="0"/>
            <a:t>Mycobacterium bovis </a:t>
          </a:r>
          <a:r>
            <a:rPr lang="en-US" sz="1100" baseline="0"/>
            <a:t>BCG starvation time course and calculation of fold-change relative to log growth. Data from </a:t>
          </a:r>
          <a:r>
            <a:rPr lang="en-US" sz="1100" b="1" baseline="0"/>
            <a:t>Supplementary Table 7a </a:t>
          </a:r>
          <a:r>
            <a:rPr lang="en-US" sz="1100" baseline="0"/>
            <a:t>were normalized by factors noted in column b to account for loading errors.</a:t>
          </a:r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0</xdr:rowOff>
    </xdr:from>
    <xdr:to>
      <xdr:col>15</xdr:col>
      <xdr:colOff>1054100</xdr:colOff>
      <xdr:row>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C901372-A63D-9C4C-A381-603DBFA42F7A}"/>
            </a:ext>
          </a:extLst>
        </xdr:cNvPr>
        <xdr:cNvSpPr txBox="1"/>
      </xdr:nvSpPr>
      <xdr:spPr>
        <a:xfrm>
          <a:off x="11125200" y="0"/>
          <a:ext cx="8978900" cy="660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Supplementary</a:t>
          </a:r>
          <a:r>
            <a:rPr lang="en-US" sz="1100" b="1" baseline="0"/>
            <a:t> Table 7d</a:t>
          </a:r>
          <a:r>
            <a:rPr lang="en-US" sz="1100" baseline="0"/>
            <a:t>: Normalized data for metabolomic analysis of the </a:t>
          </a:r>
          <a:r>
            <a:rPr lang="en-US" sz="1100" i="1" baseline="0"/>
            <a:t>Mycobacterium bovis </a:t>
          </a:r>
          <a:r>
            <a:rPr lang="en-US" sz="1100" baseline="0"/>
            <a:t>BCG hypoxia time course and calculation of fold-change relative to log growth. Data from </a:t>
          </a:r>
          <a:r>
            <a:rPr lang="en-US" sz="1100" b="1" baseline="0"/>
            <a:t>Supplementary Table 7b </a:t>
          </a:r>
          <a:r>
            <a:rPr lang="en-US" sz="1100" baseline="0"/>
            <a:t>were normalized by factors noted in column b to account for loading errors.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BM52"/>
  <sheetViews>
    <sheetView workbookViewId="0">
      <pane ySplit="6" topLeftCell="A7" activePane="bottomLeft" state="frozen"/>
      <selection pane="bottomLeft" activeCell="B8" sqref="B8"/>
    </sheetView>
  </sheetViews>
  <sheetFormatPr baseColWidth="10" defaultColWidth="8.83203125" defaultRowHeight="13" x14ac:dyDescent="0.15"/>
  <cols>
    <col min="3" max="3" width="10.5" bestFit="1" customWidth="1"/>
    <col min="4" max="4" width="20.5" bestFit="1" customWidth="1"/>
    <col min="5" max="5" width="19.33203125" bestFit="1" customWidth="1"/>
    <col min="6" max="6" width="18" bestFit="1" customWidth="1"/>
    <col min="7" max="7" width="19.33203125" bestFit="1" customWidth="1"/>
    <col min="8" max="8" width="13.5" bestFit="1" customWidth="1"/>
    <col min="9" max="9" width="12" bestFit="1" customWidth="1"/>
    <col min="10" max="10" width="15.5" bestFit="1" customWidth="1"/>
    <col min="11" max="11" width="10.83203125" bestFit="1" customWidth="1"/>
    <col min="12" max="12" width="19.33203125" bestFit="1" customWidth="1"/>
    <col min="13" max="13" width="12.1640625" bestFit="1" customWidth="1"/>
    <col min="14" max="14" width="17.5" bestFit="1" customWidth="1"/>
    <col min="15" max="15" width="20.5" bestFit="1" customWidth="1"/>
    <col min="16" max="16" width="18.5" bestFit="1" customWidth="1"/>
    <col min="17" max="17" width="17.5" bestFit="1" customWidth="1"/>
    <col min="18" max="18" width="21.1640625" bestFit="1" customWidth="1"/>
    <col min="19" max="19" width="11.1640625" bestFit="1" customWidth="1"/>
    <col min="20" max="20" width="12.5" bestFit="1" customWidth="1"/>
    <col min="21" max="21" width="17.5" bestFit="1" customWidth="1"/>
    <col min="22" max="22" width="19.33203125" bestFit="1" customWidth="1"/>
    <col min="23" max="23" width="11.5" bestFit="1" customWidth="1"/>
    <col min="24" max="24" width="17.6640625" bestFit="1" customWidth="1"/>
    <col min="25" max="25" width="16" bestFit="1" customWidth="1"/>
    <col min="26" max="26" width="14.33203125" bestFit="1" customWidth="1"/>
    <col min="27" max="27" width="13.5" bestFit="1" customWidth="1"/>
    <col min="28" max="28" width="14" bestFit="1" customWidth="1"/>
    <col min="29" max="29" width="11" bestFit="1" customWidth="1"/>
    <col min="30" max="30" width="12.1640625" bestFit="1" customWidth="1"/>
    <col min="31" max="31" width="10.5" bestFit="1" customWidth="1"/>
    <col min="32" max="32" width="11.5" bestFit="1" customWidth="1"/>
    <col min="33" max="33" width="13.5" bestFit="1" customWidth="1"/>
    <col min="34" max="34" width="11.5" bestFit="1" customWidth="1"/>
    <col min="35" max="35" width="12.83203125" bestFit="1" customWidth="1"/>
    <col min="36" max="36" width="10.6640625" bestFit="1" customWidth="1"/>
    <col min="37" max="37" width="14.1640625" bestFit="1" customWidth="1"/>
    <col min="38" max="38" width="13.33203125" bestFit="1" customWidth="1"/>
    <col min="39" max="39" width="10.5" bestFit="1" customWidth="1"/>
    <col min="40" max="40" width="15.83203125" bestFit="1" customWidth="1"/>
    <col min="41" max="41" width="11.83203125" bestFit="1" customWidth="1"/>
    <col min="42" max="42" width="10.6640625" bestFit="1" customWidth="1"/>
    <col min="43" max="43" width="13.5" bestFit="1" customWidth="1"/>
    <col min="44" max="44" width="12.83203125" bestFit="1" customWidth="1"/>
    <col min="45" max="45" width="14.83203125" bestFit="1" customWidth="1"/>
    <col min="46" max="46" width="13.33203125" bestFit="1" customWidth="1"/>
    <col min="47" max="47" width="13.1640625" bestFit="1" customWidth="1"/>
    <col min="48" max="48" width="14.5" bestFit="1" customWidth="1"/>
    <col min="49" max="49" width="19.83203125" bestFit="1" customWidth="1"/>
    <col min="50" max="50" width="19.1640625" bestFit="1" customWidth="1"/>
    <col min="51" max="51" width="20" bestFit="1" customWidth="1"/>
    <col min="52" max="52" width="18.83203125" bestFit="1" customWidth="1"/>
    <col min="53" max="53" width="21.83203125" bestFit="1" customWidth="1"/>
    <col min="54" max="54" width="17.6640625" bestFit="1" customWidth="1"/>
    <col min="55" max="55" width="20.83203125" bestFit="1" customWidth="1"/>
    <col min="56" max="56" width="12.1640625" bestFit="1" customWidth="1"/>
    <col min="57" max="57" width="10.5" bestFit="1" customWidth="1"/>
    <col min="58" max="58" width="17.33203125" customWidth="1"/>
  </cols>
  <sheetData>
    <row r="6" spans="1:65" s="25" customFormat="1" ht="12" x14ac:dyDescent="0.15">
      <c r="A6" s="25" t="s">
        <v>127</v>
      </c>
      <c r="B6" s="25" t="s">
        <v>193</v>
      </c>
      <c r="C6" s="26" t="s">
        <v>155</v>
      </c>
      <c r="D6" s="26" t="s">
        <v>156</v>
      </c>
      <c r="E6" s="26" t="s">
        <v>157</v>
      </c>
      <c r="F6" s="26" t="s">
        <v>158</v>
      </c>
      <c r="G6" s="26" t="s">
        <v>159</v>
      </c>
      <c r="H6" s="26" t="s">
        <v>160</v>
      </c>
      <c r="I6" s="26" t="s">
        <v>161</v>
      </c>
      <c r="J6" s="26" t="s">
        <v>162</v>
      </c>
      <c r="K6" s="26" t="s">
        <v>163</v>
      </c>
      <c r="L6" s="26" t="s">
        <v>164</v>
      </c>
      <c r="M6" s="26" t="s">
        <v>165</v>
      </c>
      <c r="N6" s="26" t="s">
        <v>166</v>
      </c>
      <c r="O6" s="26" t="s">
        <v>167</v>
      </c>
      <c r="P6" s="26" t="s">
        <v>168</v>
      </c>
      <c r="Q6" s="26" t="s">
        <v>169</v>
      </c>
      <c r="R6" s="26" t="s">
        <v>170</v>
      </c>
      <c r="S6" s="26" t="s">
        <v>171</v>
      </c>
      <c r="T6" s="26" t="s">
        <v>172</v>
      </c>
      <c r="U6" s="26" t="s">
        <v>173</v>
      </c>
      <c r="V6" s="26" t="s">
        <v>174</v>
      </c>
      <c r="W6" s="26" t="s">
        <v>175</v>
      </c>
      <c r="X6" s="26" t="s">
        <v>176</v>
      </c>
      <c r="Y6" s="26" t="s">
        <v>120</v>
      </c>
      <c r="Z6" s="26" t="s">
        <v>121</v>
      </c>
      <c r="AA6" s="26" t="s">
        <v>177</v>
      </c>
      <c r="AB6" s="26" t="s">
        <v>178</v>
      </c>
      <c r="AC6" s="26" t="s">
        <v>179</v>
      </c>
      <c r="AD6" s="26" t="s">
        <v>122</v>
      </c>
      <c r="AE6" s="26" t="s">
        <v>180</v>
      </c>
      <c r="AF6" s="26" t="s">
        <v>181</v>
      </c>
      <c r="AG6" s="26" t="s">
        <v>182</v>
      </c>
      <c r="AH6" s="26" t="s">
        <v>183</v>
      </c>
      <c r="AI6" s="26" t="s">
        <v>184</v>
      </c>
      <c r="AJ6" s="26" t="s">
        <v>185</v>
      </c>
      <c r="AK6" s="26" t="s">
        <v>186</v>
      </c>
      <c r="AL6" s="26" t="s">
        <v>187</v>
      </c>
      <c r="AM6" s="26" t="s">
        <v>188</v>
      </c>
      <c r="AN6" s="26" t="s">
        <v>189</v>
      </c>
      <c r="AO6" s="26" t="s">
        <v>190</v>
      </c>
      <c r="AP6" s="26" t="s">
        <v>191</v>
      </c>
      <c r="AQ6" s="26" t="s">
        <v>192</v>
      </c>
      <c r="AR6" s="26" t="s">
        <v>106</v>
      </c>
      <c r="AS6" s="26" t="s">
        <v>107</v>
      </c>
      <c r="AT6" s="26" t="s">
        <v>108</v>
      </c>
      <c r="AU6" s="26" t="s">
        <v>109</v>
      </c>
      <c r="AV6" s="26" t="s">
        <v>194</v>
      </c>
      <c r="AW6" s="26" t="s">
        <v>195</v>
      </c>
      <c r="AX6" s="27" t="s">
        <v>196</v>
      </c>
      <c r="AY6" s="25" t="s">
        <v>68</v>
      </c>
      <c r="AZ6" s="25" t="s">
        <v>69</v>
      </c>
      <c r="BA6" s="25" t="s">
        <v>70</v>
      </c>
      <c r="BB6" s="25" t="s">
        <v>71</v>
      </c>
      <c r="BC6" s="25" t="s">
        <v>72</v>
      </c>
      <c r="BD6" s="25" t="s">
        <v>73</v>
      </c>
      <c r="BE6" s="25" t="s">
        <v>74</v>
      </c>
      <c r="BF6" s="25" t="s">
        <v>75</v>
      </c>
      <c r="BG6" s="25" t="s">
        <v>76</v>
      </c>
      <c r="BH6" s="25" t="s">
        <v>77</v>
      </c>
      <c r="BI6" s="25" t="s">
        <v>78</v>
      </c>
      <c r="BJ6" s="25" t="s">
        <v>79</v>
      </c>
      <c r="BK6" s="25" t="s">
        <v>80</v>
      </c>
      <c r="BL6" s="25" t="s">
        <v>81</v>
      </c>
      <c r="BM6" s="25" t="s">
        <v>82</v>
      </c>
    </row>
    <row r="7" spans="1:65" x14ac:dyDescent="0.15">
      <c r="A7" s="1" t="s">
        <v>27</v>
      </c>
      <c r="B7">
        <v>1.361085176</v>
      </c>
      <c r="C7" s="24">
        <v>372.60053583023</v>
      </c>
      <c r="D7" s="24">
        <v>93307.150507142898</v>
      </c>
      <c r="E7" s="24">
        <v>3358018.8153579999</v>
      </c>
      <c r="F7" s="24">
        <v>29298449.739364199</v>
      </c>
      <c r="G7" s="24">
        <v>24954.1900651994</v>
      </c>
      <c r="H7" s="24">
        <v>106541432.473692</v>
      </c>
      <c r="I7" s="24">
        <v>116.79405589631</v>
      </c>
      <c r="J7" s="24">
        <v>1100541.6085123799</v>
      </c>
      <c r="K7" s="24">
        <v>36479.498278229898</v>
      </c>
      <c r="L7" s="24">
        <v>787235.78091145901</v>
      </c>
      <c r="M7" s="24">
        <v>5780.4753964279898</v>
      </c>
      <c r="N7" s="24">
        <v>89246.6147504814</v>
      </c>
      <c r="O7" s="24">
        <v>469628.99299313902</v>
      </c>
      <c r="P7" s="24">
        <v>209749.01605599199</v>
      </c>
      <c r="Q7" s="24">
        <v>339376.422963096</v>
      </c>
      <c r="R7" s="24">
        <v>81613.865028729197</v>
      </c>
      <c r="S7" s="24">
        <v>451143.82360075798</v>
      </c>
      <c r="T7" s="24">
        <v>8169.3056254676203</v>
      </c>
      <c r="U7" s="24">
        <v>345422.84610411199</v>
      </c>
      <c r="V7" s="24">
        <v>4483.0778030033498</v>
      </c>
      <c r="W7" s="24">
        <v>2208666.9650448398</v>
      </c>
      <c r="X7" s="24">
        <v>11805.053938265601</v>
      </c>
      <c r="Y7" s="24">
        <v>23660452.028122101</v>
      </c>
      <c r="Z7" s="24">
        <v>58634.069418699699</v>
      </c>
      <c r="AA7" s="24">
        <v>3669489.5987995202</v>
      </c>
      <c r="AB7" s="24">
        <v>5358063.1865395196</v>
      </c>
      <c r="AC7" s="24">
        <v>14753587.9034376</v>
      </c>
      <c r="AD7" s="24">
        <v>981664.91721558804</v>
      </c>
      <c r="AE7" s="24">
        <v>7138981.5036324402</v>
      </c>
      <c r="AF7" s="24">
        <v>6854308.1669623395</v>
      </c>
      <c r="AG7" s="24">
        <v>4438719.9615297597</v>
      </c>
      <c r="AH7" s="24">
        <v>68753.226179784993</v>
      </c>
      <c r="AI7" s="24">
        <v>116512773.079465</v>
      </c>
      <c r="AJ7" s="24">
        <v>806410.25716755295</v>
      </c>
      <c r="AK7" s="24">
        <v>13658.942278111201</v>
      </c>
      <c r="AL7" s="24">
        <v>17636698.757648401</v>
      </c>
      <c r="AM7" s="24">
        <v>10220735.598792</v>
      </c>
      <c r="AN7" s="24">
        <v>183602845.276833</v>
      </c>
      <c r="AO7" s="24">
        <v>10622542.402535399</v>
      </c>
      <c r="AP7" s="24">
        <v>12378799.8375964</v>
      </c>
      <c r="AQ7" s="24">
        <v>56416.225154618602</v>
      </c>
      <c r="AR7" s="24">
        <v>1131276.63385073</v>
      </c>
      <c r="AS7" s="24">
        <v>21756.186901863701</v>
      </c>
      <c r="AT7" s="24">
        <v>92112.213825326602</v>
      </c>
      <c r="AU7" s="24">
        <v>400634.96623721399</v>
      </c>
      <c r="AV7" s="24">
        <v>202922.38148343301</v>
      </c>
      <c r="AW7" s="24">
        <v>801.63215634346</v>
      </c>
      <c r="AX7" s="24">
        <v>538.45195673826902</v>
      </c>
      <c r="AY7" s="17">
        <v>113519.81911715699</v>
      </c>
      <c r="AZ7" s="17">
        <v>163830.89661306801</v>
      </c>
      <c r="BA7" s="17">
        <v>436767.96680018748</v>
      </c>
      <c r="BB7" s="17">
        <v>30062.844999218847</v>
      </c>
      <c r="BC7" s="17">
        <v>19522.208878134799</v>
      </c>
      <c r="BD7" s="17">
        <v>8969689.4909446612</v>
      </c>
      <c r="BE7" s="17">
        <v>2502.8296998012547</v>
      </c>
      <c r="BF7">
        <v>563827.43232000002</v>
      </c>
      <c r="BG7">
        <v>56004.971184000002</v>
      </c>
      <c r="BH7">
        <v>771715.82304000005</v>
      </c>
      <c r="BI7">
        <v>1504223.5039199998</v>
      </c>
      <c r="BJ7">
        <v>128116.92834</v>
      </c>
      <c r="BK7">
        <v>107684.93527199997</v>
      </c>
      <c r="BL7">
        <v>751975.49267999991</v>
      </c>
      <c r="BM7">
        <v>74383.988234399993</v>
      </c>
    </row>
    <row r="8" spans="1:65" x14ac:dyDescent="0.15">
      <c r="A8" s="1" t="s">
        <v>28</v>
      </c>
      <c r="B8">
        <v>1.113355388</v>
      </c>
      <c r="C8" s="24">
        <v>638.94200794896801</v>
      </c>
      <c r="D8" s="24">
        <v>104440.255273392</v>
      </c>
      <c r="E8" s="24">
        <v>3495720.7901223302</v>
      </c>
      <c r="F8" s="24">
        <v>28146908.742741901</v>
      </c>
      <c r="G8" s="24">
        <v>31418.4173908583</v>
      </c>
      <c r="H8" s="24">
        <v>144280385.96732</v>
      </c>
      <c r="I8" s="24">
        <v>147.35043588541399</v>
      </c>
      <c r="J8" s="24">
        <v>777297.88067087997</v>
      </c>
      <c r="K8" s="24">
        <v>41102.392104992701</v>
      </c>
      <c r="L8" s="24">
        <v>944557.31877375895</v>
      </c>
      <c r="M8" s="24">
        <v>5849.9298683268298</v>
      </c>
      <c r="N8" s="24">
        <v>103545.668408189</v>
      </c>
      <c r="O8" s="24">
        <v>472912.97306838102</v>
      </c>
      <c r="P8" s="24">
        <v>223309.39829149499</v>
      </c>
      <c r="Q8" s="24">
        <v>278808.08438317402</v>
      </c>
      <c r="R8" s="24">
        <v>85478.169279972906</v>
      </c>
      <c r="S8" s="24">
        <v>396963.71985603502</v>
      </c>
      <c r="T8" s="24">
        <v>9236.6685888633201</v>
      </c>
      <c r="U8" s="24">
        <v>193953.42422913201</v>
      </c>
      <c r="V8" s="24">
        <v>4751.8669879897298</v>
      </c>
      <c r="W8" s="24">
        <v>1716265.8084361199</v>
      </c>
      <c r="X8" s="24">
        <v>9191.5605297243292</v>
      </c>
      <c r="Y8" s="24">
        <v>20340638.652415302</v>
      </c>
      <c r="Z8" s="24">
        <v>1091517.0040404799</v>
      </c>
      <c r="AA8" s="24">
        <v>4187078.5961864302</v>
      </c>
      <c r="AB8" s="24">
        <v>6798206.1722429497</v>
      </c>
      <c r="AC8" s="24">
        <v>17064861.911887199</v>
      </c>
      <c r="AD8" s="24">
        <v>1007926.36404543</v>
      </c>
      <c r="AE8" s="24">
        <v>6898455.4705840303</v>
      </c>
      <c r="AF8" s="24">
        <v>6938913.3460907601</v>
      </c>
      <c r="AG8" s="24">
        <v>4343047.5202326896</v>
      </c>
      <c r="AH8" s="24">
        <v>78977.282864242501</v>
      </c>
      <c r="AI8" s="24">
        <v>120171043.79488499</v>
      </c>
      <c r="AJ8" s="24">
        <v>1116576.7920854599</v>
      </c>
      <c r="AK8" s="24">
        <v>15597.8672061447</v>
      </c>
      <c r="AL8" s="24">
        <v>22006526.248374399</v>
      </c>
      <c r="AM8" s="24">
        <v>11972637.295706499</v>
      </c>
      <c r="AN8" s="24">
        <v>181749485.23041299</v>
      </c>
      <c r="AO8" s="24">
        <v>12482410.322779801</v>
      </c>
      <c r="AP8" s="24">
        <v>12709523.9528527</v>
      </c>
      <c r="AQ8" s="24">
        <v>70237.845658691396</v>
      </c>
      <c r="AR8" s="24">
        <v>1401544.9710015999</v>
      </c>
      <c r="AS8" s="24">
        <v>21191.889642882601</v>
      </c>
      <c r="AT8" s="24">
        <v>103601.652556719</v>
      </c>
      <c r="AU8" s="24">
        <v>809203.48964269401</v>
      </c>
      <c r="AV8" s="24">
        <v>251147.98965328999</v>
      </c>
      <c r="AW8" s="24">
        <v>1206.95845268059</v>
      </c>
      <c r="AX8" s="24">
        <v>436.788597844555</v>
      </c>
      <c r="AY8" s="17">
        <v>120750.2900466875</v>
      </c>
      <c r="AZ8" s="17">
        <v>163821.645865003</v>
      </c>
      <c r="BA8" s="17">
        <v>418225.13341478002</v>
      </c>
      <c r="BB8" s="17">
        <v>27023.06438602235</v>
      </c>
      <c r="BC8" s="17">
        <v>25345.601511097651</v>
      </c>
      <c r="BD8" s="17">
        <v>3835631.7275823047</v>
      </c>
      <c r="BE8" s="17">
        <v>2629.7740298255549</v>
      </c>
      <c r="BF8">
        <v>629942.09359999991</v>
      </c>
      <c r="BG8">
        <v>13103.999435599999</v>
      </c>
      <c r="BH8">
        <v>726156.29191999987</v>
      </c>
      <c r="BI8">
        <v>1525246.3216800001</v>
      </c>
      <c r="BJ8">
        <v>141140.90224</v>
      </c>
      <c r="BK8">
        <v>63645.957561999996</v>
      </c>
      <c r="BL8">
        <v>651132.24431999994</v>
      </c>
      <c r="BM8">
        <v>81789.992695999987</v>
      </c>
    </row>
    <row r="9" spans="1:65" x14ac:dyDescent="0.15">
      <c r="A9" s="1" t="s">
        <v>29</v>
      </c>
      <c r="B9">
        <v>1.174410371</v>
      </c>
      <c r="C9" s="24">
        <v>778.17102164353003</v>
      </c>
      <c r="D9" s="24">
        <v>113533.559326303</v>
      </c>
      <c r="E9" s="24">
        <v>4150713.8028829601</v>
      </c>
      <c r="F9" s="24">
        <v>24951023.623560201</v>
      </c>
      <c r="G9" s="24">
        <v>31405.070365235599</v>
      </c>
      <c r="H9" s="24">
        <v>100060689.66077299</v>
      </c>
      <c r="I9" s="24">
        <v>105.68096721657</v>
      </c>
      <c r="J9" s="24">
        <v>597222.03556412098</v>
      </c>
      <c r="K9" s="24">
        <v>53959.799598837999</v>
      </c>
      <c r="L9" s="24">
        <v>614065.77089190402</v>
      </c>
      <c r="M9" s="24">
        <v>4951.3968606012804</v>
      </c>
      <c r="N9" s="24">
        <v>81880.054158474406</v>
      </c>
      <c r="O9" s="24">
        <v>423410.501131339</v>
      </c>
      <c r="P9" s="24">
        <v>253722.95369739601</v>
      </c>
      <c r="Q9" s="24">
        <v>301483.17152435001</v>
      </c>
      <c r="R9" s="24">
        <v>64636.880338223797</v>
      </c>
      <c r="S9" s="24">
        <v>194709.63785314001</v>
      </c>
      <c r="T9" s="24">
        <v>9366.5446660828693</v>
      </c>
      <c r="U9" s="24">
        <v>136647.695721711</v>
      </c>
      <c r="V9" s="24">
        <v>5502.1487399427497</v>
      </c>
      <c r="W9" s="24">
        <v>2078533.4141766401</v>
      </c>
      <c r="X9" s="24">
        <v>15144.7464829115</v>
      </c>
      <c r="Y9" s="24">
        <v>23996139.862193301</v>
      </c>
      <c r="Z9" s="24">
        <v>2898640.1137826801</v>
      </c>
      <c r="AA9" s="24">
        <v>4269272.4714229899</v>
      </c>
      <c r="AB9" s="24">
        <v>6599078.2850582702</v>
      </c>
      <c r="AC9" s="24">
        <v>15954556.3343188</v>
      </c>
      <c r="AD9" s="24">
        <v>1115478.1198738201</v>
      </c>
      <c r="AE9" s="24">
        <v>7614265.0193900503</v>
      </c>
      <c r="AF9" s="24">
        <v>6868722.5945114801</v>
      </c>
      <c r="AG9" s="24">
        <v>3940041.2418183698</v>
      </c>
      <c r="AH9" s="24">
        <v>75465.485636564801</v>
      </c>
      <c r="AI9" s="24">
        <v>114874058.91967601</v>
      </c>
      <c r="AJ9" s="24">
        <v>1062432.04309098</v>
      </c>
      <c r="AK9" s="24">
        <v>14533.851025355099</v>
      </c>
      <c r="AL9" s="24">
        <v>13348013.1632498</v>
      </c>
      <c r="AM9" s="24">
        <v>8733638.4035553206</v>
      </c>
      <c r="AN9" s="24">
        <v>174700787.587318</v>
      </c>
      <c r="AO9" s="24">
        <v>7143241.1496545598</v>
      </c>
      <c r="AP9" s="24">
        <v>5750358.47930633</v>
      </c>
      <c r="AQ9" s="24">
        <v>37252.116025842697</v>
      </c>
      <c r="AR9" s="24">
        <v>1438478.0427489399</v>
      </c>
      <c r="AS9" s="24">
        <v>21582.5725618205</v>
      </c>
      <c r="AT9" s="24">
        <v>117154.583260046</v>
      </c>
      <c r="AU9" s="24">
        <v>766577.96090135898</v>
      </c>
      <c r="AV9" s="24">
        <v>303544.825519846</v>
      </c>
      <c r="AW9" s="24">
        <v>1184.4358895187399</v>
      </c>
      <c r="AX9" s="24">
        <v>295.573373495559</v>
      </c>
      <c r="AY9" s="17">
        <v>120009.9263477395</v>
      </c>
      <c r="AZ9" s="17">
        <v>164398.75097687251</v>
      </c>
      <c r="BA9" s="17">
        <v>508834.86658351851</v>
      </c>
      <c r="BB9" s="17">
        <v>30569.206459852248</v>
      </c>
      <c r="BC9" s="17">
        <v>28450.625670273148</v>
      </c>
      <c r="BD9" s="17">
        <v>4499988.3578679552</v>
      </c>
      <c r="BE9" s="17">
        <v>4994.3146411798607</v>
      </c>
      <c r="BF9">
        <v>665737.28319999995</v>
      </c>
      <c r="BG9">
        <v>58251.053760000003</v>
      </c>
      <c r="BH9">
        <v>859240.39431999996</v>
      </c>
      <c r="BI9">
        <v>1003042.7592799999</v>
      </c>
      <c r="BJ9">
        <v>140439.08524799999</v>
      </c>
      <c r="BK9">
        <v>240993.05254400001</v>
      </c>
      <c r="BL9">
        <v>732193.45367999992</v>
      </c>
      <c r="BM9">
        <v>84895.034199999995</v>
      </c>
    </row>
    <row r="10" spans="1:65" x14ac:dyDescent="0.15">
      <c r="A10" s="1" t="s">
        <v>30</v>
      </c>
      <c r="B10">
        <v>1.380464895</v>
      </c>
      <c r="C10" s="24">
        <v>693.25645093185506</v>
      </c>
      <c r="D10" s="24">
        <v>113595.988305958</v>
      </c>
      <c r="E10" s="24">
        <v>4483639.4782450199</v>
      </c>
      <c r="F10" s="24">
        <v>24545977.940390699</v>
      </c>
      <c r="G10" s="24">
        <v>34805.787591491702</v>
      </c>
      <c r="H10" s="24">
        <v>145493048.43886799</v>
      </c>
      <c r="I10" s="24">
        <v>151.119965220891</v>
      </c>
      <c r="J10" s="24">
        <v>1239465.88038118</v>
      </c>
      <c r="K10" s="24">
        <v>49968.672934573697</v>
      </c>
      <c r="L10" s="24">
        <v>665785.64693090902</v>
      </c>
      <c r="M10" s="24">
        <v>4840.5319690979604</v>
      </c>
      <c r="N10" s="24">
        <v>75964.429885650505</v>
      </c>
      <c r="O10" s="24">
        <v>436023.60923916701</v>
      </c>
      <c r="P10" s="24">
        <v>251015.88717756301</v>
      </c>
      <c r="Q10" s="24">
        <v>424976.68065636302</v>
      </c>
      <c r="R10" s="24">
        <v>68338.516766077097</v>
      </c>
      <c r="S10" s="24">
        <v>426732.413064169</v>
      </c>
      <c r="T10" s="24">
        <v>7685.0105687465402</v>
      </c>
      <c r="U10" s="24">
        <v>212358.85795713801</v>
      </c>
      <c r="V10" s="24">
        <v>6125.6748517610604</v>
      </c>
      <c r="W10" s="24">
        <v>3825266.3177588698</v>
      </c>
      <c r="X10" s="24">
        <v>12848.6068389912</v>
      </c>
      <c r="Y10" s="24">
        <v>27051976.712393899</v>
      </c>
      <c r="Z10" s="24">
        <v>693135.56952947495</v>
      </c>
      <c r="AA10" s="24">
        <v>4155516.0898747798</v>
      </c>
      <c r="AB10" s="24">
        <v>5751986.5862039803</v>
      </c>
      <c r="AC10" s="24">
        <v>15973108.7952554</v>
      </c>
      <c r="AD10" s="24">
        <v>1073494.0411867599</v>
      </c>
      <c r="AE10" s="24">
        <v>7198356.6403647</v>
      </c>
      <c r="AF10" s="24">
        <v>7518617.3034856096</v>
      </c>
      <c r="AG10" s="24">
        <v>4449479.2926591802</v>
      </c>
      <c r="AH10" s="24">
        <v>68485.278929121705</v>
      </c>
      <c r="AI10" s="24">
        <v>107758377.942589</v>
      </c>
      <c r="AJ10" s="24">
        <v>955648.78280856204</v>
      </c>
      <c r="AK10" s="24">
        <v>15251.294712396601</v>
      </c>
      <c r="AL10" s="24">
        <v>14638914.2881162</v>
      </c>
      <c r="AM10" s="24">
        <v>12026195.726336</v>
      </c>
      <c r="AN10" s="24">
        <v>175897935.06811899</v>
      </c>
      <c r="AO10" s="24">
        <v>11835156.3156914</v>
      </c>
      <c r="AP10" s="24">
        <v>10185274.1174905</v>
      </c>
      <c r="AQ10" s="24">
        <v>49192.901453601102</v>
      </c>
      <c r="AR10" s="24">
        <v>1319006.31410033</v>
      </c>
      <c r="AS10" s="24">
        <v>18151.449916251</v>
      </c>
      <c r="AT10" s="24">
        <v>95703.400811521395</v>
      </c>
      <c r="AU10" s="24">
        <v>425909.79345068597</v>
      </c>
      <c r="AV10" s="24">
        <v>279675.13885906001</v>
      </c>
      <c r="AW10" s="24">
        <v>1361.5822388362301</v>
      </c>
      <c r="AX10" s="24">
        <v>472.90231451637999</v>
      </c>
      <c r="AY10" s="17">
        <v>112274.0010636065</v>
      </c>
      <c r="AZ10" s="17">
        <v>153870.26112985</v>
      </c>
      <c r="BA10" s="17">
        <v>488470.42551844602</v>
      </c>
      <c r="BB10" s="17">
        <v>29477.08107900665</v>
      </c>
      <c r="BC10" s="17">
        <v>21967.2191460301</v>
      </c>
      <c r="BD10" s="17">
        <v>8304611.2526534759</v>
      </c>
      <c r="BE10" s="17">
        <v>4652.4059352802751</v>
      </c>
      <c r="BF10">
        <v>643025.0870399999</v>
      </c>
      <c r="BG10">
        <v>129449.573498</v>
      </c>
      <c r="BH10">
        <v>1139639.06672</v>
      </c>
      <c r="BI10">
        <v>815465.33809999982</v>
      </c>
      <c r="BJ10">
        <v>164008.79665800001</v>
      </c>
      <c r="BK10">
        <v>1.0007314996000001</v>
      </c>
      <c r="BL10">
        <v>730206.58382000006</v>
      </c>
      <c r="BM10">
        <v>94314.885139999999</v>
      </c>
    </row>
    <row r="11" spans="1:65" x14ac:dyDescent="0.15">
      <c r="A11" s="1" t="s">
        <v>31</v>
      </c>
      <c r="B11">
        <v>1.666560689</v>
      </c>
      <c r="C11" s="24">
        <v>42393.885152966999</v>
      </c>
      <c r="D11" s="24">
        <v>3807768.5247378401</v>
      </c>
      <c r="E11" s="24">
        <v>1772413.2849534501</v>
      </c>
      <c r="F11" s="24">
        <v>8897226.4589990806</v>
      </c>
      <c r="G11" s="24">
        <v>957803.24831262196</v>
      </c>
      <c r="H11" s="24">
        <v>233746158.497421</v>
      </c>
      <c r="I11" s="24">
        <v>264.13986125408098</v>
      </c>
      <c r="J11" s="24">
        <v>7934485.2468043398</v>
      </c>
      <c r="K11" s="24">
        <v>366031.87656471803</v>
      </c>
      <c r="L11" s="24">
        <v>747680.68179184</v>
      </c>
      <c r="M11" s="24">
        <v>9396.0927856464696</v>
      </c>
      <c r="N11" s="24">
        <v>42318.3693928801</v>
      </c>
      <c r="O11" s="24">
        <v>1314515.94446069</v>
      </c>
      <c r="P11" s="24">
        <v>93474.474158151104</v>
      </c>
      <c r="Q11" s="24">
        <v>78531.256531349296</v>
      </c>
      <c r="R11" s="24">
        <v>299569.56139046099</v>
      </c>
      <c r="S11" s="24">
        <v>3718008.1132612899</v>
      </c>
      <c r="T11" s="24">
        <v>6000.7573839056904</v>
      </c>
      <c r="U11" s="24">
        <v>239460.52415860401</v>
      </c>
      <c r="V11" s="24">
        <v>38791.882039073498</v>
      </c>
      <c r="W11" s="24">
        <v>22229024.807381101</v>
      </c>
      <c r="X11" s="24">
        <v>15571.8459554651</v>
      </c>
      <c r="Y11" s="24">
        <v>24207032.069735698</v>
      </c>
      <c r="Z11" s="24">
        <v>1759764.72235365</v>
      </c>
      <c r="AA11" s="24">
        <v>2432926.38392975</v>
      </c>
      <c r="AB11" s="24">
        <v>33836358.934093699</v>
      </c>
      <c r="AC11" s="24">
        <v>20143776.2754572</v>
      </c>
      <c r="AD11" s="24">
        <v>1784637.3367802</v>
      </c>
      <c r="AE11" s="24">
        <v>4136845.0745427301</v>
      </c>
      <c r="AF11" s="24">
        <v>15659100.355762601</v>
      </c>
      <c r="AG11" s="24">
        <v>9720964.2089840695</v>
      </c>
      <c r="AH11" s="24">
        <v>77166.215572146903</v>
      </c>
      <c r="AI11" s="24">
        <v>34121494.931014597</v>
      </c>
      <c r="AJ11" s="24">
        <v>796576.246184638</v>
      </c>
      <c r="AK11" s="24">
        <v>30172.249911525902</v>
      </c>
      <c r="AL11" s="24">
        <v>84565595.3533905</v>
      </c>
      <c r="AM11" s="24">
        <v>15360830.5852408</v>
      </c>
      <c r="AN11" s="24">
        <v>182668685.25733599</v>
      </c>
      <c r="AO11" s="24">
        <v>83664567.402455896</v>
      </c>
      <c r="AP11" s="24">
        <v>34886646.846456997</v>
      </c>
      <c r="AQ11" s="24">
        <v>4649826.5178496102</v>
      </c>
      <c r="AR11" s="24">
        <v>632479.90274925705</v>
      </c>
      <c r="AS11" s="24">
        <v>9415.4607147130992</v>
      </c>
      <c r="AT11" s="24">
        <v>79475.764907483404</v>
      </c>
      <c r="AU11" s="24">
        <v>284805.54632908601</v>
      </c>
      <c r="AV11" s="24">
        <v>215851.17840741901</v>
      </c>
      <c r="AW11" s="24">
        <v>450.92721668624898</v>
      </c>
      <c r="AX11" s="24">
        <v>484.79710273198799</v>
      </c>
      <c r="AY11" s="17">
        <v>9168.6529991887692</v>
      </c>
      <c r="AZ11" s="17">
        <v>29773.656210221849</v>
      </c>
      <c r="BA11" s="17">
        <v>374205.590223487</v>
      </c>
      <c r="BB11" s="17">
        <v>11014.4997426318</v>
      </c>
      <c r="BC11" s="17">
        <v>7106.0977653045902</v>
      </c>
      <c r="BD11" s="17">
        <v>10092816.487314634</v>
      </c>
      <c r="BE11" s="17">
        <v>3472.0602165055652</v>
      </c>
      <c r="BF11">
        <v>4924105.1327999989</v>
      </c>
      <c r="BG11">
        <v>2078938.2455999996</v>
      </c>
      <c r="BH11">
        <v>12510146.719199996</v>
      </c>
      <c r="BI11">
        <v>485988.98759999988</v>
      </c>
      <c r="BJ11">
        <v>238851.00047999996</v>
      </c>
      <c r="BK11">
        <v>308347.10831999994</v>
      </c>
      <c r="BL11">
        <v>465781.0847999999</v>
      </c>
      <c r="BM11">
        <v>41995.983143999983</v>
      </c>
    </row>
    <row r="12" spans="1:65" x14ac:dyDescent="0.15">
      <c r="A12" s="1" t="s">
        <v>32</v>
      </c>
      <c r="B12">
        <v>1.6809635810000001</v>
      </c>
      <c r="C12" s="24">
        <v>52230.061246023797</v>
      </c>
      <c r="D12" s="24">
        <v>4664220.2813791595</v>
      </c>
      <c r="E12" s="24">
        <v>2156185.3054555901</v>
      </c>
      <c r="F12" s="24">
        <v>10895845.951995101</v>
      </c>
      <c r="G12" s="24">
        <v>1361138.75193948</v>
      </c>
      <c r="H12" s="24">
        <v>258374619.47331101</v>
      </c>
      <c r="I12" s="24">
        <v>283.56197906318602</v>
      </c>
      <c r="J12" s="24">
        <v>7604805.5774968704</v>
      </c>
      <c r="K12" s="24">
        <v>476249.00662810699</v>
      </c>
      <c r="L12" s="24">
        <v>1031341.51378217</v>
      </c>
      <c r="M12" s="24">
        <v>37354.270182532498</v>
      </c>
      <c r="N12" s="24">
        <v>63236.025887777003</v>
      </c>
      <c r="O12" s="24">
        <v>1669340.45214499</v>
      </c>
      <c r="P12" s="24">
        <v>95478.988601596793</v>
      </c>
      <c r="Q12" s="24">
        <v>85599.725559844403</v>
      </c>
      <c r="R12" s="24">
        <v>375564.09246144799</v>
      </c>
      <c r="S12" s="24">
        <v>4683329.4093719497</v>
      </c>
      <c r="T12" s="24">
        <v>7767.0575300734399</v>
      </c>
      <c r="U12" s="24">
        <v>570610.62516063405</v>
      </c>
      <c r="V12" s="24">
        <v>41535.978788842498</v>
      </c>
      <c r="W12" s="24">
        <v>29237170.708838101</v>
      </c>
      <c r="X12" s="24">
        <v>17965.088269490701</v>
      </c>
      <c r="Y12" s="24">
        <v>29923721.894781299</v>
      </c>
      <c r="Z12" s="24">
        <v>454838.27682817401</v>
      </c>
      <c r="AA12" s="24">
        <v>2522773.1015614499</v>
      </c>
      <c r="AB12" s="24">
        <v>38398015.966625199</v>
      </c>
      <c r="AC12" s="24">
        <v>22629315.566459399</v>
      </c>
      <c r="AD12" s="24">
        <v>1782013.22767288</v>
      </c>
      <c r="AE12" s="24">
        <v>4601749.80945847</v>
      </c>
      <c r="AF12" s="24">
        <v>17178417.488812599</v>
      </c>
      <c r="AG12" s="24">
        <v>10192251.532517301</v>
      </c>
      <c r="AH12" s="24">
        <v>61849.181809847498</v>
      </c>
      <c r="AI12" s="24">
        <v>35413092.371443503</v>
      </c>
      <c r="AJ12" s="24">
        <v>713472.12460232701</v>
      </c>
      <c r="AK12" s="24">
        <v>24797.193139987899</v>
      </c>
      <c r="AL12" s="24">
        <v>75283968.500492096</v>
      </c>
      <c r="AM12" s="24">
        <v>12886171.502607999</v>
      </c>
      <c r="AN12" s="24">
        <v>172653159.34513101</v>
      </c>
      <c r="AO12" s="24">
        <v>77352717.848403305</v>
      </c>
      <c r="AP12" s="24">
        <v>33436040.472415999</v>
      </c>
      <c r="AQ12" s="24">
        <v>3813769.6495754402</v>
      </c>
      <c r="AR12" s="24">
        <v>662366.16031641595</v>
      </c>
      <c r="AS12" s="24">
        <v>9148.7075633418008</v>
      </c>
      <c r="AT12" s="24">
        <v>83735.860689636596</v>
      </c>
      <c r="AU12" s="24">
        <v>392523.47584803699</v>
      </c>
      <c r="AV12" s="24">
        <v>150579.760804958</v>
      </c>
      <c r="AW12" s="24">
        <v>445.418899527951</v>
      </c>
      <c r="AX12" s="24">
        <v>371.60131908714698</v>
      </c>
      <c r="AY12" s="17">
        <v>13576.2376578724</v>
      </c>
      <c r="AZ12" s="17">
        <v>37283.654233070396</v>
      </c>
      <c r="BA12" s="17">
        <v>391892.11398069153</v>
      </c>
      <c r="BB12" s="17">
        <v>13077.2043230866</v>
      </c>
      <c r="BC12" s="17">
        <v>8396.8085014995795</v>
      </c>
      <c r="BD12" s="17">
        <v>9615893.2541539855</v>
      </c>
      <c r="BE12" s="17">
        <v>3619.5379505883902</v>
      </c>
      <c r="BF12">
        <v>1562660.031</v>
      </c>
      <c r="BG12">
        <v>2391039.6650999999</v>
      </c>
      <c r="BH12">
        <v>13635771.005999999</v>
      </c>
      <c r="BI12">
        <v>585560.88887999998</v>
      </c>
      <c r="BJ12">
        <v>273109.81367999996</v>
      </c>
      <c r="BK12">
        <v>274742.75693999999</v>
      </c>
      <c r="BL12">
        <v>519230.91017999989</v>
      </c>
      <c r="BM12">
        <v>52966.987919999992</v>
      </c>
    </row>
    <row r="13" spans="1:65" x14ac:dyDescent="0.15">
      <c r="A13" s="1" t="s">
        <v>33</v>
      </c>
      <c r="B13">
        <v>1.8071353370000001</v>
      </c>
      <c r="C13" s="24">
        <v>59439.929042445801</v>
      </c>
      <c r="D13" s="24">
        <v>5916033.06337188</v>
      </c>
      <c r="E13" s="24">
        <v>3677888.6766785202</v>
      </c>
      <c r="F13" s="24">
        <v>11012021.010638701</v>
      </c>
      <c r="G13" s="24">
        <v>1118167.43986655</v>
      </c>
      <c r="H13" s="24">
        <v>295320215.23488301</v>
      </c>
      <c r="I13" s="24">
        <v>310.136048180655</v>
      </c>
      <c r="J13" s="24">
        <v>7329920.8207774004</v>
      </c>
      <c r="K13" s="24">
        <v>378915.09659052797</v>
      </c>
      <c r="L13" s="24">
        <v>771825.54943538597</v>
      </c>
      <c r="M13" s="24">
        <v>15935.920457538001</v>
      </c>
      <c r="N13" s="24">
        <v>65804.464847809504</v>
      </c>
      <c r="O13" s="24">
        <v>1509666.9418665201</v>
      </c>
      <c r="P13" s="24">
        <v>131902.81347787401</v>
      </c>
      <c r="Q13" s="24">
        <v>114813.422187702</v>
      </c>
      <c r="R13" s="24">
        <v>339770.335778679</v>
      </c>
      <c r="S13" s="24">
        <v>3506843.7214463898</v>
      </c>
      <c r="T13" s="24">
        <v>6165.9083225417498</v>
      </c>
      <c r="U13" s="24">
        <v>519972.03458624298</v>
      </c>
      <c r="V13" s="24">
        <v>28207.054420238201</v>
      </c>
      <c r="W13" s="24">
        <v>32659655.8650425</v>
      </c>
      <c r="X13" s="24">
        <v>11534.961882928599</v>
      </c>
      <c r="Y13" s="24">
        <v>41668682.464775898</v>
      </c>
      <c r="Z13" s="24">
        <v>193166.926360538</v>
      </c>
      <c r="AA13" s="24">
        <v>3795857.2815670702</v>
      </c>
      <c r="AB13" s="24">
        <v>42856425.812908702</v>
      </c>
      <c r="AC13" s="24">
        <v>26580952.217269901</v>
      </c>
      <c r="AD13" s="24">
        <v>1988319.1506427501</v>
      </c>
      <c r="AE13" s="24">
        <v>6047852.4960407801</v>
      </c>
      <c r="AF13" s="24">
        <v>19244083.0460696</v>
      </c>
      <c r="AG13" s="24">
        <v>11812736.3506229</v>
      </c>
      <c r="AH13" s="24">
        <v>87069.976333529194</v>
      </c>
      <c r="AI13" s="24">
        <v>33773311.883460201</v>
      </c>
      <c r="AJ13" s="24">
        <v>807545.82290911698</v>
      </c>
      <c r="AK13" s="24">
        <v>37507.357346463701</v>
      </c>
      <c r="AL13" s="24">
        <v>83609449.945673704</v>
      </c>
      <c r="AM13" s="24">
        <v>17748552.7223875</v>
      </c>
      <c r="AN13" s="24">
        <v>183001311.482225</v>
      </c>
      <c r="AO13" s="24">
        <v>107678351.375745</v>
      </c>
      <c r="AP13" s="24">
        <v>54528813.442966498</v>
      </c>
      <c r="AQ13" s="24">
        <v>6054489.44817382</v>
      </c>
      <c r="AR13" s="24">
        <v>846920.33222971996</v>
      </c>
      <c r="AS13" s="24">
        <v>11066.0629667675</v>
      </c>
      <c r="AT13" s="24">
        <v>84687.777652270393</v>
      </c>
      <c r="AU13" s="24">
        <v>214363.00173431</v>
      </c>
      <c r="AV13" s="24">
        <v>192778.34811570001</v>
      </c>
      <c r="AW13" s="24">
        <v>470.12730864683402</v>
      </c>
      <c r="AX13" s="24">
        <v>398.74406900894002</v>
      </c>
      <c r="AY13" s="17">
        <v>4643.5735258917548</v>
      </c>
      <c r="AZ13" s="17">
        <v>25167.925265929349</v>
      </c>
      <c r="BA13" s="17">
        <v>448782.44667054655</v>
      </c>
      <c r="BB13" s="17">
        <v>8013.1186391158008</v>
      </c>
      <c r="BC13" s="17">
        <v>8971.9376519474354</v>
      </c>
      <c r="BD13" s="17">
        <v>10263553.4605396</v>
      </c>
      <c r="BE13" s="17">
        <v>1728.1404196307949</v>
      </c>
      <c r="BF13">
        <v>5351311.7591999993</v>
      </c>
      <c r="BG13">
        <v>2730484.8375199996</v>
      </c>
      <c r="BH13">
        <v>13267734.435999999</v>
      </c>
      <c r="BI13">
        <v>555425.07943999988</v>
      </c>
      <c r="BJ13">
        <v>320635.12183999998</v>
      </c>
      <c r="BK13">
        <v>386070.76199999993</v>
      </c>
      <c r="BL13">
        <v>595876.60439999995</v>
      </c>
      <c r="BM13">
        <v>30348.974479999993</v>
      </c>
    </row>
    <row r="14" spans="1:65" x14ac:dyDescent="0.15">
      <c r="A14" s="1" t="s">
        <v>34</v>
      </c>
      <c r="B14">
        <v>1.733561149</v>
      </c>
      <c r="C14" s="24">
        <v>50782.282428166</v>
      </c>
      <c r="D14" s="24">
        <v>3915042.0614204998</v>
      </c>
      <c r="E14" s="24">
        <v>1978795.3494251301</v>
      </c>
      <c r="F14" s="24">
        <v>8712327.1898870897</v>
      </c>
      <c r="G14" s="24">
        <v>1079641.8264500699</v>
      </c>
      <c r="H14" s="24">
        <v>253226310.05880001</v>
      </c>
      <c r="I14" s="24">
        <v>274.069091751325</v>
      </c>
      <c r="J14" s="24">
        <v>6923539.4207670297</v>
      </c>
      <c r="K14" s="24">
        <v>368354.45581943699</v>
      </c>
      <c r="L14" s="24">
        <v>692376.14685062401</v>
      </c>
      <c r="M14" s="24">
        <v>9539.4631915868504</v>
      </c>
      <c r="N14" s="24">
        <v>48896.9694714828</v>
      </c>
      <c r="O14" s="24">
        <v>1420653.9436140701</v>
      </c>
      <c r="P14" s="24">
        <v>108781.46621902499</v>
      </c>
      <c r="Q14" s="24">
        <v>83207.740272694296</v>
      </c>
      <c r="R14" s="24">
        <v>304128.152691859</v>
      </c>
      <c r="S14" s="24">
        <v>3448777.3578709699</v>
      </c>
      <c r="T14" s="24">
        <v>7269.7877581286302</v>
      </c>
      <c r="U14" s="24">
        <v>283757.81172925502</v>
      </c>
      <c r="V14" s="24">
        <v>36656.581450334401</v>
      </c>
      <c r="W14" s="24">
        <v>23953840.557440899</v>
      </c>
      <c r="X14" s="24">
        <v>17859.279670382799</v>
      </c>
      <c r="Y14" s="24">
        <v>27791730.854670402</v>
      </c>
      <c r="Z14" s="24">
        <v>1495847.2987704801</v>
      </c>
      <c r="AA14" s="24">
        <v>2724863.79097676</v>
      </c>
      <c r="AB14" s="24">
        <v>38927797.897210099</v>
      </c>
      <c r="AC14" s="24">
        <v>20092400.723775901</v>
      </c>
      <c r="AD14" s="24">
        <v>1743892.11097372</v>
      </c>
      <c r="AE14" s="24">
        <v>4312130.9985528104</v>
      </c>
      <c r="AF14" s="24">
        <v>14814087.918093899</v>
      </c>
      <c r="AG14" s="24">
        <v>9912517.2230624296</v>
      </c>
      <c r="AH14" s="24">
        <v>67928.492940486001</v>
      </c>
      <c r="AI14" s="24">
        <v>30084950.361846302</v>
      </c>
      <c r="AJ14" s="24">
        <v>728511.62683353701</v>
      </c>
      <c r="AK14" s="24">
        <v>25011.028346097901</v>
      </c>
      <c r="AL14" s="24">
        <v>71753406.823640496</v>
      </c>
      <c r="AM14" s="24">
        <v>12292354.0617334</v>
      </c>
      <c r="AN14" s="24">
        <v>174203767.69534501</v>
      </c>
      <c r="AO14" s="24">
        <v>68797745.203411996</v>
      </c>
      <c r="AP14" s="24">
        <v>30038210.364732899</v>
      </c>
      <c r="AQ14" s="24">
        <v>3735193.0387077602</v>
      </c>
      <c r="AR14" s="24">
        <v>735525.45450476406</v>
      </c>
      <c r="AS14" s="24">
        <v>8980.6007184728205</v>
      </c>
      <c r="AT14" s="24">
        <v>67412.626436246894</v>
      </c>
      <c r="AU14" s="24">
        <v>248775.312645536</v>
      </c>
      <c r="AV14" s="24">
        <v>204488.51413376001</v>
      </c>
      <c r="AW14" s="24">
        <v>480.79051398619998</v>
      </c>
      <c r="AX14" s="24">
        <v>427.12935424805102</v>
      </c>
      <c r="AY14" s="17">
        <v>7933.2965072454554</v>
      </c>
      <c r="AZ14" s="17">
        <v>30860.88759201995</v>
      </c>
      <c r="BA14" s="17">
        <v>325529.96916683298</v>
      </c>
      <c r="BB14" s="17">
        <v>8534.4111916834154</v>
      </c>
      <c r="BC14" s="17">
        <v>6693.5824175084153</v>
      </c>
      <c r="BD14" s="17">
        <v>9033699.7837483063</v>
      </c>
      <c r="BE14" s="17">
        <v>2893.3861046860802</v>
      </c>
      <c r="BF14">
        <v>5183750.7203999981</v>
      </c>
      <c r="BG14">
        <v>2202564.9802799993</v>
      </c>
      <c r="BH14">
        <v>13209261.559199996</v>
      </c>
      <c r="BI14">
        <v>402817.88567999989</v>
      </c>
      <c r="BJ14">
        <v>275790.19901999994</v>
      </c>
      <c r="BK14">
        <v>335081.98247999995</v>
      </c>
      <c r="BL14">
        <v>506283.18803999986</v>
      </c>
      <c r="BM14">
        <v>1.0000001843999997</v>
      </c>
    </row>
    <row r="15" spans="1:65" x14ac:dyDescent="0.15">
      <c r="A15" s="1" t="s">
        <v>35</v>
      </c>
      <c r="B15">
        <v>1.3882722190000001</v>
      </c>
      <c r="C15" s="24">
        <v>61610.895572293499</v>
      </c>
      <c r="D15" s="24">
        <v>9041764.8967178594</v>
      </c>
      <c r="E15" s="24">
        <v>1052536.9509641801</v>
      </c>
      <c r="F15" s="24">
        <v>6862844.5044286503</v>
      </c>
      <c r="G15" s="24">
        <v>1727985.3939516</v>
      </c>
      <c r="H15" s="24">
        <v>161008208.99844599</v>
      </c>
      <c r="I15" s="24">
        <v>197.64855414748499</v>
      </c>
      <c r="J15" s="24">
        <v>8333000.6499813804</v>
      </c>
      <c r="K15" s="24">
        <v>261320.18939311901</v>
      </c>
      <c r="L15" s="24">
        <v>472251.003537943</v>
      </c>
      <c r="M15" s="24">
        <v>7146.9044120674098</v>
      </c>
      <c r="N15" s="24">
        <v>152.93393800561799</v>
      </c>
      <c r="O15" s="24">
        <v>868144.24887510797</v>
      </c>
      <c r="P15" s="24">
        <v>20365.713250277899</v>
      </c>
      <c r="Q15" s="24">
        <v>28777.483598675801</v>
      </c>
      <c r="R15" s="24">
        <v>173116.44607367899</v>
      </c>
      <c r="S15" s="24">
        <v>1832324.6980358399</v>
      </c>
      <c r="T15" s="24">
        <v>1575.8756519911401</v>
      </c>
      <c r="U15" s="24">
        <v>122946.899777788</v>
      </c>
      <c r="V15" s="24">
        <v>13936.201271735899</v>
      </c>
      <c r="W15" s="24">
        <v>12396320.6467756</v>
      </c>
      <c r="X15" s="24">
        <v>14247.7370849045</v>
      </c>
      <c r="Y15" s="24">
        <v>28760141.970491201</v>
      </c>
      <c r="Z15" s="24">
        <v>4038420.5329477498</v>
      </c>
      <c r="AA15" s="24">
        <v>4019052.5755015998</v>
      </c>
      <c r="AB15" s="24">
        <v>26604822.139722802</v>
      </c>
      <c r="AC15" s="24">
        <v>20831941.8546349</v>
      </c>
      <c r="AD15" s="24">
        <v>465651.83850936999</v>
      </c>
      <c r="AE15" s="24">
        <v>4556138.4077645298</v>
      </c>
      <c r="AF15" s="24">
        <v>14998305.493799901</v>
      </c>
      <c r="AG15" s="24">
        <v>5374418.4710970297</v>
      </c>
      <c r="AH15" s="24">
        <v>112881.48585923199</v>
      </c>
      <c r="AI15" s="24">
        <v>29160663.979951799</v>
      </c>
      <c r="AJ15" s="24">
        <v>584694.303058655</v>
      </c>
      <c r="AK15" s="24">
        <v>27680.066101360899</v>
      </c>
      <c r="AL15" s="24">
        <v>62862135.8533995</v>
      </c>
      <c r="AM15" s="24">
        <v>9669391.6690511107</v>
      </c>
      <c r="AN15" s="24">
        <v>150616779.141123</v>
      </c>
      <c r="AO15" s="24">
        <v>33015274.630783301</v>
      </c>
      <c r="AP15" s="24">
        <v>6799793.2112475997</v>
      </c>
      <c r="AQ15" s="24">
        <v>744906.45619876205</v>
      </c>
      <c r="AR15" s="24">
        <v>608201.45384172001</v>
      </c>
      <c r="AS15" s="24">
        <v>8585.1600525196809</v>
      </c>
      <c r="AT15" s="24">
        <v>66671.491872152299</v>
      </c>
      <c r="AU15" s="24">
        <v>83148.147610985994</v>
      </c>
      <c r="AV15" s="24">
        <v>259615.24631797799</v>
      </c>
      <c r="AW15" s="24">
        <v>446.39848331958302</v>
      </c>
      <c r="AX15" s="24">
        <v>523.29561526262501</v>
      </c>
      <c r="AY15" s="17">
        <v>2053.97698370528</v>
      </c>
      <c r="AZ15" s="17">
        <v>12652.77718621615</v>
      </c>
      <c r="BA15" s="17">
        <v>234717.58764507351</v>
      </c>
      <c r="BB15" s="17">
        <v>5494.7015631557151</v>
      </c>
      <c r="BC15" s="17">
        <v>5271.1069362591152</v>
      </c>
      <c r="BD15" s="17">
        <v>3777518.7399250902</v>
      </c>
      <c r="BE15" s="17">
        <v>4665.2720071960648</v>
      </c>
      <c r="BF15">
        <v>2754851.5395999998</v>
      </c>
      <c r="BG15">
        <v>1660595.2135999999</v>
      </c>
      <c r="BH15">
        <v>5526394.5319999997</v>
      </c>
      <c r="BI15">
        <v>207044.04324000003</v>
      </c>
      <c r="BJ15">
        <v>0.74106040559999997</v>
      </c>
      <c r="BK15">
        <v>0.74106040559999997</v>
      </c>
      <c r="BL15">
        <v>151579.46007999999</v>
      </c>
      <c r="BM15">
        <v>0.74106040559999997</v>
      </c>
    </row>
    <row r="16" spans="1:65" x14ac:dyDescent="0.15">
      <c r="A16" s="1" t="s">
        <v>36</v>
      </c>
      <c r="B16">
        <v>1.4348506990000001</v>
      </c>
      <c r="C16" s="24">
        <v>62351.032018969803</v>
      </c>
      <c r="D16" s="24">
        <v>8248068.2179635298</v>
      </c>
      <c r="E16" s="24">
        <v>792087.80158647604</v>
      </c>
      <c r="F16" s="24">
        <v>7293291.0678252997</v>
      </c>
      <c r="G16" s="24">
        <v>1858624.3997127099</v>
      </c>
      <c r="H16" s="24">
        <v>175634906.921092</v>
      </c>
      <c r="I16" s="24">
        <v>208.48410631815599</v>
      </c>
      <c r="J16" s="24">
        <v>9479946.0882667899</v>
      </c>
      <c r="K16" s="24">
        <v>325386.68449250498</v>
      </c>
      <c r="L16" s="24">
        <v>550846.01219658495</v>
      </c>
      <c r="M16" s="24">
        <v>7440.9652673281598</v>
      </c>
      <c r="N16" s="24">
        <v>25112.142548356402</v>
      </c>
      <c r="O16" s="24">
        <v>1252837.8906223199</v>
      </c>
      <c r="P16" s="24">
        <v>30395.686113116699</v>
      </c>
      <c r="Q16" s="24">
        <v>34513.471131623301</v>
      </c>
      <c r="R16" s="24">
        <v>217167.05803073099</v>
      </c>
      <c r="S16" s="24">
        <v>2635951.27845095</v>
      </c>
      <c r="T16" s="24">
        <v>2472.3339966403</v>
      </c>
      <c r="U16" s="24">
        <v>222445.73194287901</v>
      </c>
      <c r="V16" s="24">
        <v>11557.340883384401</v>
      </c>
      <c r="W16" s="24">
        <v>14127643.1166551</v>
      </c>
      <c r="X16" s="24">
        <v>14103.5282971249</v>
      </c>
      <c r="Y16" s="24">
        <v>29851139.044446301</v>
      </c>
      <c r="Z16" s="24">
        <v>348497.98777199502</v>
      </c>
      <c r="AA16" s="24">
        <v>3189993.0053323102</v>
      </c>
      <c r="AB16" s="24">
        <v>25080061.6300168</v>
      </c>
      <c r="AC16" s="24">
        <v>18544304.941033099</v>
      </c>
      <c r="AD16" s="24">
        <v>462182.916619531</v>
      </c>
      <c r="AE16" s="24">
        <v>4212533.44534114</v>
      </c>
      <c r="AF16" s="24">
        <v>14508370.038925</v>
      </c>
      <c r="AG16" s="24">
        <v>4921448.2648234405</v>
      </c>
      <c r="AH16" s="24">
        <v>66961.413460961703</v>
      </c>
      <c r="AI16" s="24">
        <v>24359583.784693301</v>
      </c>
      <c r="AJ16" s="24">
        <v>386077.80376350699</v>
      </c>
      <c r="AK16" s="24">
        <v>17609.6059930804</v>
      </c>
      <c r="AL16" s="24">
        <v>57492633.747672498</v>
      </c>
      <c r="AM16" s="24">
        <v>6962136.7471995503</v>
      </c>
      <c r="AN16" s="24">
        <v>135518484.52459499</v>
      </c>
      <c r="AO16" s="24">
        <v>45858930.976868398</v>
      </c>
      <c r="AP16" s="24">
        <v>10017204.7133513</v>
      </c>
      <c r="AQ16" s="24">
        <v>1122486.3799218801</v>
      </c>
      <c r="AR16" s="24">
        <v>527256.93495640601</v>
      </c>
      <c r="AS16" s="24">
        <v>7498.7920788266902</v>
      </c>
      <c r="AT16" s="24">
        <v>72139.453252620704</v>
      </c>
      <c r="AU16" s="24">
        <v>70680.590696802494</v>
      </c>
      <c r="AV16" s="24">
        <v>191835.89783636201</v>
      </c>
      <c r="AW16" s="24">
        <v>514.82877630233702</v>
      </c>
      <c r="AX16" s="24">
        <v>308.40111678345698</v>
      </c>
      <c r="AY16" s="17">
        <v>1908.44915373457</v>
      </c>
      <c r="AZ16" s="17">
        <v>10466.568735223897</v>
      </c>
      <c r="BA16" s="17">
        <v>236428.9831285195</v>
      </c>
      <c r="BB16" s="17">
        <v>4981.9785671054196</v>
      </c>
      <c r="BC16" s="17">
        <v>4674.7112989740945</v>
      </c>
      <c r="BD16" s="17">
        <v>4294163.4585972857</v>
      </c>
      <c r="BE16" s="17">
        <v>3503.114449283195</v>
      </c>
      <c r="BF16">
        <v>5439375.0535999984</v>
      </c>
      <c r="BG16">
        <v>3085203.9291999997</v>
      </c>
      <c r="BH16">
        <v>12200667.779999996</v>
      </c>
      <c r="BI16">
        <v>398135.37387999991</v>
      </c>
      <c r="BJ16">
        <v>1.5060351099999993</v>
      </c>
      <c r="BK16">
        <v>68501.977903999985</v>
      </c>
      <c r="BL16">
        <v>334942.4809599999</v>
      </c>
      <c r="BM16">
        <v>1.5060351099999993</v>
      </c>
    </row>
    <row r="17" spans="1:65" x14ac:dyDescent="0.15">
      <c r="A17" s="1" t="s">
        <v>37</v>
      </c>
      <c r="B17">
        <v>1.3160279079999999</v>
      </c>
      <c r="C17" s="24">
        <v>36132.531878786802</v>
      </c>
      <c r="D17" s="24">
        <v>5896483.1421835404</v>
      </c>
      <c r="E17" s="24">
        <v>555103.945757607</v>
      </c>
      <c r="F17" s="24">
        <v>7106409.5585733196</v>
      </c>
      <c r="G17" s="24">
        <v>1772138.0286067501</v>
      </c>
      <c r="H17" s="24">
        <v>125353307.800284</v>
      </c>
      <c r="I17" s="24">
        <v>170.25368037886301</v>
      </c>
      <c r="J17" s="24">
        <v>12278038.238061801</v>
      </c>
      <c r="K17" s="24">
        <v>349072.35466741101</v>
      </c>
      <c r="L17" s="24">
        <v>612788.49335303297</v>
      </c>
      <c r="M17" s="24">
        <v>7876.75722873832</v>
      </c>
      <c r="N17" s="24">
        <v>21677.393876142902</v>
      </c>
      <c r="O17" s="24">
        <v>991427.77366210904</v>
      </c>
      <c r="P17" s="24">
        <v>30713.930148887801</v>
      </c>
      <c r="Q17" s="24">
        <v>40247.528142377101</v>
      </c>
      <c r="R17" s="24">
        <v>216166.770725935</v>
      </c>
      <c r="S17" s="24">
        <v>3923552.6093353499</v>
      </c>
      <c r="T17" s="24">
        <v>3085.5992830960899</v>
      </c>
      <c r="U17" s="24">
        <v>436678.75429539999</v>
      </c>
      <c r="V17" s="24">
        <v>11061.825176045901</v>
      </c>
      <c r="W17" s="24">
        <v>23276392.4908695</v>
      </c>
      <c r="X17" s="24">
        <v>15320.5491451567</v>
      </c>
      <c r="Y17" s="24">
        <v>25366921.993169401</v>
      </c>
      <c r="Z17" s="24">
        <v>14767.629456144999</v>
      </c>
      <c r="AA17" s="24">
        <v>2157216.07306572</v>
      </c>
      <c r="AB17" s="24">
        <v>22885695.454031002</v>
      </c>
      <c r="AC17" s="24">
        <v>12081111.5515888</v>
      </c>
      <c r="AD17" s="24">
        <v>410943.76607540698</v>
      </c>
      <c r="AE17" s="24">
        <v>2894539.08923832</v>
      </c>
      <c r="AF17" s="24">
        <v>14675304.146228701</v>
      </c>
      <c r="AG17" s="24">
        <v>4589121.3431378603</v>
      </c>
      <c r="AH17" s="24">
        <v>54541.174077335498</v>
      </c>
      <c r="AI17" s="24">
        <v>37084739.130345598</v>
      </c>
      <c r="AJ17" s="24">
        <v>315544.058749752</v>
      </c>
      <c r="AK17" s="24">
        <v>27270.4346378101</v>
      </c>
      <c r="AL17" s="24">
        <v>73079441.566796795</v>
      </c>
      <c r="AM17" s="24">
        <v>9351624.0949863102</v>
      </c>
      <c r="AN17" s="24">
        <v>151226020.99219501</v>
      </c>
      <c r="AO17" s="24">
        <v>86729269.699671105</v>
      </c>
      <c r="AP17" s="24">
        <v>25529582.925582301</v>
      </c>
      <c r="AQ17" s="24">
        <v>2996000.64785787</v>
      </c>
      <c r="AR17" s="24">
        <v>402869.68138923502</v>
      </c>
      <c r="AS17" s="24">
        <v>4937.8229598867802</v>
      </c>
      <c r="AT17" s="24">
        <v>47909.818024688902</v>
      </c>
      <c r="AU17" s="24">
        <v>38987.975055190502</v>
      </c>
      <c r="AV17" s="24">
        <v>165832.93348872199</v>
      </c>
      <c r="AW17" s="24">
        <v>381.29093522355402</v>
      </c>
      <c r="AX17" s="24">
        <v>439.40671736202302</v>
      </c>
      <c r="AY17" s="17">
        <v>2355.39180460441</v>
      </c>
      <c r="AZ17" s="17">
        <v>11198.762823786448</v>
      </c>
      <c r="BA17" s="17">
        <v>300095.35572118702</v>
      </c>
      <c r="BB17" s="17">
        <v>4938.0610673822348</v>
      </c>
      <c r="BC17" s="17">
        <v>3696.1272181832301</v>
      </c>
      <c r="BD17" s="17">
        <v>4205701.53834383</v>
      </c>
      <c r="BE17" s="17">
        <v>2012.6390359253451</v>
      </c>
      <c r="BF17">
        <v>3951063.6755999993</v>
      </c>
      <c r="BG17">
        <v>2172282.2903999994</v>
      </c>
      <c r="BH17">
        <v>8695438.8737999983</v>
      </c>
      <c r="BI17">
        <v>335165.93255999993</v>
      </c>
      <c r="BJ17">
        <v>1.0046641565999999</v>
      </c>
      <c r="BK17">
        <v>1.0046641565999999</v>
      </c>
      <c r="BL17">
        <v>249285.19865999994</v>
      </c>
      <c r="BM17">
        <v>1.0046641565999999</v>
      </c>
    </row>
    <row r="18" spans="1:65" x14ac:dyDescent="0.15">
      <c r="A18" s="1" t="s">
        <v>38</v>
      </c>
      <c r="B18">
        <v>1.2805519949999999</v>
      </c>
      <c r="C18" s="24">
        <v>34799.034482523399</v>
      </c>
      <c r="D18" s="24">
        <v>7048862.5299820798</v>
      </c>
      <c r="E18" s="24">
        <v>630966.56654213404</v>
      </c>
      <c r="F18" s="24">
        <v>7891667.2698136196</v>
      </c>
      <c r="G18" s="24">
        <v>2173956.66215576</v>
      </c>
      <c r="H18" s="24">
        <v>136696602.617562</v>
      </c>
      <c r="I18" s="24">
        <v>185.551058877191</v>
      </c>
      <c r="J18" s="24">
        <v>12570304.5656277</v>
      </c>
      <c r="K18" s="24">
        <v>435712.12708144198</v>
      </c>
      <c r="L18" s="24">
        <v>606579.49101603206</v>
      </c>
      <c r="M18" s="24">
        <v>8784.5613411622398</v>
      </c>
      <c r="N18" s="24">
        <v>22357.080701965901</v>
      </c>
      <c r="O18" s="24">
        <v>1239533.8749907</v>
      </c>
      <c r="P18" s="24">
        <v>33032.877226149198</v>
      </c>
      <c r="Q18" s="24">
        <v>44220.926695992697</v>
      </c>
      <c r="R18" s="24">
        <v>225047.23025213799</v>
      </c>
      <c r="S18" s="24">
        <v>5034837.3129114499</v>
      </c>
      <c r="T18" s="24">
        <v>3635.7940125620298</v>
      </c>
      <c r="U18" s="24">
        <v>441027.83979179198</v>
      </c>
      <c r="V18" s="24">
        <v>13382.2129127267</v>
      </c>
      <c r="W18" s="24">
        <v>24164285.333730102</v>
      </c>
      <c r="X18" s="24">
        <v>18059.669933186498</v>
      </c>
      <c r="Y18" s="24">
        <v>22937340.8546037</v>
      </c>
      <c r="Z18" s="24">
        <v>52772.311604696399</v>
      </c>
      <c r="AA18" s="24">
        <v>1987413.1235247499</v>
      </c>
      <c r="AB18" s="24">
        <v>22000853.690935999</v>
      </c>
      <c r="AC18" s="24">
        <v>12790448.6829721</v>
      </c>
      <c r="AD18" s="24">
        <v>377970.685931121</v>
      </c>
      <c r="AE18" s="24">
        <v>2596966.60651056</v>
      </c>
      <c r="AF18" s="24">
        <v>15147677.9279531</v>
      </c>
      <c r="AG18" s="24">
        <v>4569435.8391540097</v>
      </c>
      <c r="AH18" s="24">
        <v>50984.220272772502</v>
      </c>
      <c r="AI18" s="24">
        <v>36375054.483229399</v>
      </c>
      <c r="AJ18" s="24">
        <v>301324.78431518999</v>
      </c>
      <c r="AK18" s="24">
        <v>23166.165111062201</v>
      </c>
      <c r="AL18" s="24">
        <v>70663187.063945204</v>
      </c>
      <c r="AM18" s="24">
        <v>7432234.4751713797</v>
      </c>
      <c r="AN18" s="24">
        <v>149947188.01721099</v>
      </c>
      <c r="AO18" s="24">
        <v>65379993.350989498</v>
      </c>
      <c r="AP18" s="24">
        <v>15304990.824116301</v>
      </c>
      <c r="AQ18" s="24">
        <v>1135451.6511128</v>
      </c>
      <c r="AR18" s="24">
        <v>395484.320087637</v>
      </c>
      <c r="AS18" s="24">
        <v>4359.7264995989799</v>
      </c>
      <c r="AT18" s="24">
        <v>37000.501288390798</v>
      </c>
      <c r="AU18" s="24">
        <v>35418.724213084599</v>
      </c>
      <c r="AV18" s="24">
        <v>176724.90286330599</v>
      </c>
      <c r="AW18" s="24">
        <v>339.351301334494</v>
      </c>
      <c r="AX18" s="24">
        <v>398.26827319847899</v>
      </c>
      <c r="AY18" s="17">
        <v>2336.97412393487</v>
      </c>
      <c r="AZ18" s="17">
        <v>11707.9400850413</v>
      </c>
      <c r="BA18" s="17">
        <v>257030.183798885</v>
      </c>
      <c r="BB18" s="17">
        <v>5686.3810076779446</v>
      </c>
      <c r="BC18" s="17">
        <v>4114.0176081370546</v>
      </c>
      <c r="BD18" s="17">
        <v>4660058.0463927705</v>
      </c>
      <c r="BE18" s="17">
        <v>1991.39679067611</v>
      </c>
      <c r="BF18">
        <v>3296767.6959999991</v>
      </c>
      <c r="BG18">
        <v>1858624.8095999998</v>
      </c>
      <c r="BH18">
        <v>6063453.0463999985</v>
      </c>
      <c r="BI18">
        <v>281313.33951999992</v>
      </c>
      <c r="BJ18">
        <v>0.89184696959999976</v>
      </c>
      <c r="BK18">
        <v>49488.581983999982</v>
      </c>
      <c r="BL18">
        <v>166601.41529599996</v>
      </c>
      <c r="BM18">
        <v>0.89184696959999976</v>
      </c>
    </row>
    <row r="19" spans="1:65" x14ac:dyDescent="0.15">
      <c r="A19" s="1" t="s">
        <v>39</v>
      </c>
      <c r="B19">
        <v>1.137725506</v>
      </c>
      <c r="C19" s="24">
        <v>3822.4729023526702</v>
      </c>
      <c r="D19" s="24">
        <v>6453149.7034360999</v>
      </c>
      <c r="E19" s="24">
        <v>122301.328875115</v>
      </c>
      <c r="F19" s="24">
        <v>2624050.47735709</v>
      </c>
      <c r="G19" s="24">
        <v>260179.81558412599</v>
      </c>
      <c r="H19" s="24">
        <v>106580175.36314701</v>
      </c>
      <c r="I19" s="24">
        <v>124.06470320693001</v>
      </c>
      <c r="J19" s="24">
        <v>3201521.6210130602</v>
      </c>
      <c r="K19" s="24">
        <v>96109.535964340597</v>
      </c>
      <c r="L19" s="24">
        <v>183657.17556841599</v>
      </c>
      <c r="M19" s="24">
        <v>5974.6251383772897</v>
      </c>
      <c r="N19" s="24">
        <v>2953.505786359</v>
      </c>
      <c r="O19" s="24">
        <v>416837.482399731</v>
      </c>
      <c r="P19" s="24">
        <v>7677.0912844156501</v>
      </c>
      <c r="Q19" s="24">
        <v>12889.0531630639</v>
      </c>
      <c r="R19" s="24">
        <v>59808.397768185197</v>
      </c>
      <c r="S19" s="24">
        <v>272678.26325639</v>
      </c>
      <c r="T19" s="24">
        <v>1633.0089717757401</v>
      </c>
      <c r="U19" s="24">
        <v>53492.718646099798</v>
      </c>
      <c r="V19" s="24">
        <v>4022.55460634472</v>
      </c>
      <c r="W19" s="24">
        <v>6159763.22723395</v>
      </c>
      <c r="X19" s="24">
        <v>11396.5397798142</v>
      </c>
      <c r="Y19" s="24">
        <v>11692947.3427245</v>
      </c>
      <c r="Z19" s="24">
        <v>598294.83626241004</v>
      </c>
      <c r="AA19" s="24">
        <v>1248990.22674313</v>
      </c>
      <c r="AB19" s="24">
        <v>19446954.3485891</v>
      </c>
      <c r="AC19" s="24">
        <v>5901035.5709948204</v>
      </c>
      <c r="AD19" s="24">
        <v>186530.68400861099</v>
      </c>
      <c r="AE19" s="24">
        <v>1200273.1390388601</v>
      </c>
      <c r="AF19" s="24">
        <v>11671911.047736401</v>
      </c>
      <c r="AG19" s="24">
        <v>2396622.1153850099</v>
      </c>
      <c r="AH19" s="24">
        <v>27592.820673383801</v>
      </c>
      <c r="AI19" s="24">
        <v>13507915.8231789</v>
      </c>
      <c r="AJ19" s="24">
        <v>137739.42440223799</v>
      </c>
      <c r="AK19" s="24">
        <v>12318.5571947929</v>
      </c>
      <c r="AL19" s="24">
        <v>34580539.411266401</v>
      </c>
      <c r="AM19" s="24">
        <v>2764221.0303368499</v>
      </c>
      <c r="AN19" s="24">
        <v>89936141.135571703</v>
      </c>
      <c r="AO19" s="24">
        <v>10535928.0771397</v>
      </c>
      <c r="AP19" s="24">
        <v>2537717.9741285099</v>
      </c>
      <c r="AQ19" s="24">
        <v>360264.01995886501</v>
      </c>
      <c r="AR19" s="24">
        <v>206160.91842960499</v>
      </c>
      <c r="AS19" s="24">
        <v>2571.5709649916798</v>
      </c>
      <c r="AT19" s="24">
        <v>34322.905668332001</v>
      </c>
      <c r="AU19" s="24">
        <v>24566.926083595001</v>
      </c>
      <c r="AV19" s="24">
        <v>199103.70545265899</v>
      </c>
      <c r="AW19" s="24">
        <v>350.16939308738699</v>
      </c>
      <c r="AX19" s="24">
        <v>462.42278621240598</v>
      </c>
      <c r="AY19" s="17">
        <v>944.67009652626848</v>
      </c>
      <c r="AZ19" s="17">
        <v>2483.0275481976996</v>
      </c>
      <c r="BA19" s="17">
        <v>110384.5718910655</v>
      </c>
      <c r="BB19" s="17">
        <v>3411.1254258824001</v>
      </c>
      <c r="BC19" s="17">
        <v>2476.859173126235</v>
      </c>
      <c r="BD19" s="17">
        <v>1786041.227634165</v>
      </c>
      <c r="BE19" s="17">
        <v>3709.49978359024</v>
      </c>
      <c r="BF19">
        <v>1058760.5488199999</v>
      </c>
      <c r="BG19">
        <v>605754.79223999986</v>
      </c>
      <c r="BH19">
        <v>2984410.4939999995</v>
      </c>
      <c r="BI19">
        <v>195897.94691999999</v>
      </c>
      <c r="BJ19">
        <v>0.99999999839999998</v>
      </c>
      <c r="BK19">
        <v>0.99999999839999998</v>
      </c>
      <c r="BL19">
        <v>0.99999999839999998</v>
      </c>
      <c r="BM19">
        <v>0.99999999839999998</v>
      </c>
    </row>
    <row r="20" spans="1:65" x14ac:dyDescent="0.15">
      <c r="A20" s="1" t="s">
        <v>40</v>
      </c>
      <c r="B20">
        <v>1.1272881269999999</v>
      </c>
      <c r="C20" s="24">
        <v>3459.5907824323699</v>
      </c>
      <c r="D20" s="24">
        <v>6363302.1790946601</v>
      </c>
      <c r="E20" s="24">
        <v>107866.505555618</v>
      </c>
      <c r="F20" s="24">
        <v>2810719.8578144801</v>
      </c>
      <c r="G20" s="24">
        <v>252664.19795807599</v>
      </c>
      <c r="H20" s="24">
        <v>105950778.116823</v>
      </c>
      <c r="I20" s="24">
        <v>126.845306434981</v>
      </c>
      <c r="J20" s="24">
        <v>3027912.6580437799</v>
      </c>
      <c r="K20" s="24">
        <v>91318.893489900103</v>
      </c>
      <c r="L20" s="24">
        <v>230092.28992853299</v>
      </c>
      <c r="M20" s="24">
        <v>11726.401516861501</v>
      </c>
      <c r="N20" s="24">
        <v>3055.71755830852</v>
      </c>
      <c r="O20" s="24">
        <v>517549.78295587102</v>
      </c>
      <c r="P20" s="24">
        <v>10311.4904370026</v>
      </c>
      <c r="Q20" s="24">
        <v>14526.112006917099</v>
      </c>
      <c r="R20" s="24">
        <v>69334.862621829103</v>
      </c>
      <c r="S20" s="24">
        <v>174339.15472059499</v>
      </c>
      <c r="T20" s="24">
        <v>1870.12615606092</v>
      </c>
      <c r="U20" s="24">
        <v>63150.751051828003</v>
      </c>
      <c r="V20" s="24">
        <v>3200.0948163837402</v>
      </c>
      <c r="W20" s="24">
        <v>5177891.7122526197</v>
      </c>
      <c r="X20" s="24">
        <v>14366.674454321101</v>
      </c>
      <c r="Y20" s="24">
        <v>14381612.117319001</v>
      </c>
      <c r="Z20" s="24">
        <v>52446.456063910897</v>
      </c>
      <c r="AA20" s="24">
        <v>1144456.2032203299</v>
      </c>
      <c r="AB20" s="24">
        <v>21577258.641224701</v>
      </c>
      <c r="AC20" s="24">
        <v>5529160.5987707498</v>
      </c>
      <c r="AD20" s="24">
        <v>195330.10304752001</v>
      </c>
      <c r="AE20" s="24">
        <v>1243433.0074690001</v>
      </c>
      <c r="AF20" s="24">
        <v>12977447.9510116</v>
      </c>
      <c r="AG20" s="24">
        <v>2544265.21067876</v>
      </c>
      <c r="AH20" s="24">
        <v>27927.372146253001</v>
      </c>
      <c r="AI20" s="24">
        <v>13835788.4232617</v>
      </c>
      <c r="AJ20" s="24">
        <v>159467.44377313901</v>
      </c>
      <c r="AK20" s="24">
        <v>17193.632886592601</v>
      </c>
      <c r="AL20" s="24">
        <v>36253221.307367198</v>
      </c>
      <c r="AM20" s="24">
        <v>3365067.30714605</v>
      </c>
      <c r="AN20" s="24">
        <v>96444433.416278303</v>
      </c>
      <c r="AO20" s="24">
        <v>15305592.534483001</v>
      </c>
      <c r="AP20" s="24">
        <v>3465666.0075181201</v>
      </c>
      <c r="AQ20" s="24">
        <v>416611.92012475501</v>
      </c>
      <c r="AR20" s="24">
        <v>160708.29539493701</v>
      </c>
      <c r="AS20" s="24">
        <v>2420.0436023672801</v>
      </c>
      <c r="AT20" s="24">
        <v>25600.052034165099</v>
      </c>
      <c r="AU20" s="24">
        <v>26974.863847516801</v>
      </c>
      <c r="AV20" s="24">
        <v>263113.07548346999</v>
      </c>
      <c r="AW20" s="24">
        <v>485.98600821564497</v>
      </c>
      <c r="AX20" s="24">
        <v>366.73114681737502</v>
      </c>
      <c r="AY20" s="17">
        <v>967.03396817133603</v>
      </c>
      <c r="AZ20" s="17">
        <v>1807.2372628616649</v>
      </c>
      <c r="BA20" s="17">
        <v>110279.96272815749</v>
      </c>
      <c r="BB20" s="17">
        <v>2952.3328164403451</v>
      </c>
      <c r="BC20" s="17">
        <v>1822.9235076192999</v>
      </c>
      <c r="BD20" s="17">
        <v>1281337.1960000251</v>
      </c>
      <c r="BE20" s="17">
        <v>3583.2235224691799</v>
      </c>
      <c r="BF20">
        <v>937288.17767999973</v>
      </c>
      <c r="BG20">
        <v>581175.81359999988</v>
      </c>
      <c r="BH20">
        <v>2745279.2047999995</v>
      </c>
      <c r="BI20">
        <v>1.0000000927999999</v>
      </c>
      <c r="BJ20">
        <v>1.0000000927999999</v>
      </c>
      <c r="BK20">
        <v>1.0000000927999999</v>
      </c>
      <c r="BL20">
        <v>1.0000000927999999</v>
      </c>
      <c r="BM20">
        <v>1.0000000927999999</v>
      </c>
    </row>
    <row r="21" spans="1:65" x14ac:dyDescent="0.15">
      <c r="A21" s="1" t="s">
        <v>41</v>
      </c>
      <c r="B21">
        <v>1.24502365</v>
      </c>
      <c r="C21" s="24">
        <v>4717.0202441543097</v>
      </c>
      <c r="D21" s="24">
        <v>7039941.4465743303</v>
      </c>
      <c r="E21" s="24">
        <v>83755.879894579397</v>
      </c>
      <c r="F21" s="24">
        <v>2763547.1588785099</v>
      </c>
      <c r="G21" s="24">
        <v>258809.483954834</v>
      </c>
      <c r="H21" s="24">
        <v>137452506.58234301</v>
      </c>
      <c r="I21" s="24">
        <v>166.65834201246699</v>
      </c>
      <c r="J21" s="24">
        <v>3292227.7164373798</v>
      </c>
      <c r="K21" s="24">
        <v>90436.991217652496</v>
      </c>
      <c r="L21" s="24">
        <v>250194.05644607401</v>
      </c>
      <c r="M21" s="24">
        <v>7271.35539440706</v>
      </c>
      <c r="N21" s="24">
        <v>4079.1057510027899</v>
      </c>
      <c r="O21" s="24">
        <v>449699.56822033698</v>
      </c>
      <c r="P21" s="24">
        <v>12391.1973967788</v>
      </c>
      <c r="Q21" s="24">
        <v>12153.592621043401</v>
      </c>
      <c r="R21" s="24">
        <v>64205.538671244103</v>
      </c>
      <c r="S21" s="24">
        <v>353080.75057395501</v>
      </c>
      <c r="T21" s="24">
        <v>2108.8585713797302</v>
      </c>
      <c r="U21" s="24">
        <v>58264.454916522503</v>
      </c>
      <c r="V21" s="24">
        <v>3710.33073512294</v>
      </c>
      <c r="W21" s="24">
        <v>6258573.6683511296</v>
      </c>
      <c r="X21" s="24">
        <v>12249.8099312748</v>
      </c>
      <c r="Y21" s="24">
        <v>16348207.546437999</v>
      </c>
      <c r="Z21" s="24">
        <v>377364.357219083</v>
      </c>
      <c r="AA21" s="24">
        <v>1552423.0125448899</v>
      </c>
      <c r="AB21" s="24">
        <v>23860368.801545799</v>
      </c>
      <c r="AC21" s="24">
        <v>7026455.8519906001</v>
      </c>
      <c r="AD21" s="24">
        <v>252563.04539775199</v>
      </c>
      <c r="AE21" s="24">
        <v>1728791.5713867701</v>
      </c>
      <c r="AF21" s="24">
        <v>15537513.945357401</v>
      </c>
      <c r="AG21" s="24">
        <v>3109440.45454172</v>
      </c>
      <c r="AH21" s="24">
        <v>42643.065204316903</v>
      </c>
      <c r="AI21" s="24">
        <v>20563722.768091802</v>
      </c>
      <c r="AJ21" s="24">
        <v>214071.14038537801</v>
      </c>
      <c r="AK21" s="24">
        <v>20325.768112375801</v>
      </c>
      <c r="AL21" s="24">
        <v>43671758.750449203</v>
      </c>
      <c r="AM21" s="24">
        <v>4571348.0785808004</v>
      </c>
      <c r="AN21" s="24">
        <v>112268627.908342</v>
      </c>
      <c r="AO21" s="24">
        <v>15833107.226690199</v>
      </c>
      <c r="AP21" s="24">
        <v>3340392.70985757</v>
      </c>
      <c r="AQ21" s="24">
        <v>501737.947746007</v>
      </c>
      <c r="AR21" s="24">
        <v>168616.06367576</v>
      </c>
      <c r="AS21" s="24">
        <v>2387.5042502627198</v>
      </c>
      <c r="AT21" s="24">
        <v>25455.101170317899</v>
      </c>
      <c r="AU21" s="24">
        <v>26387.562079477499</v>
      </c>
      <c r="AV21" s="24">
        <v>205638.12312023601</v>
      </c>
      <c r="AW21" s="24">
        <v>500.69925788307199</v>
      </c>
      <c r="AX21" s="24">
        <v>413.30040375294499</v>
      </c>
      <c r="AY21" s="17">
        <v>912.66831510821055</v>
      </c>
      <c r="AZ21" s="17">
        <v>1711.2054422702149</v>
      </c>
      <c r="BA21" s="17">
        <v>128666.16751932149</v>
      </c>
      <c r="BB21" s="17">
        <v>2750.9432452793849</v>
      </c>
      <c r="BC21" s="17">
        <v>2284.185071413885</v>
      </c>
      <c r="BD21" s="17">
        <v>1440416.3439854202</v>
      </c>
      <c r="BE21" s="17">
        <v>2901.6208032045497</v>
      </c>
      <c r="BF21">
        <v>958966.24059999967</v>
      </c>
      <c r="BG21">
        <v>579533.73299999989</v>
      </c>
      <c r="BH21">
        <v>2794258.1239999989</v>
      </c>
      <c r="BI21">
        <v>214122.16036199994</v>
      </c>
      <c r="BJ21">
        <v>0.99999987799999979</v>
      </c>
      <c r="BK21">
        <v>0.99999987799999979</v>
      </c>
      <c r="BL21">
        <v>0.99999987799999979</v>
      </c>
      <c r="BM21">
        <v>0.99999987799999979</v>
      </c>
    </row>
    <row r="22" spans="1:65" x14ac:dyDescent="0.15">
      <c r="A22" s="1" t="s">
        <v>42</v>
      </c>
      <c r="B22">
        <v>1.129719106</v>
      </c>
      <c r="C22" s="24">
        <v>3259.4519966615999</v>
      </c>
      <c r="D22" s="24">
        <v>5119832.5117406696</v>
      </c>
      <c r="E22" s="24">
        <v>97417.310522612097</v>
      </c>
      <c r="F22" s="24">
        <v>2438673.01110732</v>
      </c>
      <c r="G22" s="24">
        <v>208648.18518335899</v>
      </c>
      <c r="H22" s="24">
        <v>103504196.142465</v>
      </c>
      <c r="I22" s="24">
        <v>116.55982655671799</v>
      </c>
      <c r="J22" s="24">
        <v>2145645.3258609502</v>
      </c>
      <c r="K22" s="24">
        <v>77106.393883897894</v>
      </c>
      <c r="L22" s="24">
        <v>197145.90345391</v>
      </c>
      <c r="M22" s="24">
        <v>5545.1833354271903</v>
      </c>
      <c r="N22" s="24">
        <v>4312.8722425753504</v>
      </c>
      <c r="O22" s="24">
        <v>325964.17432504601</v>
      </c>
      <c r="P22" s="24">
        <v>9136.0453602192192</v>
      </c>
      <c r="Q22" s="24">
        <v>11701.5308192149</v>
      </c>
      <c r="R22" s="24">
        <v>54407.985060603198</v>
      </c>
      <c r="S22" s="24">
        <v>178426.48929430899</v>
      </c>
      <c r="T22" s="24">
        <v>1201.8758058058099</v>
      </c>
      <c r="U22" s="24">
        <v>55986.488811373601</v>
      </c>
      <c r="V22" s="24">
        <v>3573.2818489400302</v>
      </c>
      <c r="W22" s="24">
        <v>5021940.6745716203</v>
      </c>
      <c r="X22" s="24">
        <v>12534.4569204365</v>
      </c>
      <c r="Y22" s="24">
        <v>12298336.0378337</v>
      </c>
      <c r="Z22" s="24">
        <v>75668.581116214002</v>
      </c>
      <c r="AA22" s="24">
        <v>1105678.87537218</v>
      </c>
      <c r="AB22" s="24">
        <v>17455689.230919302</v>
      </c>
      <c r="AC22" s="24">
        <v>4977086.6278771199</v>
      </c>
      <c r="AD22" s="24">
        <v>192850.243062717</v>
      </c>
      <c r="AE22" s="24">
        <v>1174218.2879558201</v>
      </c>
      <c r="AF22" s="24">
        <v>12433311.4187834</v>
      </c>
      <c r="AG22" s="24">
        <v>2447174.50543067</v>
      </c>
      <c r="AH22" s="24">
        <v>28369.870784872001</v>
      </c>
      <c r="AI22" s="24">
        <v>17110565.346319798</v>
      </c>
      <c r="AJ22" s="24">
        <v>149473.136998028</v>
      </c>
      <c r="AK22" s="24">
        <v>16639.490544248201</v>
      </c>
      <c r="AL22" s="24">
        <v>48990217.556588002</v>
      </c>
      <c r="AM22" s="24">
        <v>3878601.3262089798</v>
      </c>
      <c r="AN22" s="24">
        <v>98783117.560999095</v>
      </c>
      <c r="AO22" s="24">
        <v>18594744.001765002</v>
      </c>
      <c r="AP22" s="24">
        <v>4463837.8130949903</v>
      </c>
      <c r="AQ22" s="24">
        <v>562728.73873651796</v>
      </c>
      <c r="AR22" s="24">
        <v>173583.13174239499</v>
      </c>
      <c r="AS22" s="24">
        <v>2456.7544177239001</v>
      </c>
      <c r="AT22" s="24">
        <v>32311.7381779647</v>
      </c>
      <c r="AU22" s="24">
        <v>22486.185542438201</v>
      </c>
      <c r="AV22" s="24">
        <v>248145.749809673</v>
      </c>
      <c r="AW22" s="24">
        <v>362.10279466056801</v>
      </c>
      <c r="AX22" s="24">
        <v>487.92115165177398</v>
      </c>
      <c r="AY22" s="17">
        <v>832.29340605051243</v>
      </c>
      <c r="AZ22" s="17">
        <v>1693.7044797035151</v>
      </c>
      <c r="BA22" s="17">
        <v>121615.045881029</v>
      </c>
      <c r="BB22" s="17">
        <v>2588.1976378180252</v>
      </c>
      <c r="BC22" s="17">
        <v>2113.411819679055</v>
      </c>
      <c r="BD22" s="17">
        <v>1650507.71860993</v>
      </c>
      <c r="BE22" s="17">
        <v>3391.1841342850703</v>
      </c>
      <c r="BF22">
        <v>866885.94255999988</v>
      </c>
      <c r="BG22">
        <v>493981.85275999998</v>
      </c>
      <c r="BH22">
        <v>2579963.8655999997</v>
      </c>
      <c r="BI22">
        <v>148028.93423999997</v>
      </c>
      <c r="BJ22">
        <v>0.9999998887999999</v>
      </c>
      <c r="BK22">
        <v>39380.99</v>
      </c>
      <c r="BL22">
        <v>0.9999998887999999</v>
      </c>
      <c r="BM22">
        <v>0.9999998887999999</v>
      </c>
    </row>
    <row r="23" spans="1:65" x14ac:dyDescent="0.15">
      <c r="A23" s="1" t="s">
        <v>43</v>
      </c>
      <c r="B23">
        <v>1.8390323820000001</v>
      </c>
      <c r="C23" s="24">
        <v>1677.9465590069899</v>
      </c>
      <c r="D23" s="24">
        <v>212385.22148043901</v>
      </c>
      <c r="E23" s="24">
        <v>795361.258385211</v>
      </c>
      <c r="F23" s="24">
        <v>1640043.79380287</v>
      </c>
      <c r="G23" s="24">
        <v>13066.8443083151</v>
      </c>
      <c r="H23" s="24">
        <v>113561066.470855</v>
      </c>
      <c r="I23" s="24">
        <v>122.68642724085301</v>
      </c>
      <c r="J23" s="24">
        <v>1849956.3122560601</v>
      </c>
      <c r="K23" s="24">
        <v>73172.666422024093</v>
      </c>
      <c r="L23" s="24">
        <v>1347880.05121584</v>
      </c>
      <c r="M23" s="24">
        <v>11680.5347716166</v>
      </c>
      <c r="N23" s="24">
        <v>18393.490055116301</v>
      </c>
      <c r="O23" s="24">
        <v>827287.44643113599</v>
      </c>
      <c r="P23" s="24">
        <v>39886.699962670602</v>
      </c>
      <c r="Q23" s="24">
        <v>193540.71042770901</v>
      </c>
      <c r="R23" s="24">
        <v>174630.61373229901</v>
      </c>
      <c r="S23" s="24">
        <v>232491.01784593199</v>
      </c>
      <c r="T23" s="24">
        <v>582.585272362762</v>
      </c>
      <c r="U23" s="24">
        <v>102975.11013139501</v>
      </c>
      <c r="V23" s="24">
        <v>7800.7323924639804</v>
      </c>
      <c r="W23" s="24">
        <v>1489169.90746488</v>
      </c>
      <c r="X23" s="24">
        <v>12480.799367359799</v>
      </c>
      <c r="Y23" s="24">
        <v>13332938.5227839</v>
      </c>
      <c r="Z23" s="24">
        <v>2277732.3520480101</v>
      </c>
      <c r="AA23" s="24">
        <v>1234265.95567033</v>
      </c>
      <c r="AB23" s="24">
        <v>2009681.0394635999</v>
      </c>
      <c r="AC23" s="24">
        <v>11217303.662658799</v>
      </c>
      <c r="AD23" s="24">
        <v>907378.39507159404</v>
      </c>
      <c r="AE23" s="24">
        <v>2674230.2930928501</v>
      </c>
      <c r="AF23" s="24">
        <v>5168234.60917971</v>
      </c>
      <c r="AG23" s="24">
        <v>2533240.0824729502</v>
      </c>
      <c r="AH23" s="24">
        <v>43293.297200307999</v>
      </c>
      <c r="AI23" s="24">
        <v>48898674.100439601</v>
      </c>
      <c r="AJ23" s="24">
        <v>627858.37392056198</v>
      </c>
      <c r="AK23" s="24">
        <v>20251.092793125801</v>
      </c>
      <c r="AL23" s="24">
        <v>23630512.096493099</v>
      </c>
      <c r="AM23" s="24">
        <v>7751152.3325490402</v>
      </c>
      <c r="AN23" s="24">
        <v>138346375.85692501</v>
      </c>
      <c r="AO23" s="24">
        <v>10885190.8352856</v>
      </c>
      <c r="AP23" s="24">
        <v>1724243.7985648001</v>
      </c>
      <c r="AQ23" s="24">
        <v>49274.016499771198</v>
      </c>
      <c r="AR23" s="24">
        <v>1114566.8765674899</v>
      </c>
      <c r="AS23" s="24">
        <v>18726.4221024943</v>
      </c>
      <c r="AT23" s="24">
        <v>131561.03104363201</v>
      </c>
      <c r="AU23" s="24">
        <v>260531.77331184701</v>
      </c>
      <c r="AV23" s="24">
        <v>254302.327472448</v>
      </c>
      <c r="AW23" s="24">
        <v>934.85074354743995</v>
      </c>
      <c r="AX23" s="24">
        <v>483.28224842904501</v>
      </c>
      <c r="AY23" s="17">
        <v>95098.416337836345</v>
      </c>
      <c r="AZ23" s="17">
        <v>128102.06306205</v>
      </c>
      <c r="BA23" s="17">
        <v>296353.20246649103</v>
      </c>
      <c r="BB23" s="17">
        <v>29423.277669921248</v>
      </c>
      <c r="BC23" s="17">
        <v>13126.053625795299</v>
      </c>
      <c r="BD23" s="17">
        <v>3156041.4445987297</v>
      </c>
      <c r="BE23" s="17">
        <v>3464.8086862913551</v>
      </c>
      <c r="BF23">
        <v>498835.86521999992</v>
      </c>
      <c r="BG23">
        <v>1.0000001914000001</v>
      </c>
      <c r="BH23">
        <v>566963.43549999991</v>
      </c>
      <c r="BI23">
        <v>255229.14479999995</v>
      </c>
      <c r="BJ23">
        <v>1.0000001914000001</v>
      </c>
      <c r="BK23">
        <v>146124.98627999998</v>
      </c>
      <c r="BL23">
        <v>195483.97785</v>
      </c>
      <c r="BM23">
        <v>24064.010683999997</v>
      </c>
    </row>
    <row r="24" spans="1:65" x14ac:dyDescent="0.15">
      <c r="A24" s="1" t="s">
        <v>44</v>
      </c>
      <c r="B24">
        <v>1.514696415</v>
      </c>
      <c r="C24" s="24">
        <v>1177.38291007149</v>
      </c>
      <c r="D24" s="24">
        <v>262186.066251393</v>
      </c>
      <c r="E24" s="24">
        <v>401368.05909919599</v>
      </c>
      <c r="F24" s="24">
        <v>1459115.0703958001</v>
      </c>
      <c r="G24" s="24">
        <v>14118.553119370299</v>
      </c>
      <c r="H24" s="24">
        <v>74829686.759898797</v>
      </c>
      <c r="I24" s="24">
        <v>94.947352277663498</v>
      </c>
      <c r="J24" s="24">
        <v>4374873.5287707802</v>
      </c>
      <c r="K24" s="24">
        <v>47515.922978418203</v>
      </c>
      <c r="L24" s="24">
        <v>1409444.9339763999</v>
      </c>
      <c r="M24" s="24">
        <v>40083.437663036799</v>
      </c>
      <c r="N24" s="24">
        <v>14275.122714905699</v>
      </c>
      <c r="O24" s="24">
        <v>1033665.50445645</v>
      </c>
      <c r="P24" s="24">
        <v>19141.4811205734</v>
      </c>
      <c r="Q24" s="24">
        <v>107063.432053219</v>
      </c>
      <c r="R24" s="24">
        <v>146698.71794280599</v>
      </c>
      <c r="S24" s="24">
        <v>345665.423272004</v>
      </c>
      <c r="T24" s="24">
        <v>524.89718195044395</v>
      </c>
      <c r="U24" s="24">
        <v>108208.872475222</v>
      </c>
      <c r="V24" s="24">
        <v>32540.571552832102</v>
      </c>
      <c r="W24" s="24">
        <v>865760.33632579201</v>
      </c>
      <c r="X24" s="24">
        <v>16778.626832702201</v>
      </c>
      <c r="Y24" s="24">
        <v>17997365.563612599</v>
      </c>
      <c r="Z24" s="24">
        <v>2611266.6638343902</v>
      </c>
      <c r="AA24" s="24">
        <v>1690112.15982142</v>
      </c>
      <c r="AB24" s="24">
        <v>4112046.8688886198</v>
      </c>
      <c r="AC24" s="24">
        <v>19283781.477946699</v>
      </c>
      <c r="AD24" s="24">
        <v>1195241.3963200599</v>
      </c>
      <c r="AE24" s="24">
        <v>4180526.33409078</v>
      </c>
      <c r="AF24" s="24">
        <v>8331598.0945226299</v>
      </c>
      <c r="AG24" s="24">
        <v>2966493.47753907</v>
      </c>
      <c r="AH24" s="24">
        <v>50363.403802418899</v>
      </c>
      <c r="AI24" s="24">
        <v>42803246.033845901</v>
      </c>
      <c r="AJ24" s="24">
        <v>690912.81821789697</v>
      </c>
      <c r="AK24" s="24">
        <v>17151.0554173089</v>
      </c>
      <c r="AL24" s="24">
        <v>58394377.291104399</v>
      </c>
      <c r="AM24" s="24">
        <v>9581209.3794645406</v>
      </c>
      <c r="AN24" s="24">
        <v>153255257.182446</v>
      </c>
      <c r="AO24" s="24">
        <v>27746237.472979899</v>
      </c>
      <c r="AP24" s="24">
        <v>5701053.3666334897</v>
      </c>
      <c r="AQ24" s="24">
        <v>160069.419218186</v>
      </c>
      <c r="AR24" s="24">
        <v>753196.10085880302</v>
      </c>
      <c r="AS24" s="24">
        <v>12965.0627979662</v>
      </c>
      <c r="AT24" s="24">
        <v>63663.7034359729</v>
      </c>
      <c r="AU24" s="24">
        <v>182041.36799924099</v>
      </c>
      <c r="AV24" s="24">
        <v>225627.16891783901</v>
      </c>
      <c r="AW24" s="24">
        <v>1984.3619501819601</v>
      </c>
      <c r="AX24" s="24">
        <v>290.267029399872</v>
      </c>
      <c r="AY24" s="17">
        <v>66326.710982607357</v>
      </c>
      <c r="AZ24" s="17">
        <v>87623.810258550948</v>
      </c>
      <c r="BA24" s="17">
        <v>275118.927888637</v>
      </c>
      <c r="BB24" s="17">
        <v>21742.67141158165</v>
      </c>
      <c r="BC24" s="17">
        <v>8325.816171600949</v>
      </c>
      <c r="BD24" s="17">
        <v>1928661.12108616</v>
      </c>
      <c r="BE24" s="17">
        <v>3033.8366291110451</v>
      </c>
      <c r="BF24">
        <v>364914.99645999994</v>
      </c>
      <c r="BG24">
        <v>586690.63949999993</v>
      </c>
      <c r="BH24">
        <v>642419.9389999999</v>
      </c>
      <c r="BI24">
        <v>265984.06631999993</v>
      </c>
      <c r="BJ24">
        <v>1.0000000541999998</v>
      </c>
      <c r="BK24">
        <v>1.0000000541999998</v>
      </c>
      <c r="BL24">
        <v>146147.90203999999</v>
      </c>
      <c r="BM24">
        <v>10079.997787999999</v>
      </c>
    </row>
    <row r="25" spans="1:65" x14ac:dyDescent="0.15">
      <c r="A25" s="1" t="s">
        <v>45</v>
      </c>
      <c r="B25">
        <v>1.7442028869999999</v>
      </c>
      <c r="C25" s="24">
        <v>318.97696310912499</v>
      </c>
      <c r="D25" s="24">
        <v>297140.84299881099</v>
      </c>
      <c r="E25" s="24">
        <v>594514.69881211699</v>
      </c>
      <c r="F25" s="24">
        <v>1527896.8263373999</v>
      </c>
      <c r="G25" s="24">
        <v>14735.102106521599</v>
      </c>
      <c r="H25" s="24">
        <v>77491686.396936804</v>
      </c>
      <c r="I25" s="24">
        <v>88.810353460237394</v>
      </c>
      <c r="J25" s="24">
        <v>3974007.44139111</v>
      </c>
      <c r="K25" s="24">
        <v>34414.3894898988</v>
      </c>
      <c r="L25" s="24">
        <v>1173514.6143901199</v>
      </c>
      <c r="M25" s="24">
        <v>20814.6545125515</v>
      </c>
      <c r="N25" s="24">
        <v>8121.7303801093303</v>
      </c>
      <c r="O25" s="24">
        <v>903060.86720726895</v>
      </c>
      <c r="P25" s="24">
        <v>30246.957539083902</v>
      </c>
      <c r="Q25" s="24">
        <v>111015.403185969</v>
      </c>
      <c r="R25" s="24">
        <v>110188.733269698</v>
      </c>
      <c r="S25" s="24">
        <v>269649.72700797702</v>
      </c>
      <c r="T25" s="24">
        <v>568.32617776824304</v>
      </c>
      <c r="U25" s="24">
        <v>78131.372604433607</v>
      </c>
      <c r="V25" s="24">
        <v>20979.150197106999</v>
      </c>
      <c r="W25" s="24">
        <v>885389.54984761903</v>
      </c>
      <c r="X25" s="24">
        <v>13534.794490195</v>
      </c>
      <c r="Y25" s="24">
        <v>16800260.5902601</v>
      </c>
      <c r="Z25" s="24">
        <v>2587727.64192231</v>
      </c>
      <c r="AA25" s="24">
        <v>1831824.2295967899</v>
      </c>
      <c r="AB25" s="24">
        <v>4606269.1657955898</v>
      </c>
      <c r="AC25" s="24">
        <v>17802170.994918</v>
      </c>
      <c r="AD25" s="24">
        <v>1223761.4603822499</v>
      </c>
      <c r="AE25" s="24">
        <v>4362019.9004688002</v>
      </c>
      <c r="AF25" s="24">
        <v>8029296.0069804899</v>
      </c>
      <c r="AG25" s="24">
        <v>3283086.7966228598</v>
      </c>
      <c r="AH25" s="24">
        <v>71536.566796985499</v>
      </c>
      <c r="AI25" s="24">
        <v>43683136.336279102</v>
      </c>
      <c r="AJ25" s="24">
        <v>736572.51742671803</v>
      </c>
      <c r="AK25" s="24">
        <v>18106.093258083401</v>
      </c>
      <c r="AL25" s="24">
        <v>52661470.217749402</v>
      </c>
      <c r="AM25" s="24">
        <v>10610102.3550012</v>
      </c>
      <c r="AN25" s="24">
        <v>153537648.12012401</v>
      </c>
      <c r="AO25" s="24">
        <v>29492763.083459798</v>
      </c>
      <c r="AP25" s="24">
        <v>5902987.3400634397</v>
      </c>
      <c r="AQ25" s="24">
        <v>177497.91168355901</v>
      </c>
      <c r="AR25" s="24">
        <v>865068.15762140602</v>
      </c>
      <c r="AS25" s="24">
        <v>14625.9235556653</v>
      </c>
      <c r="AT25" s="24">
        <v>110110.49111622501</v>
      </c>
      <c r="AU25" s="24">
        <v>240698.91687780901</v>
      </c>
      <c r="AV25" s="24">
        <v>256831.394543906</v>
      </c>
      <c r="AW25" s="24">
        <v>1866.61911192703</v>
      </c>
      <c r="AX25" s="24">
        <v>490.08769016169703</v>
      </c>
      <c r="AY25" s="17">
        <v>73111.945783212097</v>
      </c>
      <c r="AZ25" s="17">
        <v>101551.6594880348</v>
      </c>
      <c r="BA25" s="17">
        <v>348743.16334999749</v>
      </c>
      <c r="BB25" s="17">
        <v>25278.1402320495</v>
      </c>
      <c r="BC25" s="17">
        <v>8539.0304091614453</v>
      </c>
      <c r="BD25" s="17">
        <v>2687406.8195954002</v>
      </c>
      <c r="BE25" s="17">
        <v>3578.3146556032852</v>
      </c>
      <c r="BF25">
        <v>402971.79815999995</v>
      </c>
      <c r="BG25">
        <v>459113.91983999993</v>
      </c>
      <c r="BH25">
        <v>649875.12767999992</v>
      </c>
      <c r="BI25">
        <v>230081.07527999993</v>
      </c>
      <c r="BJ25">
        <v>1.0000000655999999</v>
      </c>
      <c r="BK25">
        <v>70061.974560000002</v>
      </c>
      <c r="BL25">
        <v>191498.07023999997</v>
      </c>
      <c r="BM25">
        <v>15879.993444000002</v>
      </c>
    </row>
    <row r="26" spans="1:65" x14ac:dyDescent="0.15">
      <c r="A26" s="1" t="s">
        <v>46</v>
      </c>
      <c r="B26">
        <v>1.719204113</v>
      </c>
      <c r="C26" s="24">
        <v>557.89042507175498</v>
      </c>
      <c r="D26" s="24">
        <v>190240.111606405</v>
      </c>
      <c r="E26" s="24">
        <v>359233.62291461101</v>
      </c>
      <c r="F26" s="24">
        <v>1140784.3797221701</v>
      </c>
      <c r="G26" s="24">
        <v>9608.7206242020402</v>
      </c>
      <c r="H26" s="24">
        <v>68436737.110204995</v>
      </c>
      <c r="I26" s="24">
        <v>91.083955703974993</v>
      </c>
      <c r="J26" s="24">
        <v>3290264.3481682702</v>
      </c>
      <c r="K26" s="24">
        <v>30195.379238192701</v>
      </c>
      <c r="L26" s="24">
        <v>983796.56282824394</v>
      </c>
      <c r="M26" s="24">
        <v>28510.118045279702</v>
      </c>
      <c r="N26" s="24">
        <v>17391.816201543701</v>
      </c>
      <c r="O26" s="24">
        <v>770822.30651281704</v>
      </c>
      <c r="P26" s="24">
        <v>39490.902977811202</v>
      </c>
      <c r="Q26" s="24">
        <v>86114.583915606403</v>
      </c>
      <c r="R26" s="24">
        <v>95978.959540181997</v>
      </c>
      <c r="S26" s="24">
        <v>331560.42876254499</v>
      </c>
      <c r="T26" s="24">
        <v>607.82354207087997</v>
      </c>
      <c r="U26" s="24">
        <v>69830.830274519394</v>
      </c>
      <c r="V26" s="24">
        <v>30166.4447105375</v>
      </c>
      <c r="W26" s="24">
        <v>733542.36431266798</v>
      </c>
      <c r="X26" s="24">
        <v>13090.174159599401</v>
      </c>
      <c r="Y26" s="24">
        <v>15087644.950684501</v>
      </c>
      <c r="Z26" s="24">
        <v>3892267.3211924201</v>
      </c>
      <c r="AA26" s="24">
        <v>1563321.4847635401</v>
      </c>
      <c r="AB26" s="24">
        <v>3829218.1794496598</v>
      </c>
      <c r="AC26" s="24">
        <v>16493448.159563299</v>
      </c>
      <c r="AD26" s="24">
        <v>1129464.2673357499</v>
      </c>
      <c r="AE26" s="24">
        <v>3734668.1030961201</v>
      </c>
      <c r="AF26" s="24">
        <v>7978109.08204119</v>
      </c>
      <c r="AG26" s="24">
        <v>3509087.2910449901</v>
      </c>
      <c r="AH26" s="24">
        <v>52442.288630671399</v>
      </c>
      <c r="AI26" s="24">
        <v>61093794.378410697</v>
      </c>
      <c r="AJ26" s="24">
        <v>749219.99906518497</v>
      </c>
      <c r="AK26" s="24">
        <v>18849.241224398698</v>
      </c>
      <c r="AL26" s="24">
        <v>50964178.656276397</v>
      </c>
      <c r="AM26" s="24">
        <v>9519293.2022292707</v>
      </c>
      <c r="AN26" s="24">
        <v>167252646.77848199</v>
      </c>
      <c r="AO26" s="24">
        <v>20297949.101348199</v>
      </c>
      <c r="AP26" s="24">
        <v>3859361.95690388</v>
      </c>
      <c r="AQ26" s="24">
        <v>118185.666318166</v>
      </c>
      <c r="AR26" s="24">
        <v>694426.173964674</v>
      </c>
      <c r="AS26" s="24">
        <v>11268.305767055501</v>
      </c>
      <c r="AT26" s="24">
        <v>71064.601005783305</v>
      </c>
      <c r="AU26" s="24">
        <v>147973.47202880299</v>
      </c>
      <c r="AV26" s="24">
        <v>182180.02598733499</v>
      </c>
      <c r="AW26" s="24">
        <v>1213.7454053459201</v>
      </c>
      <c r="AX26" s="24">
        <v>427.97797164392603</v>
      </c>
      <c r="AY26" s="17">
        <v>63855.210677529198</v>
      </c>
      <c r="AZ26" s="17">
        <v>89927.508950358446</v>
      </c>
      <c r="BA26" s="17">
        <v>266610.32573330851</v>
      </c>
      <c r="BB26" s="17">
        <v>23242.5293892714</v>
      </c>
      <c r="BC26" s="17">
        <v>7612.9445484924854</v>
      </c>
      <c r="BD26" s="17">
        <v>2006275.1739202752</v>
      </c>
      <c r="BE26" s="17">
        <v>3522.0655175616303</v>
      </c>
      <c r="BF26">
        <v>349153.08623999986</v>
      </c>
      <c r="BG26">
        <v>347896.07867999986</v>
      </c>
      <c r="BH26">
        <v>493178.10671999975</v>
      </c>
      <c r="BI26">
        <v>269739.03767999989</v>
      </c>
      <c r="BJ26">
        <v>1.0000002611999996</v>
      </c>
      <c r="BK26">
        <v>1.0000002611999996</v>
      </c>
      <c r="BL26">
        <v>167360.15582399993</v>
      </c>
      <c r="BM26">
        <v>1.0000002611999996</v>
      </c>
    </row>
    <row r="29" spans="1:65" x14ac:dyDescent="0.15">
      <c r="AY29" s="17"/>
      <c r="AZ29" s="17"/>
      <c r="BA29" s="17"/>
      <c r="BB29" s="17"/>
      <c r="BC29" s="17"/>
      <c r="BD29" s="17"/>
      <c r="BE29" s="17"/>
      <c r="BF29" s="17"/>
      <c r="BG29" s="17"/>
    </row>
    <row r="30" spans="1:65" x14ac:dyDescent="0.15">
      <c r="AY30" s="1"/>
      <c r="AZ30" s="17"/>
    </row>
    <row r="31" spans="1:65" x14ac:dyDescent="0.15">
      <c r="AY31" s="1"/>
      <c r="AZ31" s="17"/>
    </row>
    <row r="32" spans="1:65" x14ac:dyDescent="0.15">
      <c r="AY32" s="1"/>
      <c r="AZ32" s="17"/>
    </row>
    <row r="33" spans="51:65" x14ac:dyDescent="0.15">
      <c r="AY33" s="1"/>
      <c r="AZ33" s="17"/>
      <c r="BF33" s="1"/>
      <c r="BG33" s="1"/>
      <c r="BH33" s="1"/>
      <c r="BI33" s="1"/>
      <c r="BJ33" s="1"/>
      <c r="BK33" s="1"/>
      <c r="BL33" s="1"/>
      <c r="BM33" s="1"/>
    </row>
    <row r="34" spans="51:65" x14ac:dyDescent="0.15">
      <c r="AY34" s="1"/>
      <c r="AZ34" s="17"/>
      <c r="BF34" s="1"/>
      <c r="BG34" s="1"/>
      <c r="BH34" s="1"/>
      <c r="BI34" s="1"/>
      <c r="BJ34" s="1"/>
      <c r="BK34" s="1"/>
      <c r="BL34" s="1"/>
      <c r="BM34" s="1"/>
    </row>
    <row r="35" spans="51:65" x14ac:dyDescent="0.15">
      <c r="AY35" s="1"/>
      <c r="AZ35" s="17"/>
      <c r="BF35" s="1"/>
      <c r="BG35" s="1"/>
      <c r="BH35" s="1"/>
      <c r="BI35" s="1"/>
      <c r="BJ35" s="1"/>
      <c r="BK35" s="1"/>
      <c r="BL35" s="1"/>
      <c r="BM35" s="1"/>
    </row>
    <row r="36" spans="51:65" x14ac:dyDescent="0.15">
      <c r="AY36" s="1"/>
      <c r="AZ36" s="17"/>
      <c r="BF36" s="1"/>
      <c r="BG36" s="1"/>
      <c r="BH36" s="1"/>
      <c r="BI36" s="1"/>
      <c r="BJ36" s="1"/>
      <c r="BK36" s="1"/>
      <c r="BL36" s="1"/>
      <c r="BM36" s="1"/>
    </row>
    <row r="37" spans="51:65" x14ac:dyDescent="0.15">
      <c r="AY37" s="1"/>
      <c r="AZ37" s="17"/>
      <c r="BF37" s="1"/>
      <c r="BG37" s="1"/>
      <c r="BH37" s="1"/>
      <c r="BI37" s="1"/>
      <c r="BJ37" s="1"/>
      <c r="BK37" s="1"/>
      <c r="BL37" s="1"/>
      <c r="BM37" s="1"/>
    </row>
    <row r="38" spans="51:65" x14ac:dyDescent="0.15">
      <c r="AY38" s="1"/>
      <c r="AZ38" s="17"/>
      <c r="BF38" s="1"/>
      <c r="BG38" s="1"/>
      <c r="BH38" s="1"/>
      <c r="BI38" s="1"/>
      <c r="BJ38" s="1"/>
      <c r="BK38" s="1"/>
      <c r="BL38" s="1"/>
      <c r="BM38" s="1"/>
    </row>
    <row r="39" spans="51:65" x14ac:dyDescent="0.15">
      <c r="AY39" s="1"/>
      <c r="AZ39" s="17"/>
      <c r="BF39" s="1"/>
      <c r="BG39" s="1"/>
      <c r="BH39" s="1"/>
      <c r="BI39" s="1"/>
      <c r="BJ39" s="1"/>
      <c r="BK39" s="1"/>
      <c r="BL39" s="1"/>
      <c r="BM39" s="1"/>
    </row>
    <row r="40" spans="51:65" x14ac:dyDescent="0.15">
      <c r="AY40" s="1"/>
      <c r="AZ40" s="17"/>
      <c r="BF40" s="1"/>
      <c r="BG40" s="1"/>
      <c r="BH40" s="1"/>
      <c r="BI40" s="1"/>
      <c r="BJ40" s="1"/>
      <c r="BK40" s="1"/>
      <c r="BL40" s="1"/>
      <c r="BM40" s="1"/>
    </row>
    <row r="41" spans="51:65" x14ac:dyDescent="0.15">
      <c r="AY41" s="1"/>
      <c r="AZ41" s="17"/>
      <c r="BF41" s="1"/>
      <c r="BG41" s="1"/>
      <c r="BH41" s="1"/>
      <c r="BI41" s="1"/>
      <c r="BJ41" s="1"/>
      <c r="BK41" s="1"/>
      <c r="BL41" s="1"/>
      <c r="BM41" s="1"/>
    </row>
    <row r="42" spans="51:65" x14ac:dyDescent="0.15">
      <c r="AY42" s="1"/>
      <c r="AZ42" s="17"/>
      <c r="BF42" s="1"/>
      <c r="BG42" s="1"/>
      <c r="BH42" s="1"/>
      <c r="BI42" s="1"/>
      <c r="BJ42" s="1"/>
      <c r="BK42" s="1"/>
      <c r="BL42" s="1"/>
      <c r="BM42" s="1"/>
    </row>
    <row r="43" spans="51:65" x14ac:dyDescent="0.15">
      <c r="AY43" s="1"/>
      <c r="AZ43" s="17"/>
      <c r="BF43" s="1"/>
      <c r="BG43" s="1"/>
      <c r="BH43" s="1"/>
      <c r="BI43" s="1"/>
      <c r="BJ43" s="1"/>
      <c r="BK43" s="1"/>
      <c r="BL43" s="1"/>
      <c r="BM43" s="1"/>
    </row>
    <row r="44" spans="51:65" x14ac:dyDescent="0.15">
      <c r="AY44" s="1"/>
      <c r="AZ44" s="17"/>
      <c r="BF44" s="1"/>
      <c r="BG44" s="1"/>
      <c r="BH44" s="1"/>
      <c r="BI44" s="1"/>
      <c r="BJ44" s="1"/>
      <c r="BK44" s="1"/>
      <c r="BL44" s="1"/>
      <c r="BM44" s="1"/>
    </row>
    <row r="45" spans="51:65" x14ac:dyDescent="0.15">
      <c r="AY45" s="1"/>
      <c r="AZ45" s="17"/>
      <c r="BF45" s="1"/>
      <c r="BG45" s="1"/>
      <c r="BH45" s="1"/>
      <c r="BI45" s="1"/>
      <c r="BJ45" s="1"/>
      <c r="BK45" s="1"/>
      <c r="BL45" s="1"/>
      <c r="BM45" s="1"/>
    </row>
    <row r="46" spans="51:65" x14ac:dyDescent="0.15">
      <c r="AY46" s="1"/>
      <c r="AZ46" s="17"/>
      <c r="BF46" s="1"/>
      <c r="BG46" s="1"/>
      <c r="BH46" s="1"/>
      <c r="BI46" s="1"/>
      <c r="BJ46" s="1"/>
      <c r="BK46" s="1"/>
      <c r="BL46" s="1"/>
      <c r="BM46" s="1"/>
    </row>
    <row r="47" spans="51:65" x14ac:dyDescent="0.15">
      <c r="AY47" s="1"/>
      <c r="AZ47" s="17"/>
      <c r="BF47" s="1"/>
      <c r="BG47" s="1"/>
      <c r="BH47" s="1"/>
      <c r="BI47" s="1"/>
      <c r="BJ47" s="1"/>
      <c r="BK47" s="1"/>
      <c r="BL47" s="1"/>
      <c r="BM47" s="1"/>
    </row>
    <row r="48" spans="51:65" x14ac:dyDescent="0.15">
      <c r="AY48" s="1"/>
      <c r="AZ48" s="17"/>
      <c r="BF48" s="1"/>
      <c r="BG48" s="1"/>
      <c r="BH48" s="1"/>
      <c r="BI48" s="1"/>
      <c r="BJ48" s="1"/>
      <c r="BK48" s="1"/>
      <c r="BL48" s="1"/>
      <c r="BM48" s="1"/>
    </row>
    <row r="49" spans="51:65" x14ac:dyDescent="0.15">
      <c r="AY49" s="1"/>
      <c r="AZ49" s="17"/>
      <c r="BF49" s="1"/>
      <c r="BG49" s="1"/>
      <c r="BH49" s="1"/>
      <c r="BI49" s="1"/>
      <c r="BJ49" s="1"/>
      <c r="BK49" s="1"/>
      <c r="BL49" s="1"/>
      <c r="BM49" s="1"/>
    </row>
    <row r="50" spans="51:65" x14ac:dyDescent="0.15">
      <c r="BF50" s="1"/>
      <c r="BG50" s="1"/>
      <c r="BH50" s="1"/>
      <c r="BI50" s="1"/>
      <c r="BJ50" s="1"/>
      <c r="BK50" s="1"/>
      <c r="BL50" s="1"/>
      <c r="BM50" s="1"/>
    </row>
    <row r="51" spans="51:65" x14ac:dyDescent="0.15">
      <c r="BF51" s="1"/>
      <c r="BG51" s="1"/>
      <c r="BH51" s="1"/>
      <c r="BI51" s="1"/>
      <c r="BJ51" s="1"/>
      <c r="BK51" s="1"/>
      <c r="BL51" s="1"/>
      <c r="BM51" s="1"/>
    </row>
    <row r="52" spans="51:65" x14ac:dyDescent="0.15">
      <c r="BF52" s="1"/>
      <c r="BG52" s="1"/>
      <c r="BH52" s="1"/>
      <c r="BI52" s="1"/>
      <c r="BJ52" s="1"/>
      <c r="BK52" s="1"/>
      <c r="BL52" s="1"/>
      <c r="BM52" s="1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Z21"/>
  <sheetViews>
    <sheetView workbookViewId="0"/>
  </sheetViews>
  <sheetFormatPr baseColWidth="10" defaultColWidth="8.83203125" defaultRowHeight="13" x14ac:dyDescent="0.15"/>
  <sheetData>
    <row r="6" spans="1:26" x14ac:dyDescent="0.15">
      <c r="A6" t="s">
        <v>127</v>
      </c>
      <c r="B6" s="25" t="s">
        <v>193</v>
      </c>
      <c r="C6" t="s">
        <v>102</v>
      </c>
      <c r="D6" t="s">
        <v>103</v>
      </c>
      <c r="E6" t="s">
        <v>104</v>
      </c>
      <c r="F6" t="s">
        <v>105</v>
      </c>
      <c r="G6" t="s">
        <v>106</v>
      </c>
      <c r="H6" t="s">
        <v>107</v>
      </c>
      <c r="I6" t="s">
        <v>108</v>
      </c>
      <c r="J6" t="s">
        <v>109</v>
      </c>
      <c r="K6" t="s">
        <v>110</v>
      </c>
      <c r="L6" t="s">
        <v>111</v>
      </c>
      <c r="M6" t="s">
        <v>112</v>
      </c>
      <c r="N6" t="s">
        <v>113</v>
      </c>
      <c r="O6" t="s">
        <v>114</v>
      </c>
      <c r="P6" t="s">
        <v>115</v>
      </c>
      <c r="Q6" t="s">
        <v>116</v>
      </c>
      <c r="R6" t="s">
        <v>117</v>
      </c>
      <c r="S6" t="s">
        <v>118</v>
      </c>
      <c r="T6" t="s">
        <v>119</v>
      </c>
      <c r="U6" t="s">
        <v>120</v>
      </c>
      <c r="V6" t="s">
        <v>121</v>
      </c>
      <c r="W6" t="s">
        <v>122</v>
      </c>
      <c r="X6" t="s">
        <v>123</v>
      </c>
      <c r="Y6" t="s">
        <v>80</v>
      </c>
      <c r="Z6" t="s">
        <v>73</v>
      </c>
    </row>
    <row r="7" spans="1:26" x14ac:dyDescent="0.15">
      <c r="A7" s="1" t="s">
        <v>27</v>
      </c>
      <c r="B7">
        <v>2.4482348049999998</v>
      </c>
      <c r="C7">
        <v>186033.78529999999</v>
      </c>
      <c r="D7">
        <v>53051.213734999998</v>
      </c>
      <c r="E7">
        <v>72980.444004999998</v>
      </c>
      <c r="F7">
        <v>1171.6694825</v>
      </c>
      <c r="G7">
        <v>453954.93554999999</v>
      </c>
      <c r="H7">
        <v>6293.6622015000003</v>
      </c>
      <c r="I7">
        <v>350652.04680000001</v>
      </c>
      <c r="J7">
        <v>2087841.3050000002</v>
      </c>
      <c r="K7">
        <v>8731.7277189999986</v>
      </c>
      <c r="L7">
        <v>55867.226189522851</v>
      </c>
      <c r="M7">
        <v>543727.56382141402</v>
      </c>
      <c r="N7">
        <v>19653.072419530748</v>
      </c>
      <c r="O7">
        <v>20784.456176882151</v>
      </c>
      <c r="P7">
        <v>28307.344592582249</v>
      </c>
      <c r="Q7">
        <v>34332.033041771647</v>
      </c>
      <c r="R7">
        <v>824500.49839464144</v>
      </c>
      <c r="S7">
        <v>486067.76099122595</v>
      </c>
      <c r="T7">
        <v>111.15785809798649</v>
      </c>
      <c r="U7">
        <v>11582156.30563985</v>
      </c>
      <c r="V7">
        <v>520957.12602599151</v>
      </c>
      <c r="W7">
        <v>195373.26492184849</v>
      </c>
      <c r="X7">
        <v>41202587.546630897</v>
      </c>
      <c r="Y7">
        <v>24050314.195831701</v>
      </c>
      <c r="Z7">
        <v>2659757.7685620999</v>
      </c>
    </row>
    <row r="8" spans="1:26" x14ac:dyDescent="0.15">
      <c r="A8" s="1" t="s">
        <v>28</v>
      </c>
      <c r="B8">
        <v>3.6410422119999999</v>
      </c>
      <c r="C8">
        <v>276671.52829952724</v>
      </c>
      <c r="D8">
        <v>96624.296399999992</v>
      </c>
      <c r="E8">
        <v>116464.1265</v>
      </c>
      <c r="F8">
        <v>1519.4839015</v>
      </c>
      <c r="G8">
        <v>865881.35840000003</v>
      </c>
      <c r="H8">
        <v>10202.382491</v>
      </c>
      <c r="I8">
        <v>477732.72350000002</v>
      </c>
      <c r="J8">
        <v>3909780.8415000001</v>
      </c>
      <c r="K8">
        <v>11002.157360000001</v>
      </c>
      <c r="L8">
        <v>242128.85159667951</v>
      </c>
      <c r="M8">
        <v>770321.09694050997</v>
      </c>
      <c r="N8">
        <v>76458.607177364349</v>
      </c>
      <c r="O8">
        <v>84448.283219265548</v>
      </c>
      <c r="P8">
        <v>46704.797181556802</v>
      </c>
      <c r="Q8">
        <v>82705.060993563398</v>
      </c>
      <c r="R8">
        <v>1283797.6616414599</v>
      </c>
      <c r="S8">
        <v>724431.78745800746</v>
      </c>
      <c r="T8">
        <v>214.8307010721405</v>
      </c>
      <c r="U8">
        <v>17332764.295503501</v>
      </c>
      <c r="V8">
        <v>35434.813982284497</v>
      </c>
      <c r="W8">
        <v>355032.41879678302</v>
      </c>
      <c r="X8">
        <v>43527973.248212896</v>
      </c>
      <c r="Y8">
        <v>30063678.611483</v>
      </c>
      <c r="Z8">
        <v>4861185.5732351299</v>
      </c>
    </row>
    <row r="9" spans="1:26" x14ac:dyDescent="0.15">
      <c r="A9" s="1" t="s">
        <v>29</v>
      </c>
      <c r="B9">
        <v>3.0892754870000001</v>
      </c>
      <c r="C9">
        <v>364877.45915000001</v>
      </c>
      <c r="D9">
        <v>68047.621759999995</v>
      </c>
      <c r="E9">
        <v>105176.91268499999</v>
      </c>
      <c r="F9">
        <v>1610.1918415000002</v>
      </c>
      <c r="G9">
        <v>714200.6507</v>
      </c>
      <c r="H9">
        <v>10610.5872225</v>
      </c>
      <c r="I9">
        <v>531351.30224999995</v>
      </c>
      <c r="J9">
        <v>3564211.3165000002</v>
      </c>
      <c r="K9">
        <v>12692.761579999999</v>
      </c>
      <c r="L9">
        <v>195837.69713087249</v>
      </c>
      <c r="M9">
        <v>1003160.833665467</v>
      </c>
      <c r="N9">
        <v>37048.710246730247</v>
      </c>
      <c r="O9">
        <v>41461.163693847149</v>
      </c>
      <c r="P9">
        <v>54724.028688652899</v>
      </c>
      <c r="Q9">
        <v>65980.667858783505</v>
      </c>
      <c r="R9">
        <v>1365073.6438947399</v>
      </c>
      <c r="S9">
        <v>594382.54407372302</v>
      </c>
      <c r="T9">
        <v>168.36163857717349</v>
      </c>
      <c r="U9">
        <v>14725241.6727999</v>
      </c>
      <c r="V9">
        <v>29236.6894052276</v>
      </c>
      <c r="W9">
        <v>268893.95931131102</v>
      </c>
      <c r="X9">
        <v>41180503.328640699</v>
      </c>
      <c r="Y9">
        <v>27996491.701072104</v>
      </c>
      <c r="Z9">
        <v>3997484.48384964</v>
      </c>
    </row>
    <row r="10" spans="1:26" x14ac:dyDescent="0.15">
      <c r="A10" s="1" t="s">
        <v>128</v>
      </c>
      <c r="B10">
        <v>1.3608465919999999</v>
      </c>
      <c r="C10">
        <v>117237.07329999999</v>
      </c>
      <c r="D10">
        <v>11717.088715</v>
      </c>
      <c r="E10">
        <v>73416.418669999999</v>
      </c>
      <c r="F10">
        <v>1091.7875159999999</v>
      </c>
      <c r="G10">
        <v>240609.1311</v>
      </c>
      <c r="H10">
        <v>6234.2545584999989</v>
      </c>
      <c r="I10">
        <v>785640.91240000003</v>
      </c>
      <c r="J10">
        <v>954461.21635</v>
      </c>
      <c r="K10">
        <v>18445.580924999998</v>
      </c>
      <c r="L10">
        <v>10239.841535761534</v>
      </c>
      <c r="M10">
        <v>110146.24440221905</v>
      </c>
      <c r="N10">
        <v>30002.249632659652</v>
      </c>
      <c r="O10">
        <v>32152.500176489149</v>
      </c>
      <c r="P10">
        <v>121286.9957848325</v>
      </c>
      <c r="Q10">
        <v>38866.132369442654</v>
      </c>
      <c r="R10">
        <v>350484.75940126553</v>
      </c>
      <c r="S10">
        <v>520378.94365110801</v>
      </c>
      <c r="T10">
        <v>78.066459157121201</v>
      </c>
      <c r="U10">
        <v>7158711.8847253742</v>
      </c>
      <c r="V10">
        <v>18504.251595008849</v>
      </c>
      <c r="W10">
        <v>93654.482443583838</v>
      </c>
      <c r="X10">
        <v>33238577.077773508</v>
      </c>
      <c r="Y10">
        <v>17776959.081338599</v>
      </c>
      <c r="Z10">
        <v>1343572.09203341</v>
      </c>
    </row>
    <row r="11" spans="1:26" x14ac:dyDescent="0.15">
      <c r="A11" s="1" t="s">
        <v>129</v>
      </c>
      <c r="B11">
        <v>0.93186844899999999</v>
      </c>
      <c r="C11">
        <v>24754.253355000001</v>
      </c>
      <c r="D11">
        <v>5981.6270184999994</v>
      </c>
      <c r="E11">
        <v>37094.025739999997</v>
      </c>
      <c r="F11">
        <v>813.81975549999993</v>
      </c>
      <c r="G11">
        <v>75046.146100000013</v>
      </c>
      <c r="H11">
        <v>3182.2929770000001</v>
      </c>
      <c r="I11">
        <v>261242.62970000002</v>
      </c>
      <c r="J11">
        <v>114927.913</v>
      </c>
      <c r="K11">
        <v>6492.2091519999994</v>
      </c>
      <c r="L11">
        <v>2022.7236141465901</v>
      </c>
      <c r="M11">
        <v>22577.585540054148</v>
      </c>
      <c r="N11">
        <v>44434.520249863999</v>
      </c>
      <c r="O11">
        <v>47679.668583685096</v>
      </c>
      <c r="P11">
        <v>167931.78262970148</v>
      </c>
      <c r="Q11">
        <v>13183.2922203873</v>
      </c>
      <c r="R11">
        <v>112750.5232687635</v>
      </c>
      <c r="S11">
        <v>261399.586455393</v>
      </c>
      <c r="T11">
        <v>37.800569117251797</v>
      </c>
      <c r="U11">
        <v>4452091.0700249504</v>
      </c>
      <c r="V11">
        <v>465968.59337328799</v>
      </c>
      <c r="W11">
        <v>42905.962326335502</v>
      </c>
      <c r="X11">
        <v>16644768.8603075</v>
      </c>
      <c r="Y11">
        <v>6702344.5935007297</v>
      </c>
      <c r="Z11">
        <v>390865.27654452599</v>
      </c>
    </row>
    <row r="12" spans="1:26" x14ac:dyDescent="0.15">
      <c r="A12" s="1" t="s">
        <v>130</v>
      </c>
      <c r="B12">
        <v>1.142039663</v>
      </c>
      <c r="C12">
        <v>43891.227855000005</v>
      </c>
      <c r="D12">
        <v>8770.9486109999998</v>
      </c>
      <c r="E12">
        <v>53429.580094999998</v>
      </c>
      <c r="F12">
        <v>637.28652970000007</v>
      </c>
      <c r="G12">
        <v>139301.89559999999</v>
      </c>
      <c r="H12">
        <v>4291.9405719999995</v>
      </c>
      <c r="I12">
        <v>399165.62709999998</v>
      </c>
      <c r="J12">
        <v>296883.89320000005</v>
      </c>
      <c r="K12">
        <v>10572.164864999999</v>
      </c>
      <c r="L12">
        <v>3516.4575856158954</v>
      </c>
      <c r="M12">
        <v>44126.353533373243</v>
      </c>
      <c r="N12">
        <v>32516.789579277302</v>
      </c>
      <c r="O12">
        <v>37201.640263661451</v>
      </c>
      <c r="P12">
        <v>68452.803625849847</v>
      </c>
      <c r="Q12">
        <v>16553.719560928748</v>
      </c>
      <c r="R12">
        <v>179534.84585650952</v>
      </c>
      <c r="S12">
        <v>315629.69532513549</v>
      </c>
      <c r="T12">
        <v>64.263521744317103</v>
      </c>
      <c r="U12">
        <v>5135919.26415022</v>
      </c>
      <c r="V12">
        <v>529798.57098885998</v>
      </c>
      <c r="W12">
        <v>55718.893353398402</v>
      </c>
      <c r="X12">
        <v>21573882.6116377</v>
      </c>
      <c r="Y12">
        <v>9551342.6465897504</v>
      </c>
      <c r="Z12">
        <v>682671.56082350202</v>
      </c>
    </row>
    <row r="13" spans="1:26" x14ac:dyDescent="0.15">
      <c r="A13" s="1" t="s">
        <v>131</v>
      </c>
      <c r="B13">
        <v>1.3860889300000001</v>
      </c>
      <c r="C13">
        <v>35369.322375000003</v>
      </c>
      <c r="D13">
        <v>7487.9438850000015</v>
      </c>
      <c r="E13">
        <v>248268.03565000001</v>
      </c>
      <c r="F13">
        <v>1433.8684229999999</v>
      </c>
      <c r="G13">
        <v>1236582.8925000001</v>
      </c>
      <c r="H13">
        <v>35637.581539999999</v>
      </c>
      <c r="I13">
        <v>1002722.4455</v>
      </c>
      <c r="J13">
        <v>736970.33590000006</v>
      </c>
      <c r="K13">
        <v>22106.228114999998</v>
      </c>
      <c r="L13">
        <v>14982.754638321549</v>
      </c>
      <c r="M13">
        <v>116462.5393060045</v>
      </c>
      <c r="N13">
        <v>39827.308910524356</v>
      </c>
      <c r="O13">
        <v>39861.040170693595</v>
      </c>
      <c r="P13">
        <v>65917.503512452444</v>
      </c>
      <c r="Q13">
        <v>37095.049092627247</v>
      </c>
      <c r="R13">
        <v>307430.4629813385</v>
      </c>
      <c r="S13">
        <v>560188.21450656606</v>
      </c>
      <c r="T13">
        <v>167.12156117885201</v>
      </c>
      <c r="U13">
        <v>7904391.0839407789</v>
      </c>
      <c r="V13">
        <v>17600.452997558601</v>
      </c>
      <c r="W13">
        <v>77037.997345228607</v>
      </c>
      <c r="X13">
        <v>37507787.445796899</v>
      </c>
      <c r="Y13">
        <v>16409235.342961701</v>
      </c>
      <c r="Z13">
        <v>1304429.2118644901</v>
      </c>
    </row>
    <row r="14" spans="1:26" x14ac:dyDescent="0.15">
      <c r="A14" s="1" t="s">
        <v>132</v>
      </c>
      <c r="B14">
        <v>1.4424858220000001</v>
      </c>
      <c r="C14">
        <v>78826.128649999999</v>
      </c>
      <c r="D14">
        <v>14817.480520000003</v>
      </c>
      <c r="E14">
        <v>273404.35135000001</v>
      </c>
      <c r="F14">
        <v>1102.7724641499999</v>
      </c>
      <c r="G14">
        <v>1039682.3587999999</v>
      </c>
      <c r="H14">
        <v>28058.329345000002</v>
      </c>
      <c r="I14">
        <v>868174.10784999991</v>
      </c>
      <c r="J14">
        <v>885698.90314999979</v>
      </c>
      <c r="K14">
        <v>20024.637300000002</v>
      </c>
      <c r="L14">
        <v>20715.81442849795</v>
      </c>
      <c r="M14">
        <v>149441.20588424249</v>
      </c>
      <c r="N14">
        <v>78815.082730032707</v>
      </c>
      <c r="O14">
        <v>86366.572929365153</v>
      </c>
      <c r="P14">
        <v>94232.653236493206</v>
      </c>
      <c r="Q14">
        <v>50224.598592156755</v>
      </c>
      <c r="R14">
        <v>401352.99172288645</v>
      </c>
      <c r="S14">
        <v>610001.71647335147</v>
      </c>
      <c r="T14">
        <v>189.02859266369504</v>
      </c>
      <c r="U14">
        <v>6878878.3960482003</v>
      </c>
      <c r="V14">
        <v>23120.596846168599</v>
      </c>
      <c r="W14">
        <v>71918.615594250296</v>
      </c>
      <c r="X14">
        <v>40409986.887641199</v>
      </c>
      <c r="Y14">
        <v>14108210.2477355</v>
      </c>
      <c r="Z14">
        <v>1576691.3728646603</v>
      </c>
    </row>
    <row r="15" spans="1:26" x14ac:dyDescent="0.15">
      <c r="A15" s="1" t="s">
        <v>133</v>
      </c>
      <c r="B15">
        <v>1.8469749790000001</v>
      </c>
      <c r="C15">
        <v>86753.415699999998</v>
      </c>
      <c r="D15">
        <v>23830.334835000001</v>
      </c>
      <c r="E15">
        <v>296810.54200000002</v>
      </c>
      <c r="F15">
        <v>1285.30186</v>
      </c>
      <c r="G15">
        <v>2222369.3959999997</v>
      </c>
      <c r="H15">
        <v>51229.635605000003</v>
      </c>
      <c r="I15">
        <v>1286125.7</v>
      </c>
      <c r="J15">
        <v>1302436.5534999999</v>
      </c>
      <c r="K15">
        <v>24629.938815000001</v>
      </c>
      <c r="L15">
        <v>73072.508097800048</v>
      </c>
      <c r="M15">
        <v>404571.12454571703</v>
      </c>
      <c r="N15">
        <v>93327.271467405342</v>
      </c>
      <c r="O15">
        <v>89761.829489036856</v>
      </c>
      <c r="P15">
        <v>65244.855745039895</v>
      </c>
      <c r="Q15">
        <v>75679.494654365262</v>
      </c>
      <c r="R15">
        <v>858711.215073506</v>
      </c>
      <c r="S15">
        <v>822134.13757078547</v>
      </c>
      <c r="T15">
        <v>280.15732693089302</v>
      </c>
      <c r="U15">
        <v>8750304.3054466508</v>
      </c>
      <c r="V15">
        <v>26163.743802375899</v>
      </c>
      <c r="W15">
        <v>99279.275257421003</v>
      </c>
      <c r="X15">
        <v>44230238.742721498</v>
      </c>
      <c r="Y15">
        <v>16244389.660221498</v>
      </c>
      <c r="Z15">
        <v>2413867.8340071398</v>
      </c>
    </row>
    <row r="16" spans="1:26" x14ac:dyDescent="0.15">
      <c r="A16" s="1" t="s">
        <v>134</v>
      </c>
      <c r="B16">
        <v>1.4743656270000001</v>
      </c>
      <c r="C16">
        <v>39040.173234999995</v>
      </c>
      <c r="D16">
        <v>4135.2096979999997</v>
      </c>
      <c r="E16">
        <v>54190.42409</v>
      </c>
      <c r="F16">
        <v>853.67851975000019</v>
      </c>
      <c r="G16">
        <v>187821.23450000002</v>
      </c>
      <c r="H16">
        <v>5499.5514275000005</v>
      </c>
      <c r="I16">
        <v>874025.92850000004</v>
      </c>
      <c r="J16">
        <v>482984.78110000002</v>
      </c>
      <c r="K16">
        <v>19342.820670000001</v>
      </c>
      <c r="L16">
        <v>14436.128592212899</v>
      </c>
      <c r="M16">
        <v>130184.7689931575</v>
      </c>
      <c r="N16">
        <v>58796.327473548503</v>
      </c>
      <c r="O16">
        <v>66678.25154823059</v>
      </c>
      <c r="P16">
        <v>49262.486023336896</v>
      </c>
      <c r="Q16">
        <v>19788.849665088397</v>
      </c>
      <c r="R16">
        <v>362730.44088150602</v>
      </c>
      <c r="S16">
        <v>566545.80665667751</v>
      </c>
      <c r="T16">
        <v>108.97502978178751</v>
      </c>
      <c r="U16">
        <v>20339733.8861342</v>
      </c>
      <c r="V16">
        <v>228863.57293397799</v>
      </c>
      <c r="W16">
        <v>138356.76859161651</v>
      </c>
      <c r="X16">
        <v>89432712.928672403</v>
      </c>
      <c r="Y16">
        <v>9196024.3367123697</v>
      </c>
      <c r="Z16">
        <v>909154.40186360199</v>
      </c>
    </row>
    <row r="17" spans="1:26" x14ac:dyDescent="0.15">
      <c r="A17" s="1" t="s">
        <v>135</v>
      </c>
      <c r="B17">
        <v>1.7552000089999999</v>
      </c>
      <c r="C17">
        <v>67086.36047</v>
      </c>
      <c r="D17">
        <v>5160.1855145</v>
      </c>
      <c r="E17">
        <v>76823.739354999998</v>
      </c>
      <c r="F17">
        <v>836.91807849999998</v>
      </c>
      <c r="G17">
        <v>232714.86554999999</v>
      </c>
      <c r="H17">
        <v>5582.7707394999998</v>
      </c>
      <c r="I17">
        <v>993206.05884999991</v>
      </c>
      <c r="J17">
        <v>389941.33565000002</v>
      </c>
      <c r="K17">
        <v>23130.006074999998</v>
      </c>
      <c r="L17">
        <v>14698.7618942972</v>
      </c>
      <c r="M17">
        <v>145319.65268111299</v>
      </c>
      <c r="N17">
        <v>41356.494632722854</v>
      </c>
      <c r="O17">
        <v>44297.939510065655</v>
      </c>
      <c r="P17">
        <v>63435.045919397111</v>
      </c>
      <c r="Q17">
        <v>21697.87773610295</v>
      </c>
      <c r="R17">
        <v>362096.62912005698</v>
      </c>
      <c r="S17">
        <v>602126.08260147797</v>
      </c>
      <c r="T17">
        <v>110.68588679518814</v>
      </c>
      <c r="U17">
        <v>20273768.724463101</v>
      </c>
      <c r="V17">
        <v>56363.7324426302</v>
      </c>
      <c r="W17">
        <v>146129.00267568501</v>
      </c>
      <c r="X17">
        <v>71735022.969932705</v>
      </c>
      <c r="Y17">
        <v>13863201.905692499</v>
      </c>
      <c r="Z17">
        <v>1529941.5733157899</v>
      </c>
    </row>
    <row r="18" spans="1:26" x14ac:dyDescent="0.15">
      <c r="A18" s="1" t="s">
        <v>136</v>
      </c>
      <c r="B18">
        <v>1.177176913</v>
      </c>
      <c r="C18">
        <v>53710.956909999994</v>
      </c>
      <c r="D18">
        <v>3433.9371689999998</v>
      </c>
      <c r="E18">
        <v>30641.514890000002</v>
      </c>
      <c r="F18">
        <v>479.22801594999999</v>
      </c>
      <c r="G18">
        <v>138689.4338</v>
      </c>
      <c r="H18">
        <v>3350.7816475000004</v>
      </c>
      <c r="I18">
        <v>535250.46854999999</v>
      </c>
      <c r="J18">
        <v>275119.95539999998</v>
      </c>
      <c r="K18">
        <v>20135.145375</v>
      </c>
      <c r="L18">
        <v>15980.6863559003</v>
      </c>
      <c r="M18">
        <v>106502.68097454999</v>
      </c>
      <c r="N18">
        <v>71323.637187049346</v>
      </c>
      <c r="O18">
        <v>79605.009407225851</v>
      </c>
      <c r="P18">
        <v>28257.90092298765</v>
      </c>
      <c r="Q18">
        <v>34351.863230754599</v>
      </c>
      <c r="R18">
        <v>286625.83157679299</v>
      </c>
      <c r="S18">
        <v>500629.03017142945</v>
      </c>
      <c r="T18">
        <v>80.240794736519206</v>
      </c>
      <c r="U18">
        <v>13879408.0779675</v>
      </c>
      <c r="V18">
        <v>173782.82994049101</v>
      </c>
      <c r="W18">
        <v>54614.16630822279</v>
      </c>
      <c r="X18">
        <v>84345455.458300799</v>
      </c>
      <c r="Y18">
        <v>10777805.334641799</v>
      </c>
      <c r="Z18">
        <v>610067.18362070399</v>
      </c>
    </row>
    <row r="19" spans="1:26" x14ac:dyDescent="0.15">
      <c r="A19" s="1" t="s">
        <v>99</v>
      </c>
      <c r="B19">
        <v>2.4200867119999998</v>
      </c>
      <c r="C19">
        <v>168883.92365000001</v>
      </c>
      <c r="D19">
        <v>25423.621569999999</v>
      </c>
      <c r="E19">
        <v>109931.83905</v>
      </c>
      <c r="F19">
        <v>2483.7229050000001</v>
      </c>
      <c r="G19">
        <v>733814.53355000017</v>
      </c>
      <c r="H19">
        <v>13307.768755000001</v>
      </c>
      <c r="I19">
        <v>949585.05345000001</v>
      </c>
      <c r="J19">
        <v>863986.72719999985</v>
      </c>
      <c r="K19">
        <v>27636.454839999999</v>
      </c>
      <c r="L19">
        <v>26857.924959256448</v>
      </c>
      <c r="M19">
        <v>513870.70857430599</v>
      </c>
      <c r="N19">
        <v>44521.023402043444</v>
      </c>
      <c r="O19">
        <v>45556.198491135598</v>
      </c>
      <c r="P19">
        <v>104521.21639599399</v>
      </c>
      <c r="Q19">
        <v>31808.1302536863</v>
      </c>
      <c r="R19">
        <v>803604.26661197003</v>
      </c>
      <c r="S19">
        <v>322991.44993274251</v>
      </c>
      <c r="T19">
        <v>178.95690773489599</v>
      </c>
      <c r="U19">
        <v>10104989.806750501</v>
      </c>
      <c r="V19">
        <v>16568.5152233277</v>
      </c>
      <c r="W19">
        <v>167910.35096007498</v>
      </c>
      <c r="X19">
        <v>59453024.3755899</v>
      </c>
      <c r="Y19">
        <v>22081371.819424801</v>
      </c>
      <c r="Z19">
        <v>3577648.1229355498</v>
      </c>
    </row>
    <row r="20" spans="1:26" x14ac:dyDescent="0.15">
      <c r="A20" s="1" t="s">
        <v>100</v>
      </c>
      <c r="B20">
        <v>1.5319976769999999</v>
      </c>
      <c r="C20">
        <v>84029.702454999991</v>
      </c>
      <c r="D20">
        <v>14238.909429999998</v>
      </c>
      <c r="E20">
        <v>76448.624520000012</v>
      </c>
      <c r="F20">
        <v>1521.9882164999999</v>
      </c>
      <c r="G20">
        <v>364993.61120000004</v>
      </c>
      <c r="H20">
        <v>7706.9032790000001</v>
      </c>
      <c r="I20">
        <v>865738.69654999999</v>
      </c>
      <c r="J20">
        <v>543028.81459999993</v>
      </c>
      <c r="K20">
        <v>28844.680329999999</v>
      </c>
      <c r="L20">
        <v>11189.274940483599</v>
      </c>
      <c r="M20">
        <v>188589.21560204201</v>
      </c>
      <c r="N20">
        <v>53674.586280133604</v>
      </c>
      <c r="O20">
        <v>57700.061349308409</v>
      </c>
      <c r="P20">
        <v>92811.870285140249</v>
      </c>
      <c r="Q20">
        <v>15895.1640620257</v>
      </c>
      <c r="R20">
        <v>418554.57176596642</v>
      </c>
      <c r="S20">
        <v>275164.15004501352</v>
      </c>
      <c r="T20">
        <v>124.75082439429599</v>
      </c>
      <c r="U20">
        <v>6973758.61081337</v>
      </c>
      <c r="V20">
        <v>19013.798882636998</v>
      </c>
      <c r="W20">
        <v>108598.2362917845</v>
      </c>
      <c r="X20">
        <v>59055095.186445057</v>
      </c>
      <c r="Y20">
        <v>13525849.499677097</v>
      </c>
      <c r="Z20">
        <v>1625218.4000453798</v>
      </c>
    </row>
    <row r="21" spans="1:26" x14ac:dyDescent="0.15">
      <c r="A21" s="1" t="s">
        <v>101</v>
      </c>
      <c r="B21">
        <v>2.2044433790000002</v>
      </c>
      <c r="C21">
        <v>118389.70295000001</v>
      </c>
      <c r="D21">
        <v>23032.96226</v>
      </c>
      <c r="E21">
        <v>89947.516169999988</v>
      </c>
      <c r="F21">
        <v>2097.5916804999997</v>
      </c>
      <c r="G21">
        <v>617317.83635</v>
      </c>
      <c r="H21">
        <v>9639.1825660000013</v>
      </c>
      <c r="I21">
        <v>809190.19050000003</v>
      </c>
      <c r="J21">
        <v>623578.79310000001</v>
      </c>
      <c r="K21">
        <v>21764.748619999998</v>
      </c>
      <c r="L21">
        <v>16226.22203621745</v>
      </c>
      <c r="M21">
        <v>396452.51877117553</v>
      </c>
      <c r="N21">
        <v>39827.676507691547</v>
      </c>
      <c r="O21">
        <v>45160.719146664705</v>
      </c>
      <c r="P21">
        <v>69860.354273750156</v>
      </c>
      <c r="Q21">
        <v>32097.134335513249</v>
      </c>
      <c r="R21">
        <v>766068.83490220597</v>
      </c>
      <c r="S21">
        <v>331213.64708189451</v>
      </c>
      <c r="T21">
        <v>231.67224533301049</v>
      </c>
      <c r="U21">
        <v>9653933.3675490301</v>
      </c>
      <c r="V21">
        <v>14514.4779578171</v>
      </c>
      <c r="W21">
        <v>153842.78080366796</v>
      </c>
      <c r="X21">
        <v>62256969.674308002</v>
      </c>
      <c r="Y21">
        <v>18206253.6238687</v>
      </c>
      <c r="Z21">
        <v>2992617.0464437702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BN70"/>
  <sheetViews>
    <sheetView workbookViewId="0"/>
  </sheetViews>
  <sheetFormatPr baseColWidth="10" defaultColWidth="8.83203125" defaultRowHeight="13" x14ac:dyDescent="0.15"/>
  <cols>
    <col min="1" max="1" width="20.5" bestFit="1" customWidth="1"/>
    <col min="2" max="2" width="13.6640625" bestFit="1" customWidth="1"/>
    <col min="3" max="3" width="18.1640625" bestFit="1" customWidth="1"/>
    <col min="4" max="4" width="16.6640625" bestFit="1" customWidth="1"/>
    <col min="5" max="5" width="15" bestFit="1" customWidth="1"/>
    <col min="6" max="6" width="17.5" bestFit="1" customWidth="1"/>
    <col min="7" max="7" width="15.5" bestFit="1" customWidth="1"/>
    <col min="8" max="10" width="13.6640625" bestFit="1" customWidth="1"/>
    <col min="11" max="11" width="17" bestFit="1" customWidth="1"/>
    <col min="12" max="12" width="13.6640625" bestFit="1" customWidth="1"/>
    <col min="13" max="13" width="15.5" bestFit="1" customWidth="1"/>
    <col min="14" max="14" width="18.1640625" bestFit="1" customWidth="1"/>
    <col min="15" max="15" width="16.5" bestFit="1" customWidth="1"/>
    <col min="16" max="16" width="15" bestFit="1" customWidth="1"/>
    <col min="17" max="17" width="19.6640625" bestFit="1" customWidth="1"/>
    <col min="18" max="19" width="13.6640625" bestFit="1" customWidth="1"/>
    <col min="20" max="20" width="14.33203125" bestFit="1" customWidth="1"/>
    <col min="21" max="21" width="16.5" bestFit="1" customWidth="1"/>
    <col min="22" max="22" width="14.33203125" bestFit="1" customWidth="1"/>
    <col min="23" max="23" width="15.83203125" bestFit="1" customWidth="1"/>
    <col min="24" max="24" width="14.33203125" bestFit="1" customWidth="1"/>
    <col min="25" max="26" width="13.6640625" bestFit="1" customWidth="1"/>
    <col min="27" max="28" width="14.33203125" bestFit="1" customWidth="1"/>
    <col min="29" max="30" width="13.6640625" bestFit="1" customWidth="1"/>
    <col min="31" max="31" width="14.33203125" bestFit="1" customWidth="1"/>
    <col min="32" max="33" width="13.6640625" bestFit="1" customWidth="1"/>
    <col min="34" max="34" width="14.33203125" bestFit="1" customWidth="1"/>
    <col min="35" max="36" width="13.6640625" bestFit="1" customWidth="1"/>
    <col min="37" max="37" width="14.33203125" bestFit="1" customWidth="1"/>
    <col min="38" max="38" width="13.6640625" bestFit="1" customWidth="1"/>
    <col min="39" max="39" width="15.5" bestFit="1" customWidth="1"/>
    <col min="40" max="41" width="14.33203125" bestFit="1" customWidth="1"/>
    <col min="42" max="46" width="13.6640625" bestFit="1" customWidth="1"/>
    <col min="47" max="47" width="14.5" bestFit="1" customWidth="1"/>
    <col min="48" max="48" width="19.83203125" bestFit="1" customWidth="1"/>
    <col min="49" max="49" width="13.6640625" bestFit="1" customWidth="1"/>
    <col min="50" max="50" width="19.33203125" bestFit="1" customWidth="1"/>
    <col min="51" max="51" width="18.83203125" bestFit="1" customWidth="1"/>
    <col min="52" max="52" width="21.83203125" bestFit="1" customWidth="1"/>
    <col min="53" max="53" width="17.6640625" bestFit="1" customWidth="1"/>
    <col min="54" max="59" width="13.6640625" bestFit="1" customWidth="1"/>
    <col min="60" max="60" width="17.33203125" bestFit="1" customWidth="1"/>
    <col min="61" max="61" width="30.33203125" bestFit="1" customWidth="1"/>
    <col min="62" max="62" width="13.6640625" bestFit="1" customWidth="1"/>
    <col min="63" max="63" width="16.6640625" bestFit="1" customWidth="1"/>
    <col min="64" max="64" width="13.6640625" bestFit="1" customWidth="1"/>
  </cols>
  <sheetData>
    <row r="6" spans="1:66" x14ac:dyDescent="0.15">
      <c r="A6" t="s">
        <v>127</v>
      </c>
      <c r="B6" t="s">
        <v>47</v>
      </c>
      <c r="C6" t="s">
        <v>0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t="s">
        <v>1</v>
      </c>
      <c r="L6" t="s">
        <v>55</v>
      </c>
      <c r="M6" t="s">
        <v>2</v>
      </c>
      <c r="N6" t="s">
        <v>3</v>
      </c>
      <c r="O6" t="s">
        <v>4</v>
      </c>
      <c r="P6" t="s">
        <v>5</v>
      </c>
      <c r="Q6" t="s">
        <v>6</v>
      </c>
      <c r="R6" t="s">
        <v>56</v>
      </c>
      <c r="S6" t="s">
        <v>57</v>
      </c>
      <c r="T6" t="s">
        <v>7</v>
      </c>
      <c r="U6" t="s">
        <v>8</v>
      </c>
      <c r="V6" t="s">
        <v>58</v>
      </c>
      <c r="W6" t="s">
        <v>59</v>
      </c>
      <c r="X6" t="s">
        <v>9</v>
      </c>
      <c r="Y6" t="s">
        <v>10</v>
      </c>
      <c r="Z6" t="s">
        <v>11</v>
      </c>
      <c r="AA6" t="s">
        <v>12</v>
      </c>
      <c r="AB6" t="s">
        <v>13</v>
      </c>
      <c r="AC6" t="s">
        <v>14</v>
      </c>
      <c r="AD6" t="s">
        <v>15</v>
      </c>
      <c r="AE6" t="s">
        <v>16</v>
      </c>
      <c r="AF6" t="s">
        <v>17</v>
      </c>
      <c r="AG6" t="s">
        <v>18</v>
      </c>
      <c r="AH6" t="s">
        <v>60</v>
      </c>
      <c r="AI6" t="s">
        <v>19</v>
      </c>
      <c r="AJ6" t="s">
        <v>20</v>
      </c>
      <c r="AK6" t="s">
        <v>21</v>
      </c>
      <c r="AL6" t="s">
        <v>22</v>
      </c>
      <c r="AM6" t="s">
        <v>23</v>
      </c>
      <c r="AN6" t="s">
        <v>24</v>
      </c>
      <c r="AO6" t="s">
        <v>25</v>
      </c>
      <c r="AP6" t="s">
        <v>26</v>
      </c>
      <c r="AQ6" t="s">
        <v>61</v>
      </c>
      <c r="AR6" t="s">
        <v>62</v>
      </c>
      <c r="AS6" t="s">
        <v>63</v>
      </c>
      <c r="AT6" t="s">
        <v>64</v>
      </c>
      <c r="AU6" t="s">
        <v>65</v>
      </c>
      <c r="AV6" t="s">
        <v>66</v>
      </c>
      <c r="AW6" t="s">
        <v>67</v>
      </c>
      <c r="AX6" t="s">
        <v>68</v>
      </c>
      <c r="AY6" t="s">
        <v>69</v>
      </c>
      <c r="AZ6" t="s">
        <v>70</v>
      </c>
      <c r="BA6" t="s">
        <v>71</v>
      </c>
      <c r="BB6" t="s">
        <v>72</v>
      </c>
      <c r="BC6" t="s">
        <v>73</v>
      </c>
      <c r="BD6" t="s">
        <v>74</v>
      </c>
      <c r="BE6" t="s">
        <v>75</v>
      </c>
      <c r="BF6" t="s">
        <v>76</v>
      </c>
      <c r="BG6" t="s">
        <v>77</v>
      </c>
      <c r="BH6" t="s">
        <v>78</v>
      </c>
      <c r="BI6" t="s">
        <v>79</v>
      </c>
      <c r="BJ6" t="s">
        <v>80</v>
      </c>
      <c r="BK6" t="s">
        <v>81</v>
      </c>
      <c r="BL6" t="s">
        <v>82</v>
      </c>
      <c r="BM6" t="s">
        <v>208</v>
      </c>
      <c r="BN6" t="s">
        <v>219</v>
      </c>
    </row>
    <row r="7" spans="1:66" x14ac:dyDescent="0.15">
      <c r="A7" s="1" t="s">
        <v>27</v>
      </c>
      <c r="B7" s="1">
        <v>273.75254838570072</v>
      </c>
      <c r="C7" s="1">
        <v>68553.498437925824</v>
      </c>
      <c r="D7" s="1">
        <v>2467162.8744504084</v>
      </c>
      <c r="E7" s="1">
        <v>21525801.805479363</v>
      </c>
      <c r="F7" s="1">
        <v>18334.040004538259</v>
      </c>
      <c r="G7" s="1">
        <v>78276829.673677966</v>
      </c>
      <c r="H7" s="1">
        <v>85.809512803627797</v>
      </c>
      <c r="I7" s="1">
        <v>808576.58859609824</v>
      </c>
      <c r="J7" s="1">
        <v>26801.774729721983</v>
      </c>
      <c r="K7" s="1">
        <v>578388.32918300771</v>
      </c>
      <c r="L7" s="1">
        <v>4246.9608060326127</v>
      </c>
      <c r="M7" s="1">
        <v>65570.190864293123</v>
      </c>
      <c r="N7" s="1">
        <v>345040.12038088642</v>
      </c>
      <c r="O7" s="1">
        <v>154104.25428064467</v>
      </c>
      <c r="P7" s="1">
        <v>249342.53118007656</v>
      </c>
      <c r="Q7" s="1">
        <v>59962.349491726447</v>
      </c>
      <c r="R7" s="1">
        <v>331458.92081202118</v>
      </c>
      <c r="S7" s="1">
        <v>6002.053190058401</v>
      </c>
      <c r="T7" s="1">
        <v>253784.88590600886</v>
      </c>
      <c r="U7" s="1">
        <v>3293.7525748199023</v>
      </c>
      <c r="V7" s="1">
        <v>1622725.0166383414</v>
      </c>
      <c r="W7" s="1">
        <v>8673.2661181374897</v>
      </c>
      <c r="X7" s="1">
        <v>17383520.474809729</v>
      </c>
      <c r="Y7" s="1">
        <v>43078.912659526315</v>
      </c>
      <c r="Z7" s="1">
        <v>2696002.9123823177</v>
      </c>
      <c r="AA7" s="1">
        <v>3936611.2285119765</v>
      </c>
      <c r="AB7" s="1">
        <v>10839577.244012244</v>
      </c>
      <c r="AC7" s="1">
        <v>721236.94694328227</v>
      </c>
      <c r="AD7" s="1">
        <v>5245065.9442097992</v>
      </c>
      <c r="AE7" s="1">
        <v>5035914.2011900069</v>
      </c>
      <c r="AF7" s="1">
        <v>3261162.519109237</v>
      </c>
      <c r="AG7" s="1">
        <v>50513.536841206471</v>
      </c>
      <c r="AH7" s="1">
        <v>85602852.127543852</v>
      </c>
      <c r="AI7" s="1">
        <v>592475.96780173876</v>
      </c>
      <c r="AJ7" s="1">
        <v>10035.332481434652</v>
      </c>
      <c r="AK7" s="1">
        <v>12957821.501298901</v>
      </c>
      <c r="AL7" s="1">
        <v>7509254.9526114296</v>
      </c>
      <c r="AM7" s="1">
        <v>134894456.67188722</v>
      </c>
      <c r="AN7" s="1">
        <v>7804465.5753006302</v>
      </c>
      <c r="AO7" s="1">
        <v>9094801.7481662724</v>
      </c>
      <c r="AP7" s="1">
        <v>41449.445007503331</v>
      </c>
      <c r="AQ7" s="1">
        <v>831157.85411595728</v>
      </c>
      <c r="AR7" s="1">
        <v>15984.441887448782</v>
      </c>
      <c r="AS7" s="1">
        <v>67675.569072218015</v>
      </c>
      <c r="AT7" s="1">
        <v>294349.66546699055</v>
      </c>
      <c r="AU7" s="1">
        <v>149088.67209659479</v>
      </c>
      <c r="AV7" s="1">
        <v>588.96545956327429</v>
      </c>
      <c r="AW7" s="1">
        <v>395.60489407020032</v>
      </c>
      <c r="AX7" s="1">
        <v>83404.584813434194</v>
      </c>
      <c r="AY7" s="1">
        <v>120369.774712762</v>
      </c>
      <c r="AZ7" s="1">
        <v>320896.58729778125</v>
      </c>
      <c r="BA7" s="1">
        <v>22085.424578894981</v>
      </c>
      <c r="BB7" s="1">
        <v>14342.893702928697</v>
      </c>
      <c r="BC7" s="1">
        <v>6590099.1048630737</v>
      </c>
      <c r="BD7" s="1">
        <v>1836.94308342096</v>
      </c>
      <c r="BE7" s="1">
        <v>414248.45576306537</v>
      </c>
      <c r="BF7" s="1">
        <v>41147.293476951367</v>
      </c>
      <c r="BG7" s="1">
        <v>566985.6939504277</v>
      </c>
      <c r="BH7" s="1">
        <v>1105164.8570155317</v>
      </c>
      <c r="BI7" s="1">
        <v>94128.516421370528</v>
      </c>
      <c r="BJ7" s="1">
        <v>79116.970172629357</v>
      </c>
      <c r="BK7" s="1">
        <v>552482.31774144305</v>
      </c>
      <c r="BL7" s="1">
        <v>54650.502074383032</v>
      </c>
      <c r="BM7">
        <v>733.11915266748895</v>
      </c>
      <c r="BN7">
        <v>48.761070397186884</v>
      </c>
    </row>
    <row r="8" spans="1:66" x14ac:dyDescent="0.15">
      <c r="A8" s="1" t="s">
        <v>28</v>
      </c>
      <c r="B8" s="1">
        <v>573.88863890493872</v>
      </c>
      <c r="C8" s="1">
        <v>93806.754237183428</v>
      </c>
      <c r="D8" s="1">
        <v>3139806.7746741795</v>
      </c>
      <c r="E8" s="1">
        <v>25281153.748520773</v>
      </c>
      <c r="F8" s="1">
        <v>28219.576365360888</v>
      </c>
      <c r="G8" s="1">
        <v>129590593.88670243</v>
      </c>
      <c r="H8" s="1">
        <v>132.34806888382349</v>
      </c>
      <c r="I8" s="1">
        <v>698157.91885995702</v>
      </c>
      <c r="J8" s="1">
        <v>36917.584942611335</v>
      </c>
      <c r="K8" s="1">
        <v>848387.97129385243</v>
      </c>
      <c r="L8" s="1">
        <v>5254.3239395807368</v>
      </c>
      <c r="M8" s="1">
        <v>93003.249034548164</v>
      </c>
      <c r="N8" s="1">
        <v>424763.71713417349</v>
      </c>
      <c r="O8" s="1">
        <v>200573.33058065732</v>
      </c>
      <c r="P8" s="1">
        <v>250421.46234603756</v>
      </c>
      <c r="Q8" s="1">
        <v>76775.2778487654</v>
      </c>
      <c r="R8" s="1">
        <v>356547.17634653416</v>
      </c>
      <c r="S8" s="1">
        <v>8296.2445690054883</v>
      </c>
      <c r="T8" s="1">
        <v>174206.21151710814</v>
      </c>
      <c r="U8" s="1">
        <v>4268.0594527730436</v>
      </c>
      <c r="V8" s="1">
        <v>1541525.5783936621</v>
      </c>
      <c r="W8" s="1">
        <v>8255.7291498983614</v>
      </c>
      <c r="X8" s="1">
        <v>18269672.804112751</v>
      </c>
      <c r="Y8" s="1">
        <v>980385.07368897728</v>
      </c>
      <c r="Z8" s="1">
        <v>3760774.5389654501</v>
      </c>
      <c r="AA8" s="1">
        <v>6106052.2497745343</v>
      </c>
      <c r="AB8" s="1">
        <v>15327416.65257024</v>
      </c>
      <c r="AC8" s="1">
        <v>905305.14762030321</v>
      </c>
      <c r="AD8" s="1">
        <v>6196094.7468356797</v>
      </c>
      <c r="AE8" s="1">
        <v>6232433.4356856765</v>
      </c>
      <c r="AF8" s="1">
        <v>3900863.6117530512</v>
      </c>
      <c r="AG8" s="1">
        <v>70936.273981762963</v>
      </c>
      <c r="AH8" s="1">
        <v>107935925.12891312</v>
      </c>
      <c r="AI8" s="1">
        <v>1002893.419673108</v>
      </c>
      <c r="AJ8" s="1">
        <v>14009.78283521811</v>
      </c>
      <c r="AK8" s="1">
        <v>19765949.38713675</v>
      </c>
      <c r="AL8" s="1">
        <v>10753652.807784319</v>
      </c>
      <c r="AM8" s="1">
        <v>163244806.82536563</v>
      </c>
      <c r="AN8" s="1">
        <v>11211523.704292703</v>
      </c>
      <c r="AO8" s="1">
        <v>11415513.938074192</v>
      </c>
      <c r="AP8" s="1">
        <v>63086.635604479605</v>
      </c>
      <c r="AQ8" s="1">
        <v>1258847.791235551</v>
      </c>
      <c r="AR8" s="1">
        <v>19034.254353514654</v>
      </c>
      <c r="AS8" s="1">
        <v>93053.533208499633</v>
      </c>
      <c r="AT8" s="1">
        <v>726815.0840744843</v>
      </c>
      <c r="AU8" s="1">
        <v>225577.5580383862</v>
      </c>
      <c r="AV8" s="1">
        <v>1084.0729436010058</v>
      </c>
      <c r="AW8" s="1">
        <v>392.31731650774566</v>
      </c>
      <c r="AX8" s="1">
        <v>108458.93889903194</v>
      </c>
      <c r="AY8" s="1">
        <v>147144.28273822661</v>
      </c>
      <c r="AZ8" s="1">
        <v>375644.0580498632</v>
      </c>
      <c r="BA8" s="1">
        <v>24270.058142476966</v>
      </c>
      <c r="BB8" s="1">
        <v>22763.056857816184</v>
      </c>
      <c r="BC8" s="1">
        <v>3445112.1765263327</v>
      </c>
      <c r="BD8" s="1">
        <v>2359.2754194314812</v>
      </c>
      <c r="BE8" s="1">
        <v>565805.04337578139</v>
      </c>
      <c r="BF8" s="1">
        <v>11769.826217969494</v>
      </c>
      <c r="BG8" s="1">
        <v>652223.27007771202</v>
      </c>
      <c r="BH8" s="1">
        <v>1369954.5878337277</v>
      </c>
      <c r="BI8" s="1">
        <v>126770.75420952649</v>
      </c>
      <c r="BJ8" s="1">
        <v>57165.8953178749</v>
      </c>
      <c r="BK8" s="1">
        <v>584837.73585510324</v>
      </c>
      <c r="BL8" s="1">
        <v>73462.610032296347</v>
      </c>
      <c r="BM8">
        <v>737.28943817013896</v>
      </c>
      <c r="BN8">
        <v>22.299766913488366</v>
      </c>
    </row>
    <row r="9" spans="1:66" x14ac:dyDescent="0.15">
      <c r="A9" s="1" t="s">
        <v>29</v>
      </c>
      <c r="B9" s="1">
        <v>662.60571351919714</v>
      </c>
      <c r="C9" s="1">
        <v>96672.817384716356</v>
      </c>
      <c r="D9" s="1">
        <v>3534295.9374264581</v>
      </c>
      <c r="E9" s="1">
        <v>21245575.004228227</v>
      </c>
      <c r="F9" s="1">
        <v>26741.138479540896</v>
      </c>
      <c r="G9" s="1">
        <v>85200788.517355472</v>
      </c>
      <c r="H9" s="1">
        <v>89.986404842468815</v>
      </c>
      <c r="I9" s="1">
        <v>508529.25887337897</v>
      </c>
      <c r="J9" s="1">
        <v>45946.290098468489</v>
      </c>
      <c r="K9" s="1">
        <v>522871.54988082097</v>
      </c>
      <c r="L9" s="1">
        <v>4216.0704494064794</v>
      </c>
      <c r="M9" s="1">
        <v>69720.138897240715</v>
      </c>
      <c r="N9" s="1">
        <v>360530.28107654542</v>
      </c>
      <c r="O9" s="1">
        <v>216042.8415572294</v>
      </c>
      <c r="P9" s="1">
        <v>256710.24285339861</v>
      </c>
      <c r="Q9" s="1">
        <v>55037.72952427376</v>
      </c>
      <c r="R9" s="1">
        <v>165793.52724629507</v>
      </c>
      <c r="S9" s="1">
        <v>7975.5295932889885</v>
      </c>
      <c r="T9" s="1">
        <v>116354.29925024054</v>
      </c>
      <c r="U9" s="1">
        <v>4685.0307832031222</v>
      </c>
      <c r="V9" s="1">
        <v>1769852.7410712042</v>
      </c>
      <c r="W9" s="1">
        <v>12895.617116787193</v>
      </c>
      <c r="X9" s="1">
        <v>20432499.964951348</v>
      </c>
      <c r="Y9" s="1">
        <v>2468166.3118848596</v>
      </c>
      <c r="Z9" s="1">
        <v>3635247.590598125</v>
      </c>
      <c r="AA9" s="1">
        <v>5619056.5488185724</v>
      </c>
      <c r="AB9" s="1">
        <v>13585163.013053806</v>
      </c>
      <c r="AC9" s="1">
        <v>949819.71168577159</v>
      </c>
      <c r="AD9" s="1">
        <v>6483479.0339909215</v>
      </c>
      <c r="AE9" s="1">
        <v>5848656.2837752728</v>
      </c>
      <c r="AF9" s="1">
        <v>3354910.1228555138</v>
      </c>
      <c r="AG9" s="1">
        <v>64258.190773010465</v>
      </c>
      <c r="AH9" s="1">
        <v>97814240.904791862</v>
      </c>
      <c r="AI9" s="1">
        <v>904651.44842628436</v>
      </c>
      <c r="AJ9" s="1">
        <v>12375.445061637658</v>
      </c>
      <c r="AK9" s="1">
        <v>11365714.656189799</v>
      </c>
      <c r="AL9" s="1">
        <v>7436615.5287979823</v>
      </c>
      <c r="AM9" s="1">
        <v>148756168.94708091</v>
      </c>
      <c r="AN9" s="1">
        <v>6082406.3917943714</v>
      </c>
      <c r="AO9" s="1">
        <v>4896379.1715010321</v>
      </c>
      <c r="AP9" s="1">
        <v>31719.8459298415</v>
      </c>
      <c r="AQ9" s="1">
        <v>1224851.2768789232</v>
      </c>
      <c r="AR9" s="1">
        <v>18377.368841692562</v>
      </c>
      <c r="AS9" s="1">
        <v>99756.087113982052</v>
      </c>
      <c r="AT9" s="1">
        <v>652734.32530271821</v>
      </c>
      <c r="AU9" s="1">
        <v>258465.72288323229</v>
      </c>
      <c r="AV9" s="1">
        <v>1008.5366401799256</v>
      </c>
      <c r="AW9" s="1">
        <v>251.67810236580411</v>
      </c>
      <c r="AX9" s="1">
        <v>102189.90819862233</v>
      </c>
      <c r="AY9" s="1">
        <v>139986.53627352888</v>
      </c>
      <c r="AZ9" s="1">
        <v>433265.83327660349</v>
      </c>
      <c r="BA9" s="1">
        <v>26027.964972730984</v>
      </c>
      <c r="BB9" s="1">
        <v>24227.122565149759</v>
      </c>
      <c r="BC9" s="1">
        <v>3831697.674951816</v>
      </c>
      <c r="BD9" s="1">
        <v>4254.6218284375145</v>
      </c>
      <c r="BE9" s="1">
        <v>566869.383683261</v>
      </c>
      <c r="BF9" s="1">
        <v>49600.25490101875</v>
      </c>
      <c r="BG9" s="1">
        <v>731635.56414131832</v>
      </c>
      <c r="BH9" s="1">
        <v>854082.00067742751</v>
      </c>
      <c r="BI9" s="1">
        <v>119582.63373340049</v>
      </c>
      <c r="BJ9" s="1">
        <v>205203.44378328041</v>
      </c>
      <c r="BK9" s="1">
        <v>623456.22259495524</v>
      </c>
      <c r="BL9" s="1">
        <v>72287.367598527446</v>
      </c>
      <c r="BM9">
        <v>754.29720961510725</v>
      </c>
      <c r="BN9">
        <v>17.71778258544747</v>
      </c>
    </row>
    <row r="10" spans="1:66" x14ac:dyDescent="0.15">
      <c r="A10" s="1" t="s">
        <v>30</v>
      </c>
      <c r="B10" s="1">
        <v>502.19056894279078</v>
      </c>
      <c r="C10" s="1">
        <v>82288.212257277264</v>
      </c>
      <c r="D10" s="1">
        <v>3247919.9540937254</v>
      </c>
      <c r="E10" s="1">
        <v>17780950.48113773</v>
      </c>
      <c r="F10" s="1">
        <v>25213.091412602709</v>
      </c>
      <c r="G10" s="1">
        <v>105394239.97694632</v>
      </c>
      <c r="H10" s="1">
        <v>109.47034283331053</v>
      </c>
      <c r="I10" s="1">
        <v>897861.20936541457</v>
      </c>
      <c r="J10" s="1">
        <v>36196.989227397913</v>
      </c>
      <c r="K10" s="1">
        <v>482290.89285765571</v>
      </c>
      <c r="L10" s="1">
        <v>3506.450606998304</v>
      </c>
      <c r="M10" s="1">
        <v>55028.150400101251</v>
      </c>
      <c r="N10" s="1">
        <v>315852.73251480982</v>
      </c>
      <c r="O10" s="1">
        <v>181834.31401190392</v>
      </c>
      <c r="P10" s="1">
        <v>307850.40762316523</v>
      </c>
      <c r="Q10" s="1">
        <v>49503.987398868267</v>
      </c>
      <c r="R10" s="1">
        <v>309122.24902134872</v>
      </c>
      <c r="S10" s="1">
        <v>5566.9728357373406</v>
      </c>
      <c r="T10" s="1">
        <v>153831.40761851825</v>
      </c>
      <c r="U10" s="1">
        <v>4437.3999456436741</v>
      </c>
      <c r="V10" s="1">
        <v>2770998.6192003815</v>
      </c>
      <c r="W10" s="1">
        <v>9307.4491672111672</v>
      </c>
      <c r="X10" s="1">
        <v>19596280.070549712</v>
      </c>
      <c r="Y10" s="1">
        <v>502103.0033352641</v>
      </c>
      <c r="Z10" s="1">
        <v>3010229.4558021338</v>
      </c>
      <c r="AA10" s="1">
        <v>4166702.5407364666</v>
      </c>
      <c r="AB10" s="1">
        <v>11570818.53625405</v>
      </c>
      <c r="AC10" s="1">
        <v>777632.26377821073</v>
      </c>
      <c r="AD10" s="1">
        <v>5214443.8185659181</v>
      </c>
      <c r="AE10" s="1">
        <v>5446438.6112259664</v>
      </c>
      <c r="AF10" s="1">
        <v>3223174.53271204</v>
      </c>
      <c r="AG10" s="1">
        <v>49610.300971572331</v>
      </c>
      <c r="AH10" s="1">
        <v>78059484.412285611</v>
      </c>
      <c r="AI10" s="1">
        <v>692265.90724018379</v>
      </c>
      <c r="AJ10" s="1">
        <v>11047.94100056561</v>
      </c>
      <c r="AK10" s="1">
        <v>10604336.510872303</v>
      </c>
      <c r="AL10" s="1">
        <v>8711699.7833892759</v>
      </c>
      <c r="AM10" s="1">
        <v>127419346.70741481</v>
      </c>
      <c r="AN10" s="1">
        <v>8573312.0494092666</v>
      </c>
      <c r="AO10" s="1">
        <v>7378147.8647727575</v>
      </c>
      <c r="AP10" s="1">
        <v>35635.025294918487</v>
      </c>
      <c r="AQ10" s="1">
        <v>955479.79428814084</v>
      </c>
      <c r="AR10" s="1">
        <v>13148.795005255095</v>
      </c>
      <c r="AS10" s="1">
        <v>69326.935561805789</v>
      </c>
      <c r="AT10" s="1">
        <v>308526.34862186766</v>
      </c>
      <c r="AU10" s="1">
        <v>202594.89383308074</v>
      </c>
      <c r="AV10" s="1">
        <v>986.32152400282507</v>
      </c>
      <c r="AW10" s="1">
        <v>342.5674324310869</v>
      </c>
      <c r="AX10" s="1">
        <v>81328.935206280628</v>
      </c>
      <c r="AY10" s="1">
        <v>111461.48414009468</v>
      </c>
      <c r="AZ10" s="1">
        <v>353846.29610592162</v>
      </c>
      <c r="BA10" s="1">
        <v>21353.306488825998</v>
      </c>
      <c r="BB10" s="1">
        <v>15912.872597893915</v>
      </c>
      <c r="BC10" s="1">
        <v>6015807.3588680429</v>
      </c>
      <c r="BD10" s="1">
        <v>3370.5312006503427</v>
      </c>
      <c r="BE10" s="1">
        <v>465803.28798582009</v>
      </c>
      <c r="BF10" s="1">
        <v>93772.448663390314</v>
      </c>
      <c r="BG10" s="1">
        <v>825547.29993333155</v>
      </c>
      <c r="BH10" s="1">
        <v>590717.91036019055</v>
      </c>
      <c r="BI10" s="1">
        <v>118806.93036964189</v>
      </c>
      <c r="BJ10" s="1">
        <v>0.72492354077573273</v>
      </c>
      <c r="BK10" s="1">
        <v>528957.01039902214</v>
      </c>
      <c r="BL10" s="1">
        <v>68321.10362357313</v>
      </c>
      <c r="BM10">
        <v>784.66543289187655</v>
      </c>
      <c r="BN10">
        <v>37.603089634418303</v>
      </c>
    </row>
    <row r="11" spans="1:66" x14ac:dyDescent="0.15">
      <c r="A11" s="1" t="s">
        <v>31</v>
      </c>
      <c r="B11" s="1">
        <v>25437.94859848635</v>
      </c>
      <c r="C11" s="1">
        <v>2284806.3973360644</v>
      </c>
      <c r="D11" s="1">
        <v>1063515.5962952152</v>
      </c>
      <c r="E11" s="1">
        <v>5338675.3444776582</v>
      </c>
      <c r="F11" s="1">
        <v>574718.49341719341</v>
      </c>
      <c r="G11" s="1">
        <v>140256613.53090993</v>
      </c>
      <c r="H11" s="1">
        <v>158.49399488337502</v>
      </c>
      <c r="I11" s="1">
        <v>4760993.8830040395</v>
      </c>
      <c r="J11" s="1">
        <v>219633.09166618646</v>
      </c>
      <c r="K11" s="1">
        <v>448636.93639229948</v>
      </c>
      <c r="L11" s="1">
        <v>5638.0141729840107</v>
      </c>
      <c r="M11" s="1">
        <v>25392.636275629797</v>
      </c>
      <c r="N11" s="1">
        <v>788759.72128201311</v>
      </c>
      <c r="O11" s="1">
        <v>56088.250948153727</v>
      </c>
      <c r="P11" s="1">
        <v>47121.750232475322</v>
      </c>
      <c r="Q11" s="1">
        <v>179753.16672027894</v>
      </c>
      <c r="R11" s="1">
        <v>2230946.7260690914</v>
      </c>
      <c r="S11" s="1">
        <v>3600.6833860221927</v>
      </c>
      <c r="T11" s="1">
        <v>143685.45095593572</v>
      </c>
      <c r="U11" s="1">
        <v>23276.609299212858</v>
      </c>
      <c r="V11" s="1">
        <v>13338263.018745665</v>
      </c>
      <c r="W11" s="1">
        <v>9343.7017069397571</v>
      </c>
      <c r="X11" s="1">
        <v>14525142.845886482</v>
      </c>
      <c r="Y11" s="1">
        <v>1055925.9761509949</v>
      </c>
      <c r="Z11" s="1">
        <v>1459848.6572620694</v>
      </c>
      <c r="AA11" s="1">
        <v>20303106.368255388</v>
      </c>
      <c r="AB11" s="1">
        <v>12087034.339204909</v>
      </c>
      <c r="AC11" s="1">
        <v>1070850.4937984885</v>
      </c>
      <c r="AD11" s="1">
        <v>2482264.8832994276</v>
      </c>
      <c r="AE11" s="1">
        <v>9396057.6765386537</v>
      </c>
      <c r="AF11" s="1">
        <v>5832949.4234122047</v>
      </c>
      <c r="AG11" s="1">
        <v>46302.673580463881</v>
      </c>
      <c r="AH11" s="1">
        <v>20474198.843748193</v>
      </c>
      <c r="AI11" s="1">
        <v>477976.14061206253</v>
      </c>
      <c r="AJ11" s="1">
        <v>18104.501149912812</v>
      </c>
      <c r="AK11" s="1">
        <v>50742583.755112186</v>
      </c>
      <c r="AL11" s="1">
        <v>9217084.4337106515</v>
      </c>
      <c r="AM11" s="1">
        <v>109608180.76025069</v>
      </c>
      <c r="AN11" s="1">
        <v>50201932.603343658</v>
      </c>
      <c r="AO11" s="1">
        <v>20933319.18720182</v>
      </c>
      <c r="AP11" s="1">
        <v>2790073.3223883207</v>
      </c>
      <c r="AQ11" s="1">
        <v>379512.07347841142</v>
      </c>
      <c r="AR11" s="1">
        <v>5649.6356698066802</v>
      </c>
      <c r="AS11" s="1">
        <v>47688.491294972562</v>
      </c>
      <c r="AT11" s="1">
        <v>170894.19437849225</v>
      </c>
      <c r="AU11" s="1">
        <v>129518.94270574623</v>
      </c>
      <c r="AV11" s="1">
        <v>270.5735347852069</v>
      </c>
      <c r="AW11" s="1">
        <v>290.89675885136631</v>
      </c>
      <c r="AX11" s="1">
        <v>5501.0921957490136</v>
      </c>
      <c r="AY11" s="1">
        <v>17865.343996482563</v>
      </c>
      <c r="AZ11" s="1">
        <v>224537.37836846331</v>
      </c>
      <c r="BA11" s="1">
        <v>6608.4794107368971</v>
      </c>
      <c r="BB11" s="1">
        <v>4263.5351037012242</v>
      </c>
      <c r="BC11" s="1">
        <v>6056074.2963738525</v>
      </c>
      <c r="BD11" s="1">
        <v>2082.7180329584739</v>
      </c>
      <c r="BE11" s="1">
        <v>2954650.9558884711</v>
      </c>
      <c r="BF11" s="1">
        <v>1247442.2679725164</v>
      </c>
      <c r="BG11" s="1">
        <v>7506565.3484881865</v>
      </c>
      <c r="BH11" s="1">
        <v>291611.93517147691</v>
      </c>
      <c r="BI11" s="1">
        <v>143319.71350129449</v>
      </c>
      <c r="BJ11" s="1">
        <v>185020.02978662599</v>
      </c>
      <c r="BK11" s="1">
        <v>279486.42247135105</v>
      </c>
      <c r="BL11" s="1">
        <v>25199.192217355838</v>
      </c>
      <c r="BM11">
        <v>255.0919116766056</v>
      </c>
      <c r="BN11">
        <v>11.124882409133795</v>
      </c>
    </row>
    <row r="12" spans="1:66" x14ac:dyDescent="0.15">
      <c r="A12" s="1" t="s">
        <v>32</v>
      </c>
      <c r="B12" s="1">
        <v>31071.500788273173</v>
      </c>
      <c r="C12" s="1">
        <v>2774730.1215647212</v>
      </c>
      <c r="D12" s="1">
        <v>1282707.9240482366</v>
      </c>
      <c r="E12" s="1">
        <v>6481904.8277917439</v>
      </c>
      <c r="F12" s="1">
        <v>809737.20505548525</v>
      </c>
      <c r="G12" s="1">
        <v>153706256.57296735</v>
      </c>
      <c r="H12" s="1">
        <v>168.69013834631076</v>
      </c>
      <c r="I12" s="1">
        <v>4524075.1580708995</v>
      </c>
      <c r="J12" s="1">
        <v>283319.05110810365</v>
      </c>
      <c r="K12" s="1">
        <v>613541.85503237252</v>
      </c>
      <c r="L12" s="1">
        <v>22221.939011657858</v>
      </c>
      <c r="M12" s="1">
        <v>37618.914882951285</v>
      </c>
      <c r="N12" s="1">
        <v>993085.4368000729</v>
      </c>
      <c r="O12" s="1">
        <v>56800.153001054212</v>
      </c>
      <c r="P12" s="1">
        <v>50923.010193247006</v>
      </c>
      <c r="Q12" s="1">
        <v>223421.90913891068</v>
      </c>
      <c r="R12" s="1">
        <v>2786098.082562801</v>
      </c>
      <c r="S12" s="1">
        <v>4620.5983397019236</v>
      </c>
      <c r="T12" s="1">
        <v>339454.48415529949</v>
      </c>
      <c r="U12" s="1">
        <v>24709.62444714618</v>
      </c>
      <c r="V12" s="1">
        <v>17393101.813853037</v>
      </c>
      <c r="W12" s="1">
        <v>10687.375070560793</v>
      </c>
      <c r="X12" s="1">
        <v>17801528.975307405</v>
      </c>
      <c r="Y12" s="1">
        <v>270581.87448785658</v>
      </c>
      <c r="Z12" s="1">
        <v>1500789.862446758</v>
      </c>
      <c r="AA12" s="1">
        <v>22842860.132066116</v>
      </c>
      <c r="AB12" s="1">
        <v>13462109.365349777</v>
      </c>
      <c r="AC12" s="1">
        <v>1060114.1201358363</v>
      </c>
      <c r="AD12" s="1">
        <v>2737566.6329346844</v>
      </c>
      <c r="AE12" s="1">
        <v>10219387.072873173</v>
      </c>
      <c r="AF12" s="1">
        <v>6063338.6989911217</v>
      </c>
      <c r="AG12" s="1">
        <v>36793.885669733609</v>
      </c>
      <c r="AH12" s="1">
        <v>21067138.383315157</v>
      </c>
      <c r="AI12" s="1">
        <v>424442.34523258236</v>
      </c>
      <c r="AJ12" s="1">
        <v>14751.772982685457</v>
      </c>
      <c r="AK12" s="1">
        <v>44786198.434622712</v>
      </c>
      <c r="AL12" s="1">
        <v>7665943.3015009491</v>
      </c>
      <c r="AM12" s="1">
        <v>102710826.87662345</v>
      </c>
      <c r="AN12" s="1">
        <v>46016890.972071566</v>
      </c>
      <c r="AO12" s="1">
        <v>19890996.354834173</v>
      </c>
      <c r="AP12" s="1">
        <v>2268799.6884948569</v>
      </c>
      <c r="AQ12" s="1">
        <v>394039.56620592601</v>
      </c>
      <c r="AR12" s="1">
        <v>5442.5376409912824</v>
      </c>
      <c r="AS12" s="1">
        <v>49814.20278395668</v>
      </c>
      <c r="AT12" s="1">
        <v>233510.99346500353</v>
      </c>
      <c r="AU12" s="1">
        <v>89579.430814212261</v>
      </c>
      <c r="AV12" s="1">
        <v>264.97831639887261</v>
      </c>
      <c r="AW12" s="1">
        <v>221.06446765261595</v>
      </c>
      <c r="AX12" s="1">
        <v>8075.7430758400233</v>
      </c>
      <c r="AY12" s="1">
        <v>22179.678620889761</v>
      </c>
      <c r="AZ12" s="1">
        <v>233135.52918669686</v>
      </c>
      <c r="BA12" s="1">
        <v>7779.6022161410519</v>
      </c>
      <c r="BB12" s="1">
        <v>4994.424682898587</v>
      </c>
      <c r="BC12" s="1">
        <v>5720465.7796806833</v>
      </c>
      <c r="BD12" s="1">
        <v>2152.9258818606136</v>
      </c>
      <c r="BE12" s="1">
        <v>929621.58648932667</v>
      </c>
      <c r="BF12" s="1">
        <v>1422422.0513317592</v>
      </c>
      <c r="BG12" s="1">
        <v>8111877.7111685667</v>
      </c>
      <c r="BH12" s="1">
        <v>348348.34942209255</v>
      </c>
      <c r="BI12" s="1">
        <v>162472.17772411689</v>
      </c>
      <c r="BJ12" s="1">
        <v>163443.61058468404</v>
      </c>
      <c r="BK12" s="1">
        <v>308888.8516377678</v>
      </c>
      <c r="BL12" s="1">
        <v>31509.896180195701</v>
      </c>
      <c r="BM12">
        <v>262.69639063881419</v>
      </c>
      <c r="BN12">
        <v>13.752316570948897</v>
      </c>
    </row>
    <row r="13" spans="1:66" x14ac:dyDescent="0.15">
      <c r="A13" s="1" t="s">
        <v>33</v>
      </c>
      <c r="B13" s="1">
        <v>32891.797208478798</v>
      </c>
      <c r="C13" s="1">
        <v>3273707.8079769737</v>
      </c>
      <c r="D13" s="1">
        <v>2035203.7844621039</v>
      </c>
      <c r="E13" s="1">
        <v>6093633.8228883846</v>
      </c>
      <c r="F13" s="1">
        <v>618751.3558201202</v>
      </c>
      <c r="G13" s="1">
        <v>163418980.96501002</v>
      </c>
      <c r="H13" s="1">
        <v>171.61749980256175</v>
      </c>
      <c r="I13" s="1">
        <v>4056099.5458371686</v>
      </c>
      <c r="J13" s="1">
        <v>209677.21056902775</v>
      </c>
      <c r="K13" s="1">
        <v>427098.91940981935</v>
      </c>
      <c r="L13" s="1">
        <v>8818.3326016517367</v>
      </c>
      <c r="M13" s="1">
        <v>36413.689391100648</v>
      </c>
      <c r="N13" s="1">
        <v>835392.29783496819</v>
      </c>
      <c r="O13" s="1">
        <v>72990.002889196985</v>
      </c>
      <c r="P13" s="1">
        <v>63533.383387455709</v>
      </c>
      <c r="Q13" s="1">
        <v>188015.98795820566</v>
      </c>
      <c r="R13" s="1">
        <v>1940554.0081521848</v>
      </c>
      <c r="S13" s="1">
        <v>3411.9792781408041</v>
      </c>
      <c r="T13" s="1">
        <v>287732.75802486285</v>
      </c>
      <c r="U13" s="1">
        <v>15608.711667540147</v>
      </c>
      <c r="V13" s="1">
        <v>18072612.047556896</v>
      </c>
      <c r="W13" s="1">
        <v>6383.009421431062</v>
      </c>
      <c r="X13" s="1">
        <v>23057864.903983112</v>
      </c>
      <c r="Y13" s="1">
        <v>106891.23410586042</v>
      </c>
      <c r="Z13" s="1">
        <v>2100483.1258656303</v>
      </c>
      <c r="AA13" s="1">
        <v>23715116.922951292</v>
      </c>
      <c r="AB13" s="1">
        <v>14708888.523414444</v>
      </c>
      <c r="AC13" s="1">
        <v>1100260.2350989275</v>
      </c>
      <c r="AD13" s="1">
        <v>3346651.6719527789</v>
      </c>
      <c r="AE13" s="1">
        <v>10648944.023392752</v>
      </c>
      <c r="AF13" s="1">
        <v>6536719.2530218326</v>
      </c>
      <c r="AG13" s="1">
        <v>48181.215078082438</v>
      </c>
      <c r="AH13" s="1">
        <v>18688866.955796786</v>
      </c>
      <c r="AI13" s="1">
        <v>446865.1608270774</v>
      </c>
      <c r="AJ13" s="1">
        <v>20755.145771761305</v>
      </c>
      <c r="AK13" s="1">
        <v>46266291.319165312</v>
      </c>
      <c r="AL13" s="1">
        <v>9821374.3913126737</v>
      </c>
      <c r="AM13" s="1">
        <v>101265969.25281638</v>
      </c>
      <c r="AN13" s="1">
        <v>59585106.42145668</v>
      </c>
      <c r="AO13" s="1">
        <v>30174172.521977518</v>
      </c>
      <c r="AP13" s="1">
        <v>3350324.30850197</v>
      </c>
      <c r="AQ13" s="1">
        <v>468653.51757592236</v>
      </c>
      <c r="AR13" s="1">
        <v>6123.5385862193443</v>
      </c>
      <c r="AS13" s="1">
        <v>46862.996884975408</v>
      </c>
      <c r="AT13" s="1">
        <v>118620.33647274086</v>
      </c>
      <c r="AU13" s="1">
        <v>106676.20966338282</v>
      </c>
      <c r="AV13" s="1">
        <v>260.15058153046334</v>
      </c>
      <c r="AW13" s="1">
        <v>220.64981023034463</v>
      </c>
      <c r="AX13" s="1">
        <v>2570.5567839272462</v>
      </c>
      <c r="AY13" s="1">
        <v>13926.430126577729</v>
      </c>
      <c r="AZ13" s="1">
        <v>248340.04560224031</v>
      </c>
      <c r="BA13" s="1">
        <v>4433.9523642439835</v>
      </c>
      <c r="BB13" s="1">
        <v>4965.6137071044377</v>
      </c>
      <c r="BC13" s="1">
        <v>5679459.3907052791</v>
      </c>
      <c r="BD13" s="1">
        <v>957.50659320984744</v>
      </c>
      <c r="BE13" s="1">
        <v>2961212.5055800397</v>
      </c>
      <c r="BF13" s="1">
        <v>1510946.5138636706</v>
      </c>
      <c r="BG13" s="1">
        <v>7341859.8841775609</v>
      </c>
      <c r="BH13" s="1">
        <v>307351.12532415707</v>
      </c>
      <c r="BI13" s="1">
        <v>177427.28797074038</v>
      </c>
      <c r="BJ13" s="1">
        <v>213636.88379914619</v>
      </c>
      <c r="BK13" s="1">
        <v>329735.46153394703</v>
      </c>
      <c r="BL13" s="1">
        <v>16793.968807218334</v>
      </c>
      <c r="BM13">
        <v>387.20473570481323</v>
      </c>
      <c r="BN13">
        <v>11.803190640834629</v>
      </c>
    </row>
    <row r="14" spans="1:66" x14ac:dyDescent="0.15">
      <c r="A14" s="1" t="s">
        <v>34</v>
      </c>
      <c r="B14" s="1">
        <v>29293.620518926378</v>
      </c>
      <c r="C14" s="1">
        <v>2258381.2888506302</v>
      </c>
      <c r="D14" s="1">
        <v>1141462.6767586838</v>
      </c>
      <c r="E14" s="1">
        <v>5025682.0742998766</v>
      </c>
      <c r="F14" s="1">
        <v>622788.43011819234</v>
      </c>
      <c r="G14" s="1">
        <v>146072903.28043684</v>
      </c>
      <c r="H14" s="1">
        <v>158.09600478350356</v>
      </c>
      <c r="I14" s="1">
        <v>3993824.7492601126</v>
      </c>
      <c r="J14" s="1">
        <v>212484.25878492038</v>
      </c>
      <c r="K14" s="1">
        <v>399395.28373036924</v>
      </c>
      <c r="L14" s="1">
        <v>5502.8132093308686</v>
      </c>
      <c r="M14" s="1">
        <v>28206.082899773148</v>
      </c>
      <c r="N14" s="1">
        <v>819500.33579369262</v>
      </c>
      <c r="O14" s="1">
        <v>62750.290809591737</v>
      </c>
      <c r="P14" s="1">
        <v>47998.1570402164</v>
      </c>
      <c r="Q14" s="1">
        <v>175435.4917628348</v>
      </c>
      <c r="R14" s="1">
        <v>1989417.7718307872</v>
      </c>
      <c r="S14" s="1">
        <v>4193.5571535377076</v>
      </c>
      <c r="T14" s="1">
        <v>163684.91639610453</v>
      </c>
      <c r="U14" s="1">
        <v>21145.248589301416</v>
      </c>
      <c r="V14" s="1">
        <v>13817707.307830302</v>
      </c>
      <c r="W14" s="1">
        <v>10302.076555766187</v>
      </c>
      <c r="X14" s="1">
        <v>16031583.812523475</v>
      </c>
      <c r="Y14" s="1">
        <v>862875.41674297163</v>
      </c>
      <c r="Z14" s="1">
        <v>1571830.213439791</v>
      </c>
      <c r="AA14" s="1">
        <v>22455393.588911116</v>
      </c>
      <c r="AB14" s="1">
        <v>11590246.318534678</v>
      </c>
      <c r="AC14" s="1">
        <v>1005959.3871952881</v>
      </c>
      <c r="AD14" s="1">
        <v>2487440.9540127502</v>
      </c>
      <c r="AE14" s="1">
        <v>8545466.0345898177</v>
      </c>
      <c r="AF14" s="1">
        <v>5718008.405646381</v>
      </c>
      <c r="AG14" s="1">
        <v>39184.365081938042</v>
      </c>
      <c r="AH14" s="1">
        <v>17354421.204059869</v>
      </c>
      <c r="AI14" s="1">
        <v>420239.93627882103</v>
      </c>
      <c r="AJ14" s="1">
        <v>14427.543188862726</v>
      </c>
      <c r="AK14" s="1">
        <v>41390756.172143534</v>
      </c>
      <c r="AL14" s="1">
        <v>7090810.7667934336</v>
      </c>
      <c r="AM14" s="1">
        <v>100488966.19078532</v>
      </c>
      <c r="AN14" s="1">
        <v>39685790.853841975</v>
      </c>
      <c r="AO14" s="1">
        <v>17327459.364231512</v>
      </c>
      <c r="AP14" s="1">
        <v>2154635.871951004</v>
      </c>
      <c r="AQ14" s="1">
        <v>424285.84350121469</v>
      </c>
      <c r="AR14" s="1">
        <v>5180.4349239301037</v>
      </c>
      <c r="AS14" s="1">
        <v>38886.788886476119</v>
      </c>
      <c r="AT14" s="1">
        <v>143505.35762667807</v>
      </c>
      <c r="AU14" s="1">
        <v>117958.63920819786</v>
      </c>
      <c r="AV14" s="1">
        <v>277.34269099266709</v>
      </c>
      <c r="AW14" s="1">
        <v>246.38839786343175</v>
      </c>
      <c r="AX14" s="1">
        <v>4577.2691690611937</v>
      </c>
      <c r="AY14" s="1">
        <v>17802.47787498149</v>
      </c>
      <c r="AZ14" s="1">
        <v>187781.27566355604</v>
      </c>
      <c r="BA14" s="1">
        <v>4922.9483510996688</v>
      </c>
      <c r="BB14" s="1">
        <v>3862.0708613953821</v>
      </c>
      <c r="BC14" s="1">
        <v>5211064.0026808754</v>
      </c>
      <c r="BD14" s="1">
        <v>1668.7960512202269</v>
      </c>
      <c r="BE14" s="1">
        <v>2990232.4030451598</v>
      </c>
      <c r="BF14" s="1">
        <v>1270543.5753163614</v>
      </c>
      <c r="BG14" s="1">
        <v>7619726.3458630936</v>
      </c>
      <c r="BH14" s="1">
        <v>232364.39390232312</v>
      </c>
      <c r="BI14" s="1">
        <v>159088.82082359123</v>
      </c>
      <c r="BJ14" s="1">
        <v>193291.12369257413</v>
      </c>
      <c r="BK14" s="1">
        <v>292048.0701428086</v>
      </c>
      <c r="BL14" s="1">
        <v>0.57684736703798833</v>
      </c>
      <c r="BM14">
        <v>245.90609698778093</v>
      </c>
      <c r="BN14">
        <v>10.59869648229569</v>
      </c>
    </row>
    <row r="15" spans="1:66" x14ac:dyDescent="0.15">
      <c r="A15" s="1" t="s">
        <v>35</v>
      </c>
      <c r="B15" s="1">
        <v>44379.549427056561</v>
      </c>
      <c r="C15" s="1">
        <v>6512962.4952438809</v>
      </c>
      <c r="D15" s="1">
        <v>758163.23101312434</v>
      </c>
      <c r="E15" s="1">
        <v>4943442.9430414177</v>
      </c>
      <c r="F15" s="1">
        <v>1244702.1342026868</v>
      </c>
      <c r="G15" s="1">
        <v>115977404.72408026</v>
      </c>
      <c r="H15" s="1">
        <v>142.37017172984281</v>
      </c>
      <c r="I15" s="1">
        <v>6002425.5592396893</v>
      </c>
      <c r="J15" s="1">
        <v>188234.1126695124</v>
      </c>
      <c r="K15" s="1">
        <v>340171.75965717423</v>
      </c>
      <c r="L15" s="1">
        <v>5148.0569251901161</v>
      </c>
      <c r="M15" s="1">
        <v>110.16134733097327</v>
      </c>
      <c r="N15" s="1">
        <v>625341.51220525138</v>
      </c>
      <c r="O15" s="1">
        <v>14669.826977298319</v>
      </c>
      <c r="P15" s="1">
        <v>20728.991904000635</v>
      </c>
      <c r="Q15" s="1">
        <v>124699.20791178777</v>
      </c>
      <c r="R15" s="1">
        <v>1319859.8034142465</v>
      </c>
      <c r="S15" s="1">
        <v>1135.1344717726429</v>
      </c>
      <c r="T15" s="1">
        <v>88561.08917117212</v>
      </c>
      <c r="U15" s="1">
        <v>10038.522042095261</v>
      </c>
      <c r="V15" s="1">
        <v>8929315.5032759439</v>
      </c>
      <c r="W15" s="1">
        <v>10262.927465006054</v>
      </c>
      <c r="X15" s="1">
        <v>20716500.395229761</v>
      </c>
      <c r="Y15" s="1">
        <v>2908954.3667660179</v>
      </c>
      <c r="Z15" s="1">
        <v>2895003.2425160846</v>
      </c>
      <c r="AA15" s="1">
        <v>19163980.794835739</v>
      </c>
      <c r="AB15" s="1">
        <v>15005660.682797251</v>
      </c>
      <c r="AC15" s="1">
        <v>335418.25021019165</v>
      </c>
      <c r="AD15" s="1">
        <v>3281876.8149188175</v>
      </c>
      <c r="AE15" s="1">
        <v>10803576.768530004</v>
      </c>
      <c r="AF15" s="1">
        <v>3871300.1661095684</v>
      </c>
      <c r="AG15" s="1">
        <v>81310.771984698193</v>
      </c>
      <c r="AH15" s="1">
        <v>21005004.333058685</v>
      </c>
      <c r="AI15" s="1">
        <v>421166.8973380212</v>
      </c>
      <c r="AJ15" s="1">
        <v>19938.500331223582</v>
      </c>
      <c r="AK15" s="1">
        <v>45280842.612553924</v>
      </c>
      <c r="AL15" s="1">
        <v>6965054.502219351</v>
      </c>
      <c r="AM15" s="1">
        <v>108492251.79621632</v>
      </c>
      <c r="AN15" s="1">
        <v>23781556.793653589</v>
      </c>
      <c r="AO15" s="1">
        <v>4898025.8473356366</v>
      </c>
      <c r="AP15" s="1">
        <v>536570.88725392113</v>
      </c>
      <c r="AQ15" s="1">
        <v>438099.56402534613</v>
      </c>
      <c r="AR15" s="1">
        <v>6184.060974931891</v>
      </c>
      <c r="AS15" s="1">
        <v>48024.797268294242</v>
      </c>
      <c r="AT15" s="1">
        <v>59893.259023171442</v>
      </c>
      <c r="AU15" s="1">
        <v>187006.00842578697</v>
      </c>
      <c r="AV15" s="1">
        <v>321.54967677819673</v>
      </c>
      <c r="AW15" s="1">
        <v>376.94020528289479</v>
      </c>
      <c r="AX15" s="1">
        <v>1478.8281231175451</v>
      </c>
      <c r="AY15" s="1">
        <v>9113.6679297044975</v>
      </c>
      <c r="AZ15" s="1">
        <v>169071.26771511082</v>
      </c>
      <c r="BA15" s="1">
        <v>3958.5492850664027</v>
      </c>
      <c r="BB15" s="1">
        <v>3797.5059414482162</v>
      </c>
      <c r="BC15" s="1">
        <v>2721021.2351011536</v>
      </c>
      <c r="BD15" s="1">
        <v>3361.1304297086131</v>
      </c>
      <c r="BE15" s="1">
        <v>1984374.1752495586</v>
      </c>
      <c r="BF15" s="1">
        <v>1196159.6514523351</v>
      </c>
      <c r="BG15" s="1">
        <v>3980771.5348368571</v>
      </c>
      <c r="BH15" s="1">
        <v>149137.9287191513</v>
      </c>
      <c r="BI15" s="1">
        <v>0.53380050069272467</v>
      </c>
      <c r="BJ15" s="1">
        <v>0.53380050069272467</v>
      </c>
      <c r="BK15" s="1">
        <v>109185.6899572518</v>
      </c>
      <c r="BL15" s="1">
        <v>0.53380050069272467</v>
      </c>
      <c r="BM15">
        <v>159.98942429021335</v>
      </c>
      <c r="BN15">
        <v>9.7119374346847742</v>
      </c>
    </row>
    <row r="16" spans="1:66" x14ac:dyDescent="0.15">
      <c r="A16" s="1" t="s">
        <v>36</v>
      </c>
      <c r="B16" s="1">
        <v>43454.71767743829</v>
      </c>
      <c r="C16" s="1">
        <v>5748380.8063656921</v>
      </c>
      <c r="D16" s="1">
        <v>552034.99711324309</v>
      </c>
      <c r="E16" s="1">
        <v>5082961.6449927231</v>
      </c>
      <c r="F16" s="1">
        <v>1295343.4117568769</v>
      </c>
      <c r="G16" s="1">
        <v>122406398.82265545</v>
      </c>
      <c r="H16" s="1">
        <v>145.30020896815267</v>
      </c>
      <c r="I16" s="1">
        <v>6606921.608857925</v>
      </c>
      <c r="J16" s="1">
        <v>226773.89679746737</v>
      </c>
      <c r="K16" s="1">
        <v>383904.75921146682</v>
      </c>
      <c r="L16" s="1">
        <v>5185.8812021054728</v>
      </c>
      <c r="M16" s="1">
        <v>17501.571811328915</v>
      </c>
      <c r="N16" s="1">
        <v>873148.6079756926</v>
      </c>
      <c r="O16" s="1">
        <v>21183.866820161747</v>
      </c>
      <c r="P16" s="1">
        <v>24053.702012184047</v>
      </c>
      <c r="Q16" s="1">
        <v>151351.67593982539</v>
      </c>
      <c r="R16" s="1">
        <v>1837090.9812140665</v>
      </c>
      <c r="S16" s="1">
        <v>1723.0601054029241</v>
      </c>
      <c r="T16" s="1">
        <v>155030.57710706102</v>
      </c>
      <c r="U16" s="1">
        <v>8054.7341217610519</v>
      </c>
      <c r="V16" s="1">
        <v>9846071.8781334292</v>
      </c>
      <c r="W16" s="1">
        <v>9829.2653776321549</v>
      </c>
      <c r="X16" s="1">
        <v>20804352.024957262</v>
      </c>
      <c r="Y16" s="1">
        <v>242881.01059244762</v>
      </c>
      <c r="Z16" s="1">
        <v>2223222.9510225849</v>
      </c>
      <c r="AA16" s="1">
        <v>17479213.444414254</v>
      </c>
      <c r="AB16" s="1">
        <v>12924205.25206992</v>
      </c>
      <c r="AC16" s="1">
        <v>322112.20100356924</v>
      </c>
      <c r="AD16" s="1">
        <v>2935868.8310218388</v>
      </c>
      <c r="AE16" s="1">
        <v>10111414.412913768</v>
      </c>
      <c r="AF16" s="1">
        <v>3429937.5315284971</v>
      </c>
      <c r="AG16" s="1">
        <v>46667.861339181727</v>
      </c>
      <c r="AH16" s="1">
        <v>16977086.049087252</v>
      </c>
      <c r="AI16" s="1">
        <v>269071.76061946485</v>
      </c>
      <c r="AJ16" s="1">
        <v>12272.779325501093</v>
      </c>
      <c r="AK16" s="1">
        <v>40068721.97367204</v>
      </c>
      <c r="AL16" s="1">
        <v>4852168.0698153237</v>
      </c>
      <c r="AM16" s="1">
        <v>94447794.886093557</v>
      </c>
      <c r="AN16" s="1">
        <v>31960768.478058901</v>
      </c>
      <c r="AO16" s="1">
        <v>6981356.820500805</v>
      </c>
      <c r="AP16" s="1">
        <v>782301.86641125905</v>
      </c>
      <c r="AQ16" s="1">
        <v>367464.66741038952</v>
      </c>
      <c r="AR16" s="1">
        <v>5226.1828243553009</v>
      </c>
      <c r="AS16" s="1">
        <v>50276.626892063832</v>
      </c>
      <c r="AT16" s="1">
        <v>49259.892154507696</v>
      </c>
      <c r="AU16" s="1">
        <v>133697.46272906123</v>
      </c>
      <c r="AV16" s="1">
        <v>358.8030286217255</v>
      </c>
      <c r="AW16" s="1">
        <v>214.93603278315709</v>
      </c>
      <c r="AX16" s="1">
        <v>1329.3870932560346</v>
      </c>
      <c r="AY16" s="1">
        <v>7293.542113680217</v>
      </c>
      <c r="AZ16" s="1">
        <v>164776.1736916434</v>
      </c>
      <c r="BA16" s="1">
        <v>3472.6846517708659</v>
      </c>
      <c r="BB16" s="1">
        <v>3257.9027234386831</v>
      </c>
      <c r="BC16" s="1">
        <v>2992760.0850686128</v>
      </c>
      <c r="BD16" s="1">
        <v>2441.7313957763904</v>
      </c>
      <c r="BE16" s="1">
        <v>3790899.6785455784</v>
      </c>
      <c r="BF16" s="1">
        <v>2150191.6062418139</v>
      </c>
      <c r="BG16" s="1">
        <v>8503092.1952389106</v>
      </c>
      <c r="BH16" s="1">
        <v>277475.12278279196</v>
      </c>
      <c r="BI16" s="1">
        <v>1.0496110229793318</v>
      </c>
      <c r="BJ16" s="1">
        <v>47741.537117235624</v>
      </c>
      <c r="BK16" s="1">
        <v>233433.68142304532</v>
      </c>
      <c r="BL16" s="1">
        <v>1.0496110229793318</v>
      </c>
      <c r="BM16">
        <v>142.04367111610588</v>
      </c>
      <c r="BN16">
        <v>9.7180858484368855</v>
      </c>
    </row>
    <row r="17" spans="1:66" x14ac:dyDescent="0.15">
      <c r="A17" s="1" t="s">
        <v>37</v>
      </c>
      <c r="B17" s="1">
        <v>27455.748977368945</v>
      </c>
      <c r="C17" s="1">
        <v>4480515.2738979757</v>
      </c>
      <c r="D17" s="1">
        <v>421802.56387602375</v>
      </c>
      <c r="E17" s="1">
        <v>5399892.7495251866</v>
      </c>
      <c r="F17" s="1">
        <v>1346580.8876477105</v>
      </c>
      <c r="G17" s="1">
        <v>95251253.437613264</v>
      </c>
      <c r="H17" s="1">
        <v>129.36935399184557</v>
      </c>
      <c r="I17" s="1">
        <v>9329618.4406311233</v>
      </c>
      <c r="J17" s="1">
        <v>265246.9241769301</v>
      </c>
      <c r="K17" s="1">
        <v>465634.87717146485</v>
      </c>
      <c r="L17" s="1">
        <v>5985.250906262695</v>
      </c>
      <c r="M17" s="1">
        <v>16471.834486993263</v>
      </c>
      <c r="N17" s="1">
        <v>753348.59358590422</v>
      </c>
      <c r="O17" s="1">
        <v>23338.357773640764</v>
      </c>
      <c r="P17" s="1">
        <v>30582.579520296913</v>
      </c>
      <c r="Q17" s="1">
        <v>164256.98078448346</v>
      </c>
      <c r="R17" s="1">
        <v>2981359.730266449</v>
      </c>
      <c r="S17" s="1">
        <v>2344.6305846000337</v>
      </c>
      <c r="T17" s="1">
        <v>331815.7249229094</v>
      </c>
      <c r="U17" s="1">
        <v>8405.4639787942833</v>
      </c>
      <c r="V17" s="1">
        <v>17686853.260941632</v>
      </c>
      <c r="W17" s="1">
        <v>11641.50779182412</v>
      </c>
      <c r="X17" s="1">
        <v>19275367.828856099</v>
      </c>
      <c r="Y17" s="1">
        <v>11221.364963015661</v>
      </c>
      <c r="Z17" s="1">
        <v>1639187.1780731261</v>
      </c>
      <c r="AA17" s="1">
        <v>17389977.304873381</v>
      </c>
      <c r="AB17" s="1">
        <v>9179981.2747162487</v>
      </c>
      <c r="AC17" s="1">
        <v>312260.67743526906</v>
      </c>
      <c r="AD17" s="1">
        <v>2199451.1449995781</v>
      </c>
      <c r="AE17" s="1">
        <v>11151210.439974954</v>
      </c>
      <c r="AF17" s="1">
        <v>3487100.3224606379</v>
      </c>
      <c r="AG17" s="1">
        <v>41443.782267283037</v>
      </c>
      <c r="AH17" s="1">
        <v>28179295.361736353</v>
      </c>
      <c r="AI17" s="1">
        <v>239770.03593300693</v>
      </c>
      <c r="AJ17" s="1">
        <v>20721.775325861854</v>
      </c>
      <c r="AK17" s="1">
        <v>55530312.942193307</v>
      </c>
      <c r="AL17" s="1">
        <v>7105946.6423230274</v>
      </c>
      <c r="AM17" s="1">
        <v>114910952.92374298</v>
      </c>
      <c r="AN17" s="1">
        <v>65902302.807502456</v>
      </c>
      <c r="AO17" s="1">
        <v>19398967.734687276</v>
      </c>
      <c r="AP17" s="1">
        <v>2276547.9593871953</v>
      </c>
      <c r="AQ17" s="1">
        <v>306125.484884626</v>
      </c>
      <c r="AR17" s="1">
        <v>3752.0655369095707</v>
      </c>
      <c r="AS17" s="1">
        <v>36404.864769706684</v>
      </c>
      <c r="AT17" s="1">
        <v>29625.492602684226</v>
      </c>
      <c r="AU17" s="1">
        <v>126010.19513694081</v>
      </c>
      <c r="AV17" s="1">
        <v>289.72860908828079</v>
      </c>
      <c r="AW17" s="1">
        <v>333.8886011959861</v>
      </c>
      <c r="AX17" s="1">
        <v>1788.9605423170094</v>
      </c>
      <c r="AY17" s="1">
        <v>8509.4289656963701</v>
      </c>
      <c r="AZ17" s="1">
        <v>228031.09126770883</v>
      </c>
      <c r="BA17" s="1">
        <v>3753.052629032848</v>
      </c>
      <c r="BB17" s="1">
        <v>2808.6516840036493</v>
      </c>
      <c r="BC17" s="1">
        <v>3195754.5933744735</v>
      </c>
      <c r="BD17" s="1">
        <v>1528.718340827161</v>
      </c>
      <c r="BE17" s="1">
        <v>3002264.352892431</v>
      </c>
      <c r="BF17" s="1">
        <v>1650635.428925873</v>
      </c>
      <c r="BG17" s="1">
        <v>6607336.2281615073</v>
      </c>
      <c r="BH17" s="1">
        <v>254679.95817000559</v>
      </c>
      <c r="BI17" s="1">
        <v>0.76340642207718279</v>
      </c>
      <c r="BJ17" s="1">
        <v>0.76340642207718279</v>
      </c>
      <c r="BK17" s="1">
        <v>189422.42572867987</v>
      </c>
      <c r="BL17" s="1">
        <v>0.76340642207718279</v>
      </c>
      <c r="BM17">
        <v>102.65525011328047</v>
      </c>
      <c r="BN17">
        <v>19.148370446975271</v>
      </c>
    </row>
    <row r="18" spans="1:66" x14ac:dyDescent="0.15">
      <c r="A18" s="1" t="s">
        <v>38</v>
      </c>
      <c r="B18" s="1">
        <v>27175.026567195342</v>
      </c>
      <c r="C18" s="1">
        <v>5504550.0353993811</v>
      </c>
      <c r="D18" s="1">
        <v>492730.14211344067</v>
      </c>
      <c r="E18" s="1">
        <v>6162707.4111520145</v>
      </c>
      <c r="F18" s="1">
        <v>1697671.52848487</v>
      </c>
      <c r="G18" s="1">
        <v>106748186.05974682</v>
      </c>
      <c r="H18" s="1">
        <v>144.89927756256392</v>
      </c>
      <c r="I18" s="1">
        <v>9816317.1931304503</v>
      </c>
      <c r="J18" s="1">
        <v>340253.3663973558</v>
      </c>
      <c r="K18" s="1">
        <v>473685.95210599003</v>
      </c>
      <c r="L18" s="1">
        <v>6859.9802082070064</v>
      </c>
      <c r="M18" s="1">
        <v>17458.940190741723</v>
      </c>
      <c r="N18" s="1">
        <v>967968.40723800496</v>
      </c>
      <c r="O18" s="1">
        <v>25795.810987026722</v>
      </c>
      <c r="P18" s="1">
        <v>34532.70689029694</v>
      </c>
      <c r="Q18" s="1">
        <v>175742.36045104905</v>
      </c>
      <c r="R18" s="1">
        <v>3931771.0899009602</v>
      </c>
      <c r="S18" s="1">
        <v>2839.2396610369569</v>
      </c>
      <c r="T18" s="1">
        <v>344404.47677721974</v>
      </c>
      <c r="U18" s="1">
        <v>10450.347166805981</v>
      </c>
      <c r="V18" s="1">
        <v>18870210.207809635</v>
      </c>
      <c r="W18" s="1">
        <v>14103.035257085363</v>
      </c>
      <c r="X18" s="1">
        <v>17912073.026726257</v>
      </c>
      <c r="Y18" s="1">
        <v>41210.596535472956</v>
      </c>
      <c r="Z18" s="1">
        <v>1551997.2100681469</v>
      </c>
      <c r="AA18" s="1">
        <v>17180757.817053728</v>
      </c>
      <c r="AB18" s="1">
        <v>9988230.6474498119</v>
      </c>
      <c r="AC18" s="1">
        <v>295162.31071898015</v>
      </c>
      <c r="AD18" s="1">
        <v>2028005.5916604928</v>
      </c>
      <c r="AE18" s="1">
        <v>11829022.161125131</v>
      </c>
      <c r="AF18" s="1">
        <v>3568332.9196671937</v>
      </c>
      <c r="AG18" s="1">
        <v>39814.252354946344</v>
      </c>
      <c r="AH18" s="1">
        <v>28405761.433841657</v>
      </c>
      <c r="AI18" s="1">
        <v>235308.51192590577</v>
      </c>
      <c r="AJ18" s="1">
        <v>18090.764914297757</v>
      </c>
      <c r="AK18" s="1">
        <v>55181817.957059972</v>
      </c>
      <c r="AL18" s="1">
        <v>5803930.2616962455</v>
      </c>
      <c r="AM18" s="1">
        <v>117095743.55224831</v>
      </c>
      <c r="AN18" s="1">
        <v>51056102.054426916</v>
      </c>
      <c r="AO18" s="1">
        <v>11951869.884799169</v>
      </c>
      <c r="AP18" s="1">
        <v>886689.22112451948</v>
      </c>
      <c r="AQ18" s="1">
        <v>308838.93949874322</v>
      </c>
      <c r="AR18" s="1">
        <v>3404.5681209969139</v>
      </c>
      <c r="AS18" s="1">
        <v>28894.181134753529</v>
      </c>
      <c r="AT18" s="1">
        <v>27658.950480148207</v>
      </c>
      <c r="AU18" s="1">
        <v>138006.81546591941</v>
      </c>
      <c r="AV18" s="1">
        <v>265.00392230117916</v>
      </c>
      <c r="AW18" s="1">
        <v>311.01296533859204</v>
      </c>
      <c r="AX18" s="1">
        <v>1824.962991838531</v>
      </c>
      <c r="AY18" s="1">
        <v>9143.232016908456</v>
      </c>
      <c r="AZ18" s="1">
        <v>200717.46637667759</v>
      </c>
      <c r="BA18" s="1">
        <v>4440.1851874823706</v>
      </c>
      <c r="BB18" s="1">
        <v>3212.9394324203131</v>
      </c>
      <c r="BC18" s="1">
        <v>3639101.7765740925</v>
      </c>
      <c r="BD18" s="1">
        <v>1555.4042379981606</v>
      </c>
      <c r="BE18" s="1">
        <v>2574489.5239493959</v>
      </c>
      <c r="BF18" s="1">
        <v>1451424.7112628955</v>
      </c>
      <c r="BG18" s="1">
        <v>4735030.7289943341</v>
      </c>
      <c r="BH18" s="1">
        <v>219681.30979328172</v>
      </c>
      <c r="BI18" s="1">
        <v>0.69645510145802381</v>
      </c>
      <c r="BJ18" s="1">
        <v>38646.288613997269</v>
      </c>
      <c r="BK18" s="1">
        <v>130101.25004412646</v>
      </c>
      <c r="BL18" s="1">
        <v>0.69645510145802381</v>
      </c>
      <c r="BM18">
        <v>99.208520144951251</v>
      </c>
      <c r="BN18">
        <v>16.849294848133834</v>
      </c>
    </row>
    <row r="19" spans="1:66" x14ac:dyDescent="0.15">
      <c r="A19" s="1" t="s">
        <v>39</v>
      </c>
      <c r="B19" s="1">
        <v>3359.7496782233516</v>
      </c>
      <c r="C19" s="1">
        <v>5671974.187877615</v>
      </c>
      <c r="D19" s="1">
        <v>107496.34092432837</v>
      </c>
      <c r="E19" s="1">
        <v>2306400.3262699111</v>
      </c>
      <c r="F19" s="1">
        <v>228684.17227221763</v>
      </c>
      <c r="G19" s="1">
        <v>93678286.015344009</v>
      </c>
      <c r="H19" s="1">
        <v>109.04625292104507</v>
      </c>
      <c r="I19" s="1">
        <v>2813966.641291067</v>
      </c>
      <c r="J19" s="1">
        <v>84475.152797427043</v>
      </c>
      <c r="K19" s="1">
        <v>161424.8557018814</v>
      </c>
      <c r="L19" s="1">
        <v>5251.3766336605267</v>
      </c>
      <c r="M19" s="1">
        <v>2595.9739598419437</v>
      </c>
      <c r="N19" s="1">
        <v>366377.90072309406</v>
      </c>
      <c r="O19" s="1">
        <v>6747.7535165832869</v>
      </c>
      <c r="P19" s="1">
        <v>11328.789849230998</v>
      </c>
      <c r="Q19" s="1">
        <v>52568.38969191572</v>
      </c>
      <c r="R19" s="1">
        <v>239669.64070540929</v>
      </c>
      <c r="S19" s="1">
        <v>1435.3277333423864</v>
      </c>
      <c r="T19" s="1">
        <v>47017.244810260934</v>
      </c>
      <c r="U19" s="1">
        <v>3535.6108176342491</v>
      </c>
      <c r="V19" s="1">
        <v>5414103.1334090522</v>
      </c>
      <c r="W19" s="1">
        <v>10016.950238912899</v>
      </c>
      <c r="X19" s="1">
        <v>10277476.667647107</v>
      </c>
      <c r="Y19" s="1">
        <v>525869.23045161995</v>
      </c>
      <c r="Z19" s="1">
        <v>1097795.7514483286</v>
      </c>
      <c r="AA19" s="1">
        <v>17092834.999604903</v>
      </c>
      <c r="AB19" s="1">
        <v>5186695.3325365633</v>
      </c>
      <c r="AC19" s="1">
        <v>163950.51628402184</v>
      </c>
      <c r="AD19" s="1">
        <v>1054976.0313319368</v>
      </c>
      <c r="AE19" s="1">
        <v>10258986.886951271</v>
      </c>
      <c r="AF19" s="1">
        <v>2106502.9325465434</v>
      </c>
      <c r="AG19" s="1">
        <v>24252.61675800032</v>
      </c>
      <c r="AH19" s="1">
        <v>11872737.099382563</v>
      </c>
      <c r="AI19" s="1">
        <v>121065.60297221638</v>
      </c>
      <c r="AJ19" s="1">
        <v>10827.354340121472</v>
      </c>
      <c r="AK19" s="1">
        <v>30394448.59211937</v>
      </c>
      <c r="AL19" s="1">
        <v>2429602.7604500237</v>
      </c>
      <c r="AM19" s="1">
        <v>79049068.215510309</v>
      </c>
      <c r="AN19" s="1">
        <v>9260518.4828756042</v>
      </c>
      <c r="AO19" s="1">
        <v>2230518.6626588642</v>
      </c>
      <c r="AP19" s="1">
        <v>316652.84639614995</v>
      </c>
      <c r="AQ19" s="1">
        <v>181204.44459878354</v>
      </c>
      <c r="AR19" s="1">
        <v>2260.2736356408973</v>
      </c>
      <c r="AS19" s="1">
        <v>30168.002285570619</v>
      </c>
      <c r="AT19" s="1">
        <v>21593.016902637672</v>
      </c>
      <c r="AU19" s="1">
        <v>175001.53102799473</v>
      </c>
      <c r="AV19" s="1">
        <v>307.78020814292967</v>
      </c>
      <c r="AW19" s="1">
        <v>406.44494983977262</v>
      </c>
      <c r="AX19" s="1">
        <v>830.98954450266126</v>
      </c>
      <c r="AY19" s="1">
        <v>2182.3330732290005</v>
      </c>
      <c r="AZ19" s="1">
        <v>97022.365603887563</v>
      </c>
      <c r="BA19" s="1">
        <v>2997.5543151794295</v>
      </c>
      <c r="BB19" s="1">
        <v>2177.6025824633307</v>
      </c>
      <c r="BC19" s="1">
        <v>1569835.4362110957</v>
      </c>
      <c r="BD19" s="1">
        <v>3260.8849678017145</v>
      </c>
      <c r="BE19" s="1">
        <v>930594.01695438474</v>
      </c>
      <c r="BF19" s="1">
        <v>532426.13358445698</v>
      </c>
      <c r="BG19" s="1">
        <v>2623137.5479069198</v>
      </c>
      <c r="BH19" s="1">
        <v>172183.84037880573</v>
      </c>
      <c r="BI19" s="1">
        <v>0.87894662915291977</v>
      </c>
      <c r="BJ19" s="1">
        <v>0.87894662915291977</v>
      </c>
      <c r="BK19" s="1">
        <v>0.87894662915291977</v>
      </c>
      <c r="BL19" s="1">
        <v>0.87894662915291977</v>
      </c>
      <c r="BM19">
        <v>33.765769566297216</v>
      </c>
      <c r="BN19">
        <v>9.4528758294225916</v>
      </c>
    </row>
    <row r="20" spans="1:66" x14ac:dyDescent="0.15">
      <c r="A20" s="1" t="s">
        <v>40</v>
      </c>
      <c r="B20" s="1">
        <v>3068.9498977540461</v>
      </c>
      <c r="C20" s="1">
        <v>5644787.7232366167</v>
      </c>
      <c r="D20" s="1">
        <v>95686.721942100252</v>
      </c>
      <c r="E20" s="1">
        <v>2493346.4566224427</v>
      </c>
      <c r="F20" s="1">
        <v>224134.53299433179</v>
      </c>
      <c r="G20" s="1">
        <v>93987309.53283605</v>
      </c>
      <c r="H20" s="1">
        <v>112.52252493492287</v>
      </c>
      <c r="I20" s="1">
        <v>2686014.8581410544</v>
      </c>
      <c r="J20" s="1">
        <v>81007.589193423672</v>
      </c>
      <c r="K20" s="1">
        <v>204111.33978626566</v>
      </c>
      <c r="L20" s="1">
        <v>10402.310852966164</v>
      </c>
      <c r="M20" s="1">
        <v>2710.6801589013808</v>
      </c>
      <c r="N20" s="1">
        <v>459110.4710677042</v>
      </c>
      <c r="O20" s="1">
        <v>9147.1649443745082</v>
      </c>
      <c r="P20" s="1">
        <v>12885.891068897952</v>
      </c>
      <c r="Q20" s="1">
        <v>61505.892738990944</v>
      </c>
      <c r="R20" s="1">
        <v>154653.58903452728</v>
      </c>
      <c r="S20" s="1">
        <v>1658.9602172180066</v>
      </c>
      <c r="T20" s="1">
        <v>56020.062243909357</v>
      </c>
      <c r="U20" s="1">
        <v>2838.7550083865999</v>
      </c>
      <c r="V20" s="1">
        <v>4593228.2872557919</v>
      </c>
      <c r="W20" s="1">
        <v>12744.456461828768</v>
      </c>
      <c r="X20" s="1">
        <v>12757707.433212414</v>
      </c>
      <c r="Y20" s="1">
        <v>46524.446429124859</v>
      </c>
      <c r="Z20" s="1">
        <v>1015229.5370746861</v>
      </c>
      <c r="AA20" s="1">
        <v>19140855.052472308</v>
      </c>
      <c r="AB20" s="1">
        <v>4904833.5265434757</v>
      </c>
      <c r="AC20" s="1">
        <v>173274.33721753373</v>
      </c>
      <c r="AD20" s="1">
        <v>1103030.3412217167</v>
      </c>
      <c r="AE20" s="1">
        <v>11512094.947289372</v>
      </c>
      <c r="AF20" s="1">
        <v>2256978.6292870268</v>
      </c>
      <c r="AG20" s="1">
        <v>24773.943299981194</v>
      </c>
      <c r="AH20" s="1">
        <v>12273515.608958418</v>
      </c>
      <c r="AI20" s="1">
        <v>141461.12245271614</v>
      </c>
      <c r="AJ20" s="1">
        <v>15252.207909767152</v>
      </c>
      <c r="AK20" s="1">
        <v>32159676.335311919</v>
      </c>
      <c r="AL20" s="1">
        <v>2985099.5726277176</v>
      </c>
      <c r="AM20" s="1">
        <v>85554377.011903003</v>
      </c>
      <c r="AN20" s="1">
        <v>13577356.283920128</v>
      </c>
      <c r="AO20" s="1">
        <v>3074339.1375894444</v>
      </c>
      <c r="AP20" s="1">
        <v>369570.041710552</v>
      </c>
      <c r="AQ20" s="1">
        <v>142561.86288891872</v>
      </c>
      <c r="AR20" s="1">
        <v>2146.7835459957787</v>
      </c>
      <c r="AS20" s="1">
        <v>22709.413353947268</v>
      </c>
      <c r="AT20" s="1">
        <v>23928.98781562347</v>
      </c>
      <c r="AU20" s="1">
        <v>233403.57201012192</v>
      </c>
      <c r="AV20" s="1">
        <v>431.11073083376846</v>
      </c>
      <c r="AW20" s="1">
        <v>325.32157307605524</v>
      </c>
      <c r="AX20" s="1">
        <v>858.76181680036439</v>
      </c>
      <c r="AY20" s="1">
        <v>1603.1606797895422</v>
      </c>
      <c r="AZ20" s="1">
        <v>97828.150016521904</v>
      </c>
      <c r="BA20" s="1">
        <v>2619.9513054926374</v>
      </c>
      <c r="BB20" s="1">
        <v>1617.715964820057</v>
      </c>
      <c r="BC20" s="1">
        <v>1136655.4772558161</v>
      </c>
      <c r="BD20" s="1">
        <v>3179.2901159509861</v>
      </c>
      <c r="BE20" s="1">
        <v>831453.96037689294</v>
      </c>
      <c r="BF20" s="1">
        <v>515552.14650105149</v>
      </c>
      <c r="BG20" s="1">
        <v>2435295.0581550831</v>
      </c>
      <c r="BH20" s="1">
        <v>0.88708473800859966</v>
      </c>
      <c r="BI20" s="1">
        <v>0.88708473800859966</v>
      </c>
      <c r="BJ20" s="1">
        <v>0.88708473800859966</v>
      </c>
      <c r="BK20" s="1">
        <v>0.88708473800859966</v>
      </c>
      <c r="BL20" s="1">
        <v>0.88708473800859966</v>
      </c>
      <c r="BM20">
        <v>31.646750317283892</v>
      </c>
      <c r="BN20">
        <v>10.619667634159347</v>
      </c>
    </row>
    <row r="21" spans="1:66" x14ac:dyDescent="0.15">
      <c r="A21" s="1" t="s">
        <v>41</v>
      </c>
      <c r="B21" s="1">
        <v>3788.699309461309</v>
      </c>
      <c r="C21" s="1">
        <v>5654464.0319868606</v>
      </c>
      <c r="D21" s="1">
        <v>67272.521210163351</v>
      </c>
      <c r="E21" s="1">
        <v>2219674.4286027011</v>
      </c>
      <c r="F21" s="1">
        <v>207875.15478863387</v>
      </c>
      <c r="G21" s="1">
        <v>110401522.56298099</v>
      </c>
      <c r="H21" s="1">
        <v>133.85957932590273</v>
      </c>
      <c r="I21" s="1">
        <v>2644309.3808298334</v>
      </c>
      <c r="J21" s="1">
        <v>72638.773733880458</v>
      </c>
      <c r="K21" s="1">
        <v>200955.26414726331</v>
      </c>
      <c r="L21" s="1">
        <v>5840.3351567305554</v>
      </c>
      <c r="M21" s="1">
        <v>3276.3279241900336</v>
      </c>
      <c r="N21" s="1">
        <v>361197.61118160276</v>
      </c>
      <c r="O21" s="1">
        <v>9952.5799352020294</v>
      </c>
      <c r="P21" s="1">
        <v>9761.7363497456445</v>
      </c>
      <c r="Q21" s="1">
        <v>51569.734178431056</v>
      </c>
      <c r="R21" s="1">
        <v>283593.60919898987</v>
      </c>
      <c r="S21" s="1">
        <v>1693.830130387804</v>
      </c>
      <c r="T21" s="1">
        <v>46797.869992493703</v>
      </c>
      <c r="U21" s="1">
        <v>2980.1287199917838</v>
      </c>
      <c r="V21" s="1">
        <v>5026871.3111128444</v>
      </c>
      <c r="W21" s="1">
        <v>9839.0178626245342</v>
      </c>
      <c r="X21" s="1">
        <v>13130840.966686854</v>
      </c>
      <c r="Y21" s="1">
        <v>303098.14367510198</v>
      </c>
      <c r="Z21" s="1">
        <v>1246902.4282888118</v>
      </c>
      <c r="AA21" s="1">
        <v>19164590.809509519</v>
      </c>
      <c r="AB21" s="1">
        <v>5643632.434522829</v>
      </c>
      <c r="AC21" s="1">
        <v>202858.03036188101</v>
      </c>
      <c r="AD21" s="1">
        <v>1388561.2303379131</v>
      </c>
      <c r="AE21" s="1">
        <v>12479693.815509444</v>
      </c>
      <c r="AF21" s="1">
        <v>2497495.0914913137</v>
      </c>
      <c r="AG21" s="1">
        <v>34250.807356245794</v>
      </c>
      <c r="AH21" s="1">
        <v>16516732.649105897</v>
      </c>
      <c r="AI21" s="1">
        <v>171941.42488469192</v>
      </c>
      <c r="AJ21" s="1">
        <v>16325.608040600668</v>
      </c>
      <c r="AK21" s="1">
        <v>35077051.548699491</v>
      </c>
      <c r="AL21" s="1">
        <v>3671695.7762368601</v>
      </c>
      <c r="AM21" s="1">
        <v>90173891.793027356</v>
      </c>
      <c r="AN21" s="1">
        <v>12717113.627936302</v>
      </c>
      <c r="AO21" s="1">
        <v>2682995.3873085054</v>
      </c>
      <c r="AP21" s="1">
        <v>402994.71235907834</v>
      </c>
      <c r="AQ21" s="1">
        <v>135432.01663693693</v>
      </c>
      <c r="AR21" s="1">
        <v>1917.6376691909422</v>
      </c>
      <c r="AS21" s="1">
        <v>20445.476010843646</v>
      </c>
      <c r="AT21" s="1">
        <v>21194.426371304671</v>
      </c>
      <c r="AU21" s="1">
        <v>165168.04570462572</v>
      </c>
      <c r="AV21" s="1">
        <v>402.16043924450742</v>
      </c>
      <c r="AW21" s="1">
        <v>331.96188985181118</v>
      </c>
      <c r="AX21" s="1">
        <v>733.70815084516641</v>
      </c>
      <c r="AY21" s="1">
        <v>1375.0614295559765</v>
      </c>
      <c r="AZ21" s="1">
        <v>103345.10191834506</v>
      </c>
      <c r="BA21" s="1">
        <v>2208.8206918800292</v>
      </c>
      <c r="BB21" s="1">
        <v>1834.2703771129163</v>
      </c>
      <c r="BC21" s="1">
        <v>1156939.7448795449</v>
      </c>
      <c r="BD21" s="1">
        <v>2329.3951082776612</v>
      </c>
      <c r="BE21" s="1">
        <v>770239.37705922266</v>
      </c>
      <c r="BF21" s="1">
        <v>465480.09991617419</v>
      </c>
      <c r="BG21" s="1">
        <v>2244341.4018681482</v>
      </c>
      <c r="BH21" s="1">
        <v>171982.40399851033</v>
      </c>
      <c r="BI21" s="1">
        <v>0.80319749588692535</v>
      </c>
      <c r="BJ21" s="1">
        <v>0.80319749588692535</v>
      </c>
      <c r="BK21" s="1">
        <v>0.80319749588692535</v>
      </c>
      <c r="BL21" s="1">
        <v>0.80319749588692535</v>
      </c>
      <c r="BM21">
        <v>28.511867576100503</v>
      </c>
      <c r="BN21">
        <v>10.581910507945452</v>
      </c>
    </row>
    <row r="22" spans="1:66" x14ac:dyDescent="0.15">
      <c r="A22" s="1" t="s">
        <v>42</v>
      </c>
      <c r="B22" s="1">
        <v>2885.1879900949466</v>
      </c>
      <c r="C22" s="1">
        <v>4531951.7794328602</v>
      </c>
      <c r="D22" s="1">
        <v>86231.444619083923</v>
      </c>
      <c r="E22" s="1">
        <v>2158654.304550285</v>
      </c>
      <c r="F22" s="1">
        <v>184690.32175015722</v>
      </c>
      <c r="G22" s="1">
        <v>91619408.394709393</v>
      </c>
      <c r="H22" s="1">
        <v>103.17593633474407</v>
      </c>
      <c r="I22" s="1">
        <v>1899273.2922273865</v>
      </c>
      <c r="J22" s="1">
        <v>68252.712983469697</v>
      </c>
      <c r="K22" s="1">
        <v>174508.78045328904</v>
      </c>
      <c r="L22" s="1">
        <v>4908.4620302987068</v>
      </c>
      <c r="M22" s="1">
        <v>3817.6500871748549</v>
      </c>
      <c r="N22" s="1">
        <v>288535.59481112286</v>
      </c>
      <c r="O22" s="1">
        <v>8087.0061521080443</v>
      </c>
      <c r="P22" s="1">
        <v>10357.911765811987</v>
      </c>
      <c r="Q22" s="1">
        <v>48160.631046953356</v>
      </c>
      <c r="R22" s="1">
        <v>157938.80829102307</v>
      </c>
      <c r="S22" s="1">
        <v>1063.8713635107804</v>
      </c>
      <c r="T22" s="1">
        <v>49557.884368647654</v>
      </c>
      <c r="U22" s="1">
        <v>3162.9825758014572</v>
      </c>
      <c r="V22" s="1">
        <v>4445300.2942308383</v>
      </c>
      <c r="W22" s="1">
        <v>11095.197783817952</v>
      </c>
      <c r="X22" s="1">
        <v>10886189.293581797</v>
      </c>
      <c r="Y22" s="1">
        <v>66979.995915834312</v>
      </c>
      <c r="Z22" s="1">
        <v>978720.16997117142</v>
      </c>
      <c r="AA22" s="1">
        <v>15451353.472947283</v>
      </c>
      <c r="AB22" s="1">
        <v>4405596.5777142467</v>
      </c>
      <c r="AC22" s="1">
        <v>170706.36589134572</v>
      </c>
      <c r="AD22" s="1">
        <v>1039389.5985000717</v>
      </c>
      <c r="AE22" s="1">
        <v>11005666.23499771</v>
      </c>
      <c r="AF22" s="1">
        <v>2166179.6214773408</v>
      </c>
      <c r="AG22" s="1">
        <v>25112.32273864013</v>
      </c>
      <c r="AH22" s="1">
        <v>15145858.166399814</v>
      </c>
      <c r="AI22" s="1">
        <v>132310.00183481007</v>
      </c>
      <c r="AJ22" s="1">
        <v>14728.874155643425</v>
      </c>
      <c r="AK22" s="1">
        <v>43364954.424697496</v>
      </c>
      <c r="AL22" s="1">
        <v>3433243.9849202652</v>
      </c>
      <c r="AM22" s="1">
        <v>87440423.930017158</v>
      </c>
      <c r="AN22" s="1">
        <v>16459617.176448813</v>
      </c>
      <c r="AO22" s="1">
        <v>3951281.1531825145</v>
      </c>
      <c r="AP22" s="1">
        <v>498113.85485021613</v>
      </c>
      <c r="AQ22" s="1">
        <v>153651.58545125995</v>
      </c>
      <c r="AR22" s="1">
        <v>2174.6595279503044</v>
      </c>
      <c r="AS22" s="1">
        <v>28601.568311937532</v>
      </c>
      <c r="AT22" s="1">
        <v>19904.227009456274</v>
      </c>
      <c r="AU22" s="1">
        <v>219652.60964854388</v>
      </c>
      <c r="AV22" s="1">
        <v>320.52462675620177</v>
      </c>
      <c r="AW22" s="1">
        <v>431.89598985714588</v>
      </c>
      <c r="AX22" s="1">
        <v>736.50166274164076</v>
      </c>
      <c r="AY22" s="1">
        <v>1499.1372554515333</v>
      </c>
      <c r="AZ22" s="1">
        <v>107650.40916285962</v>
      </c>
      <c r="BA22" s="1">
        <v>2290.2825899449731</v>
      </c>
      <c r="BB22" s="1">
        <v>1869.7638986376494</v>
      </c>
      <c r="BC22" s="1">
        <v>1460988.8451333316</v>
      </c>
      <c r="BD22" s="1">
        <v>3000.6503227183621</v>
      </c>
      <c r="BE22" s="1">
        <v>767346.4474097332</v>
      </c>
      <c r="BF22" s="1">
        <v>437260.77583041246</v>
      </c>
      <c r="BG22" s="1">
        <v>2283721.5480358526</v>
      </c>
      <c r="BH22" s="1">
        <v>131031.62852943726</v>
      </c>
      <c r="BI22" s="1">
        <v>0.88517568968157279</v>
      </c>
      <c r="BJ22" s="1">
        <v>34859.098859924918</v>
      </c>
      <c r="BK22" s="1">
        <v>0.88517568968157279</v>
      </c>
      <c r="BL22" s="1">
        <v>0.88517568968157279</v>
      </c>
      <c r="BM22">
        <v>34.424960716861307</v>
      </c>
      <c r="BN22">
        <v>9.9778078961042702</v>
      </c>
    </row>
    <row r="23" spans="1:66" x14ac:dyDescent="0.15">
      <c r="A23" s="1" t="s">
        <v>43</v>
      </c>
      <c r="B23" s="1">
        <v>912.40729384829274</v>
      </c>
      <c r="C23" s="1">
        <v>115487.48328090071</v>
      </c>
      <c r="D23" s="1">
        <v>432488.99044149613</v>
      </c>
      <c r="E23" s="1">
        <v>891797.12650758517</v>
      </c>
      <c r="F23" s="1">
        <v>7105.2823415167013</v>
      </c>
      <c r="G23" s="1">
        <v>61750444.184859373</v>
      </c>
      <c r="H23" s="1">
        <v>66.712488805757189</v>
      </c>
      <c r="I23" s="1">
        <v>1005940.0423940985</v>
      </c>
      <c r="J23" s="1">
        <v>39788.677527593412</v>
      </c>
      <c r="K23" s="1">
        <v>732928.93826847244</v>
      </c>
      <c r="L23" s="1">
        <v>6351.4568232632664</v>
      </c>
      <c r="M23" s="1">
        <v>10001.721685371605</v>
      </c>
      <c r="N23" s="1">
        <v>449849.30902016058</v>
      </c>
      <c r="O23" s="1">
        <v>21688.960099822754</v>
      </c>
      <c r="P23" s="1">
        <v>105240.51252164409</v>
      </c>
      <c r="Q23" s="1">
        <v>94957.878631100684</v>
      </c>
      <c r="R23" s="1">
        <v>126420.29586868905</v>
      </c>
      <c r="S23" s="1">
        <v>316.78902351388825</v>
      </c>
      <c r="T23" s="1">
        <v>55994.179953890547</v>
      </c>
      <c r="U23" s="1">
        <v>4241.7591275877812</v>
      </c>
      <c r="V23" s="1">
        <v>809757.30611947435</v>
      </c>
      <c r="W23" s="1">
        <v>6786.6120728569085</v>
      </c>
      <c r="X23" s="1">
        <v>7249974.8528625956</v>
      </c>
      <c r="Y23" s="1">
        <v>1238549.3448818454</v>
      </c>
      <c r="Z23" s="1">
        <v>671149.65873243648</v>
      </c>
      <c r="AA23" s="1">
        <v>1092792.6333762619</v>
      </c>
      <c r="AB23" s="1">
        <v>6099568.3232074808</v>
      </c>
      <c r="AC23" s="1">
        <v>493399.90098836651</v>
      </c>
      <c r="AD23" s="1">
        <v>1454150.7367131286</v>
      </c>
      <c r="AE23" s="1">
        <v>2810301.0367709766</v>
      </c>
      <c r="AF23" s="1">
        <v>1377485.3055168225</v>
      </c>
      <c r="AG23" s="1">
        <v>23541.345784296253</v>
      </c>
      <c r="AH23" s="1">
        <v>26589349.144141383</v>
      </c>
      <c r="AI23" s="1">
        <v>341406.91601274902</v>
      </c>
      <c r="AJ23" s="1">
        <v>11011.819580945255</v>
      </c>
      <c r="AK23" s="1">
        <v>12849426.866038729</v>
      </c>
      <c r="AL23" s="1">
        <v>4214799.2651333306</v>
      </c>
      <c r="AM23" s="1">
        <v>75227808.497142598</v>
      </c>
      <c r="AN23" s="1">
        <v>5918977.2530084783</v>
      </c>
      <c r="AO23" s="1">
        <v>937582.07605808205</v>
      </c>
      <c r="AP23" s="1">
        <v>26793.446919631235</v>
      </c>
      <c r="AQ23" s="1">
        <v>606061.58302893874</v>
      </c>
      <c r="AR23" s="1">
        <v>10182.758218636956</v>
      </c>
      <c r="AS23" s="1">
        <v>71538.180793925771</v>
      </c>
      <c r="AT23" s="1">
        <v>141667.85525846167</v>
      </c>
      <c r="AU23" s="1">
        <v>138280.50553448059</v>
      </c>
      <c r="AV23" s="1">
        <v>508.33838089752567</v>
      </c>
      <c r="AW23" s="1">
        <v>262.79159258577971</v>
      </c>
      <c r="AX23" s="1">
        <v>51710.955680170286</v>
      </c>
      <c r="AY23" s="1">
        <v>69657.916442278278</v>
      </c>
      <c r="AZ23" s="1">
        <v>161146.777457886</v>
      </c>
      <c r="BA23" s="1">
        <v>15998.543738529992</v>
      </c>
      <c r="BB23" s="1">
        <v>7136.699782157506</v>
      </c>
      <c r="BC23" s="1">
        <v>1716142.5839428201</v>
      </c>
      <c r="BD23" s="1">
        <v>1884.1658439051889</v>
      </c>
      <c r="BE23" s="1">
        <v>271249.09278514265</v>
      </c>
      <c r="BF23" s="1">
        <v>0.54376431931691782</v>
      </c>
      <c r="BG23" s="1">
        <v>308294.42757468525</v>
      </c>
      <c r="BH23" s="1">
        <v>138784.47562866239</v>
      </c>
      <c r="BI23" s="1">
        <v>0.54376431931691782</v>
      </c>
      <c r="BJ23" s="1">
        <v>79457.538491565283</v>
      </c>
      <c r="BK23" s="1">
        <v>106297.19180768618</v>
      </c>
      <c r="BL23" s="1">
        <v>13085.147885122991</v>
      </c>
      <c r="BM23">
        <v>271.27656234223883</v>
      </c>
      <c r="BN23">
        <v>20.148809796543809</v>
      </c>
    </row>
    <row r="24" spans="1:66" x14ac:dyDescent="0.15">
      <c r="A24" s="1" t="s">
        <v>44</v>
      </c>
      <c r="B24" s="1">
        <v>777.30619703724574</v>
      </c>
      <c r="C24" s="1">
        <v>173094.79547715175</v>
      </c>
      <c r="D24" s="1">
        <v>264982.51079177466</v>
      </c>
      <c r="E24" s="1">
        <v>963305.2906694836</v>
      </c>
      <c r="F24" s="1">
        <v>9321.0447846818206</v>
      </c>
      <c r="G24" s="1">
        <v>49402432.075657874</v>
      </c>
      <c r="H24" s="1">
        <v>62.684080686095761</v>
      </c>
      <c r="I24" s="1">
        <v>2888284.0716408505</v>
      </c>
      <c r="J24" s="1">
        <v>31369.93162969888</v>
      </c>
      <c r="K24" s="1">
        <v>930513.15102993755</v>
      </c>
      <c r="L24" s="1">
        <v>26463.01745476832</v>
      </c>
      <c r="M24" s="1">
        <v>9424.4117660026277</v>
      </c>
      <c r="N24" s="1">
        <v>682424.20997952903</v>
      </c>
      <c r="O24" s="1">
        <v>12637.173322114186</v>
      </c>
      <c r="P24" s="1">
        <v>70683.095957839178</v>
      </c>
      <c r="Q24" s="1">
        <v>96850.244366545216</v>
      </c>
      <c r="R24" s="1">
        <v>228207.7252047896</v>
      </c>
      <c r="S24" s="1">
        <v>346.5362278243723</v>
      </c>
      <c r="T24" s="1">
        <v>71439.313787614665</v>
      </c>
      <c r="U24" s="1">
        <v>21483.23005512626</v>
      </c>
      <c r="V24" s="1">
        <v>571573.50329597224</v>
      </c>
      <c r="W24" s="1">
        <v>11077.220931205546</v>
      </c>
      <c r="X24" s="1">
        <v>11881830.170866285</v>
      </c>
      <c r="Y24" s="1">
        <v>1723953.8150936996</v>
      </c>
      <c r="Z24" s="1">
        <v>1115809.1767310346</v>
      </c>
      <c r="AA24" s="1">
        <v>2714766.3576928712</v>
      </c>
      <c r="AB24" s="1">
        <v>12731119.773713863</v>
      </c>
      <c r="AC24" s="1">
        <v>789096.3393110031</v>
      </c>
      <c r="AD24" s="1">
        <v>2759976.3833190296</v>
      </c>
      <c r="AE24" s="1">
        <v>5500506.9083338389</v>
      </c>
      <c r="AF24" s="1">
        <v>1958473.9545184702</v>
      </c>
      <c r="AG24" s="1">
        <v>33249.833627209053</v>
      </c>
      <c r="AH24" s="1">
        <v>28258630.322433285</v>
      </c>
      <c r="AI24" s="1">
        <v>456139.46889878914</v>
      </c>
      <c r="AJ24" s="1">
        <v>11323.097650015896</v>
      </c>
      <c r="AK24" s="1">
        <v>38551868.690413445</v>
      </c>
      <c r="AL24" s="1">
        <v>6325498.1561186295</v>
      </c>
      <c r="AM24" s="1">
        <v>101178860.44289608</v>
      </c>
      <c r="AN24" s="1">
        <v>18318018.839861054</v>
      </c>
      <c r="AO24" s="1">
        <v>3763825.7472630246</v>
      </c>
      <c r="AP24" s="1">
        <v>105677.55864554548</v>
      </c>
      <c r="AQ24" s="1">
        <v>497258.78628596338</v>
      </c>
      <c r="AR24" s="1">
        <v>8559.5124336238678</v>
      </c>
      <c r="AS24" s="1">
        <v>42030.668857825214</v>
      </c>
      <c r="AT24" s="1">
        <v>120183.40189635953</v>
      </c>
      <c r="AU24" s="1">
        <v>148958.6735784279</v>
      </c>
      <c r="AV24" s="1">
        <v>1310.0723882442146</v>
      </c>
      <c r="AW24" s="1">
        <v>191.63379971992606</v>
      </c>
      <c r="AX24" s="1">
        <v>43788.715245622327</v>
      </c>
      <c r="AY24" s="1">
        <v>57848.567628649194</v>
      </c>
      <c r="AZ24" s="1">
        <v>181632.66069392525</v>
      </c>
      <c r="BA24" s="1">
        <v>14354.077678331336</v>
      </c>
      <c r="BB24" s="1">
        <v>5497.0487270876647</v>
      </c>
      <c r="BC24" s="1">
        <v>1273299.3165498446</v>
      </c>
      <c r="BD24" s="1">
        <v>2002.6692939654181</v>
      </c>
      <c r="BE24" s="1">
        <v>240916.2607412654</v>
      </c>
      <c r="BF24" s="1">
        <v>387332.16352136142</v>
      </c>
      <c r="BG24" s="1">
        <v>424124.55237771187</v>
      </c>
      <c r="BH24" s="1">
        <v>175602.22872779422</v>
      </c>
      <c r="BI24" s="1">
        <v>0.6601983369717026</v>
      </c>
      <c r="BJ24" s="1">
        <v>0.6601983369717026</v>
      </c>
      <c r="BK24" s="1">
        <v>96486.596649137762</v>
      </c>
      <c r="BL24" s="1">
        <v>6654.7974156260207</v>
      </c>
      <c r="BM24">
        <v>177.73935120116306</v>
      </c>
      <c r="BN24">
        <v>14.204890903648106</v>
      </c>
    </row>
    <row r="25" spans="1:66" x14ac:dyDescent="0.15">
      <c r="A25" s="1" t="s">
        <v>45</v>
      </c>
      <c r="B25" s="1">
        <v>182.87835984254968</v>
      </c>
      <c r="C25" s="1">
        <v>170359.10516297637</v>
      </c>
      <c r="D25" s="1">
        <v>340851.80293867958</v>
      </c>
      <c r="E25" s="1">
        <v>875985.72257196356</v>
      </c>
      <c r="F25" s="1">
        <v>8448.0436394186527</v>
      </c>
      <c r="G25" s="1">
        <v>44428137.904853724</v>
      </c>
      <c r="H25" s="1">
        <v>50.917444414939787</v>
      </c>
      <c r="I25" s="1">
        <v>2278408.9344532774</v>
      </c>
      <c r="J25" s="1">
        <v>19730.726131793173</v>
      </c>
      <c r="K25" s="1">
        <v>672808.54949622601</v>
      </c>
      <c r="L25" s="1">
        <v>11933.620032280109</v>
      </c>
      <c r="M25" s="1">
        <v>4656.4137923938661</v>
      </c>
      <c r="N25" s="1">
        <v>517749.89819059963</v>
      </c>
      <c r="O25" s="1">
        <v>17341.421553649794</v>
      </c>
      <c r="P25" s="1">
        <v>63648.216617680664</v>
      </c>
      <c r="Q25" s="1">
        <v>63174.263775335668</v>
      </c>
      <c r="R25" s="1">
        <v>154597.68415117869</v>
      </c>
      <c r="S25" s="1">
        <v>325.83719586928993</v>
      </c>
      <c r="T25" s="1">
        <v>44794.887789037348</v>
      </c>
      <c r="U25" s="1">
        <v>12027.929980326879</v>
      </c>
      <c r="V25" s="1">
        <v>507618.44070631906</v>
      </c>
      <c r="W25" s="1">
        <v>7759.8739172182086</v>
      </c>
      <c r="X25" s="1">
        <v>9632056.4048005715</v>
      </c>
      <c r="Y25" s="1">
        <v>1483616.1901387793</v>
      </c>
      <c r="Z25" s="1">
        <v>1050235.7513751781</v>
      </c>
      <c r="AA25" s="1">
        <v>2640902.1562914085</v>
      </c>
      <c r="AB25" s="1">
        <v>10206479.491786323</v>
      </c>
      <c r="AC25" s="1">
        <v>701616.46308890672</v>
      </c>
      <c r="AD25" s="1">
        <v>2500867.2639079285</v>
      </c>
      <c r="AE25" s="1">
        <v>4603418.5975934574</v>
      </c>
      <c r="AF25" s="1">
        <v>1882284.9233685508</v>
      </c>
      <c r="AG25" s="1">
        <v>41013.902292113336</v>
      </c>
      <c r="AH25" s="1">
        <v>25044756.353966519</v>
      </c>
      <c r="AI25" s="1">
        <v>422297.49925462663</v>
      </c>
      <c r="AJ25" s="1">
        <v>10380.726572660466</v>
      </c>
      <c r="AK25" s="1">
        <v>30192284.743993774</v>
      </c>
      <c r="AL25" s="1">
        <v>6083066.6164675364</v>
      </c>
      <c r="AM25" s="1">
        <v>88027401.669585705</v>
      </c>
      <c r="AN25" s="1">
        <v>16909020.902589526</v>
      </c>
      <c r="AO25" s="1">
        <v>3384346.7323053456</v>
      </c>
      <c r="AP25" s="1">
        <v>101764.48681266287</v>
      </c>
      <c r="AQ25" s="1">
        <v>495967.62170799001</v>
      </c>
      <c r="AR25" s="1">
        <v>8385.4485420766287</v>
      </c>
      <c r="AS25" s="1">
        <v>63129.405385601793</v>
      </c>
      <c r="AT25" s="1">
        <v>137999.37993676765</v>
      </c>
      <c r="AU25" s="1">
        <v>147248.57782955843</v>
      </c>
      <c r="AV25" s="1">
        <v>1070.1846246096713</v>
      </c>
      <c r="AW25" s="1">
        <v>280.98089615465705</v>
      </c>
      <c r="AX25" s="1">
        <v>41916.463127606323</v>
      </c>
      <c r="AY25" s="1">
        <v>58222.401050297078</v>
      </c>
      <c r="AZ25" s="1">
        <v>199944.76709061881</v>
      </c>
      <c r="BA25" s="1">
        <v>14492.979107194882</v>
      </c>
      <c r="BB25" s="1">
        <v>4895.141536364169</v>
      </c>
      <c r="BC25" s="1">
        <v>1540764.5085499736</v>
      </c>
      <c r="BD25" s="1">
        <v>2051.2246749881683</v>
      </c>
      <c r="BE25" s="1">
        <v>231034.93358682876</v>
      </c>
      <c r="BF25" s="1">
        <v>263222.77256957663</v>
      </c>
      <c r="BG25" s="1">
        <v>372591.47575301537</v>
      </c>
      <c r="BH25" s="1">
        <v>131911.87618989416</v>
      </c>
      <c r="BI25" s="1">
        <v>0.57332783534143983</v>
      </c>
      <c r="BJ25" s="1">
        <v>40168.4775791797</v>
      </c>
      <c r="BK25" s="1">
        <v>109791.16688046165</v>
      </c>
      <c r="BL25" s="1">
        <v>9104.4416692334034</v>
      </c>
      <c r="BM25">
        <v>212.93602643398836</v>
      </c>
      <c r="BN25">
        <v>9.5530717226813504</v>
      </c>
    </row>
    <row r="26" spans="1:66" x14ac:dyDescent="0.15">
      <c r="A26" s="1" t="s">
        <v>46</v>
      </c>
      <c r="B26" s="1">
        <v>324.5050548852426</v>
      </c>
      <c r="C26" s="1">
        <v>110655.9193133107</v>
      </c>
      <c r="D26" s="1">
        <v>208953.44547491777</v>
      </c>
      <c r="E26" s="1">
        <v>663553.77535535221</v>
      </c>
      <c r="F26" s="1">
        <v>5589.0516729725832</v>
      </c>
      <c r="G26" s="1">
        <v>39807220.442102306</v>
      </c>
      <c r="H26" s="1">
        <v>52.980303540257971</v>
      </c>
      <c r="I26" s="1">
        <v>1913829.9647937142</v>
      </c>
      <c r="J26" s="1">
        <v>17563.580153605639</v>
      </c>
      <c r="K26" s="1">
        <v>572239.53537039936</v>
      </c>
      <c r="L26" s="1">
        <v>16583.323544677904</v>
      </c>
      <c r="M26" s="1">
        <v>10116.202066729229</v>
      </c>
      <c r="N26" s="1">
        <v>448359.97108645795</v>
      </c>
      <c r="O26" s="1">
        <v>22970.456322913637</v>
      </c>
      <c r="P26" s="1">
        <v>50089.79634969031</v>
      </c>
      <c r="Q26" s="1">
        <v>55827.553464932855</v>
      </c>
      <c r="R26" s="1">
        <v>192856.93094593001</v>
      </c>
      <c r="S26" s="1">
        <v>353.5493764484728</v>
      </c>
      <c r="T26" s="1">
        <v>40618.114935768514</v>
      </c>
      <c r="U26" s="1">
        <v>17546.749965268369</v>
      </c>
      <c r="V26" s="1">
        <v>426675.55217208795</v>
      </c>
      <c r="W26" s="1">
        <v>7614.0896008896389</v>
      </c>
      <c r="X26" s="1">
        <v>8775947.4490135722</v>
      </c>
      <c r="Y26" s="1">
        <v>2263993.7234863969</v>
      </c>
      <c r="Z26" s="1">
        <v>909328.60903945449</v>
      </c>
      <c r="AA26" s="1">
        <v>2227320.2759746993</v>
      </c>
      <c r="AB26" s="1">
        <v>9593653.2700954471</v>
      </c>
      <c r="AC26" s="1">
        <v>656969.26777582662</v>
      </c>
      <c r="AD26" s="1">
        <v>2172323.8527989718</v>
      </c>
      <c r="AE26" s="1">
        <v>4640582.8264790783</v>
      </c>
      <c r="AF26" s="1">
        <v>2041111.503008601</v>
      </c>
      <c r="AG26" s="1">
        <v>30503.817573521581</v>
      </c>
      <c r="AH26" s="1">
        <v>35536091.33916723</v>
      </c>
      <c r="AI26" s="1">
        <v>435794.67582602258</v>
      </c>
      <c r="AJ26" s="1">
        <v>10963.934462997642</v>
      </c>
      <c r="AK26" s="1">
        <v>29644053.474783644</v>
      </c>
      <c r="AL26" s="1">
        <v>5537034.9172914047</v>
      </c>
      <c r="AM26" s="1">
        <v>97284927.087747097</v>
      </c>
      <c r="AN26" s="1">
        <v>11806596.405503124</v>
      </c>
      <c r="AO26" s="1">
        <v>2244853.8413728182</v>
      </c>
      <c r="AP26" s="1">
        <v>68744.406448008507</v>
      </c>
      <c r="AQ26" s="1">
        <v>403923.05290186312</v>
      </c>
      <c r="AR26" s="1">
        <v>6554.3734341310264</v>
      </c>
      <c r="AS26" s="1">
        <v>41335.755588062602</v>
      </c>
      <c r="AT26" s="1">
        <v>86070.915555702799</v>
      </c>
      <c r="AU26" s="1">
        <v>105967.65364129856</v>
      </c>
      <c r="AV26" s="1">
        <v>705.99261379035534</v>
      </c>
      <c r="AW26" s="1">
        <v>248.93959275770987</v>
      </c>
      <c r="AX26" s="1">
        <v>37141.732919993294</v>
      </c>
      <c r="AY26" s="1">
        <v>52306.968858444066</v>
      </c>
      <c r="AZ26" s="1">
        <v>155078.6192191944</v>
      </c>
      <c r="BA26" s="1">
        <v>13518.478593821274</v>
      </c>
      <c r="BB26" s="1">
        <v>4429.0238386603933</v>
      </c>
      <c r="BC26" s="1">
        <v>1166978.718134325</v>
      </c>
      <c r="BD26" s="1">
        <v>2048.5804875456338</v>
      </c>
      <c r="BE26" s="1">
        <v>203089.95517159972</v>
      </c>
      <c r="BF26" s="1">
        <v>202358.79849829085</v>
      </c>
      <c r="BG26" s="1">
        <v>286864.19663073466</v>
      </c>
      <c r="BH26" s="1">
        <v>156897.62235928289</v>
      </c>
      <c r="BI26" s="1">
        <v>0.58166465147352731</v>
      </c>
      <c r="BJ26" s="1">
        <v>0.58166465147352731</v>
      </c>
      <c r="BK26" s="1">
        <v>97347.461280765288</v>
      </c>
      <c r="BL26" s="1">
        <v>0.58166465147352731</v>
      </c>
      <c r="BM26">
        <v>136.22135382786044</v>
      </c>
      <c r="BN26">
        <v>6.5616736691275586</v>
      </c>
    </row>
    <row r="28" spans="1:66" s="4" customFormat="1" ht="16" x14ac:dyDescent="0.2">
      <c r="A28" s="3" t="s">
        <v>94</v>
      </c>
    </row>
    <row r="29" spans="1:66" s="5" customFormat="1" ht="16" x14ac:dyDescent="0.2">
      <c r="A29" s="5" t="s">
        <v>146</v>
      </c>
      <c r="B29" s="11">
        <f>MEDIAN(B7:B10)</f>
        <v>538.03960392386477</v>
      </c>
      <c r="C29" s="11">
        <f t="shared" ref="C29:BL29" si="0">MEDIAN(C7:C10)</f>
        <v>88047.483247230353</v>
      </c>
      <c r="D29" s="11">
        <f t="shared" si="0"/>
        <v>3193863.3643839527</v>
      </c>
      <c r="E29" s="11">
        <f t="shared" si="0"/>
        <v>21385688.404853795</v>
      </c>
      <c r="F29" s="11">
        <f t="shared" si="0"/>
        <v>25977.114946071801</v>
      </c>
      <c r="G29" s="11">
        <f t="shared" si="0"/>
        <v>95297514.247150898</v>
      </c>
      <c r="H29" s="11">
        <f t="shared" si="0"/>
        <v>99.728373837889677</v>
      </c>
      <c r="I29" s="11">
        <f t="shared" si="0"/>
        <v>753367.25372802769</v>
      </c>
      <c r="J29" s="11">
        <f t="shared" si="0"/>
        <v>36557.287085004624</v>
      </c>
      <c r="K29" s="11">
        <f t="shared" si="0"/>
        <v>550629.93953191431</v>
      </c>
      <c r="L29" s="11">
        <f t="shared" si="0"/>
        <v>4231.5156277195456</v>
      </c>
      <c r="M29" s="11">
        <f t="shared" si="0"/>
        <v>67645.164880766912</v>
      </c>
      <c r="N29" s="11">
        <f t="shared" si="0"/>
        <v>352785.20072871592</v>
      </c>
      <c r="O29" s="11">
        <f t="shared" si="0"/>
        <v>191203.82229628062</v>
      </c>
      <c r="P29" s="11">
        <f t="shared" si="0"/>
        <v>253565.85259971808</v>
      </c>
      <c r="Q29" s="11">
        <f t="shared" si="0"/>
        <v>57500.039508000104</v>
      </c>
      <c r="R29" s="11">
        <f t="shared" si="0"/>
        <v>320290.58491668495</v>
      </c>
      <c r="S29" s="11">
        <f t="shared" si="0"/>
        <v>6988.7913916736943</v>
      </c>
      <c r="T29" s="11">
        <f t="shared" si="0"/>
        <v>164018.80956781318</v>
      </c>
      <c r="U29" s="11">
        <f t="shared" si="0"/>
        <v>4352.7296992083593</v>
      </c>
      <c r="V29" s="11">
        <f t="shared" si="0"/>
        <v>1696288.8788547728</v>
      </c>
      <c r="W29" s="11">
        <f t="shared" si="0"/>
        <v>8990.3576426743275</v>
      </c>
      <c r="X29" s="11">
        <f t="shared" si="0"/>
        <v>18932976.437331229</v>
      </c>
      <c r="Y29" s="11">
        <f t="shared" si="0"/>
        <v>741244.03851212072</v>
      </c>
      <c r="Z29" s="11">
        <f t="shared" si="0"/>
        <v>3322738.5232001292</v>
      </c>
      <c r="AA29" s="11">
        <f t="shared" si="0"/>
        <v>4892879.54477752</v>
      </c>
      <c r="AB29" s="11">
        <f t="shared" si="0"/>
        <v>12577990.774653928</v>
      </c>
      <c r="AC29" s="11">
        <f t="shared" si="0"/>
        <v>841468.70569925697</v>
      </c>
      <c r="AD29" s="11">
        <f t="shared" si="0"/>
        <v>5720580.345522739</v>
      </c>
      <c r="AE29" s="11">
        <f t="shared" si="0"/>
        <v>5647547.44750062</v>
      </c>
      <c r="AF29" s="11">
        <f t="shared" si="0"/>
        <v>3308036.3209823752</v>
      </c>
      <c r="AG29" s="11">
        <f t="shared" si="0"/>
        <v>57385.863807108472</v>
      </c>
      <c r="AH29" s="11">
        <f t="shared" si="0"/>
        <v>91708546.516167849</v>
      </c>
      <c r="AI29" s="11">
        <f t="shared" si="0"/>
        <v>798458.67783323408</v>
      </c>
      <c r="AJ29" s="11">
        <f t="shared" si="0"/>
        <v>11711.693031101633</v>
      </c>
      <c r="AK29" s="11">
        <f t="shared" si="0"/>
        <v>12161768.07874435</v>
      </c>
      <c r="AL29" s="11">
        <f t="shared" si="0"/>
        <v>8110477.3680003528</v>
      </c>
      <c r="AM29" s="11">
        <f t="shared" si="0"/>
        <v>141825312.80948406</v>
      </c>
      <c r="AN29" s="11">
        <f t="shared" si="0"/>
        <v>8188888.8123549484</v>
      </c>
      <c r="AO29" s="11">
        <f t="shared" si="0"/>
        <v>8236474.806469515</v>
      </c>
      <c r="AP29" s="11">
        <f t="shared" si="0"/>
        <v>38542.235151210909</v>
      </c>
      <c r="AQ29" s="11">
        <f t="shared" si="0"/>
        <v>1090165.5355835319</v>
      </c>
      <c r="AR29" s="11">
        <f t="shared" si="0"/>
        <v>17180.905364570674</v>
      </c>
      <c r="AS29" s="11">
        <f t="shared" si="0"/>
        <v>81190.234385152711</v>
      </c>
      <c r="AT29" s="11">
        <f t="shared" si="0"/>
        <v>480630.3369622929</v>
      </c>
      <c r="AU29" s="11">
        <f t="shared" si="0"/>
        <v>214086.22593573347</v>
      </c>
      <c r="AV29" s="11">
        <f t="shared" si="0"/>
        <v>997.42908209137534</v>
      </c>
      <c r="AW29" s="11">
        <f t="shared" si="0"/>
        <v>367.44237446941628</v>
      </c>
      <c r="AX29" s="11">
        <f t="shared" si="0"/>
        <v>92797.246506028256</v>
      </c>
      <c r="AY29" s="11">
        <f t="shared" si="0"/>
        <v>130178.15549314543</v>
      </c>
      <c r="AZ29" s="11">
        <f t="shared" si="0"/>
        <v>364745.17707789241</v>
      </c>
      <c r="BA29" s="11">
        <f t="shared" si="0"/>
        <v>23177.741360685974</v>
      </c>
      <c r="BB29" s="11">
        <f t="shared" si="0"/>
        <v>19337.964727855047</v>
      </c>
      <c r="BC29" s="11">
        <f t="shared" si="0"/>
        <v>4923752.516909929</v>
      </c>
      <c r="BD29" s="11">
        <f t="shared" si="0"/>
        <v>2864.9033100409119</v>
      </c>
      <c r="BE29" s="11">
        <f t="shared" si="0"/>
        <v>515804.16568080074</v>
      </c>
      <c r="BF29" s="11">
        <f t="shared" si="0"/>
        <v>45373.774188985059</v>
      </c>
      <c r="BG29" s="11">
        <f t="shared" si="0"/>
        <v>691929.41710951517</v>
      </c>
      <c r="BH29" s="11">
        <f t="shared" si="0"/>
        <v>979623.42884647963</v>
      </c>
      <c r="BI29" s="11">
        <f t="shared" si="0"/>
        <v>119194.78205152119</v>
      </c>
      <c r="BJ29" s="11">
        <f t="shared" si="0"/>
        <v>68141.432745252125</v>
      </c>
      <c r="BK29" s="11">
        <f t="shared" si="0"/>
        <v>568660.0267982732</v>
      </c>
      <c r="BL29" s="11">
        <f t="shared" si="0"/>
        <v>70304.235611050288</v>
      </c>
      <c r="BM29" s="11">
        <f t="shared" ref="BM29:BN29" si="1">MEDIAN(BM7:BM10)</f>
        <v>745.79332389262311</v>
      </c>
      <c r="BN29" s="11">
        <f t="shared" si="1"/>
        <v>29.951428273953333</v>
      </c>
    </row>
    <row r="30" spans="1:66" s="5" customFormat="1" ht="16" x14ac:dyDescent="0.2">
      <c r="A30" s="5" t="s">
        <v>88</v>
      </c>
      <c r="B30" s="11">
        <f t="shared" ref="B30:AG30" si="2">AVERAGE(B7:B10)</f>
        <v>503.10936743815682</v>
      </c>
      <c r="C30" s="11">
        <f t="shared" si="2"/>
        <v>85330.320579275722</v>
      </c>
      <c r="D30" s="11">
        <f t="shared" si="2"/>
        <v>3097296.3851611931</v>
      </c>
      <c r="E30" s="11">
        <f t="shared" si="2"/>
        <v>21458370.259841524</v>
      </c>
      <c r="F30" s="11">
        <f t="shared" si="2"/>
        <v>24626.961565510686</v>
      </c>
      <c r="G30" s="11">
        <f t="shared" si="2"/>
        <v>99615613.013670564</v>
      </c>
      <c r="H30" s="11">
        <f t="shared" si="2"/>
        <v>104.40358234080765</v>
      </c>
      <c r="I30" s="11">
        <f t="shared" si="2"/>
        <v>728281.24392371217</v>
      </c>
      <c r="J30" s="11">
        <f t="shared" si="2"/>
        <v>36465.65974954993</v>
      </c>
      <c r="K30" s="11">
        <f t="shared" si="2"/>
        <v>607984.68580383423</v>
      </c>
      <c r="L30" s="11">
        <f t="shared" si="2"/>
        <v>4305.9514505045336</v>
      </c>
      <c r="M30" s="11">
        <f t="shared" si="2"/>
        <v>70830.432299045817</v>
      </c>
      <c r="N30" s="11">
        <f t="shared" si="2"/>
        <v>361546.71277660376</v>
      </c>
      <c r="O30" s="11">
        <f t="shared" si="2"/>
        <v>188138.68510760885</v>
      </c>
      <c r="P30" s="11">
        <f t="shared" si="2"/>
        <v>266081.16100066953</v>
      </c>
      <c r="Q30" s="11">
        <f t="shared" si="2"/>
        <v>60319.836065908472</v>
      </c>
      <c r="R30" s="11">
        <f t="shared" si="2"/>
        <v>290730.4683565498</v>
      </c>
      <c r="S30" s="11">
        <f t="shared" si="2"/>
        <v>6960.2000470225539</v>
      </c>
      <c r="T30" s="11">
        <f t="shared" si="2"/>
        <v>174544.20107296895</v>
      </c>
      <c r="U30" s="11">
        <f t="shared" si="2"/>
        <v>4171.060689109936</v>
      </c>
      <c r="V30" s="11">
        <f t="shared" si="2"/>
        <v>1926275.4888258975</v>
      </c>
      <c r="W30" s="11">
        <f t="shared" si="2"/>
        <v>9783.0153880085527</v>
      </c>
      <c r="X30" s="11">
        <f t="shared" si="2"/>
        <v>18920493.328605887</v>
      </c>
      <c r="Y30" s="11">
        <f t="shared" si="2"/>
        <v>998433.32539215684</v>
      </c>
      <c r="Z30" s="11">
        <f t="shared" si="2"/>
        <v>3275563.6244370067</v>
      </c>
      <c r="AA30" s="11">
        <f t="shared" si="2"/>
        <v>4957105.6419603871</v>
      </c>
      <c r="AB30" s="11">
        <f t="shared" si="2"/>
        <v>12830743.861472584</v>
      </c>
      <c r="AC30" s="11">
        <f t="shared" si="2"/>
        <v>838498.51750689186</v>
      </c>
      <c r="AD30" s="11">
        <f t="shared" si="2"/>
        <v>5784770.8859005794</v>
      </c>
      <c r="AE30" s="11">
        <f t="shared" si="2"/>
        <v>5640860.6329692304</v>
      </c>
      <c r="AF30" s="11">
        <f t="shared" si="2"/>
        <v>3435027.6966074607</v>
      </c>
      <c r="AG30" s="11">
        <f t="shared" si="2"/>
        <v>58829.575641888063</v>
      </c>
      <c r="AH30" s="11">
        <f t="shared" ref="AH30:BL30" si="3">AVERAGE(AH7:AH10)</f>
        <v>92353125.643383607</v>
      </c>
      <c r="AI30" s="11">
        <f t="shared" si="3"/>
        <v>798071.68578532874</v>
      </c>
      <c r="AJ30" s="11">
        <f t="shared" si="3"/>
        <v>11867.125344714008</v>
      </c>
      <c r="AK30" s="11">
        <f t="shared" si="3"/>
        <v>13673455.513874438</v>
      </c>
      <c r="AL30" s="11">
        <f t="shared" si="3"/>
        <v>8602805.7681457531</v>
      </c>
      <c r="AM30" s="11">
        <f t="shared" si="3"/>
        <v>143578694.78793713</v>
      </c>
      <c r="AN30" s="11">
        <f t="shared" si="3"/>
        <v>8417926.9301992431</v>
      </c>
      <c r="AO30" s="11">
        <f t="shared" si="3"/>
        <v>8196210.6806285642</v>
      </c>
      <c r="AP30" s="11">
        <f t="shared" si="3"/>
        <v>42972.737959185732</v>
      </c>
      <c r="AQ30" s="11">
        <f t="shared" si="3"/>
        <v>1067584.1791296431</v>
      </c>
      <c r="AR30" s="11">
        <f t="shared" si="3"/>
        <v>16636.215021977776</v>
      </c>
      <c r="AS30" s="11">
        <f>AVERAGE(AS7:AS10)</f>
        <v>82453.031239126372</v>
      </c>
      <c r="AT30" s="11">
        <f t="shared" si="3"/>
        <v>495606.35586651519</v>
      </c>
      <c r="AU30" s="11">
        <f t="shared" si="3"/>
        <v>208931.71171282351</v>
      </c>
      <c r="AV30" s="11">
        <f t="shared" si="3"/>
        <v>916.97414183675778</v>
      </c>
      <c r="AW30" s="11">
        <f t="shared" si="3"/>
        <v>345.54193634370927</v>
      </c>
      <c r="AX30" s="11">
        <f t="shared" si="3"/>
        <v>93845.59177934227</v>
      </c>
      <c r="AY30" s="11">
        <f t="shared" si="3"/>
        <v>129740.51946615304</v>
      </c>
      <c r="AZ30" s="11">
        <f t="shared" si="3"/>
        <v>370913.19368254242</v>
      </c>
      <c r="BA30" s="11">
        <f t="shared" si="3"/>
        <v>23434.188545732231</v>
      </c>
      <c r="BB30" s="11">
        <f t="shared" si="3"/>
        <v>19311.486430947138</v>
      </c>
      <c r="BC30" s="11">
        <f t="shared" si="3"/>
        <v>4970679.0788023164</v>
      </c>
      <c r="BD30" s="11">
        <f t="shared" si="3"/>
        <v>2955.3428829850745</v>
      </c>
      <c r="BE30" s="11">
        <f t="shared" si="3"/>
        <v>503181.54270198196</v>
      </c>
      <c r="BF30" s="11">
        <f t="shared" si="3"/>
        <v>49072.455814832487</v>
      </c>
      <c r="BG30" s="11">
        <f t="shared" si="3"/>
        <v>694097.95702569734</v>
      </c>
      <c r="BH30" s="11">
        <f t="shared" si="3"/>
        <v>979979.83897171926</v>
      </c>
      <c r="BI30" s="11">
        <f t="shared" si="3"/>
        <v>114822.20868348485</v>
      </c>
      <c r="BJ30" s="11">
        <f t="shared" si="3"/>
        <v>85371.758549331353</v>
      </c>
      <c r="BK30" s="11">
        <f t="shared" si="3"/>
        <v>572433.321647631</v>
      </c>
      <c r="BL30" s="11">
        <f t="shared" si="3"/>
        <v>67180.39583219499</v>
      </c>
      <c r="BM30" s="11">
        <f t="shared" ref="BM30:BN30" si="4">AVERAGE(BM7:BM10)</f>
        <v>752.34280833615298</v>
      </c>
      <c r="BN30" s="11">
        <f t="shared" si="4"/>
        <v>31.595427382635258</v>
      </c>
    </row>
    <row r="31" spans="1:66" s="5" customFormat="1" ht="16" x14ac:dyDescent="0.2">
      <c r="A31" s="5" t="s">
        <v>89</v>
      </c>
      <c r="B31" s="12">
        <f t="shared" ref="B31:AG31" si="5">STDEV(B7:B10)</f>
        <v>166.38728348755848</v>
      </c>
      <c r="C31" s="12">
        <f t="shared" si="5"/>
        <v>12796.071604775143</v>
      </c>
      <c r="D31" s="12">
        <f t="shared" si="5"/>
        <v>451859.65473630931</v>
      </c>
      <c r="E31" s="12">
        <f t="shared" si="5"/>
        <v>3065230.7506547798</v>
      </c>
      <c r="F31" s="12">
        <f t="shared" si="5"/>
        <v>4371.1567917476668</v>
      </c>
      <c r="G31" s="12">
        <f t="shared" si="5"/>
        <v>23058063.286769655</v>
      </c>
      <c r="H31" s="12">
        <f t="shared" si="5"/>
        <v>21.292884719339742</v>
      </c>
      <c r="I31" s="12">
        <f t="shared" si="5"/>
        <v>167732.97896927857</v>
      </c>
      <c r="J31" s="12">
        <f t="shared" si="5"/>
        <v>7821.9657742131831</v>
      </c>
      <c r="K31" s="12">
        <f t="shared" si="5"/>
        <v>165038.23747995342</v>
      </c>
      <c r="L31" s="12">
        <f t="shared" si="5"/>
        <v>718.83481349967678</v>
      </c>
      <c r="M31" s="12">
        <f t="shared" si="5"/>
        <v>16023.40794577174</v>
      </c>
      <c r="N31" s="12">
        <f t="shared" si="5"/>
        <v>46035.602881645136</v>
      </c>
      <c r="O31" s="12">
        <f t="shared" si="5"/>
        <v>26654.267524688981</v>
      </c>
      <c r="P31" s="12">
        <f t="shared" si="5"/>
        <v>28035.04925718547</v>
      </c>
      <c r="Q31" s="12">
        <f t="shared" si="5"/>
        <v>11772.745259357971</v>
      </c>
      <c r="R31" s="12">
        <f t="shared" si="5"/>
        <v>85514.409585101967</v>
      </c>
      <c r="S31" s="12">
        <f t="shared" si="5"/>
        <v>1375.3831604342258</v>
      </c>
      <c r="T31" s="12">
        <f t="shared" si="5"/>
        <v>58006.565308231962</v>
      </c>
      <c r="U31" s="12">
        <f t="shared" si="5"/>
        <v>609.42052934034427</v>
      </c>
      <c r="V31" s="12">
        <f t="shared" si="5"/>
        <v>571022.65738693043</v>
      </c>
      <c r="W31" s="12">
        <f t="shared" si="5"/>
        <v>2119.6382904841257</v>
      </c>
      <c r="X31" s="12">
        <f t="shared" si="5"/>
        <v>1357535.1066482703</v>
      </c>
      <c r="Y31" s="12">
        <f t="shared" si="5"/>
        <v>1051900.919525394</v>
      </c>
      <c r="Z31" s="12">
        <f t="shared" si="5"/>
        <v>506982.9146014732</v>
      </c>
      <c r="AA31" s="12">
        <f t="shared" si="5"/>
        <v>1068394.9364977111</v>
      </c>
      <c r="AB31" s="12">
        <f t="shared" si="5"/>
        <v>2029341.4043062921</v>
      </c>
      <c r="AC31" s="12">
        <f t="shared" si="5"/>
        <v>106943.14825259768</v>
      </c>
      <c r="AD31" s="12">
        <f t="shared" si="5"/>
        <v>651647.85546653357</v>
      </c>
      <c r="AE31" s="12">
        <f t="shared" si="5"/>
        <v>515395.48609744053</v>
      </c>
      <c r="AF31" s="12">
        <f t="shared" si="5"/>
        <v>315453.52983834624</v>
      </c>
      <c r="AG31" s="12">
        <f t="shared" si="5"/>
        <v>10491.163483550399</v>
      </c>
      <c r="AH31" s="12">
        <f t="shared" ref="AH31:BL31" si="6">STDEV(AH7:AH10)</f>
        <v>13197497.135020209</v>
      </c>
      <c r="AI31" s="12">
        <f t="shared" si="6"/>
        <v>188658.11273670939</v>
      </c>
      <c r="AJ31" s="12">
        <f t="shared" si="6"/>
        <v>1720.0676478834143</v>
      </c>
      <c r="AK31" s="12">
        <f t="shared" si="6"/>
        <v>4178347.8775113076</v>
      </c>
      <c r="AL31" s="12">
        <f t="shared" si="6"/>
        <v>1548531.9881513051</v>
      </c>
      <c r="AM31" s="12">
        <f t="shared" si="6"/>
        <v>15812471.06327815</v>
      </c>
      <c r="AN31" s="12">
        <f t="shared" si="6"/>
        <v>2133800.8725247625</v>
      </c>
      <c r="AO31" s="12">
        <f t="shared" si="6"/>
        <v>2752543.9221064439</v>
      </c>
      <c r="AP31" s="12">
        <f t="shared" si="6"/>
        <v>13992.365847959501</v>
      </c>
      <c r="AQ31" s="12">
        <f t="shared" si="6"/>
        <v>207989.99143424284</v>
      </c>
      <c r="AR31" s="12">
        <f t="shared" si="6"/>
        <v>2668.9021370491537</v>
      </c>
      <c r="AS31" s="12">
        <f t="shared" si="6"/>
        <v>16354.756295296749</v>
      </c>
      <c r="AT31" s="12">
        <f t="shared" si="6"/>
        <v>226310.89185743162</v>
      </c>
      <c r="AU31" s="12">
        <f t="shared" si="6"/>
        <v>46014.661119672637</v>
      </c>
      <c r="AV31" s="12">
        <f t="shared" si="6"/>
        <v>222.63906194703205</v>
      </c>
      <c r="AW31" s="12">
        <f t="shared" si="6"/>
        <v>67.115579235555572</v>
      </c>
      <c r="AX31" s="12">
        <f t="shared" si="6"/>
        <v>13526.010113551918</v>
      </c>
      <c r="AY31" s="12">
        <f t="shared" si="6"/>
        <v>16631.354185512544</v>
      </c>
      <c r="AZ31" s="12">
        <f t="shared" si="6"/>
        <v>47269.344009085158</v>
      </c>
      <c r="BA31" s="12">
        <f t="shared" si="6"/>
        <v>2127.2508478479522</v>
      </c>
      <c r="BB31" s="12">
        <f t="shared" si="6"/>
        <v>4909.6607723498892</v>
      </c>
      <c r="BC31" s="12">
        <f t="shared" si="6"/>
        <v>1564123.5409686547</v>
      </c>
      <c r="BD31" s="12">
        <f t="shared" si="6"/>
        <v>1074.9607202116724</v>
      </c>
      <c r="BE31" s="12">
        <f t="shared" si="6"/>
        <v>75903.605104565038</v>
      </c>
      <c r="BF31" s="12">
        <f t="shared" si="6"/>
        <v>33924.731909817783</v>
      </c>
      <c r="BG31" s="12">
        <f t="shared" si="6"/>
        <v>110452.12919318533</v>
      </c>
      <c r="BH31" s="12">
        <f t="shared" si="6"/>
        <v>334228.81795069634</v>
      </c>
      <c r="BI31" s="12">
        <f t="shared" si="6"/>
        <v>14254.078868859195</v>
      </c>
      <c r="BJ31" s="12">
        <f t="shared" si="6"/>
        <v>86568.930659548336</v>
      </c>
      <c r="BK31" s="12">
        <f t="shared" si="6"/>
        <v>41009.909816862717</v>
      </c>
      <c r="BL31" s="12">
        <f t="shared" si="6"/>
        <v>8638.0327182647543</v>
      </c>
      <c r="BM31" s="12">
        <f t="shared" ref="BM31:BN31" si="7">STDEV(BM7:BM10)</f>
        <v>23.414558385413709</v>
      </c>
      <c r="BN31" s="12">
        <f t="shared" si="7"/>
        <v>14.256573156607413</v>
      </c>
    </row>
    <row r="32" spans="1:66" s="8" customFormat="1" ht="16" x14ac:dyDescent="0.2">
      <c r="A32" s="8" t="s">
        <v>147</v>
      </c>
      <c r="B32" s="13">
        <f>MEDIAN(B11:B14)</f>
        <v>30182.560653599776</v>
      </c>
      <c r="C32" s="13">
        <f t="shared" ref="C32:BL32" si="8">MEDIAN(C11:C14)</f>
        <v>2529768.2594503928</v>
      </c>
      <c r="D32" s="13">
        <f t="shared" si="8"/>
        <v>1212085.3004034602</v>
      </c>
      <c r="E32" s="13">
        <f t="shared" si="8"/>
        <v>5716154.5836830214</v>
      </c>
      <c r="F32" s="13">
        <f t="shared" si="8"/>
        <v>620769.89296915627</v>
      </c>
      <c r="G32" s="13">
        <f t="shared" si="8"/>
        <v>149889579.92670208</v>
      </c>
      <c r="H32" s="13">
        <f t="shared" si="8"/>
        <v>163.59206661484291</v>
      </c>
      <c r="I32" s="13">
        <f t="shared" si="8"/>
        <v>4290087.3519540336</v>
      </c>
      <c r="J32" s="13">
        <f t="shared" si="8"/>
        <v>216058.67522555342</v>
      </c>
      <c r="K32" s="13">
        <f t="shared" si="8"/>
        <v>437867.92790105939</v>
      </c>
      <c r="L32" s="13">
        <f t="shared" si="8"/>
        <v>7228.1733873178737</v>
      </c>
      <c r="M32" s="13">
        <f t="shared" si="8"/>
        <v>32309.886145436896</v>
      </c>
      <c r="N32" s="13">
        <f t="shared" si="8"/>
        <v>827446.31681433041</v>
      </c>
      <c r="O32" s="13">
        <f t="shared" si="8"/>
        <v>59775.221905322978</v>
      </c>
      <c r="P32" s="13">
        <f t="shared" si="8"/>
        <v>49460.583616731703</v>
      </c>
      <c r="Q32" s="13">
        <f t="shared" si="8"/>
        <v>183884.5773392423</v>
      </c>
      <c r="R32" s="13">
        <f t="shared" si="8"/>
        <v>2110182.2489499394</v>
      </c>
      <c r="S32" s="13">
        <f t="shared" si="8"/>
        <v>3897.1202697799499</v>
      </c>
      <c r="T32" s="13">
        <f t="shared" si="8"/>
        <v>225708.83721048367</v>
      </c>
      <c r="U32" s="13">
        <f t="shared" si="8"/>
        <v>22210.928944257139</v>
      </c>
      <c r="V32" s="13">
        <f t="shared" si="8"/>
        <v>15605404.560841668</v>
      </c>
      <c r="W32" s="13">
        <f t="shared" si="8"/>
        <v>9822.8891313529712</v>
      </c>
      <c r="X32" s="13">
        <f t="shared" si="8"/>
        <v>16916556.393915441</v>
      </c>
      <c r="Y32" s="13">
        <f t="shared" si="8"/>
        <v>566728.64561541402</v>
      </c>
      <c r="Z32" s="13">
        <f t="shared" si="8"/>
        <v>1536310.0379432745</v>
      </c>
      <c r="AA32" s="13">
        <f t="shared" si="8"/>
        <v>22649126.860488616</v>
      </c>
      <c r="AB32" s="13">
        <f t="shared" si="8"/>
        <v>12774571.852277342</v>
      </c>
      <c r="AC32" s="13">
        <f t="shared" si="8"/>
        <v>1065482.3069671625</v>
      </c>
      <c r="AD32" s="13">
        <f t="shared" si="8"/>
        <v>2612503.7934737173</v>
      </c>
      <c r="AE32" s="13">
        <f t="shared" si="8"/>
        <v>9807722.3747059144</v>
      </c>
      <c r="AF32" s="13">
        <f t="shared" si="8"/>
        <v>5948144.0612016637</v>
      </c>
      <c r="AG32" s="13">
        <f t="shared" si="8"/>
        <v>42743.519331200965</v>
      </c>
      <c r="AH32" s="13">
        <f t="shared" si="8"/>
        <v>19581532.899772488</v>
      </c>
      <c r="AI32" s="13">
        <f t="shared" si="8"/>
        <v>435653.75302982988</v>
      </c>
      <c r="AJ32" s="13">
        <f t="shared" si="8"/>
        <v>16428.137066299136</v>
      </c>
      <c r="AK32" s="13">
        <f t="shared" si="8"/>
        <v>45526244.876894012</v>
      </c>
      <c r="AL32" s="13">
        <f t="shared" si="8"/>
        <v>8441513.8676057998</v>
      </c>
      <c r="AM32" s="13">
        <f t="shared" si="8"/>
        <v>101988398.06471992</v>
      </c>
      <c r="AN32" s="13">
        <f t="shared" si="8"/>
        <v>48109411.787707612</v>
      </c>
      <c r="AO32" s="13">
        <f t="shared" si="8"/>
        <v>20412157.771017998</v>
      </c>
      <c r="AP32" s="13">
        <f t="shared" si="8"/>
        <v>2529436.5054415888</v>
      </c>
      <c r="AQ32" s="13">
        <f t="shared" si="8"/>
        <v>409162.70485357032</v>
      </c>
      <c r="AR32" s="13">
        <f t="shared" si="8"/>
        <v>5546.0866553989817</v>
      </c>
      <c r="AS32" s="13">
        <f t="shared" si="8"/>
        <v>47275.744089973989</v>
      </c>
      <c r="AT32" s="13">
        <f t="shared" si="8"/>
        <v>157199.77600258516</v>
      </c>
      <c r="AU32" s="13">
        <f t="shared" si="8"/>
        <v>112317.42443579034</v>
      </c>
      <c r="AV32" s="13">
        <f t="shared" si="8"/>
        <v>267.77592559203975</v>
      </c>
      <c r="AW32" s="13">
        <f t="shared" si="8"/>
        <v>233.72643275802386</v>
      </c>
      <c r="AX32" s="13">
        <f t="shared" si="8"/>
        <v>5039.1806824051037</v>
      </c>
      <c r="AY32" s="13">
        <f t="shared" si="8"/>
        <v>17833.910935732027</v>
      </c>
      <c r="AZ32" s="13">
        <f t="shared" si="8"/>
        <v>228836.45377758009</v>
      </c>
      <c r="BA32" s="13">
        <f t="shared" si="8"/>
        <v>5765.7138809182834</v>
      </c>
      <c r="BB32" s="13">
        <f t="shared" si="8"/>
        <v>4614.574405402831</v>
      </c>
      <c r="BC32" s="13">
        <f t="shared" si="8"/>
        <v>5699962.5851929812</v>
      </c>
      <c r="BD32" s="13">
        <f t="shared" si="8"/>
        <v>1875.7570420893503</v>
      </c>
      <c r="BE32" s="13">
        <f t="shared" si="8"/>
        <v>2957931.7307342552</v>
      </c>
      <c r="BF32" s="13">
        <f t="shared" si="8"/>
        <v>1346482.8133240603</v>
      </c>
      <c r="BG32" s="13">
        <f t="shared" si="8"/>
        <v>7563145.8471756401</v>
      </c>
      <c r="BH32" s="13">
        <f t="shared" si="8"/>
        <v>299481.53024781699</v>
      </c>
      <c r="BI32" s="13">
        <f t="shared" si="8"/>
        <v>160780.49927385407</v>
      </c>
      <c r="BJ32" s="13">
        <f t="shared" si="8"/>
        <v>189155.57673960004</v>
      </c>
      <c r="BK32" s="13">
        <f t="shared" si="8"/>
        <v>300468.46089028823</v>
      </c>
      <c r="BL32" s="13">
        <f t="shared" si="8"/>
        <v>20996.580512287088</v>
      </c>
      <c r="BM32" s="13">
        <f t="shared" ref="BM32:BN32" si="9">MEDIAN(BM11:BM14)</f>
        <v>258.89415115770987</v>
      </c>
      <c r="BN32" s="13">
        <f t="shared" si="9"/>
        <v>11.464036524984213</v>
      </c>
    </row>
    <row r="33" spans="1:66" s="8" customFormat="1" ht="16" x14ac:dyDescent="0.2">
      <c r="A33" s="8" t="s">
        <v>90</v>
      </c>
      <c r="B33" s="13">
        <f t="shared" ref="B33:AG33" si="10">AVERAGE(B11:B14)</f>
        <v>29673.716778541173</v>
      </c>
      <c r="C33" s="13">
        <f t="shared" si="10"/>
        <v>2647906.4039320974</v>
      </c>
      <c r="D33" s="13">
        <f t="shared" si="10"/>
        <v>1380722.4953910597</v>
      </c>
      <c r="E33" s="13">
        <f t="shared" si="10"/>
        <v>5734974.0173644153</v>
      </c>
      <c r="F33" s="13">
        <f t="shared" si="10"/>
        <v>656498.87110274786</v>
      </c>
      <c r="G33" s="13">
        <f t="shared" si="10"/>
        <v>150863688.58733106</v>
      </c>
      <c r="H33" s="13">
        <f t="shared" si="10"/>
        <v>164.22440945393777</v>
      </c>
      <c r="I33" s="13">
        <f t="shared" si="10"/>
        <v>4333748.3340430548</v>
      </c>
      <c r="J33" s="13">
        <f t="shared" si="10"/>
        <v>231278.40303205955</v>
      </c>
      <c r="K33" s="13">
        <f t="shared" si="10"/>
        <v>472168.24864121521</v>
      </c>
      <c r="L33" s="13">
        <f t="shared" si="10"/>
        <v>10545.274748906118</v>
      </c>
      <c r="M33" s="13">
        <f t="shared" si="10"/>
        <v>31907.83086236372</v>
      </c>
      <c r="N33" s="13">
        <f t="shared" si="10"/>
        <v>859184.44792768674</v>
      </c>
      <c r="O33" s="13">
        <f t="shared" si="10"/>
        <v>62157.174411999171</v>
      </c>
      <c r="P33" s="13">
        <f t="shared" si="10"/>
        <v>52394.075213348609</v>
      </c>
      <c r="Q33" s="13">
        <f t="shared" si="10"/>
        <v>191656.63889505752</v>
      </c>
      <c r="R33" s="13">
        <f t="shared" si="10"/>
        <v>2236754.1471537161</v>
      </c>
      <c r="S33" s="13">
        <f t="shared" si="10"/>
        <v>3956.7045393506573</v>
      </c>
      <c r="T33" s="13">
        <f t="shared" si="10"/>
        <v>233639.40238305065</v>
      </c>
      <c r="U33" s="13">
        <f t="shared" si="10"/>
        <v>21185.048500800149</v>
      </c>
      <c r="V33" s="13">
        <f t="shared" si="10"/>
        <v>15655421.046996474</v>
      </c>
      <c r="W33" s="13">
        <f t="shared" si="10"/>
        <v>9179.0406886744495</v>
      </c>
      <c r="X33" s="13">
        <f t="shared" si="10"/>
        <v>17854030.134425119</v>
      </c>
      <c r="Y33" s="13">
        <f t="shared" si="10"/>
        <v>574068.62537192088</v>
      </c>
      <c r="Z33" s="13">
        <f t="shared" si="10"/>
        <v>1658237.9647535621</v>
      </c>
      <c r="AA33" s="13">
        <f t="shared" si="10"/>
        <v>22329119.25304598</v>
      </c>
      <c r="AB33" s="13">
        <f t="shared" si="10"/>
        <v>12962069.636625951</v>
      </c>
      <c r="AC33" s="13">
        <f t="shared" si="10"/>
        <v>1059296.0590571351</v>
      </c>
      <c r="AD33" s="13">
        <f t="shared" si="10"/>
        <v>2763481.0355499103</v>
      </c>
      <c r="AE33" s="13">
        <f t="shared" si="10"/>
        <v>9702463.7018486001</v>
      </c>
      <c r="AF33" s="13">
        <f t="shared" si="10"/>
        <v>6037753.945267885</v>
      </c>
      <c r="AG33" s="13">
        <f t="shared" si="10"/>
        <v>42615.53485255449</v>
      </c>
      <c r="AH33" s="13">
        <f t="shared" ref="AH33:BL33" si="11">AVERAGE(AH11:AH14)</f>
        <v>19396156.346730001</v>
      </c>
      <c r="AI33" s="13">
        <f t="shared" si="11"/>
        <v>442380.89573763584</v>
      </c>
      <c r="AJ33" s="13">
        <f t="shared" si="11"/>
        <v>17009.740773305573</v>
      </c>
      <c r="AK33" s="13">
        <f t="shared" si="11"/>
        <v>45796457.420260936</v>
      </c>
      <c r="AL33" s="13">
        <f t="shared" si="11"/>
        <v>8448803.2233294267</v>
      </c>
      <c r="AM33" s="13">
        <f t="shared" si="11"/>
        <v>103518485.77011895</v>
      </c>
      <c r="AN33" s="13">
        <f t="shared" si="11"/>
        <v>48872430.212678462</v>
      </c>
      <c r="AO33" s="13">
        <f t="shared" si="11"/>
        <v>22081486.857061256</v>
      </c>
      <c r="AP33" s="13">
        <f t="shared" si="11"/>
        <v>2640958.2978340383</v>
      </c>
      <c r="AQ33" s="13">
        <f t="shared" si="11"/>
        <v>416622.75019036862</v>
      </c>
      <c r="AR33" s="13">
        <f t="shared" si="11"/>
        <v>5599.0367052368529</v>
      </c>
      <c r="AS33" s="13">
        <f t="shared" si="11"/>
        <v>45813.119962595199</v>
      </c>
      <c r="AT33" s="13">
        <f t="shared" si="11"/>
        <v>166632.72048572867</v>
      </c>
      <c r="AU33" s="13">
        <f t="shared" si="11"/>
        <v>110933.30559788478</v>
      </c>
      <c r="AV33" s="13">
        <f t="shared" si="11"/>
        <v>268.2612809268025</v>
      </c>
      <c r="AW33" s="13">
        <f t="shared" si="11"/>
        <v>244.74985864943966</v>
      </c>
      <c r="AX33" s="13">
        <f t="shared" si="11"/>
        <v>5181.1653061443685</v>
      </c>
      <c r="AY33" s="13">
        <f t="shared" si="11"/>
        <v>17943.482654732885</v>
      </c>
      <c r="AZ33" s="13">
        <f t="shared" si="11"/>
        <v>223448.55720523914</v>
      </c>
      <c r="BA33" s="13">
        <f t="shared" si="11"/>
        <v>5936.2455855554008</v>
      </c>
      <c r="BB33" s="13">
        <f t="shared" si="11"/>
        <v>4521.4110887749075</v>
      </c>
      <c r="BC33" s="13">
        <f t="shared" si="11"/>
        <v>5666765.8673601728</v>
      </c>
      <c r="BD33" s="13">
        <f t="shared" si="11"/>
        <v>1715.4866398122906</v>
      </c>
      <c r="BE33" s="13">
        <f t="shared" si="11"/>
        <v>2458929.3627507491</v>
      </c>
      <c r="BF33" s="13">
        <f t="shared" si="11"/>
        <v>1362838.6021210768</v>
      </c>
      <c r="BG33" s="13">
        <f t="shared" si="11"/>
        <v>7645007.3224243522</v>
      </c>
      <c r="BH33" s="13">
        <f t="shared" si="11"/>
        <v>294918.95095501241</v>
      </c>
      <c r="BI33" s="13">
        <f t="shared" si="11"/>
        <v>160577.00000493575</v>
      </c>
      <c r="BJ33" s="13">
        <f t="shared" si="11"/>
        <v>188847.91196575758</v>
      </c>
      <c r="BK33" s="13">
        <f t="shared" si="11"/>
        <v>302539.70144646859</v>
      </c>
      <c r="BL33" s="13">
        <f t="shared" si="11"/>
        <v>18375.908513034225</v>
      </c>
      <c r="BM33" s="13">
        <f t="shared" ref="BM33:BN33" si="12">AVERAGE(BM11:BM14)</f>
        <v>287.72478375200348</v>
      </c>
      <c r="BN33" s="13">
        <f t="shared" si="12"/>
        <v>11.819771525803255</v>
      </c>
    </row>
    <row r="34" spans="1:66" s="8" customFormat="1" ht="16" x14ac:dyDescent="0.2">
      <c r="A34" s="8" t="s">
        <v>95</v>
      </c>
      <c r="B34" s="14">
        <f t="shared" ref="B34:AG34" si="13">STDEV(B11:B14)</f>
        <v>3183.08273183655</v>
      </c>
      <c r="C34" s="14">
        <f t="shared" si="13"/>
        <v>480028.84730259312</v>
      </c>
      <c r="D34" s="14">
        <f t="shared" si="13"/>
        <v>445652.36511045031</v>
      </c>
      <c r="E34" s="14">
        <f t="shared" si="13"/>
        <v>669997.55976973998</v>
      </c>
      <c r="F34" s="14">
        <f t="shared" si="13"/>
        <v>104452.99725775815</v>
      </c>
      <c r="G34" s="14">
        <f t="shared" si="13"/>
        <v>10019601.198838083</v>
      </c>
      <c r="H34" s="14">
        <f t="shared" si="13"/>
        <v>6.9521103366342327</v>
      </c>
      <c r="I34" s="14">
        <f t="shared" si="13"/>
        <v>370315.15953098767</v>
      </c>
      <c r="J34" s="14">
        <f t="shared" si="13"/>
        <v>34946.02363068908</v>
      </c>
      <c r="K34" s="14">
        <f t="shared" si="13"/>
        <v>96380.094935764326</v>
      </c>
      <c r="L34" s="14">
        <f t="shared" si="13"/>
        <v>7933.7767850098162</v>
      </c>
      <c r="M34" s="14">
        <f t="shared" si="13"/>
        <v>6029.6473156327675</v>
      </c>
      <c r="N34" s="14">
        <f t="shared" si="13"/>
        <v>91341.870840665768</v>
      </c>
      <c r="O34" s="14">
        <f t="shared" si="13"/>
        <v>7815.1875704684744</v>
      </c>
      <c r="P34" s="14">
        <f t="shared" si="13"/>
        <v>7601.9674247286966</v>
      </c>
      <c r="Q34" s="14">
        <f t="shared" si="13"/>
        <v>21810.586091849742</v>
      </c>
      <c r="R34" s="14">
        <f t="shared" si="13"/>
        <v>387609.03429994365</v>
      </c>
      <c r="S34" s="14">
        <f t="shared" si="13"/>
        <v>553.87447759985753</v>
      </c>
      <c r="T34" s="14">
        <f t="shared" si="13"/>
        <v>95058.343737077113</v>
      </c>
      <c r="U34" s="14">
        <f t="shared" si="13"/>
        <v>3995.5966882701223</v>
      </c>
      <c r="V34" s="14">
        <f t="shared" si="13"/>
        <v>2422722.9787782691</v>
      </c>
      <c r="W34" s="14">
        <f t="shared" si="13"/>
        <v>1947.7496643300781</v>
      </c>
      <c r="X34" s="14">
        <f t="shared" si="13"/>
        <v>3718667.0486692991</v>
      </c>
      <c r="Y34" s="14">
        <f t="shared" si="13"/>
        <v>456783.97232324048</v>
      </c>
      <c r="Z34" s="14">
        <f t="shared" si="13"/>
        <v>298437.76808636304</v>
      </c>
      <c r="AA34" s="14">
        <f t="shared" si="13"/>
        <v>1449780.7476758931</v>
      </c>
      <c r="AB34" s="14">
        <f t="shared" si="13"/>
        <v>1408190.5578122668</v>
      </c>
      <c r="AC34" s="14">
        <f t="shared" si="13"/>
        <v>39399.824323643814</v>
      </c>
      <c r="AD34" s="14">
        <f t="shared" si="13"/>
        <v>406628.4947906115</v>
      </c>
      <c r="AE34" s="14">
        <f t="shared" si="13"/>
        <v>930154.65111457545</v>
      </c>
      <c r="AF34" s="14">
        <f t="shared" si="13"/>
        <v>362308.82786441135</v>
      </c>
      <c r="AG34" s="14">
        <f t="shared" si="13"/>
        <v>5484.4116540826908</v>
      </c>
      <c r="AH34" s="14">
        <f t="shared" ref="AH34:BL34" si="14">STDEV(AH11:AH14)</f>
        <v>1695415.1180274796</v>
      </c>
      <c r="AI34" s="14">
        <f t="shared" si="14"/>
        <v>26452.11882529148</v>
      </c>
      <c r="AJ34" s="14">
        <f t="shared" si="14"/>
        <v>2999.5956279264929</v>
      </c>
      <c r="AK34" s="14">
        <f t="shared" si="14"/>
        <v>3877960.6461212207</v>
      </c>
      <c r="AL34" s="14">
        <f t="shared" si="14"/>
        <v>1282084.3444196316</v>
      </c>
      <c r="AM34" s="14">
        <f t="shared" si="14"/>
        <v>4162872.305807001</v>
      </c>
      <c r="AN34" s="14">
        <f t="shared" si="14"/>
        <v>8348202.5056271842</v>
      </c>
      <c r="AO34" s="14">
        <f t="shared" si="14"/>
        <v>5603834.2918689679</v>
      </c>
      <c r="AP34" s="14">
        <f t="shared" si="14"/>
        <v>547858.54623883381</v>
      </c>
      <c r="AQ34" s="14">
        <f t="shared" si="14"/>
        <v>39383.271739470489</v>
      </c>
      <c r="AR34" s="14">
        <f t="shared" si="14"/>
        <v>398.90762790092685</v>
      </c>
      <c r="AS34" s="14">
        <f t="shared" si="14"/>
        <v>4781.9795449812145</v>
      </c>
      <c r="AT34" s="14">
        <f t="shared" si="14"/>
        <v>49433.212478568588</v>
      </c>
      <c r="AU34" s="14">
        <f t="shared" si="14"/>
        <v>17018.53943119718</v>
      </c>
      <c r="AV34" s="14">
        <f t="shared" si="14"/>
        <v>7.4022480251951173</v>
      </c>
      <c r="AW34" s="14">
        <f t="shared" si="14"/>
        <v>33.035492476413616</v>
      </c>
      <c r="AX34" s="14">
        <f t="shared" si="14"/>
        <v>2284.7976628259698</v>
      </c>
      <c r="AY34" s="14">
        <f t="shared" si="14"/>
        <v>3371.846935803761</v>
      </c>
      <c r="AZ34" s="14">
        <f t="shared" si="14"/>
        <v>25734.309944033626</v>
      </c>
      <c r="BA34" s="14">
        <f t="shared" si="14"/>
        <v>1542.0244476440798</v>
      </c>
      <c r="BB34" s="14">
        <f t="shared" si="14"/>
        <v>554.46291895106879</v>
      </c>
      <c r="BC34" s="14">
        <f t="shared" si="14"/>
        <v>347500.62277710682</v>
      </c>
      <c r="BD34" s="14">
        <f t="shared" si="14"/>
        <v>548.61211212367823</v>
      </c>
      <c r="BE34" s="14">
        <f t="shared" si="14"/>
        <v>1019655.7341627972</v>
      </c>
      <c r="BF34" s="14">
        <f t="shared" si="14"/>
        <v>125593.02906398811</v>
      </c>
      <c r="BG34" s="14">
        <f t="shared" si="14"/>
        <v>331497.42941436666</v>
      </c>
      <c r="BH34" s="14">
        <f t="shared" si="14"/>
        <v>48073.792380566912</v>
      </c>
      <c r="BI34" s="14">
        <f t="shared" si="14"/>
        <v>13994.67181778321</v>
      </c>
      <c r="BJ34" s="14">
        <f t="shared" si="14"/>
        <v>20770.704254177985</v>
      </c>
      <c r="BK34" s="14">
        <f t="shared" si="14"/>
        <v>21767.32316879206</v>
      </c>
      <c r="BL34" s="14">
        <f t="shared" si="14"/>
        <v>13653.011628781389</v>
      </c>
      <c r="BM34" s="14">
        <f t="shared" ref="BM34:BN34" si="15">STDEV(BM11:BM14)</f>
        <v>66.674303408272621</v>
      </c>
      <c r="BN34" s="14">
        <f t="shared" si="15"/>
        <v>1.3794806297547602</v>
      </c>
    </row>
    <row r="35" spans="1:66" s="5" customFormat="1" ht="16" x14ac:dyDescent="0.2">
      <c r="A35" s="5" t="s">
        <v>148</v>
      </c>
      <c r="B35" s="11">
        <f>MEDIAN(B15:B18)</f>
        <v>35455.233327403621</v>
      </c>
      <c r="C35" s="11">
        <f t="shared" ref="C35:BL35" si="16">MEDIAN(C15:C18)</f>
        <v>5626465.4208825361</v>
      </c>
      <c r="D35" s="11">
        <f t="shared" si="16"/>
        <v>522382.56961334188</v>
      </c>
      <c r="E35" s="11">
        <f t="shared" si="16"/>
        <v>5241427.1972589549</v>
      </c>
      <c r="F35" s="11">
        <f t="shared" si="16"/>
        <v>1320962.1497022938</v>
      </c>
      <c r="G35" s="11">
        <f t="shared" si="16"/>
        <v>111362795.39191353</v>
      </c>
      <c r="H35" s="11">
        <f t="shared" si="16"/>
        <v>143.63472464620338</v>
      </c>
      <c r="I35" s="11">
        <f t="shared" si="16"/>
        <v>7968270.0247445237</v>
      </c>
      <c r="J35" s="11">
        <f t="shared" si="16"/>
        <v>246010.41048719874</v>
      </c>
      <c r="K35" s="11">
        <f t="shared" si="16"/>
        <v>424769.81819146581</v>
      </c>
      <c r="L35" s="11">
        <f t="shared" si="16"/>
        <v>5585.5660541840844</v>
      </c>
      <c r="M35" s="11">
        <f t="shared" si="16"/>
        <v>16965.387338867491</v>
      </c>
      <c r="N35" s="11">
        <f t="shared" si="16"/>
        <v>813248.60078079836</v>
      </c>
      <c r="O35" s="11">
        <f t="shared" si="16"/>
        <v>22261.112296901258</v>
      </c>
      <c r="P35" s="11">
        <f t="shared" si="16"/>
        <v>27318.140766240482</v>
      </c>
      <c r="Q35" s="11">
        <f t="shared" si="16"/>
        <v>157804.32836215443</v>
      </c>
      <c r="R35" s="11">
        <f t="shared" si="16"/>
        <v>2409225.3557402575</v>
      </c>
      <c r="S35" s="11">
        <f t="shared" si="16"/>
        <v>2033.845345001479</v>
      </c>
      <c r="T35" s="11">
        <f t="shared" si="16"/>
        <v>243423.15101498523</v>
      </c>
      <c r="U35" s="11">
        <f t="shared" si="16"/>
        <v>9221.9930104447722</v>
      </c>
      <c r="V35" s="11">
        <f t="shared" si="16"/>
        <v>13766462.569537532</v>
      </c>
      <c r="W35" s="11">
        <f t="shared" si="16"/>
        <v>10952.217628415088</v>
      </c>
      <c r="X35" s="11">
        <f t="shared" si="16"/>
        <v>19995934.11204293</v>
      </c>
      <c r="Y35" s="11">
        <f t="shared" si="16"/>
        <v>142045.8035639603</v>
      </c>
      <c r="Z35" s="11">
        <f t="shared" si="16"/>
        <v>1931205.0645478554</v>
      </c>
      <c r="AA35" s="11">
        <f t="shared" si="16"/>
        <v>17434595.374643818</v>
      </c>
      <c r="AB35" s="11">
        <f t="shared" si="16"/>
        <v>11456217.949759867</v>
      </c>
      <c r="AC35" s="11">
        <f t="shared" si="16"/>
        <v>317186.43921941915</v>
      </c>
      <c r="AD35" s="11">
        <f t="shared" si="16"/>
        <v>2567659.9880107082</v>
      </c>
      <c r="AE35" s="11">
        <f t="shared" si="16"/>
        <v>10977393.60425248</v>
      </c>
      <c r="AF35" s="11">
        <f t="shared" si="16"/>
        <v>3527716.621063916</v>
      </c>
      <c r="AG35" s="11">
        <f t="shared" si="16"/>
        <v>44055.821803232378</v>
      </c>
      <c r="AH35" s="11">
        <f t="shared" si="16"/>
        <v>24592149.847397521</v>
      </c>
      <c r="AI35" s="11">
        <f t="shared" si="16"/>
        <v>254420.89827623591</v>
      </c>
      <c r="AJ35" s="11">
        <f t="shared" si="16"/>
        <v>19014.63262276067</v>
      </c>
      <c r="AK35" s="11">
        <f t="shared" si="16"/>
        <v>50231330.284806952</v>
      </c>
      <c r="AL35" s="11">
        <f t="shared" si="16"/>
        <v>6384492.3819577983</v>
      </c>
      <c r="AM35" s="11">
        <f t="shared" si="16"/>
        <v>111701602.35997966</v>
      </c>
      <c r="AN35" s="11">
        <f t="shared" si="16"/>
        <v>41508435.266242906</v>
      </c>
      <c r="AO35" s="11">
        <f t="shared" si="16"/>
        <v>9466613.3526499867</v>
      </c>
      <c r="AP35" s="11">
        <f t="shared" si="16"/>
        <v>834495.54376788926</v>
      </c>
      <c r="AQ35" s="11">
        <f t="shared" si="16"/>
        <v>338151.8034545664</v>
      </c>
      <c r="AR35" s="11">
        <f t="shared" si="16"/>
        <v>4489.124180632436</v>
      </c>
      <c r="AS35" s="11">
        <f t="shared" si="16"/>
        <v>42214.831019000463</v>
      </c>
      <c r="AT35" s="11">
        <f t="shared" si="16"/>
        <v>39442.692378595959</v>
      </c>
      <c r="AU35" s="11">
        <f t="shared" si="16"/>
        <v>135852.13909749032</v>
      </c>
      <c r="AV35" s="11">
        <f t="shared" si="16"/>
        <v>305.63914293323876</v>
      </c>
      <c r="AW35" s="11">
        <f t="shared" si="16"/>
        <v>322.45078326728907</v>
      </c>
      <c r="AX35" s="11">
        <f t="shared" si="16"/>
        <v>1633.8943327172774</v>
      </c>
      <c r="AY35" s="11">
        <f t="shared" si="16"/>
        <v>8811.5484477004338</v>
      </c>
      <c r="AZ35" s="11">
        <f t="shared" si="16"/>
        <v>184894.36704589421</v>
      </c>
      <c r="BA35" s="11">
        <f t="shared" si="16"/>
        <v>3855.8009570496251</v>
      </c>
      <c r="BB35" s="11">
        <f t="shared" si="16"/>
        <v>3235.4210779294981</v>
      </c>
      <c r="BC35" s="11">
        <f t="shared" si="16"/>
        <v>3094257.3392215432</v>
      </c>
      <c r="BD35" s="11">
        <f t="shared" si="16"/>
        <v>1998.5678168872755</v>
      </c>
      <c r="BE35" s="11">
        <f t="shared" si="16"/>
        <v>2788376.9384209132</v>
      </c>
      <c r="BF35" s="11">
        <f t="shared" si="16"/>
        <v>1551030.0700943843</v>
      </c>
      <c r="BG35" s="11">
        <f t="shared" si="16"/>
        <v>5671183.4785779212</v>
      </c>
      <c r="BH35" s="11">
        <f t="shared" si="16"/>
        <v>237180.63398164365</v>
      </c>
      <c r="BI35" s="11">
        <f t="shared" si="16"/>
        <v>0.7299307617676033</v>
      </c>
      <c r="BJ35" s="11">
        <f t="shared" si="16"/>
        <v>19323.526010209673</v>
      </c>
      <c r="BK35" s="11">
        <f t="shared" si="16"/>
        <v>159761.83788640317</v>
      </c>
      <c r="BL35" s="11">
        <f t="shared" si="16"/>
        <v>0.7299307617676033</v>
      </c>
      <c r="BM35" s="11">
        <f t="shared" ref="BM35:BN35" si="17">MEDIAN(BM15:BM18)</f>
        <v>122.34946061469319</v>
      </c>
      <c r="BN35" s="11">
        <f t="shared" si="17"/>
        <v>13.28369034828536</v>
      </c>
    </row>
    <row r="36" spans="1:66" s="5" customFormat="1" ht="16" x14ac:dyDescent="0.2">
      <c r="A36" s="5" t="s">
        <v>91</v>
      </c>
      <c r="B36" s="11">
        <f t="shared" ref="B36:AG36" si="18">AVERAGE(B15:B18)</f>
        <v>35616.260662264787</v>
      </c>
      <c r="C36" s="11">
        <f t="shared" si="18"/>
        <v>5561602.1527267322</v>
      </c>
      <c r="D36" s="11">
        <f t="shared" si="18"/>
        <v>556182.73352895794</v>
      </c>
      <c r="E36" s="11">
        <f t="shared" si="18"/>
        <v>5397251.187177835</v>
      </c>
      <c r="F36" s="11">
        <f t="shared" si="18"/>
        <v>1396074.4905230361</v>
      </c>
      <c r="G36" s="11">
        <f t="shared" si="18"/>
        <v>110095810.76102394</v>
      </c>
      <c r="H36" s="11">
        <f t="shared" si="18"/>
        <v>140.48475306310124</v>
      </c>
      <c r="I36" s="11">
        <f t="shared" si="18"/>
        <v>7938820.7004647963</v>
      </c>
      <c r="J36" s="11">
        <f t="shared" si="18"/>
        <v>255127.07501031642</v>
      </c>
      <c r="K36" s="11">
        <f t="shared" si="18"/>
        <v>415849.33703652397</v>
      </c>
      <c r="L36" s="11">
        <f t="shared" si="18"/>
        <v>5794.7923104413221</v>
      </c>
      <c r="M36" s="11">
        <f t="shared" si="18"/>
        <v>12885.626959098718</v>
      </c>
      <c r="N36" s="11">
        <f t="shared" si="18"/>
        <v>804951.78025121335</v>
      </c>
      <c r="O36" s="11">
        <f t="shared" si="18"/>
        <v>21246.965639531889</v>
      </c>
      <c r="P36" s="11">
        <f t="shared" si="18"/>
        <v>27474.495081694637</v>
      </c>
      <c r="Q36" s="11">
        <f t="shared" si="18"/>
        <v>154012.55627178642</v>
      </c>
      <c r="R36" s="11">
        <f t="shared" si="18"/>
        <v>2517520.4011989306</v>
      </c>
      <c r="S36" s="11">
        <f t="shared" si="18"/>
        <v>2010.5162057031396</v>
      </c>
      <c r="T36" s="11">
        <f t="shared" si="18"/>
        <v>229952.96699459059</v>
      </c>
      <c r="U36" s="11">
        <f t="shared" si="18"/>
        <v>9237.2668273641448</v>
      </c>
      <c r="V36" s="11">
        <f t="shared" si="18"/>
        <v>13833112.712540159</v>
      </c>
      <c r="W36" s="11">
        <f t="shared" si="18"/>
        <v>11459.183972886924</v>
      </c>
      <c r="X36" s="11">
        <f t="shared" si="18"/>
        <v>19677073.318942346</v>
      </c>
      <c r="Y36" s="11">
        <f t="shared" si="18"/>
        <v>801066.83471423853</v>
      </c>
      <c r="Z36" s="11">
        <f t="shared" si="18"/>
        <v>2077352.6454199855</v>
      </c>
      <c r="AA36" s="11">
        <f t="shared" si="18"/>
        <v>17803482.340294272</v>
      </c>
      <c r="AB36" s="11">
        <f t="shared" si="18"/>
        <v>11774519.464258309</v>
      </c>
      <c r="AC36" s="11">
        <f t="shared" si="18"/>
        <v>316238.35984200251</v>
      </c>
      <c r="AD36" s="11">
        <f t="shared" si="18"/>
        <v>2611300.5956501816</v>
      </c>
      <c r="AE36" s="11">
        <f t="shared" si="18"/>
        <v>10973805.945635965</v>
      </c>
      <c r="AF36" s="11">
        <f t="shared" si="18"/>
        <v>3589167.7349414742</v>
      </c>
      <c r="AG36" s="11">
        <f t="shared" si="18"/>
        <v>52309.166986527322</v>
      </c>
      <c r="AH36" s="11">
        <f t="shared" ref="AH36:BL36" si="19">AVERAGE(AH15:AH18)</f>
        <v>23641786.79443099</v>
      </c>
      <c r="AI36" s="11">
        <f t="shared" si="19"/>
        <v>291329.30145409971</v>
      </c>
      <c r="AJ36" s="11">
        <f t="shared" si="19"/>
        <v>17755.954974221073</v>
      </c>
      <c r="AK36" s="11">
        <f t="shared" si="19"/>
        <v>49015423.871369809</v>
      </c>
      <c r="AL36" s="11">
        <f t="shared" si="19"/>
        <v>6181774.8690134874</v>
      </c>
      <c r="AM36" s="11">
        <f t="shared" si="19"/>
        <v>108736685.78957529</v>
      </c>
      <c r="AN36" s="11">
        <f t="shared" si="19"/>
        <v>43175182.533410467</v>
      </c>
      <c r="AO36" s="11">
        <f t="shared" si="19"/>
        <v>10807555.071830722</v>
      </c>
      <c r="AP36" s="11">
        <f t="shared" si="19"/>
        <v>1120527.4835442237</v>
      </c>
      <c r="AQ36" s="11">
        <f t="shared" si="19"/>
        <v>355132.16395477625</v>
      </c>
      <c r="AR36" s="11">
        <f t="shared" si="19"/>
        <v>4641.7193642984194</v>
      </c>
      <c r="AS36" s="11">
        <f t="shared" si="19"/>
        <v>40900.117516204577</v>
      </c>
      <c r="AT36" s="11">
        <f t="shared" si="19"/>
        <v>41609.398565127885</v>
      </c>
      <c r="AU36" s="11">
        <f t="shared" si="19"/>
        <v>146180.12043942712</v>
      </c>
      <c r="AV36" s="11">
        <f t="shared" si="19"/>
        <v>308.77130919734554</v>
      </c>
      <c r="AW36" s="11">
        <f t="shared" si="19"/>
        <v>309.19445115015753</v>
      </c>
      <c r="AX36" s="11">
        <f t="shared" si="19"/>
        <v>1605.5346876322801</v>
      </c>
      <c r="AY36" s="11">
        <f t="shared" si="19"/>
        <v>8514.9677564973863</v>
      </c>
      <c r="AZ36" s="11">
        <f t="shared" si="19"/>
        <v>190648.99976278516</v>
      </c>
      <c r="BA36" s="11">
        <f t="shared" si="19"/>
        <v>3906.1179383381213</v>
      </c>
      <c r="BB36" s="11">
        <f t="shared" si="19"/>
        <v>3269.2499453277155</v>
      </c>
      <c r="BC36" s="11">
        <f t="shared" si="19"/>
        <v>3137159.4225295829</v>
      </c>
      <c r="BD36" s="11">
        <f t="shared" si="19"/>
        <v>2221.7461010775814</v>
      </c>
      <c r="BE36" s="11">
        <f t="shared" si="19"/>
        <v>2838006.9326592409</v>
      </c>
      <c r="BF36" s="11">
        <f t="shared" si="19"/>
        <v>1612102.8494707295</v>
      </c>
      <c r="BG36" s="11">
        <f t="shared" si="19"/>
        <v>5956557.6718079019</v>
      </c>
      <c r="BH36" s="11">
        <f t="shared" si="19"/>
        <v>225243.57986630764</v>
      </c>
      <c r="BI36" s="11">
        <f t="shared" si="19"/>
        <v>0.76081826180181578</v>
      </c>
      <c r="BJ36" s="11">
        <f t="shared" si="19"/>
        <v>21597.280734538916</v>
      </c>
      <c r="BK36" s="11">
        <f t="shared" si="19"/>
        <v>165535.76178827585</v>
      </c>
      <c r="BL36" s="11">
        <f t="shared" si="19"/>
        <v>0.76081826180181578</v>
      </c>
      <c r="BM36" s="11">
        <f t="shared" ref="BM36:BN36" si="20">AVERAGE(BM15:BM18)</f>
        <v>125.97421641613775</v>
      </c>
      <c r="BN36" s="11">
        <f t="shared" si="20"/>
        <v>13.856922144557693</v>
      </c>
    </row>
    <row r="37" spans="1:66" s="5" customFormat="1" ht="16" x14ac:dyDescent="0.2">
      <c r="A37" s="5" t="s">
        <v>96</v>
      </c>
      <c r="B37" s="12">
        <f t="shared" ref="B37:AG37" si="21">STDEV(B15:B18)</f>
        <v>9593.1402985142176</v>
      </c>
      <c r="C37" s="12">
        <f t="shared" si="21"/>
        <v>839042.42054792552</v>
      </c>
      <c r="D37" s="12">
        <f t="shared" si="21"/>
        <v>144795.93276357543</v>
      </c>
      <c r="E37" s="12">
        <f t="shared" si="21"/>
        <v>544870.02959285304</v>
      </c>
      <c r="F37" s="12">
        <f t="shared" si="21"/>
        <v>205321.48005855011</v>
      </c>
      <c r="G37" s="12">
        <f t="shared" si="21"/>
        <v>11799875.694798248</v>
      </c>
      <c r="H37" s="12">
        <f t="shared" si="21"/>
        <v>7.5229325441616606</v>
      </c>
      <c r="I37" s="12">
        <f t="shared" si="21"/>
        <v>1913364.6426480466</v>
      </c>
      <c r="J37" s="12">
        <f t="shared" si="21"/>
        <v>64878.008492770387</v>
      </c>
      <c r="K37" s="12">
        <f t="shared" si="21"/>
        <v>64733.365481411893</v>
      </c>
      <c r="L37" s="12">
        <f t="shared" si="21"/>
        <v>808.27782572156673</v>
      </c>
      <c r="M37" s="12">
        <f t="shared" si="21"/>
        <v>8530.2510088925919</v>
      </c>
      <c r="N37" s="12">
        <f t="shared" si="21"/>
        <v>148490.14024213824</v>
      </c>
      <c r="O37" s="12">
        <f t="shared" si="21"/>
        <v>4772.4434516395304</v>
      </c>
      <c r="P37" s="12">
        <f t="shared" si="21"/>
        <v>6236.5102730417448</v>
      </c>
      <c r="Q37" s="12">
        <f t="shared" si="21"/>
        <v>21935.399848047065</v>
      </c>
      <c r="R37" s="12">
        <f t="shared" si="21"/>
        <v>1170844.0028103481</v>
      </c>
      <c r="S37" s="12">
        <f t="shared" si="21"/>
        <v>741.02163110691254</v>
      </c>
      <c r="T37" s="12">
        <f t="shared" si="21"/>
        <v>127906.47255602819</v>
      </c>
      <c r="U37" s="12">
        <f t="shared" si="21"/>
        <v>1183.7586195087783</v>
      </c>
      <c r="V37" s="12">
        <f t="shared" si="21"/>
        <v>5169377.4311180515</v>
      </c>
      <c r="W37" s="12">
        <f t="shared" si="21"/>
        <v>1924.4787907131397</v>
      </c>
      <c r="X37" s="12">
        <f t="shared" si="21"/>
        <v>1369642.199048396</v>
      </c>
      <c r="Y37" s="12">
        <f t="shared" si="21"/>
        <v>1409018.4090133549</v>
      </c>
      <c r="Z37" s="12">
        <f t="shared" si="21"/>
        <v>621240.14552002214</v>
      </c>
      <c r="AA37" s="12">
        <f t="shared" si="21"/>
        <v>915583.34916572203</v>
      </c>
      <c r="AB37" s="12">
        <f t="shared" si="21"/>
        <v>2688525.4408866721</v>
      </c>
      <c r="AC37" s="12">
        <f t="shared" si="21"/>
        <v>16954.763425971261</v>
      </c>
      <c r="AD37" s="12">
        <f t="shared" si="21"/>
        <v>595782.40908948903</v>
      </c>
      <c r="AE37" s="12">
        <f t="shared" si="21"/>
        <v>715440.2510101496</v>
      </c>
      <c r="AF37" s="12">
        <f t="shared" si="21"/>
        <v>196472.90959468525</v>
      </c>
      <c r="AG37" s="12">
        <f t="shared" si="21"/>
        <v>19554.171751183836</v>
      </c>
      <c r="AH37" s="12">
        <f t="shared" ref="AH37:BL37" si="22">STDEV(AH15:AH18)</f>
        <v>5617095.8135826364</v>
      </c>
      <c r="AI37" s="12">
        <f t="shared" si="22"/>
        <v>87844.343679333615</v>
      </c>
      <c r="AJ37" s="12">
        <f t="shared" si="22"/>
        <v>3818.2416321421051</v>
      </c>
      <c r="AK37" s="12">
        <f t="shared" si="22"/>
        <v>7625806.3540878091</v>
      </c>
      <c r="AL37" s="12">
        <f t="shared" si="22"/>
        <v>1061169.3609928477</v>
      </c>
      <c r="AM37" s="12">
        <f t="shared" si="22"/>
        <v>10201757.570021614</v>
      </c>
      <c r="AN37" s="12">
        <f t="shared" si="22"/>
        <v>18978116.260475792</v>
      </c>
      <c r="AO37" s="12">
        <f t="shared" si="22"/>
        <v>6446812.045456077</v>
      </c>
      <c r="AP37" s="12">
        <f t="shared" si="22"/>
        <v>784530.76166066877</v>
      </c>
      <c r="AQ37" s="12">
        <f t="shared" si="22"/>
        <v>62129.964161087526</v>
      </c>
      <c r="AR37" s="12">
        <f t="shared" si="22"/>
        <v>1296.4621490069551</v>
      </c>
      <c r="AS37" s="12">
        <f t="shared" si="22"/>
        <v>10050.369732763687</v>
      </c>
      <c r="AT37" s="12">
        <f t="shared" si="22"/>
        <v>15610.451726314215</v>
      </c>
      <c r="AU37" s="12">
        <f t="shared" si="22"/>
        <v>27665.855455698482</v>
      </c>
      <c r="AV37" s="12">
        <f t="shared" si="22"/>
        <v>40.598309528656308</v>
      </c>
      <c r="AW37" s="12">
        <f t="shared" si="22"/>
        <v>68.525529735033984</v>
      </c>
      <c r="AX37" s="12">
        <f t="shared" si="22"/>
        <v>240.90514884809431</v>
      </c>
      <c r="AY37" s="12">
        <f t="shared" si="22"/>
        <v>865.07594222375758</v>
      </c>
      <c r="AZ37" s="12">
        <f t="shared" si="22"/>
        <v>29629.919757267537</v>
      </c>
      <c r="BA37" s="12">
        <f t="shared" si="22"/>
        <v>407.95027292774233</v>
      </c>
      <c r="BB37" s="12">
        <f t="shared" si="22"/>
        <v>405.99868188640733</v>
      </c>
      <c r="BC37" s="12">
        <f t="shared" si="22"/>
        <v>387040.77327222109</v>
      </c>
      <c r="BD37" s="12">
        <f t="shared" si="22"/>
        <v>870.03623165620183</v>
      </c>
      <c r="BE37" s="12">
        <f t="shared" si="22"/>
        <v>760069.16230925557</v>
      </c>
      <c r="BF37" s="12">
        <f t="shared" si="22"/>
        <v>404083.52186094032</v>
      </c>
      <c r="BG37" s="12">
        <f t="shared" si="22"/>
        <v>2025192.1505133058</v>
      </c>
      <c r="BH37" s="12">
        <f t="shared" si="22"/>
        <v>56028.693327535017</v>
      </c>
      <c r="BI37" s="12">
        <f t="shared" si="22"/>
        <v>0.21531963662624118</v>
      </c>
      <c r="BJ37" s="12">
        <f t="shared" si="22"/>
        <v>25212.562016546111</v>
      </c>
      <c r="BK37" s="12">
        <f t="shared" si="22"/>
        <v>56602.813307111821</v>
      </c>
      <c r="BL37" s="12">
        <f t="shared" si="22"/>
        <v>0.21531963662624118</v>
      </c>
      <c r="BM37" s="12">
        <f t="shared" ref="BM37:BN37" si="23">STDEV(BM15:BM18)</f>
        <v>29.8632350747319</v>
      </c>
      <c r="BN37" s="12">
        <f t="shared" si="23"/>
        <v>4.8738958977199003</v>
      </c>
    </row>
    <row r="38" spans="1:66" s="8" customFormat="1" ht="16" x14ac:dyDescent="0.2">
      <c r="A38" s="8" t="s">
        <v>149</v>
      </c>
      <c r="B38" s="13">
        <f>MEDIAN(B19:B22)</f>
        <v>3214.3497879886991</v>
      </c>
      <c r="C38" s="13">
        <f t="shared" ref="C38:BL38" si="24">MEDIAN(C19:C22)</f>
        <v>5649625.8776117386</v>
      </c>
      <c r="D38" s="13">
        <f t="shared" si="24"/>
        <v>90959.08328059208</v>
      </c>
      <c r="E38" s="13">
        <f t="shared" si="24"/>
        <v>2263037.3774363063</v>
      </c>
      <c r="F38" s="13">
        <f t="shared" si="24"/>
        <v>216004.84389148283</v>
      </c>
      <c r="G38" s="13">
        <f t="shared" si="24"/>
        <v>93832797.774090022</v>
      </c>
      <c r="H38" s="13">
        <f t="shared" si="24"/>
        <v>110.78438892798397</v>
      </c>
      <c r="I38" s="13">
        <f t="shared" si="24"/>
        <v>2665162.1194854439</v>
      </c>
      <c r="J38" s="13">
        <f t="shared" si="24"/>
        <v>76823.181463652058</v>
      </c>
      <c r="K38" s="13">
        <f t="shared" si="24"/>
        <v>187732.02230027618</v>
      </c>
      <c r="L38" s="13">
        <f t="shared" si="24"/>
        <v>5545.8558951955411</v>
      </c>
      <c r="M38" s="13">
        <f t="shared" si="24"/>
        <v>2993.504041545707</v>
      </c>
      <c r="N38" s="13">
        <f t="shared" si="24"/>
        <v>363787.75595234841</v>
      </c>
      <c r="O38" s="13">
        <f t="shared" si="24"/>
        <v>8617.0855482412771</v>
      </c>
      <c r="P38" s="13">
        <f t="shared" si="24"/>
        <v>10843.350807521492</v>
      </c>
      <c r="Q38" s="13">
        <f t="shared" si="24"/>
        <v>52069.061935173391</v>
      </c>
      <c r="R38" s="13">
        <f t="shared" si="24"/>
        <v>198804.22449821618</v>
      </c>
      <c r="S38" s="13">
        <f t="shared" si="24"/>
        <v>1547.1439752801966</v>
      </c>
      <c r="T38" s="13">
        <f t="shared" si="24"/>
        <v>48287.564589454298</v>
      </c>
      <c r="U38" s="13">
        <f t="shared" si="24"/>
        <v>3071.5556478966205</v>
      </c>
      <c r="V38" s="13">
        <f t="shared" si="24"/>
        <v>4810049.7991843186</v>
      </c>
      <c r="W38" s="13">
        <f t="shared" si="24"/>
        <v>10556.074011365425</v>
      </c>
      <c r="X38" s="13">
        <f t="shared" si="24"/>
        <v>11821948.363397107</v>
      </c>
      <c r="Y38" s="13">
        <f t="shared" si="24"/>
        <v>185039.06979546812</v>
      </c>
      <c r="Z38" s="13">
        <f t="shared" si="24"/>
        <v>1056512.6442615073</v>
      </c>
      <c r="AA38" s="13">
        <f t="shared" si="24"/>
        <v>18116845.026038606</v>
      </c>
      <c r="AB38" s="13">
        <f t="shared" si="24"/>
        <v>5045764.4295400195</v>
      </c>
      <c r="AC38" s="13">
        <f t="shared" si="24"/>
        <v>171990.35155443972</v>
      </c>
      <c r="AD38" s="13">
        <f t="shared" si="24"/>
        <v>1079003.1862768268</v>
      </c>
      <c r="AE38" s="13">
        <f t="shared" si="24"/>
        <v>11258880.591143541</v>
      </c>
      <c r="AF38" s="13">
        <f t="shared" si="24"/>
        <v>2211579.1253821841</v>
      </c>
      <c r="AG38" s="13">
        <f t="shared" si="24"/>
        <v>24943.133019310662</v>
      </c>
      <c r="AH38" s="13">
        <f t="shared" si="24"/>
        <v>13709686.887679115</v>
      </c>
      <c r="AI38" s="13">
        <f t="shared" si="24"/>
        <v>136885.56214376312</v>
      </c>
      <c r="AJ38" s="13">
        <f t="shared" si="24"/>
        <v>14990.541032705289</v>
      </c>
      <c r="AK38" s="13">
        <f t="shared" si="24"/>
        <v>33618363.942005709</v>
      </c>
      <c r="AL38" s="13">
        <f t="shared" si="24"/>
        <v>3209171.7787739914</v>
      </c>
      <c r="AM38" s="13">
        <f t="shared" si="24"/>
        <v>86497400.470960081</v>
      </c>
      <c r="AN38" s="13">
        <f t="shared" si="24"/>
        <v>13147234.955928214</v>
      </c>
      <c r="AO38" s="13">
        <f t="shared" si="24"/>
        <v>2878667.2624489749</v>
      </c>
      <c r="AP38" s="13">
        <f t="shared" si="24"/>
        <v>386282.37703481514</v>
      </c>
      <c r="AQ38" s="13">
        <f t="shared" si="24"/>
        <v>148106.72417008935</v>
      </c>
      <c r="AR38" s="13">
        <f t="shared" si="24"/>
        <v>2160.7215369730416</v>
      </c>
      <c r="AS38" s="13">
        <f t="shared" si="24"/>
        <v>25655.4908329424</v>
      </c>
      <c r="AT38" s="13">
        <f t="shared" si="24"/>
        <v>21393.721636971171</v>
      </c>
      <c r="AU38" s="13">
        <f t="shared" si="24"/>
        <v>197327.07033826929</v>
      </c>
      <c r="AV38" s="13">
        <f t="shared" si="24"/>
        <v>361.34253300035459</v>
      </c>
      <c r="AW38" s="13">
        <f t="shared" si="24"/>
        <v>369.20341984579193</v>
      </c>
      <c r="AX38" s="13">
        <f t="shared" si="24"/>
        <v>783.74560362215107</v>
      </c>
      <c r="AY38" s="13">
        <f t="shared" si="24"/>
        <v>1551.1489676205379</v>
      </c>
      <c r="AZ38" s="13">
        <f t="shared" si="24"/>
        <v>100586.62596743347</v>
      </c>
      <c r="BA38" s="13">
        <f t="shared" si="24"/>
        <v>2455.116947718805</v>
      </c>
      <c r="BB38" s="13">
        <f t="shared" si="24"/>
        <v>1852.017137875283</v>
      </c>
      <c r="BC38" s="13">
        <f t="shared" si="24"/>
        <v>1308964.2950064382</v>
      </c>
      <c r="BD38" s="13">
        <f t="shared" si="24"/>
        <v>3089.9702193346739</v>
      </c>
      <c r="BE38" s="13">
        <f t="shared" si="24"/>
        <v>800846.6687180578</v>
      </c>
      <c r="BF38" s="13">
        <f t="shared" si="24"/>
        <v>490516.12320861284</v>
      </c>
      <c r="BG38" s="13">
        <f t="shared" si="24"/>
        <v>2359508.3030954679</v>
      </c>
      <c r="BH38" s="13">
        <f t="shared" si="24"/>
        <v>151507.01626397378</v>
      </c>
      <c r="BI38" s="13">
        <f t="shared" si="24"/>
        <v>0.88206115941724628</v>
      </c>
      <c r="BJ38" s="13">
        <f t="shared" si="24"/>
        <v>0.88301568358075966</v>
      </c>
      <c r="BK38" s="13">
        <f t="shared" si="24"/>
        <v>0.88206115941724628</v>
      </c>
      <c r="BL38" s="13">
        <f t="shared" si="24"/>
        <v>0.88206115941724628</v>
      </c>
      <c r="BM38" s="13">
        <f t="shared" ref="BM38:BN38" si="25">MEDIAN(BM19:BM22)</f>
        <v>32.706259941790556</v>
      </c>
      <c r="BN38" s="13">
        <f t="shared" si="25"/>
        <v>10.279859202024861</v>
      </c>
    </row>
    <row r="39" spans="1:66" s="8" customFormat="1" ht="16" x14ac:dyDescent="0.2">
      <c r="A39" s="8" t="s">
        <v>92</v>
      </c>
      <c r="B39" s="13">
        <f t="shared" ref="B39:AG39" si="26">AVERAGE(B19:B22)</f>
        <v>3275.6467188834131</v>
      </c>
      <c r="C39" s="13">
        <f t="shared" si="26"/>
        <v>5375794.4306334881</v>
      </c>
      <c r="D39" s="13">
        <f t="shared" si="26"/>
        <v>89171.757173918973</v>
      </c>
      <c r="E39" s="13">
        <f t="shared" si="26"/>
        <v>2294518.8790113349</v>
      </c>
      <c r="F39" s="13">
        <f t="shared" si="26"/>
        <v>211346.04545133514</v>
      </c>
      <c r="G39" s="13">
        <f t="shared" si="26"/>
        <v>97421631.626467615</v>
      </c>
      <c r="H39" s="13">
        <f t="shared" si="26"/>
        <v>114.65107337915367</v>
      </c>
      <c r="I39" s="13">
        <f t="shared" si="26"/>
        <v>2510891.0431223353</v>
      </c>
      <c r="J39" s="13">
        <f t="shared" si="26"/>
        <v>76593.557177050214</v>
      </c>
      <c r="K39" s="13">
        <f t="shared" si="26"/>
        <v>185250.06002217488</v>
      </c>
      <c r="L39" s="13">
        <f t="shared" si="26"/>
        <v>6600.621168413988</v>
      </c>
      <c r="M39" s="13">
        <f t="shared" si="26"/>
        <v>3100.1580325270534</v>
      </c>
      <c r="N39" s="13">
        <f t="shared" si="26"/>
        <v>368805.39444588096</v>
      </c>
      <c r="O39" s="13">
        <f t="shared" si="26"/>
        <v>8483.6261370669672</v>
      </c>
      <c r="P39" s="13">
        <f t="shared" si="26"/>
        <v>11083.582258421646</v>
      </c>
      <c r="Q39" s="13">
        <f t="shared" si="26"/>
        <v>53451.161914072763</v>
      </c>
      <c r="R39" s="13">
        <f t="shared" si="26"/>
        <v>208963.91180748737</v>
      </c>
      <c r="S39" s="13">
        <f t="shared" si="26"/>
        <v>1462.9973611147445</v>
      </c>
      <c r="T39" s="13">
        <f t="shared" si="26"/>
        <v>49848.265353827912</v>
      </c>
      <c r="U39" s="13">
        <f t="shared" si="26"/>
        <v>3129.3692804535226</v>
      </c>
      <c r="V39" s="13">
        <f t="shared" si="26"/>
        <v>4869875.756502131</v>
      </c>
      <c r="W39" s="13">
        <f t="shared" si="26"/>
        <v>10923.905586796038</v>
      </c>
      <c r="X39" s="13">
        <f t="shared" si="26"/>
        <v>11763053.590282043</v>
      </c>
      <c r="Y39" s="13">
        <f t="shared" si="26"/>
        <v>235617.95411792025</v>
      </c>
      <c r="Z39" s="13">
        <f t="shared" si="26"/>
        <v>1084661.9716957496</v>
      </c>
      <c r="AA39" s="13">
        <f t="shared" si="26"/>
        <v>17712408.583633505</v>
      </c>
      <c r="AB39" s="13">
        <f t="shared" si="26"/>
        <v>5035189.4678292787</v>
      </c>
      <c r="AC39" s="13">
        <f t="shared" si="26"/>
        <v>177697.31243869558</v>
      </c>
      <c r="AD39" s="13">
        <f t="shared" si="26"/>
        <v>1146489.3003479096</v>
      </c>
      <c r="AE39" s="13">
        <f t="shared" si="26"/>
        <v>11314110.471186951</v>
      </c>
      <c r="AF39" s="13">
        <f t="shared" si="26"/>
        <v>2256789.0687005562</v>
      </c>
      <c r="AG39" s="13">
        <f t="shared" si="26"/>
        <v>27097.422538216859</v>
      </c>
      <c r="AH39" s="13">
        <f t="shared" ref="AH39:BL39" si="27">AVERAGE(AH19:AH22)</f>
        <v>13952210.880961673</v>
      </c>
      <c r="AI39" s="13">
        <f t="shared" si="27"/>
        <v>141694.53803610866</v>
      </c>
      <c r="AJ39" s="13">
        <f t="shared" si="27"/>
        <v>14283.511111533178</v>
      </c>
      <c r="AK39" s="13">
        <f t="shared" si="27"/>
        <v>35249032.725207068</v>
      </c>
      <c r="AL39" s="13">
        <f t="shared" si="27"/>
        <v>3129910.5235587168</v>
      </c>
      <c r="AM39" s="13">
        <f t="shared" si="27"/>
        <v>85554440.237614453</v>
      </c>
      <c r="AN39" s="13">
        <f t="shared" si="27"/>
        <v>13003651.392795213</v>
      </c>
      <c r="AO39" s="13">
        <f t="shared" si="27"/>
        <v>2984783.5851848321</v>
      </c>
      <c r="AP39" s="13">
        <f t="shared" si="27"/>
        <v>396832.86382899905</v>
      </c>
      <c r="AQ39" s="13">
        <f t="shared" si="27"/>
        <v>153212.47739397478</v>
      </c>
      <c r="AR39" s="13">
        <f t="shared" si="27"/>
        <v>2124.8385946944809</v>
      </c>
      <c r="AS39" s="13">
        <f t="shared" si="27"/>
        <v>25481.114990574766</v>
      </c>
      <c r="AT39" s="13">
        <f t="shared" si="27"/>
        <v>21655.164524755521</v>
      </c>
      <c r="AU39" s="13">
        <f t="shared" si="27"/>
        <v>198306.43959782156</v>
      </c>
      <c r="AV39" s="13">
        <f t="shared" si="27"/>
        <v>365.39400124435184</v>
      </c>
      <c r="AW39" s="13">
        <f t="shared" si="27"/>
        <v>373.9061006561962</v>
      </c>
      <c r="AX39" s="13">
        <f t="shared" si="27"/>
        <v>789.9902937224582</v>
      </c>
      <c r="AY39" s="13">
        <f t="shared" si="27"/>
        <v>1664.9231095065129</v>
      </c>
      <c r="AZ39" s="13">
        <f t="shared" si="27"/>
        <v>101461.50667540352</v>
      </c>
      <c r="BA39" s="13">
        <f t="shared" si="27"/>
        <v>2529.1522256242674</v>
      </c>
      <c r="BB39" s="13">
        <f t="shared" si="27"/>
        <v>1874.8382057584884</v>
      </c>
      <c r="BC39" s="13">
        <f t="shared" si="27"/>
        <v>1331104.875869947</v>
      </c>
      <c r="BD39" s="13">
        <f t="shared" si="27"/>
        <v>2942.555128687181</v>
      </c>
      <c r="BE39" s="13">
        <f t="shared" si="27"/>
        <v>824908.45045005833</v>
      </c>
      <c r="BF39" s="13">
        <f t="shared" si="27"/>
        <v>487679.78895802383</v>
      </c>
      <c r="BG39" s="13">
        <f t="shared" si="27"/>
        <v>2396623.8889915007</v>
      </c>
      <c r="BH39" s="13">
        <f t="shared" si="27"/>
        <v>118799.68999787283</v>
      </c>
      <c r="BI39" s="13">
        <f t="shared" si="27"/>
        <v>0.86360113818250439</v>
      </c>
      <c r="BJ39" s="13">
        <f t="shared" si="27"/>
        <v>8715.4170221969907</v>
      </c>
      <c r="BK39" s="13">
        <f t="shared" si="27"/>
        <v>0.86360113818250439</v>
      </c>
      <c r="BL39" s="13">
        <f t="shared" si="27"/>
        <v>0.86360113818250439</v>
      </c>
      <c r="BM39" s="13">
        <f t="shared" ref="BM39:BN39" si="28">AVERAGE(BM19:BM22)</f>
        <v>32.08733704413573</v>
      </c>
      <c r="BN39" s="13">
        <f t="shared" si="28"/>
        <v>10.158065466907914</v>
      </c>
    </row>
    <row r="40" spans="1:66" s="8" customFormat="1" ht="16" x14ac:dyDescent="0.2">
      <c r="A40" s="8" t="s">
        <v>97</v>
      </c>
      <c r="B40" s="14">
        <f t="shared" ref="B40:AG40" si="29">STDEV(B19:B22)</f>
        <v>393.90263738666874</v>
      </c>
      <c r="C40" s="14">
        <f t="shared" si="29"/>
        <v>562674.27130635548</v>
      </c>
      <c r="D40" s="14">
        <f t="shared" si="29"/>
        <v>16994.676708436062</v>
      </c>
      <c r="E40" s="14">
        <f t="shared" si="29"/>
        <v>145756.0161801358</v>
      </c>
      <c r="F40" s="14">
        <f t="shared" si="29"/>
        <v>19889.115476564482</v>
      </c>
      <c r="G40" s="14">
        <f t="shared" si="29"/>
        <v>8716852.7914238498</v>
      </c>
      <c r="H40" s="14">
        <f t="shared" si="29"/>
        <v>13.373982225965877</v>
      </c>
      <c r="I40" s="14">
        <f t="shared" si="29"/>
        <v>414085.29509368347</v>
      </c>
      <c r="J40" s="14">
        <f t="shared" si="29"/>
        <v>7456.8362842130437</v>
      </c>
      <c r="K40" s="14">
        <f t="shared" si="29"/>
        <v>20699.571321090123</v>
      </c>
      <c r="L40" s="14">
        <f t="shared" si="29"/>
        <v>2563.5094850914238</v>
      </c>
      <c r="M40" s="14">
        <f t="shared" si="29"/>
        <v>563.24218367252672</v>
      </c>
      <c r="N40" s="14">
        <f t="shared" si="29"/>
        <v>69909.509818164166</v>
      </c>
      <c r="O40" s="14">
        <f t="shared" si="29"/>
        <v>1386.6831141098596</v>
      </c>
      <c r="P40" s="14">
        <f t="shared" si="29"/>
        <v>1364.1014235311138</v>
      </c>
      <c r="Q40" s="14">
        <f t="shared" si="29"/>
        <v>5691.7326781477332</v>
      </c>
      <c r="R40" s="14">
        <f t="shared" si="29"/>
        <v>63418.204191091514</v>
      </c>
      <c r="S40" s="14">
        <f t="shared" si="29"/>
        <v>289.68510409686655</v>
      </c>
      <c r="T40" s="14">
        <f t="shared" si="29"/>
        <v>4300.9683850469764</v>
      </c>
      <c r="U40" s="14">
        <f t="shared" si="29"/>
        <v>301.60207789460401</v>
      </c>
      <c r="V40" s="14">
        <f t="shared" si="29"/>
        <v>438797.29084008693</v>
      </c>
      <c r="W40" s="14">
        <f t="shared" si="29"/>
        <v>1334.5780709591168</v>
      </c>
      <c r="X40" s="14">
        <f t="shared" si="29"/>
        <v>1394753.0680137808</v>
      </c>
      <c r="Y40" s="14">
        <f t="shared" si="29"/>
        <v>225827.73301245648</v>
      </c>
      <c r="Z40" s="14">
        <f t="shared" si="29"/>
        <v>119078.39190518243</v>
      </c>
      <c r="AA40" s="14">
        <f t="shared" si="29"/>
        <v>1793091.7592317646</v>
      </c>
      <c r="AB40" s="14">
        <f t="shared" si="29"/>
        <v>518503.2142206569</v>
      </c>
      <c r="AC40" s="14">
        <f t="shared" si="29"/>
        <v>17228.582591758888</v>
      </c>
      <c r="AD40" s="14">
        <f t="shared" si="29"/>
        <v>163638.34611657372</v>
      </c>
      <c r="AE40" s="14">
        <f t="shared" si="29"/>
        <v>932059.72809118999</v>
      </c>
      <c r="AF40" s="14">
        <f t="shared" si="29"/>
        <v>171983.93334568563</v>
      </c>
      <c r="AG40" s="14">
        <f t="shared" si="29"/>
        <v>4782.0153097047641</v>
      </c>
      <c r="AH40" s="14">
        <f t="shared" ref="AH40:BL40" si="30">STDEV(AH19:AH22)</f>
        <v>2246760.242797059</v>
      </c>
      <c r="AI40" s="14">
        <f t="shared" si="30"/>
        <v>21821.63397830473</v>
      </c>
      <c r="AJ40" s="14">
        <f t="shared" si="30"/>
        <v>2398.0479022356108</v>
      </c>
      <c r="AK40" s="14">
        <f t="shared" si="30"/>
        <v>5744820.0600293241</v>
      </c>
      <c r="AL40" s="14">
        <f t="shared" si="30"/>
        <v>546791.74078770226</v>
      </c>
      <c r="AM40" s="14">
        <f t="shared" si="30"/>
        <v>4733431.8878515083</v>
      </c>
      <c r="AN40" s="14">
        <f t="shared" si="30"/>
        <v>2964567.6847222596</v>
      </c>
      <c r="AO40" s="14">
        <f t="shared" si="30"/>
        <v>730782.5567254317</v>
      </c>
      <c r="AP40" s="14">
        <f t="shared" si="30"/>
        <v>76306.190629030112</v>
      </c>
      <c r="AQ40" s="14">
        <f t="shared" si="30"/>
        <v>20110.721998881832</v>
      </c>
      <c r="AR40" s="14">
        <f t="shared" si="30"/>
        <v>146.33133649789215</v>
      </c>
      <c r="AS40" s="14">
        <f t="shared" si="30"/>
        <v>4645.5760799377249</v>
      </c>
      <c r="AT40" s="14">
        <f t="shared" si="30"/>
        <v>1678.5108989375128</v>
      </c>
      <c r="AU40" s="14">
        <f t="shared" si="30"/>
        <v>33310.356711136475</v>
      </c>
      <c r="AV40" s="14">
        <f t="shared" si="30"/>
        <v>60.561454830717366</v>
      </c>
      <c r="AW40" s="14">
        <f t="shared" si="30"/>
        <v>53.358464170545886</v>
      </c>
      <c r="AX40" s="14">
        <f t="shared" si="30"/>
        <v>64.392479379854379</v>
      </c>
      <c r="AY40" s="14">
        <f t="shared" si="30"/>
        <v>357.31984327412647</v>
      </c>
      <c r="AZ40" s="14">
        <f t="shared" si="30"/>
        <v>4991.9167695362439</v>
      </c>
      <c r="BA40" s="14">
        <f t="shared" si="30"/>
        <v>359.31229905894889</v>
      </c>
      <c r="BB40" s="14">
        <f t="shared" si="30"/>
        <v>230.54255709842747</v>
      </c>
      <c r="BC40" s="14">
        <f t="shared" si="30"/>
        <v>217566.99151197306</v>
      </c>
      <c r="BD40" s="14">
        <f t="shared" si="30"/>
        <v>422.97265587884141</v>
      </c>
      <c r="BE40" s="14">
        <f t="shared" si="30"/>
        <v>76407.622758835758</v>
      </c>
      <c r="BF40" s="14">
        <f t="shared" si="30"/>
        <v>44022.746963931277</v>
      </c>
      <c r="BG40" s="14">
        <f t="shared" si="30"/>
        <v>171989.13868562423</v>
      </c>
      <c r="BH40" s="14">
        <f t="shared" si="30"/>
        <v>81529.226813050453</v>
      </c>
      <c r="BI40" s="14">
        <f t="shared" si="30"/>
        <v>4.0418744945357146E-2</v>
      </c>
      <c r="BJ40" s="14">
        <f t="shared" si="30"/>
        <v>17429.121225192885</v>
      </c>
      <c r="BK40" s="14">
        <f t="shared" si="30"/>
        <v>4.0418744945357146E-2</v>
      </c>
      <c r="BL40" s="14">
        <f t="shared" si="30"/>
        <v>4.0418744945357146E-2</v>
      </c>
      <c r="BM40" s="14">
        <f t="shared" ref="BM40:BN40" si="31">STDEV(BM19:BM22)</f>
        <v>2.6620617791144836</v>
      </c>
      <c r="BN40" s="14">
        <f t="shared" si="31"/>
        <v>0.55452874775856387</v>
      </c>
    </row>
    <row r="41" spans="1:66" s="5" customFormat="1" ht="16" x14ac:dyDescent="0.2">
      <c r="A41" s="5" t="s">
        <v>150</v>
      </c>
      <c r="B41" s="11">
        <f>MEDIAN(B23:B26)</f>
        <v>550.90562596124414</v>
      </c>
      <c r="C41" s="11">
        <f t="shared" ref="C41:BL41" si="32">MEDIAN(C23:C26)</f>
        <v>142923.29422193853</v>
      </c>
      <c r="D41" s="11">
        <f t="shared" si="32"/>
        <v>302917.15686522715</v>
      </c>
      <c r="E41" s="11">
        <f t="shared" si="32"/>
        <v>883891.42453977442</v>
      </c>
      <c r="F41" s="11">
        <f t="shared" si="32"/>
        <v>7776.6629904676774</v>
      </c>
      <c r="G41" s="11">
        <f t="shared" si="32"/>
        <v>46915284.990255803</v>
      </c>
      <c r="H41" s="11">
        <f t="shared" si="32"/>
        <v>57.832192113176866</v>
      </c>
      <c r="I41" s="11">
        <f t="shared" si="32"/>
        <v>2096119.4496234958</v>
      </c>
      <c r="J41" s="11">
        <f t="shared" si="32"/>
        <v>25550.328880746027</v>
      </c>
      <c r="K41" s="11">
        <f t="shared" si="32"/>
        <v>702868.74388234923</v>
      </c>
      <c r="L41" s="11">
        <f t="shared" si="32"/>
        <v>14258.471788479006</v>
      </c>
      <c r="M41" s="11">
        <f t="shared" si="32"/>
        <v>9713.0667256871166</v>
      </c>
      <c r="N41" s="11">
        <f t="shared" si="32"/>
        <v>483799.60360538011</v>
      </c>
      <c r="O41" s="11">
        <f t="shared" si="32"/>
        <v>19515.190826736274</v>
      </c>
      <c r="P41" s="11">
        <f t="shared" si="32"/>
        <v>67165.656287759921</v>
      </c>
      <c r="Q41" s="11">
        <f t="shared" si="32"/>
        <v>79066.071203218176</v>
      </c>
      <c r="R41" s="11">
        <f t="shared" si="32"/>
        <v>173727.30754855435</v>
      </c>
      <c r="S41" s="11">
        <f t="shared" si="32"/>
        <v>336.18671184683114</v>
      </c>
      <c r="T41" s="11">
        <f t="shared" si="32"/>
        <v>50394.533871463951</v>
      </c>
      <c r="U41" s="11">
        <f t="shared" si="32"/>
        <v>14787.339972797625</v>
      </c>
      <c r="V41" s="11">
        <f t="shared" si="32"/>
        <v>539595.97200114559</v>
      </c>
      <c r="W41" s="11">
        <f t="shared" si="32"/>
        <v>7686.9817590539242</v>
      </c>
      <c r="X41" s="11">
        <f t="shared" si="32"/>
        <v>9204001.9269070718</v>
      </c>
      <c r="Y41" s="11">
        <f t="shared" si="32"/>
        <v>1603785.0026162395</v>
      </c>
      <c r="Z41" s="11">
        <f t="shared" si="32"/>
        <v>979782.1802073163</v>
      </c>
      <c r="AA41" s="11">
        <f t="shared" si="32"/>
        <v>2434111.2161330539</v>
      </c>
      <c r="AB41" s="11">
        <f t="shared" si="32"/>
        <v>9900066.3809408844</v>
      </c>
      <c r="AC41" s="11">
        <f t="shared" si="32"/>
        <v>679292.86543236673</v>
      </c>
      <c r="AD41" s="11">
        <f t="shared" si="32"/>
        <v>2336595.5583534501</v>
      </c>
      <c r="AE41" s="11">
        <f t="shared" si="32"/>
        <v>4622000.7120362679</v>
      </c>
      <c r="AF41" s="11">
        <f t="shared" si="32"/>
        <v>1920379.4389435104</v>
      </c>
      <c r="AG41" s="11">
        <f t="shared" si="32"/>
        <v>31876.825600365315</v>
      </c>
      <c r="AH41" s="11">
        <f t="shared" si="32"/>
        <v>27423989.733287334</v>
      </c>
      <c r="AI41" s="11">
        <f t="shared" si="32"/>
        <v>429046.0875403246</v>
      </c>
      <c r="AJ41" s="11">
        <f t="shared" si="32"/>
        <v>10987.87702197145</v>
      </c>
      <c r="AK41" s="11">
        <f t="shared" si="32"/>
        <v>29918169.109388709</v>
      </c>
      <c r="AL41" s="11">
        <f t="shared" si="32"/>
        <v>5810050.766879471</v>
      </c>
      <c r="AM41" s="11">
        <f t="shared" si="32"/>
        <v>92656164.378666401</v>
      </c>
      <c r="AN41" s="11">
        <f t="shared" si="32"/>
        <v>14357808.654046325</v>
      </c>
      <c r="AO41" s="11">
        <f t="shared" si="32"/>
        <v>2814600.2868390819</v>
      </c>
      <c r="AP41" s="11">
        <f t="shared" si="32"/>
        <v>85254.446630335689</v>
      </c>
      <c r="AQ41" s="11">
        <f t="shared" si="32"/>
        <v>496613.20399697672</v>
      </c>
      <c r="AR41" s="11">
        <f t="shared" si="32"/>
        <v>8472.4804878502473</v>
      </c>
      <c r="AS41" s="11">
        <f t="shared" si="32"/>
        <v>52580.037121713503</v>
      </c>
      <c r="AT41" s="11">
        <f t="shared" si="32"/>
        <v>129091.3909165636</v>
      </c>
      <c r="AU41" s="11">
        <f t="shared" si="32"/>
        <v>142764.54168201951</v>
      </c>
      <c r="AV41" s="11">
        <f t="shared" si="32"/>
        <v>888.08861920001334</v>
      </c>
      <c r="AW41" s="11">
        <f t="shared" si="32"/>
        <v>255.86559267174479</v>
      </c>
      <c r="AX41" s="11">
        <f t="shared" si="32"/>
        <v>42852.589186614321</v>
      </c>
      <c r="AY41" s="11">
        <f t="shared" si="32"/>
        <v>58035.484339473136</v>
      </c>
      <c r="AZ41" s="11">
        <f t="shared" si="32"/>
        <v>171389.71907590562</v>
      </c>
      <c r="BA41" s="11">
        <f t="shared" si="32"/>
        <v>14423.52839276311</v>
      </c>
      <c r="BB41" s="11">
        <f t="shared" si="32"/>
        <v>5196.0951317259169</v>
      </c>
      <c r="BC41" s="11">
        <f t="shared" si="32"/>
        <v>1407031.9125499092</v>
      </c>
      <c r="BD41" s="11">
        <f t="shared" si="32"/>
        <v>2025.6248907555259</v>
      </c>
      <c r="BE41" s="11">
        <f t="shared" si="32"/>
        <v>235975.59716404707</v>
      </c>
      <c r="BF41" s="11">
        <f t="shared" si="32"/>
        <v>232790.78553393373</v>
      </c>
      <c r="BG41" s="11">
        <f t="shared" si="32"/>
        <v>340442.95166385034</v>
      </c>
      <c r="BH41" s="11">
        <f t="shared" si="32"/>
        <v>147841.04899397265</v>
      </c>
      <c r="BI41" s="11">
        <f t="shared" si="32"/>
        <v>0.57749624340748351</v>
      </c>
      <c r="BJ41" s="11">
        <f t="shared" si="32"/>
        <v>20084.568888758338</v>
      </c>
      <c r="BK41" s="11">
        <f t="shared" si="32"/>
        <v>101822.32654422574</v>
      </c>
      <c r="BL41" s="11">
        <f t="shared" si="32"/>
        <v>7879.6195424297121</v>
      </c>
      <c r="BM41" s="11">
        <f t="shared" ref="BM41:BN41" si="33">MEDIAN(BM23:BM26)</f>
        <v>195.33768881757572</v>
      </c>
      <c r="BN41" s="11">
        <f t="shared" si="33"/>
        <v>11.878981313164729</v>
      </c>
    </row>
    <row r="42" spans="1:66" s="5" customFormat="1" ht="16" x14ac:dyDescent="0.2">
      <c r="A42" s="5" t="s">
        <v>93</v>
      </c>
      <c r="B42" s="11">
        <f t="shared" ref="B42:AG42" si="34">AVERAGE(B23:B26)</f>
        <v>549.2742264033327</v>
      </c>
      <c r="C42" s="11">
        <f t="shared" si="34"/>
        <v>142399.32580858486</v>
      </c>
      <c r="D42" s="11">
        <f t="shared" si="34"/>
        <v>311819.18741171702</v>
      </c>
      <c r="E42" s="11">
        <f t="shared" si="34"/>
        <v>848660.47877609613</v>
      </c>
      <c r="F42" s="11">
        <f t="shared" si="34"/>
        <v>7615.8556096474395</v>
      </c>
      <c r="G42" s="11">
        <f t="shared" si="34"/>
        <v>48847058.651868321</v>
      </c>
      <c r="H42" s="11">
        <f t="shared" si="34"/>
        <v>58.323579361762675</v>
      </c>
      <c r="I42" s="11">
        <f t="shared" si="34"/>
        <v>2021615.7533204849</v>
      </c>
      <c r="J42" s="11">
        <f t="shared" si="34"/>
        <v>27113.228860672774</v>
      </c>
      <c r="K42" s="11">
        <f t="shared" si="34"/>
        <v>727122.54354125878</v>
      </c>
      <c r="L42" s="11">
        <f t="shared" si="34"/>
        <v>15332.854463747401</v>
      </c>
      <c r="M42" s="11">
        <f t="shared" si="34"/>
        <v>8549.6873276243314</v>
      </c>
      <c r="N42" s="11">
        <f t="shared" si="34"/>
        <v>524595.84706918686</v>
      </c>
      <c r="O42" s="11">
        <f t="shared" si="34"/>
        <v>18659.502824625091</v>
      </c>
      <c r="P42" s="11">
        <f t="shared" si="34"/>
        <v>72415.405361713565</v>
      </c>
      <c r="Q42" s="11">
        <f t="shared" si="34"/>
        <v>77702.485059478597</v>
      </c>
      <c r="R42" s="11">
        <f t="shared" si="34"/>
        <v>175520.65904264682</v>
      </c>
      <c r="S42" s="11">
        <f t="shared" si="34"/>
        <v>335.67795591400579</v>
      </c>
      <c r="T42" s="11">
        <f t="shared" si="34"/>
        <v>53211.624116577768</v>
      </c>
      <c r="U42" s="11">
        <f t="shared" si="34"/>
        <v>13824.917282077322</v>
      </c>
      <c r="V42" s="11">
        <f t="shared" si="34"/>
        <v>578906.20057346346</v>
      </c>
      <c r="W42" s="11">
        <f t="shared" si="34"/>
        <v>8309.4491305425745</v>
      </c>
      <c r="X42" s="11">
        <f t="shared" si="34"/>
        <v>9384952.2193857562</v>
      </c>
      <c r="Y42" s="11">
        <f t="shared" si="34"/>
        <v>1677528.2684001802</v>
      </c>
      <c r="Z42" s="11">
        <f t="shared" si="34"/>
        <v>936630.79896952608</v>
      </c>
      <c r="AA42" s="11">
        <f t="shared" si="34"/>
        <v>2168945.3558338103</v>
      </c>
      <c r="AB42" s="11">
        <f t="shared" si="34"/>
        <v>9657705.2147007789</v>
      </c>
      <c r="AC42" s="11">
        <f t="shared" si="34"/>
        <v>660270.49279102578</v>
      </c>
      <c r="AD42" s="11">
        <f t="shared" si="34"/>
        <v>2221829.5591847645</v>
      </c>
      <c r="AE42" s="11">
        <f t="shared" si="34"/>
        <v>4388702.3422943372</v>
      </c>
      <c r="AF42" s="11">
        <f t="shared" si="34"/>
        <v>1814838.9216031113</v>
      </c>
      <c r="AG42" s="11">
        <f t="shared" si="34"/>
        <v>32077.224819285053</v>
      </c>
      <c r="AH42" s="11">
        <f t="shared" ref="AH42:BL42" si="35">AVERAGE(AH23:AH26)</f>
        <v>28857206.789927103</v>
      </c>
      <c r="AI42" s="11">
        <f t="shared" si="35"/>
        <v>413909.63999804686</v>
      </c>
      <c r="AJ42" s="11">
        <f t="shared" si="35"/>
        <v>10919.894566654815</v>
      </c>
      <c r="AK42" s="11">
        <f t="shared" si="35"/>
        <v>27809408.443807397</v>
      </c>
      <c r="AL42" s="11">
        <f t="shared" si="35"/>
        <v>5540099.7387527246</v>
      </c>
      <c r="AM42" s="11">
        <f t="shared" si="35"/>
        <v>90429749.424342871</v>
      </c>
      <c r="AN42" s="11">
        <f t="shared" si="35"/>
        <v>13238153.350240545</v>
      </c>
      <c r="AO42" s="11">
        <f t="shared" si="35"/>
        <v>2582652.0992498174</v>
      </c>
      <c r="AP42" s="11">
        <f t="shared" si="35"/>
        <v>75744.974706462017</v>
      </c>
      <c r="AQ42" s="11">
        <f t="shared" si="35"/>
        <v>500802.7609811888</v>
      </c>
      <c r="AR42" s="11">
        <f t="shared" si="35"/>
        <v>8420.5231571171207</v>
      </c>
      <c r="AS42" s="11">
        <f t="shared" si="35"/>
        <v>54508.502656353849</v>
      </c>
      <c r="AT42" s="11">
        <f t="shared" si="35"/>
        <v>121480.38816182291</v>
      </c>
      <c r="AU42" s="11">
        <f t="shared" si="35"/>
        <v>135113.85264594137</v>
      </c>
      <c r="AV42" s="11">
        <f t="shared" si="35"/>
        <v>898.64700188544168</v>
      </c>
      <c r="AW42" s="11">
        <f t="shared" si="35"/>
        <v>246.08647030451817</v>
      </c>
      <c r="AX42" s="11">
        <f t="shared" si="35"/>
        <v>43639.466743348057</v>
      </c>
      <c r="AY42" s="11">
        <f t="shared" si="35"/>
        <v>59508.96349491716</v>
      </c>
      <c r="AZ42" s="11">
        <f t="shared" si="35"/>
        <v>174450.70611540612</v>
      </c>
      <c r="BA42" s="11">
        <f t="shared" si="35"/>
        <v>14591.01977946937</v>
      </c>
      <c r="BB42" s="11">
        <f t="shared" si="35"/>
        <v>5489.478471067433</v>
      </c>
      <c r="BC42" s="11">
        <f t="shared" si="35"/>
        <v>1424296.2817942407</v>
      </c>
      <c r="BD42" s="11">
        <f t="shared" si="35"/>
        <v>1996.6600751011024</v>
      </c>
      <c r="BE42" s="11">
        <f t="shared" si="35"/>
        <v>236572.56057120915</v>
      </c>
      <c r="BF42" s="11">
        <f t="shared" si="35"/>
        <v>213228.56958838704</v>
      </c>
      <c r="BG42" s="11">
        <f t="shared" si="35"/>
        <v>347968.66308403679</v>
      </c>
      <c r="BH42" s="11">
        <f t="shared" si="35"/>
        <v>150799.05072640843</v>
      </c>
      <c r="BI42" s="11">
        <f t="shared" si="35"/>
        <v>0.58973878577589689</v>
      </c>
      <c r="BJ42" s="11">
        <f t="shared" si="35"/>
        <v>29906.814483433358</v>
      </c>
      <c r="BK42" s="11">
        <f t="shared" si="35"/>
        <v>102480.60415451272</v>
      </c>
      <c r="BL42" s="11">
        <f t="shared" si="35"/>
        <v>7211.2421586584715</v>
      </c>
      <c r="BM42" s="11">
        <f t="shared" ref="BM42:BN42" si="36">AVERAGE(BM23:BM26)</f>
        <v>199.54332345131266</v>
      </c>
      <c r="BN42" s="11">
        <f t="shared" si="36"/>
        <v>12.617111523000206</v>
      </c>
    </row>
    <row r="43" spans="1:66" s="5" customFormat="1" ht="16" x14ac:dyDescent="0.2">
      <c r="A43" s="5" t="s">
        <v>98</v>
      </c>
      <c r="B43" s="12">
        <f t="shared" ref="B43:AG43" si="37">STDEV(B23:B26)</f>
        <v>350.53830784519937</v>
      </c>
      <c r="C43" s="12">
        <f t="shared" si="37"/>
        <v>33940.399938123264</v>
      </c>
      <c r="D43" s="12">
        <f t="shared" si="37"/>
        <v>96917.712981324818</v>
      </c>
      <c r="E43" s="12">
        <f t="shared" si="37"/>
        <v>129119.27802279033</v>
      </c>
      <c r="F43" s="12">
        <f t="shared" si="37"/>
        <v>1629.8084038110446</v>
      </c>
      <c r="G43" s="12">
        <f t="shared" si="37"/>
        <v>9452536.4017635323</v>
      </c>
      <c r="H43" s="12">
        <f t="shared" si="37"/>
        <v>7.5892293155998454</v>
      </c>
      <c r="I43" s="12">
        <f t="shared" si="37"/>
        <v>787458.28203376615</v>
      </c>
      <c r="J43" s="12">
        <f t="shared" si="37"/>
        <v>10400.058563006258</v>
      </c>
      <c r="K43" s="12">
        <f t="shared" si="37"/>
        <v>150930.67901470585</v>
      </c>
      <c r="L43" s="12">
        <f t="shared" si="37"/>
        <v>8517.9124873336095</v>
      </c>
      <c r="M43" s="12">
        <f t="shared" si="37"/>
        <v>2613.1139704149668</v>
      </c>
      <c r="N43" s="12">
        <f t="shared" si="37"/>
        <v>110084.22970945973</v>
      </c>
      <c r="O43" s="12">
        <f t="shared" si="37"/>
        <v>4682.1548571985441</v>
      </c>
      <c r="P43" s="12">
        <f t="shared" si="37"/>
        <v>23493.15483400007</v>
      </c>
      <c r="Q43" s="12">
        <f t="shared" si="37"/>
        <v>21244.349364321304</v>
      </c>
      <c r="R43" s="12">
        <f t="shared" si="37"/>
        <v>44441.308885623373</v>
      </c>
      <c r="S43" s="12">
        <f t="shared" si="37"/>
        <v>17.232934227549197</v>
      </c>
      <c r="T43" s="12">
        <f t="shared" si="37"/>
        <v>13777.145466627604</v>
      </c>
      <c r="U43" s="12">
        <f t="shared" si="37"/>
        <v>7473.6844244349659</v>
      </c>
      <c r="V43" s="12">
        <f t="shared" si="37"/>
        <v>164926.36377159107</v>
      </c>
      <c r="W43" s="12">
        <f t="shared" si="37"/>
        <v>1894.30297078597</v>
      </c>
      <c r="X43" s="12">
        <f t="shared" si="37"/>
        <v>1934293.5962034748</v>
      </c>
      <c r="Y43" s="12">
        <f t="shared" si="37"/>
        <v>438330.71638670651</v>
      </c>
      <c r="Z43" s="12">
        <f t="shared" si="37"/>
        <v>196838.86952267875</v>
      </c>
      <c r="AA43" s="12">
        <f t="shared" si="37"/>
        <v>748815.97670875303</v>
      </c>
      <c r="AB43" s="12">
        <f t="shared" si="37"/>
        <v>2733219.7770491382</v>
      </c>
      <c r="AC43" s="12">
        <f t="shared" si="37"/>
        <v>124046.06736562608</v>
      </c>
      <c r="AD43" s="12">
        <f t="shared" si="37"/>
        <v>565463.12417909864</v>
      </c>
      <c r="AE43" s="12">
        <f t="shared" si="37"/>
        <v>1130929.8420543112</v>
      </c>
      <c r="AF43" s="12">
        <f t="shared" si="37"/>
        <v>298695.74957046984</v>
      </c>
      <c r="AG43" s="12">
        <f t="shared" si="37"/>
        <v>7224.4044029193356</v>
      </c>
      <c r="AH43" s="12">
        <f t="shared" ref="AH43:BL43" si="38">STDEV(AH23:AH26)</f>
        <v>4641973.3317387588</v>
      </c>
      <c r="AI43" s="12">
        <f t="shared" si="38"/>
        <v>50296.833599390287</v>
      </c>
      <c r="AJ43" s="12">
        <f t="shared" si="38"/>
        <v>393.13465585469066</v>
      </c>
      <c r="AK43" s="12">
        <f t="shared" si="38"/>
        <v>10774128.31445102</v>
      </c>
      <c r="AL43" s="12">
        <f t="shared" si="38"/>
        <v>943061.40535362111</v>
      </c>
      <c r="AM43" s="12">
        <f t="shared" si="38"/>
        <v>11538444.886189416</v>
      </c>
      <c r="AN43" s="12">
        <f t="shared" si="38"/>
        <v>5624351.6962059764</v>
      </c>
      <c r="AO43" s="12">
        <f t="shared" si="38"/>
        <v>1272562.8361250197</v>
      </c>
      <c r="AP43" s="12">
        <f t="shared" si="38"/>
        <v>36597.971802278626</v>
      </c>
      <c r="AQ43" s="12">
        <f t="shared" si="38"/>
        <v>82666.066768348028</v>
      </c>
      <c r="AR43" s="12">
        <f t="shared" si="38"/>
        <v>1484.1984872038829</v>
      </c>
      <c r="AS43" s="12">
        <f t="shared" si="38"/>
        <v>15204.686809942586</v>
      </c>
      <c r="AT43" s="12">
        <f t="shared" si="38"/>
        <v>25402.912173311583</v>
      </c>
      <c r="AU43" s="12">
        <f t="shared" si="38"/>
        <v>19987.15611644357</v>
      </c>
      <c r="AV43" s="12">
        <f t="shared" si="38"/>
        <v>359.70012390885063</v>
      </c>
      <c r="AW43" s="12">
        <f t="shared" si="38"/>
        <v>38.600154176590934</v>
      </c>
      <c r="AX43" s="12">
        <f t="shared" si="38"/>
        <v>6065.2148923650957</v>
      </c>
      <c r="AY43" s="12">
        <f t="shared" si="38"/>
        <v>7286.5659499327958</v>
      </c>
      <c r="AZ43" s="12">
        <f t="shared" si="38"/>
        <v>20443.416911192759</v>
      </c>
      <c r="BA43" s="12">
        <f t="shared" si="38"/>
        <v>1032.3471352461588</v>
      </c>
      <c r="BB43" s="12">
        <f t="shared" si="38"/>
        <v>1181.975151435307</v>
      </c>
      <c r="BC43" s="12">
        <f t="shared" si="38"/>
        <v>250167.6264709447</v>
      </c>
      <c r="BD43" s="12">
        <f t="shared" si="38"/>
        <v>78.239136738942278</v>
      </c>
      <c r="BE43" s="12">
        <f t="shared" si="38"/>
        <v>28125.195077933124</v>
      </c>
      <c r="BF43" s="12">
        <f t="shared" si="38"/>
        <v>161653.77062566244</v>
      </c>
      <c r="BG43" s="12">
        <f t="shared" si="38"/>
        <v>62486.807038596104</v>
      </c>
      <c r="BH43" s="12">
        <f t="shared" si="38"/>
        <v>19608.379090598308</v>
      </c>
      <c r="BI43" s="12">
        <f t="shared" si="38"/>
        <v>4.9708184637264265E-2</v>
      </c>
      <c r="BJ43" s="12">
        <f t="shared" si="38"/>
        <v>38075.962691947963</v>
      </c>
      <c r="BK43" s="12">
        <f t="shared" si="38"/>
        <v>6590.092321588656</v>
      </c>
      <c r="BL43" s="12">
        <f t="shared" si="38"/>
        <v>5489.0870030790975</v>
      </c>
      <c r="BM43" s="12">
        <f t="shared" ref="BM43:BN43" si="39">STDEV(BM23:BM26)</f>
        <v>57.184225965568437</v>
      </c>
      <c r="BN43" s="12">
        <f t="shared" si="39"/>
        <v>5.9246431607133383</v>
      </c>
    </row>
    <row r="44" spans="1:66" s="4" customFormat="1" ht="16" x14ac:dyDescent="0.2"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</row>
    <row r="45" spans="1:66" s="4" customFormat="1" ht="16" x14ac:dyDescent="0.2">
      <c r="A45" s="10" t="s">
        <v>87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</row>
    <row r="46" spans="1:66" s="5" customFormat="1" ht="16" x14ac:dyDescent="0.2">
      <c r="A46" s="5" t="s">
        <v>83</v>
      </c>
      <c r="B46" s="11">
        <f t="shared" ref="B46:AG46" si="40">B33/B30</f>
        <v>58.980648540973</v>
      </c>
      <c r="C46" s="11">
        <f t="shared" si="40"/>
        <v>31.031248751398664</v>
      </c>
      <c r="D46" s="11">
        <f t="shared" si="40"/>
        <v>0.44578313590070023</v>
      </c>
      <c r="E46" s="11">
        <f t="shared" si="40"/>
        <v>0.26726046516669483</v>
      </c>
      <c r="F46" s="11">
        <f t="shared" si="40"/>
        <v>26.657729146016724</v>
      </c>
      <c r="G46" s="11">
        <f t="shared" si="40"/>
        <v>1.5144582663625987</v>
      </c>
      <c r="H46" s="11">
        <f t="shared" si="40"/>
        <v>1.5729767673857709</v>
      </c>
      <c r="I46" s="11">
        <f t="shared" si="40"/>
        <v>5.9506521281454523</v>
      </c>
      <c r="J46" s="11">
        <f t="shared" si="40"/>
        <v>6.3423616800163352</v>
      </c>
      <c r="K46" s="11">
        <f t="shared" si="40"/>
        <v>0.77661207537974053</v>
      </c>
      <c r="L46" s="11">
        <f t="shared" si="40"/>
        <v>2.4489999179323112</v>
      </c>
      <c r="M46" s="11">
        <f t="shared" si="40"/>
        <v>0.45048194436607386</v>
      </c>
      <c r="N46" s="11">
        <f t="shared" si="40"/>
        <v>2.3764133860582728</v>
      </c>
      <c r="O46" s="11">
        <f t="shared" si="40"/>
        <v>0.3303795515337391</v>
      </c>
      <c r="P46" s="11">
        <f t="shared" si="40"/>
        <v>0.1969101270315668</v>
      </c>
      <c r="Q46" s="11">
        <f t="shared" si="40"/>
        <v>3.177340181854007</v>
      </c>
      <c r="R46" s="11">
        <f t="shared" si="40"/>
        <v>7.6935663461683577</v>
      </c>
      <c r="S46" s="11">
        <f t="shared" si="40"/>
        <v>0.56847569216681682</v>
      </c>
      <c r="T46" s="11">
        <f t="shared" si="40"/>
        <v>1.3385686888868722</v>
      </c>
      <c r="U46" s="11">
        <f t="shared" si="40"/>
        <v>5.0790554441251325</v>
      </c>
      <c r="V46" s="11">
        <f t="shared" si="40"/>
        <v>8.1273011767069505</v>
      </c>
      <c r="W46" s="11">
        <f t="shared" si="40"/>
        <v>0.93826293066303257</v>
      </c>
      <c r="X46" s="11">
        <f t="shared" si="40"/>
        <v>0.94363449326300686</v>
      </c>
      <c r="Y46" s="11">
        <f t="shared" si="40"/>
        <v>0.57496941535524437</v>
      </c>
      <c r="Z46" s="11">
        <f t="shared" si="40"/>
        <v>0.50624507867362056</v>
      </c>
      <c r="AA46" s="11">
        <f t="shared" si="40"/>
        <v>4.5044670954834602</v>
      </c>
      <c r="AB46" s="11">
        <f t="shared" si="40"/>
        <v>1.010235242521496</v>
      </c>
      <c r="AC46" s="11">
        <f t="shared" si="40"/>
        <v>1.2633249039088832</v>
      </c>
      <c r="AD46" s="11">
        <f t="shared" si="40"/>
        <v>0.47771659242122061</v>
      </c>
      <c r="AE46" s="11">
        <f t="shared" si="40"/>
        <v>1.7200325150989286</v>
      </c>
      <c r="AF46" s="11">
        <f t="shared" si="40"/>
        <v>1.7577016776985399</v>
      </c>
      <c r="AG46" s="11">
        <f t="shared" si="40"/>
        <v>0.72438963544403356</v>
      </c>
      <c r="AH46" s="11">
        <f t="shared" ref="AH46:BL46" si="41">AH33/AH30</f>
        <v>0.21002165559211464</v>
      </c>
      <c r="AI46" s="11">
        <f t="shared" si="41"/>
        <v>0.55431222986230677</v>
      </c>
      <c r="AJ46" s="11">
        <f t="shared" si="41"/>
        <v>1.4333497185889461</v>
      </c>
      <c r="AK46" s="11">
        <f t="shared" si="41"/>
        <v>3.3492965530031036</v>
      </c>
      <c r="AL46" s="11">
        <f t="shared" si="41"/>
        <v>0.98209856772698934</v>
      </c>
      <c r="AM46" s="11">
        <f t="shared" si="41"/>
        <v>0.72098778946983522</v>
      </c>
      <c r="AN46" s="11">
        <f t="shared" si="41"/>
        <v>5.8057560510948392</v>
      </c>
      <c r="AO46" s="11">
        <f t="shared" si="41"/>
        <v>2.6941092313854278</v>
      </c>
      <c r="AP46" s="11">
        <f t="shared" si="41"/>
        <v>61.456598375052209</v>
      </c>
      <c r="AQ46" s="11">
        <f t="shared" si="41"/>
        <v>0.39024814935907326</v>
      </c>
      <c r="AR46" s="11">
        <f t="shared" si="41"/>
        <v>0.33655712539421229</v>
      </c>
      <c r="AS46" s="11">
        <f t="shared" si="41"/>
        <v>0.55562687355580853</v>
      </c>
      <c r="AT46" s="11">
        <f t="shared" si="41"/>
        <v>0.33621990217294334</v>
      </c>
      <c r="AU46" s="11">
        <f t="shared" si="41"/>
        <v>0.53095484973751872</v>
      </c>
      <c r="AV46" s="11">
        <f t="shared" si="41"/>
        <v>0.29255054061770819</v>
      </c>
      <c r="AW46" s="11">
        <f t="shared" si="41"/>
        <v>0.70830724987889138</v>
      </c>
      <c r="AX46" s="11">
        <f t="shared" si="41"/>
        <v>5.5209469170664563E-2</v>
      </c>
      <c r="AY46" s="11">
        <f t="shared" si="41"/>
        <v>0.13830284269375084</v>
      </c>
      <c r="AZ46" s="11">
        <f t="shared" si="41"/>
        <v>0.60242817190397524</v>
      </c>
      <c r="BA46" s="11">
        <f>BA33/BA30</f>
        <v>0.25331560228640787</v>
      </c>
      <c r="BB46" s="11">
        <f t="shared" si="41"/>
        <v>0.23413066130058396</v>
      </c>
      <c r="BC46" s="11">
        <f t="shared" si="41"/>
        <v>1.1400385696848443</v>
      </c>
      <c r="BD46" s="11">
        <f t="shared" si="41"/>
        <v>0.58046957924541931</v>
      </c>
      <c r="BE46" s="11">
        <f t="shared" si="41"/>
        <v>4.8867638299028249</v>
      </c>
      <c r="BF46" s="11">
        <f t="shared" si="41"/>
        <v>27.771966564370505</v>
      </c>
      <c r="BG46" s="11">
        <f t="shared" si="41"/>
        <v>11.014306042887998</v>
      </c>
      <c r="BH46" s="11">
        <f t="shared" si="41"/>
        <v>0.3009438962177704</v>
      </c>
      <c r="BI46" s="11">
        <f t="shared" si="41"/>
        <v>1.3984838111551841</v>
      </c>
      <c r="BJ46" s="11">
        <f t="shared" si="41"/>
        <v>2.2120653852600847</v>
      </c>
      <c r="BK46" s="11">
        <f t="shared" si="41"/>
        <v>0.52851518247692253</v>
      </c>
      <c r="BL46" s="11">
        <f t="shared" si="41"/>
        <v>0.27353081632525755</v>
      </c>
      <c r="BM46" s="11">
        <f t="shared" ref="BM46:BN46" si="42">BM33/BM30</f>
        <v>0.38243840515777972</v>
      </c>
      <c r="BN46" s="11">
        <f t="shared" si="42"/>
        <v>0.37409753578137583</v>
      </c>
    </row>
    <row r="47" spans="1:66" s="8" customFormat="1" ht="16" x14ac:dyDescent="0.2">
      <c r="A47" s="8" t="s">
        <v>84</v>
      </c>
      <c r="B47" s="13">
        <f t="shared" ref="B47:AG47" si="43">B36/B30</f>
        <v>70.79228288597271</v>
      </c>
      <c r="C47" s="13">
        <f t="shared" si="43"/>
        <v>65.177326359154506</v>
      </c>
      <c r="D47" s="13">
        <f t="shared" si="43"/>
        <v>0.17957039442320352</v>
      </c>
      <c r="E47" s="13">
        <f t="shared" si="43"/>
        <v>0.25152195259108623</v>
      </c>
      <c r="F47" s="13">
        <f t="shared" si="43"/>
        <v>56.688864633556584</v>
      </c>
      <c r="G47" s="13">
        <f t="shared" si="43"/>
        <v>1.1052063770958789</v>
      </c>
      <c r="H47" s="13">
        <f t="shared" si="43"/>
        <v>1.345593224995985</v>
      </c>
      <c r="I47" s="13">
        <f t="shared" si="43"/>
        <v>10.900762262794718</v>
      </c>
      <c r="J47" s="13">
        <f t="shared" si="43"/>
        <v>6.9963652587820047</v>
      </c>
      <c r="K47" s="13">
        <f t="shared" si="43"/>
        <v>0.68397995335477479</v>
      </c>
      <c r="L47" s="13">
        <f t="shared" si="43"/>
        <v>1.3457635036183093</v>
      </c>
      <c r="M47" s="13">
        <f t="shared" si="43"/>
        <v>0.181922184304843</v>
      </c>
      <c r="N47" s="13">
        <f t="shared" si="43"/>
        <v>2.2264115584659883</v>
      </c>
      <c r="O47" s="13">
        <f t="shared" si="43"/>
        <v>0.11293246589546087</v>
      </c>
      <c r="P47" s="13">
        <f t="shared" si="43"/>
        <v>0.1032560703597708</v>
      </c>
      <c r="Q47" s="13">
        <f t="shared" si="43"/>
        <v>2.5532654979947988</v>
      </c>
      <c r="R47" s="13">
        <f t="shared" si="43"/>
        <v>8.6592933153172691</v>
      </c>
      <c r="S47" s="13">
        <f t="shared" si="43"/>
        <v>0.28885896843772496</v>
      </c>
      <c r="T47" s="13">
        <f t="shared" si="43"/>
        <v>1.3174483344677705</v>
      </c>
      <c r="U47" s="13">
        <f t="shared" si="43"/>
        <v>2.21460858900504</v>
      </c>
      <c r="V47" s="13">
        <f t="shared" si="43"/>
        <v>7.1812743259125993</v>
      </c>
      <c r="W47" s="13">
        <f t="shared" si="43"/>
        <v>1.1713345546745149</v>
      </c>
      <c r="X47" s="13">
        <f t="shared" si="43"/>
        <v>1.0399873289346313</v>
      </c>
      <c r="Y47" s="13">
        <f t="shared" si="43"/>
        <v>0.80232381506256489</v>
      </c>
      <c r="Z47" s="13">
        <f t="shared" si="43"/>
        <v>0.63419700656159117</v>
      </c>
      <c r="AA47" s="13">
        <f t="shared" si="43"/>
        <v>3.591507550210999</v>
      </c>
      <c r="AB47" s="13">
        <f t="shared" si="43"/>
        <v>0.91768018997044709</v>
      </c>
      <c r="AC47" s="13">
        <f t="shared" si="43"/>
        <v>0.37714838278101459</v>
      </c>
      <c r="AD47" s="13">
        <f t="shared" si="43"/>
        <v>0.45140951079234515</v>
      </c>
      <c r="AE47" s="13">
        <f t="shared" si="43"/>
        <v>1.9454134146653406</v>
      </c>
      <c r="AF47" s="13">
        <f t="shared" si="43"/>
        <v>1.0448730117915053</v>
      </c>
      <c r="AG47" s="13">
        <f t="shared" si="43"/>
        <v>0.88916444519246107</v>
      </c>
      <c r="AH47" s="13">
        <f t="shared" ref="AH47:BL47" si="44">AH36/AH30</f>
        <v>0.25599335842429871</v>
      </c>
      <c r="AI47" s="13">
        <f t="shared" si="44"/>
        <v>0.36504152025819853</v>
      </c>
      <c r="AJ47" s="13">
        <f t="shared" si="44"/>
        <v>1.4962305072584521</v>
      </c>
      <c r="AK47" s="13">
        <f t="shared" si="44"/>
        <v>3.5847137412802432</v>
      </c>
      <c r="AL47" s="13">
        <f t="shared" si="44"/>
        <v>0.71857659415062047</v>
      </c>
      <c r="AM47" s="13">
        <f t="shared" si="44"/>
        <v>0.75733162186894931</v>
      </c>
      <c r="AN47" s="13">
        <f t="shared" si="44"/>
        <v>5.1289566767941235</v>
      </c>
      <c r="AO47" s="13">
        <f t="shared" si="44"/>
        <v>1.3186038637798772</v>
      </c>
      <c r="AP47" s="13">
        <f t="shared" si="44"/>
        <v>26.075310458655636</v>
      </c>
      <c r="AQ47" s="13">
        <f t="shared" si="44"/>
        <v>0.33265026861329167</v>
      </c>
      <c r="AR47" s="13">
        <f t="shared" si="44"/>
        <v>0.27901294604369659</v>
      </c>
      <c r="AS47" s="13">
        <f t="shared" si="44"/>
        <v>0.496041405652971</v>
      </c>
      <c r="AT47" s="13">
        <f t="shared" si="44"/>
        <v>8.3956547515171107E-2</v>
      </c>
      <c r="AU47" s="13">
        <f t="shared" si="44"/>
        <v>0.69965501761815641</v>
      </c>
      <c r="AV47" s="13">
        <f t="shared" si="44"/>
        <v>0.33672848023702923</v>
      </c>
      <c r="AW47" s="13">
        <f t="shared" si="44"/>
        <v>0.89481020573607883</v>
      </c>
      <c r="AX47" s="13">
        <f t="shared" si="44"/>
        <v>1.7108258972966462E-2</v>
      </c>
      <c r="AY47" s="13">
        <f t="shared" si="44"/>
        <v>6.563075122200962E-2</v>
      </c>
      <c r="AZ47" s="13">
        <f t="shared" si="44"/>
        <v>0.51399897067548916</v>
      </c>
      <c r="BA47" s="13">
        <f>BA36/BA30</f>
        <v>0.16668458268632871</v>
      </c>
      <c r="BB47" s="13">
        <f t="shared" si="44"/>
        <v>0.16929043535916846</v>
      </c>
      <c r="BC47" s="13">
        <f t="shared" si="44"/>
        <v>0.63113296448932699</v>
      </c>
      <c r="BD47" s="13">
        <f t="shared" si="44"/>
        <v>0.75177270084934578</v>
      </c>
      <c r="BE47" s="13">
        <f t="shared" si="44"/>
        <v>5.6401252665583161</v>
      </c>
      <c r="BF47" s="13">
        <f t="shared" si="44"/>
        <v>32.851480992794748</v>
      </c>
      <c r="BG47" s="13">
        <f t="shared" si="44"/>
        <v>8.5817248293490866</v>
      </c>
      <c r="BH47" s="13">
        <f t="shared" si="44"/>
        <v>0.22984511610223834</v>
      </c>
      <c r="BI47" s="13">
        <f t="shared" si="44"/>
        <v>6.6260549289646798E-6</v>
      </c>
      <c r="BJ47" s="13">
        <f t="shared" si="44"/>
        <v>0.25297921820433283</v>
      </c>
      <c r="BK47" s="13">
        <f t="shared" si="44"/>
        <v>0.28917911576463678</v>
      </c>
      <c r="BL47" s="13">
        <f t="shared" si="44"/>
        <v>1.1325004153030122E-5</v>
      </c>
      <c r="BM47" s="13">
        <f t="shared" ref="BM47:BN47" si="45">BM36/BM30</f>
        <v>0.1674425740770176</v>
      </c>
      <c r="BN47" s="13">
        <f t="shared" si="45"/>
        <v>0.43857365740757193</v>
      </c>
    </row>
    <row r="48" spans="1:66" s="5" customFormat="1" ht="16" x14ac:dyDescent="0.2">
      <c r="A48" s="2" t="s">
        <v>85</v>
      </c>
      <c r="B48" s="16">
        <f t="shared" ref="B48:AG48" si="46">B39/B30</f>
        <v>6.5108044709305917</v>
      </c>
      <c r="C48" s="16">
        <f t="shared" si="46"/>
        <v>62.999815237294605</v>
      </c>
      <c r="D48" s="16">
        <f t="shared" si="46"/>
        <v>2.8790191859303833E-2</v>
      </c>
      <c r="E48" s="16">
        <f t="shared" si="46"/>
        <v>0.10692885113020137</v>
      </c>
      <c r="F48" s="16">
        <f t="shared" si="46"/>
        <v>8.5818969136378911</v>
      </c>
      <c r="G48" s="16">
        <f t="shared" si="46"/>
        <v>0.97797552691964196</v>
      </c>
      <c r="H48" s="16">
        <f t="shared" si="46"/>
        <v>1.0981526764560132</v>
      </c>
      <c r="I48" s="16">
        <f t="shared" si="46"/>
        <v>3.4476942308641307</v>
      </c>
      <c r="J48" s="16">
        <f t="shared" si="46"/>
        <v>2.10042976606218</v>
      </c>
      <c r="K48" s="16">
        <f t="shared" si="46"/>
        <v>0.30469527333118662</v>
      </c>
      <c r="L48" s="16">
        <f t="shared" si="46"/>
        <v>1.5329065467379075</v>
      </c>
      <c r="M48" s="16">
        <f t="shared" si="46"/>
        <v>4.3768729512170673E-2</v>
      </c>
      <c r="N48" s="16">
        <f t="shared" si="46"/>
        <v>1.0200767464141274</v>
      </c>
      <c r="O48" s="16">
        <f t="shared" si="46"/>
        <v>4.5092406871104822E-2</v>
      </c>
      <c r="P48" s="16">
        <f t="shared" si="46"/>
        <v>4.1654892878319021E-2</v>
      </c>
      <c r="Q48" s="16">
        <f t="shared" si="46"/>
        <v>0.88612909782561988</v>
      </c>
      <c r="R48" s="16">
        <f t="shared" si="46"/>
        <v>0.71875477306773194</v>
      </c>
      <c r="S48" s="16">
        <f t="shared" si="46"/>
        <v>0.21019472877659429</v>
      </c>
      <c r="T48" s="16">
        <f t="shared" si="46"/>
        <v>0.28559107118653931</v>
      </c>
      <c r="U48" s="16">
        <f t="shared" si="46"/>
        <v>0.75025743179040139</v>
      </c>
      <c r="V48" s="16">
        <f t="shared" si="46"/>
        <v>2.5281304697857188</v>
      </c>
      <c r="W48" s="16">
        <f t="shared" si="46"/>
        <v>1.1166194832102505</v>
      </c>
      <c r="X48" s="16">
        <f t="shared" si="46"/>
        <v>0.62170966612680689</v>
      </c>
      <c r="Y48" s="16">
        <f t="shared" si="46"/>
        <v>0.2359876700082863</v>
      </c>
      <c r="Z48" s="16">
        <f t="shared" si="46"/>
        <v>0.33113750671906966</v>
      </c>
      <c r="AA48" s="16">
        <f t="shared" si="46"/>
        <v>3.573135184714114</v>
      </c>
      <c r="AB48" s="16">
        <f t="shared" si="46"/>
        <v>0.39243160974857072</v>
      </c>
      <c r="AC48" s="16">
        <f t="shared" si="46"/>
        <v>0.21192322792298202</v>
      </c>
      <c r="AD48" s="16">
        <f t="shared" si="46"/>
        <v>0.19819096088010801</v>
      </c>
      <c r="AE48" s="16">
        <f t="shared" si="46"/>
        <v>2.0057418907070996</v>
      </c>
      <c r="AF48" s="16">
        <f t="shared" si="46"/>
        <v>0.65699297590218286</v>
      </c>
      <c r="AG48" s="16">
        <f t="shared" si="46"/>
        <v>0.46060883905004485</v>
      </c>
      <c r="AH48" s="16">
        <f t="shared" ref="AH48:BL48" si="47">AH39/AH30</f>
        <v>0.15107459313112315</v>
      </c>
      <c r="AI48" s="16">
        <f t="shared" si="47"/>
        <v>0.17754612844919637</v>
      </c>
      <c r="AJ48" s="16">
        <f t="shared" si="47"/>
        <v>1.2036201436007841</v>
      </c>
      <c r="AK48" s="16">
        <f t="shared" si="47"/>
        <v>2.5779169493358807</v>
      </c>
      <c r="AL48" s="16">
        <f t="shared" si="47"/>
        <v>0.36382438566125352</v>
      </c>
      <c r="AM48" s="16">
        <f t="shared" si="47"/>
        <v>0.59587141646590847</v>
      </c>
      <c r="AN48" s="16">
        <f t="shared" si="47"/>
        <v>1.5447569812164466</v>
      </c>
      <c r="AO48" s="16">
        <f t="shared" si="47"/>
        <v>0.36416628384617489</v>
      </c>
      <c r="AP48" s="16">
        <f t="shared" si="47"/>
        <v>9.2345259500546479</v>
      </c>
      <c r="AQ48" s="16">
        <f t="shared" si="47"/>
        <v>0.14351325205932006</v>
      </c>
      <c r="AR48" s="16">
        <f t="shared" si="47"/>
        <v>0.12772367944796328</v>
      </c>
      <c r="AS48" s="16">
        <f t="shared" si="47"/>
        <v>0.30903794084508118</v>
      </c>
      <c r="AT48" s="16">
        <f t="shared" si="47"/>
        <v>4.3694283312597476E-2</v>
      </c>
      <c r="AU48" s="16">
        <f t="shared" si="47"/>
        <v>0.94914476109013846</v>
      </c>
      <c r="AV48" s="16">
        <f t="shared" si="47"/>
        <v>0.39847797726601569</v>
      </c>
      <c r="AW48" s="16">
        <f t="shared" si="47"/>
        <v>1.0820860258312415</v>
      </c>
      <c r="AX48" s="16">
        <f t="shared" si="47"/>
        <v>8.4179797766095448E-3</v>
      </c>
      <c r="AY48" s="16">
        <f t="shared" si="47"/>
        <v>1.2832714994183919E-2</v>
      </c>
      <c r="AZ48" s="16">
        <f t="shared" si="47"/>
        <v>0.27354515397002166</v>
      </c>
      <c r="BA48" s="16">
        <f>BA39/BA30</f>
        <v>0.10792574364965027</v>
      </c>
      <c r="BB48" s="16">
        <f t="shared" si="47"/>
        <v>9.7084096165379247E-2</v>
      </c>
      <c r="BC48" s="16">
        <f t="shared" si="47"/>
        <v>0.26779135300577006</v>
      </c>
      <c r="BD48" s="16">
        <f t="shared" si="47"/>
        <v>0.99567300485790766</v>
      </c>
      <c r="BE48" s="16">
        <f t="shared" si="47"/>
        <v>1.6393853518959949</v>
      </c>
      <c r="BF48" s="16">
        <f t="shared" si="47"/>
        <v>9.9379536006555274</v>
      </c>
      <c r="BG48" s="16">
        <f t="shared" si="47"/>
        <v>3.4528611772052389</v>
      </c>
      <c r="BH48" s="16">
        <f t="shared" si="47"/>
        <v>0.12122666740014558</v>
      </c>
      <c r="BI48" s="16">
        <f t="shared" si="47"/>
        <v>7.5212029805408037E-6</v>
      </c>
      <c r="BJ48" s="16">
        <f t="shared" si="47"/>
        <v>0.10208782354132791</v>
      </c>
      <c r="BK48" s="16">
        <f t="shared" si="47"/>
        <v>1.5086493142935967E-6</v>
      </c>
      <c r="BL48" s="16">
        <f t="shared" si="47"/>
        <v>1.285495757333182E-5</v>
      </c>
      <c r="BM48" s="16">
        <f t="shared" ref="BM48:BN48" si="48">BM39/BM30</f>
        <v>4.2649888705786419E-2</v>
      </c>
      <c r="BN48" s="16">
        <f t="shared" si="48"/>
        <v>0.32150429060158092</v>
      </c>
    </row>
    <row r="49" spans="1:66" s="8" customFormat="1" ht="16" x14ac:dyDescent="0.2">
      <c r="A49" s="8" t="s">
        <v>86</v>
      </c>
      <c r="B49" s="13">
        <f t="shared" ref="B49:AG49" si="49">B42/B30</f>
        <v>1.0917590924618403</v>
      </c>
      <c r="C49" s="13">
        <f t="shared" si="49"/>
        <v>1.6688010175268175</v>
      </c>
      <c r="D49" s="13">
        <f t="shared" si="49"/>
        <v>0.10067463640406146</v>
      </c>
      <c r="E49" s="13">
        <f t="shared" si="49"/>
        <v>3.9549158137341403E-2</v>
      </c>
      <c r="F49" s="13">
        <f t="shared" si="49"/>
        <v>0.30924869027745649</v>
      </c>
      <c r="G49" s="13">
        <f t="shared" si="49"/>
        <v>0.49035544905159478</v>
      </c>
      <c r="H49" s="13">
        <f t="shared" si="49"/>
        <v>0.55863580591875983</v>
      </c>
      <c r="I49" s="13">
        <f t="shared" si="49"/>
        <v>2.7758723298004502</v>
      </c>
      <c r="J49" s="13">
        <f t="shared" si="49"/>
        <v>0.74352772024116232</v>
      </c>
      <c r="K49" s="13">
        <f t="shared" si="49"/>
        <v>1.1959553595990808</v>
      </c>
      <c r="L49" s="13">
        <f t="shared" si="49"/>
        <v>3.5608516816767248</v>
      </c>
      <c r="M49" s="13">
        <f t="shared" si="49"/>
        <v>0.1207064117797218</v>
      </c>
      <c r="N49" s="13">
        <f t="shared" si="49"/>
        <v>1.4509766747439068</v>
      </c>
      <c r="O49" s="13">
        <f t="shared" si="49"/>
        <v>9.9179511188528288E-2</v>
      </c>
      <c r="P49" s="13">
        <f t="shared" si="49"/>
        <v>0.27215532692873118</v>
      </c>
      <c r="Q49" s="13">
        <f t="shared" si="49"/>
        <v>1.2881746723346028</v>
      </c>
      <c r="R49" s="13">
        <f t="shared" si="49"/>
        <v>0.60372296042735196</v>
      </c>
      <c r="S49" s="13">
        <f t="shared" si="49"/>
        <v>4.8228205173154855E-2</v>
      </c>
      <c r="T49" s="13">
        <f t="shared" si="49"/>
        <v>0.30486045247835203</v>
      </c>
      <c r="U49" s="13">
        <f t="shared" si="49"/>
        <v>3.3144848067476635</v>
      </c>
      <c r="V49" s="13">
        <f t="shared" si="49"/>
        <v>0.30053136424755011</v>
      </c>
      <c r="W49" s="13">
        <f t="shared" si="49"/>
        <v>0.84937504450088164</v>
      </c>
      <c r="X49" s="13">
        <f t="shared" si="49"/>
        <v>0.49602048193937154</v>
      </c>
      <c r="Y49" s="13">
        <f t="shared" si="49"/>
        <v>1.6801605332447149</v>
      </c>
      <c r="Z49" s="13">
        <f t="shared" si="49"/>
        <v>0.28594492623556078</v>
      </c>
      <c r="AA49" s="13">
        <f t="shared" si="49"/>
        <v>0.43754269375950949</v>
      </c>
      <c r="AB49" s="13">
        <f t="shared" si="49"/>
        <v>0.75270033592521302</v>
      </c>
      <c r="AC49" s="13">
        <f t="shared" si="49"/>
        <v>0.78744384039486248</v>
      </c>
      <c r="AD49" s="13">
        <f t="shared" si="49"/>
        <v>0.38408255106526445</v>
      </c>
      <c r="AE49" s="13">
        <f t="shared" si="49"/>
        <v>0.7780199916026318</v>
      </c>
      <c r="AF49" s="13">
        <f t="shared" si="49"/>
        <v>0.52833312622064221</v>
      </c>
      <c r="AG49" s="13">
        <f t="shared" si="49"/>
        <v>0.54525677721267296</v>
      </c>
      <c r="AH49" s="13">
        <f t="shared" ref="AH49:BL49" si="50">AH42/AH30</f>
        <v>0.31246594621342411</v>
      </c>
      <c r="AI49" s="13">
        <f t="shared" si="50"/>
        <v>0.51863716927978243</v>
      </c>
      <c r="AJ49" s="13">
        <f t="shared" si="50"/>
        <v>0.92018026686798926</v>
      </c>
      <c r="AK49" s="13">
        <f t="shared" si="50"/>
        <v>2.0338244722110828</v>
      </c>
      <c r="AL49" s="13">
        <f t="shared" si="50"/>
        <v>0.64398754174672435</v>
      </c>
      <c r="AM49" s="13">
        <f t="shared" si="50"/>
        <v>0.62982707537428029</v>
      </c>
      <c r="AN49" s="13">
        <f t="shared" si="50"/>
        <v>1.5726144287079495</v>
      </c>
      <c r="AO49" s="13">
        <f t="shared" si="50"/>
        <v>0.31510318608010146</v>
      </c>
      <c r="AP49" s="13">
        <f t="shared" si="50"/>
        <v>1.7626285478575372</v>
      </c>
      <c r="AQ49" s="13">
        <f t="shared" si="50"/>
        <v>0.46909908442955045</v>
      </c>
      <c r="AR49" s="13">
        <f t="shared" si="50"/>
        <v>0.50615618672834739</v>
      </c>
      <c r="AS49" s="13">
        <f t="shared" si="50"/>
        <v>0.66108549118431892</v>
      </c>
      <c r="AT49" s="13">
        <f t="shared" si="50"/>
        <v>0.24511466958374115</v>
      </c>
      <c r="AU49" s="13">
        <f t="shared" si="50"/>
        <v>0.64668906188666686</v>
      </c>
      <c r="AV49" s="13">
        <f t="shared" si="50"/>
        <v>0.98001346045090687</v>
      </c>
      <c r="AW49" s="13">
        <f t="shared" si="50"/>
        <v>0.71217541033785514</v>
      </c>
      <c r="AX49" s="13">
        <f t="shared" si="50"/>
        <v>0.46501349627542315</v>
      </c>
      <c r="AY49" s="13">
        <f t="shared" si="50"/>
        <v>0.45867677838643134</v>
      </c>
      <c r="AZ49" s="13">
        <f t="shared" si="50"/>
        <v>0.47032758361438926</v>
      </c>
      <c r="BA49" s="13">
        <f>BA42/BA30</f>
        <v>0.62263814900160674</v>
      </c>
      <c r="BB49" s="13">
        <f t="shared" si="50"/>
        <v>0.28425975859995983</v>
      </c>
      <c r="BC49" s="13">
        <f t="shared" si="50"/>
        <v>0.28653957723165352</v>
      </c>
      <c r="BD49" s="13">
        <f t="shared" si="50"/>
        <v>0.67561029435757225</v>
      </c>
      <c r="BE49" s="13">
        <f t="shared" si="50"/>
        <v>0.47015349430518238</v>
      </c>
      <c r="BF49" s="13">
        <f t="shared" si="50"/>
        <v>4.3451782888749833</v>
      </c>
      <c r="BG49" s="13">
        <f t="shared" si="50"/>
        <v>0.50132500688394055</v>
      </c>
      <c r="BH49" s="13">
        <f t="shared" si="50"/>
        <v>0.1538797480615928</v>
      </c>
      <c r="BI49" s="13">
        <f t="shared" si="50"/>
        <v>5.13610382989193E-6</v>
      </c>
      <c r="BJ49" s="13">
        <f t="shared" si="50"/>
        <v>0.35031273797823853</v>
      </c>
      <c r="BK49" s="13">
        <f t="shared" si="50"/>
        <v>0.17902627306800289</v>
      </c>
      <c r="BL49" s="13">
        <f t="shared" si="50"/>
        <v>0.10734146575544012</v>
      </c>
      <c r="BM49" s="13">
        <f t="shared" ref="BM49:BN49" si="51">BM42/BM30</f>
        <v>0.26522925618524029</v>
      </c>
      <c r="BN49" s="13">
        <f t="shared" si="51"/>
        <v>0.39933346589052721</v>
      </c>
    </row>
    <row r="50" spans="1:66" x14ac:dyDescent="0.15">
      <c r="BA50" t="s">
        <v>223</v>
      </c>
    </row>
    <row r="51" spans="1:66" x14ac:dyDescent="0.15">
      <c r="BA51">
        <f>LOG(BA46,2)</f>
        <v>-1.9809921562182669</v>
      </c>
    </row>
    <row r="52" spans="1:66" x14ac:dyDescent="0.15">
      <c r="BA52">
        <f>LOG(BA47,2)</f>
        <v>-2.5848074249397159</v>
      </c>
    </row>
    <row r="53" spans="1:66" x14ac:dyDescent="0.15">
      <c r="B53" t="s">
        <v>202</v>
      </c>
      <c r="D53" t="s">
        <v>209</v>
      </c>
      <c r="F53" t="s">
        <v>210</v>
      </c>
      <c r="H53" t="s">
        <v>64</v>
      </c>
      <c r="J53" t="s">
        <v>211</v>
      </c>
      <c r="L53" t="s">
        <v>212</v>
      </c>
      <c r="N53" t="s">
        <v>213</v>
      </c>
      <c r="P53" t="s">
        <v>119</v>
      </c>
      <c r="BA53">
        <f>LOG(BA48,2)</f>
        <v>-3.2118890613331526</v>
      </c>
    </row>
    <row r="54" spans="1:66" x14ac:dyDescent="0.15">
      <c r="B54" t="s">
        <v>203</v>
      </c>
      <c r="C54" t="s">
        <v>204</v>
      </c>
      <c r="D54" t="s">
        <v>206</v>
      </c>
      <c r="E54" t="s">
        <v>207</v>
      </c>
      <c r="F54" t="s">
        <v>206</v>
      </c>
      <c r="G54" t="s">
        <v>207</v>
      </c>
      <c r="H54" t="s">
        <v>206</v>
      </c>
      <c r="I54" t="s">
        <v>207</v>
      </c>
      <c r="J54" t="s">
        <v>206</v>
      </c>
      <c r="K54" t="s">
        <v>207</v>
      </c>
      <c r="L54" t="s">
        <v>206</v>
      </c>
      <c r="M54" t="s">
        <v>207</v>
      </c>
      <c r="N54" t="s">
        <v>206</v>
      </c>
      <c r="O54" t="s">
        <v>207</v>
      </c>
      <c r="P54" t="s">
        <v>206</v>
      </c>
      <c r="Q54" t="s">
        <v>207</v>
      </c>
      <c r="BA54">
        <f>LOG(BA49,2)</f>
        <v>-0.68353412153460624</v>
      </c>
    </row>
    <row r="55" spans="1:66" ht="16" x14ac:dyDescent="0.2">
      <c r="A55" t="s">
        <v>214</v>
      </c>
      <c r="B55" s="11">
        <v>1067584.1791296431</v>
      </c>
      <c r="C55" s="12">
        <v>207989.99143424284</v>
      </c>
      <c r="D55" s="11">
        <v>16636.215021977776</v>
      </c>
      <c r="E55" s="12">
        <v>2668.9021370491537</v>
      </c>
      <c r="F55" s="11">
        <v>82453.031239126372</v>
      </c>
      <c r="G55" s="12">
        <v>16354.756295296749</v>
      </c>
      <c r="H55" s="11">
        <v>495606.35586651519</v>
      </c>
      <c r="I55" s="12">
        <v>226310.89185743162</v>
      </c>
      <c r="J55" s="11">
        <v>370913.19368254242</v>
      </c>
      <c r="K55" s="12">
        <v>47269.344009085158</v>
      </c>
      <c r="L55" s="11">
        <v>93845.59177934227</v>
      </c>
      <c r="M55" s="12">
        <v>13526.010113551918</v>
      </c>
      <c r="N55" s="11">
        <v>129740.51946615304</v>
      </c>
      <c r="O55" s="12">
        <v>16631.354185512544</v>
      </c>
      <c r="P55" s="11">
        <v>19311.486430947138</v>
      </c>
      <c r="Q55" s="12">
        <v>4909.6607723498892</v>
      </c>
    </row>
    <row r="56" spans="1:66" ht="16" x14ac:dyDescent="0.2">
      <c r="A56" t="s">
        <v>215</v>
      </c>
      <c r="B56" s="13">
        <v>416622.75019036862</v>
      </c>
      <c r="C56" s="14">
        <v>39383.271739470489</v>
      </c>
      <c r="D56" s="13">
        <v>5599.0367052368529</v>
      </c>
      <c r="E56" s="14">
        <v>398.90762790092685</v>
      </c>
      <c r="F56" s="13">
        <v>45813.119962595199</v>
      </c>
      <c r="G56" s="14">
        <v>4781.9795449812145</v>
      </c>
      <c r="H56" s="13">
        <v>166632.72048572867</v>
      </c>
      <c r="I56" s="14">
        <v>49433.212478568588</v>
      </c>
      <c r="J56" s="13">
        <v>223448.55720523914</v>
      </c>
      <c r="K56" s="14">
        <v>25734.309944033626</v>
      </c>
      <c r="L56" s="13">
        <v>5181.1653061443685</v>
      </c>
      <c r="M56" s="14">
        <v>2284.7976628259698</v>
      </c>
      <c r="N56" s="13">
        <v>17943.482654732885</v>
      </c>
      <c r="O56" s="14">
        <v>3371.846935803761</v>
      </c>
      <c r="P56" s="13">
        <v>4521.4110887749075</v>
      </c>
      <c r="Q56" s="14">
        <v>554.46291895106879</v>
      </c>
    </row>
    <row r="57" spans="1:66" ht="16" x14ac:dyDescent="0.2">
      <c r="A57" t="s">
        <v>216</v>
      </c>
      <c r="B57" s="11">
        <v>355132.16395477625</v>
      </c>
      <c r="C57" s="12">
        <v>62129.964161087526</v>
      </c>
      <c r="D57" s="11">
        <v>4641.7193642984194</v>
      </c>
      <c r="E57" s="12">
        <v>1296.4621490069551</v>
      </c>
      <c r="F57" s="11">
        <v>40900.117516204577</v>
      </c>
      <c r="G57" s="12">
        <v>10050.369732763687</v>
      </c>
      <c r="H57" s="11">
        <v>41609.398565127885</v>
      </c>
      <c r="I57" s="12">
        <v>15610.451726314215</v>
      </c>
      <c r="J57" s="11">
        <v>190648.99976278516</v>
      </c>
      <c r="K57" s="12">
        <v>29629.919757267537</v>
      </c>
      <c r="L57" s="11">
        <v>1605.5346876322801</v>
      </c>
      <c r="M57" s="12">
        <v>240.90514884809431</v>
      </c>
      <c r="N57" s="11">
        <v>8514.9677564973863</v>
      </c>
      <c r="O57" s="12">
        <v>865.07594222375758</v>
      </c>
      <c r="P57" s="11">
        <v>3269.2499453277155</v>
      </c>
      <c r="Q57" s="12">
        <v>405.99868188640733</v>
      </c>
    </row>
    <row r="58" spans="1:66" ht="16" x14ac:dyDescent="0.2">
      <c r="A58" t="s">
        <v>217</v>
      </c>
      <c r="B58" s="13">
        <v>153212.47739397478</v>
      </c>
      <c r="C58" s="14">
        <v>20110.721998881832</v>
      </c>
      <c r="D58" s="13">
        <v>2124.8385946944809</v>
      </c>
      <c r="E58" s="14">
        <v>146.33133649789215</v>
      </c>
      <c r="F58" s="13">
        <v>25481.114990574766</v>
      </c>
      <c r="G58" s="14">
        <v>4645.5760799377249</v>
      </c>
      <c r="H58" s="13">
        <v>21655.164524755521</v>
      </c>
      <c r="I58" s="14">
        <v>1678.5108989375128</v>
      </c>
      <c r="J58" s="13">
        <v>101461.50667540352</v>
      </c>
      <c r="K58" s="14">
        <v>4991.9167695362439</v>
      </c>
      <c r="L58" s="13">
        <v>789.9902937224582</v>
      </c>
      <c r="M58" s="14">
        <v>64.392479379854379</v>
      </c>
      <c r="N58" s="13">
        <v>1664.9231095065129</v>
      </c>
      <c r="O58" s="14">
        <v>357.31984327412647</v>
      </c>
      <c r="P58" s="13">
        <v>1874.8382057584884</v>
      </c>
      <c r="Q58" s="14">
        <v>230.54255709842747</v>
      </c>
    </row>
    <row r="59" spans="1:66" ht="16" x14ac:dyDescent="0.2">
      <c r="A59" t="s">
        <v>218</v>
      </c>
      <c r="B59" s="11">
        <v>500802.7609811888</v>
      </c>
      <c r="C59" s="12">
        <v>82666.066768348028</v>
      </c>
      <c r="D59" s="11">
        <v>8420.5231571171207</v>
      </c>
      <c r="E59" s="12">
        <v>1484.1984872038829</v>
      </c>
      <c r="F59" s="11">
        <v>54508.502656353849</v>
      </c>
      <c r="G59" s="12">
        <v>15204.686809942586</v>
      </c>
      <c r="H59" s="11">
        <v>121480.38816182291</v>
      </c>
      <c r="I59" s="12">
        <v>25402.912173311583</v>
      </c>
      <c r="J59" s="11">
        <v>174450.70611540612</v>
      </c>
      <c r="K59" s="12">
        <v>20443.416911192759</v>
      </c>
      <c r="L59" s="11">
        <v>43639.466743348057</v>
      </c>
      <c r="M59" s="12">
        <v>6065.2148923650957</v>
      </c>
      <c r="N59" s="11">
        <v>59508.96349491716</v>
      </c>
      <c r="O59" s="12">
        <v>7286.5659499327958</v>
      </c>
      <c r="P59" s="11">
        <v>5489.478471067433</v>
      </c>
      <c r="Q59" s="12">
        <v>1181.975151435307</v>
      </c>
    </row>
    <row r="61" spans="1:66" x14ac:dyDescent="0.15">
      <c r="O61" t="s">
        <v>221</v>
      </c>
      <c r="P61">
        <f>P56/P55</f>
        <v>0.23413066130058396</v>
      </c>
    </row>
    <row r="62" spans="1:66" x14ac:dyDescent="0.15">
      <c r="P62">
        <f>P57/P55</f>
        <v>0.16929043535916846</v>
      </c>
    </row>
    <row r="63" spans="1:66" x14ac:dyDescent="0.15">
      <c r="P63">
        <f>P58/P55</f>
        <v>9.7084096165379247E-2</v>
      </c>
    </row>
    <row r="64" spans="1:66" x14ac:dyDescent="0.15">
      <c r="P64">
        <f>P59/P55</f>
        <v>0.28425975859995983</v>
      </c>
    </row>
    <row r="66" spans="15:16" x14ac:dyDescent="0.15">
      <c r="O66" t="s">
        <v>222</v>
      </c>
    </row>
    <row r="67" spans="15:16" x14ac:dyDescent="0.15">
      <c r="P67">
        <f>LOG(P61,2)</f>
        <v>-2.0946142155005973</v>
      </c>
    </row>
    <row r="68" spans="15:16" x14ac:dyDescent="0.15">
      <c r="P68">
        <f>LOG(P62,2)</f>
        <v>-2.5624276293306836</v>
      </c>
    </row>
    <row r="69" spans="15:16" x14ac:dyDescent="0.15">
      <c r="P69">
        <f>LOG(P63,2)</f>
        <v>-3.3646212099135049</v>
      </c>
    </row>
    <row r="70" spans="15:16" x14ac:dyDescent="0.15">
      <c r="P70">
        <f>LOG(P64,2)</f>
        <v>-1.8147182173895204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BM91"/>
  <sheetViews>
    <sheetView tabSelected="1" topLeftCell="I1" workbookViewId="0">
      <selection activeCell="I1" sqref="A1:XFD1"/>
    </sheetView>
  </sheetViews>
  <sheetFormatPr baseColWidth="10" defaultColWidth="8.83203125" defaultRowHeight="13" x14ac:dyDescent="0.15"/>
  <cols>
    <col min="1" max="1" width="20.5" bestFit="1" customWidth="1"/>
    <col min="2" max="2" width="17.33203125" bestFit="1" customWidth="1"/>
    <col min="3" max="3" width="15.1640625" bestFit="1" customWidth="1"/>
    <col min="4" max="4" width="18.5" bestFit="1" customWidth="1"/>
    <col min="5" max="5" width="23.5" bestFit="1" customWidth="1"/>
    <col min="6" max="6" width="16" bestFit="1" customWidth="1"/>
    <col min="7" max="7" width="18.5" bestFit="1" customWidth="1"/>
    <col min="8" max="8" width="16.5" bestFit="1" customWidth="1"/>
    <col min="9" max="9" width="16" bestFit="1" customWidth="1"/>
    <col min="10" max="10" width="15.1640625" bestFit="1" customWidth="1"/>
    <col min="11" max="14" width="13.6640625" bestFit="1" customWidth="1"/>
    <col min="15" max="15" width="18.1640625" bestFit="1" customWidth="1"/>
    <col min="16" max="16" width="18" customWidth="1"/>
    <col min="17" max="17" width="19" customWidth="1"/>
    <col min="18" max="18" width="25.6640625" customWidth="1"/>
    <col min="19" max="19" width="13.6640625" bestFit="1" customWidth="1"/>
    <col min="20" max="20" width="19.6640625" bestFit="1" customWidth="1"/>
    <col min="21" max="21" width="17.33203125" bestFit="1" customWidth="1"/>
    <col min="22" max="22" width="15" bestFit="1" customWidth="1"/>
    <col min="23" max="23" width="15.1640625" bestFit="1" customWidth="1"/>
    <col min="24" max="24" width="14.33203125" bestFit="1" customWidth="1"/>
    <col min="25" max="25" width="13.6640625" bestFit="1" customWidth="1"/>
  </cols>
  <sheetData>
    <row r="6" spans="1:25" x14ac:dyDescent="0.15">
      <c r="A6" t="s">
        <v>127</v>
      </c>
      <c r="B6" t="s">
        <v>102</v>
      </c>
      <c r="C6" t="s">
        <v>103</v>
      </c>
      <c r="D6" s="28" t="s">
        <v>104</v>
      </c>
      <c r="E6" s="28" t="s">
        <v>105</v>
      </c>
      <c r="F6" s="28" t="s">
        <v>106</v>
      </c>
      <c r="G6" s="28" t="s">
        <v>107</v>
      </c>
      <c r="H6" s="28" t="s">
        <v>108</v>
      </c>
      <c r="I6" s="28" t="s">
        <v>109</v>
      </c>
      <c r="J6" t="s">
        <v>110</v>
      </c>
      <c r="K6" t="s">
        <v>111</v>
      </c>
      <c r="L6" s="28" t="s">
        <v>112</v>
      </c>
      <c r="M6" s="28" t="s">
        <v>113</v>
      </c>
      <c r="N6" s="28" t="s">
        <v>114</v>
      </c>
      <c r="O6" t="s">
        <v>115</v>
      </c>
      <c r="P6" t="s">
        <v>116</v>
      </c>
      <c r="Q6" t="s">
        <v>117</v>
      </c>
      <c r="R6" t="s">
        <v>118</v>
      </c>
      <c r="S6" s="28" t="s">
        <v>119</v>
      </c>
      <c r="T6" t="s">
        <v>120</v>
      </c>
      <c r="U6" t="s">
        <v>121</v>
      </c>
      <c r="V6" t="s">
        <v>122</v>
      </c>
      <c r="W6" t="s">
        <v>123</v>
      </c>
      <c r="X6" t="s">
        <v>80</v>
      </c>
      <c r="Y6" t="s">
        <v>73</v>
      </c>
    </row>
    <row r="7" spans="1:25" x14ac:dyDescent="0.15">
      <c r="A7" s="1" t="s">
        <v>27</v>
      </c>
      <c r="B7">
        <v>75986.904899834553</v>
      </c>
      <c r="C7">
        <v>21669.168997456516</v>
      </c>
      <c r="D7" s="28">
        <v>29809.413646090208</v>
      </c>
      <c r="E7" s="28">
        <v>478.57725088586841</v>
      </c>
      <c r="F7" s="28">
        <v>185421.32258837813</v>
      </c>
      <c r="G7" s="28">
        <v>2570.693868352223</v>
      </c>
      <c r="H7" s="28">
        <v>143226.47733128688</v>
      </c>
      <c r="I7" s="28">
        <v>852794.55252250622</v>
      </c>
      <c r="J7">
        <v>3566.5401460543321</v>
      </c>
      <c r="K7">
        <v>22819.390556586281</v>
      </c>
      <c r="L7" s="28">
        <v>222089.63074577894</v>
      </c>
      <c r="M7" s="28">
        <v>8027.4458885207905</v>
      </c>
      <c r="N7" s="28">
        <v>8489.5681306524657</v>
      </c>
      <c r="O7">
        <v>11562.348731735416</v>
      </c>
      <c r="P7">
        <v>14023.178239136116</v>
      </c>
      <c r="Q7">
        <v>336773.45682316675</v>
      </c>
      <c r="R7">
        <v>198538.04871923875</v>
      </c>
      <c r="S7" s="28">
        <v>45.403266823496736</v>
      </c>
      <c r="T7">
        <v>4730819.2343257908</v>
      </c>
      <c r="U7">
        <v>212788.87342098364</v>
      </c>
      <c r="V7">
        <v>79801.685901548364</v>
      </c>
      <c r="W7">
        <v>16829508.126623869</v>
      </c>
      <c r="X7">
        <v>9823532.5086932182</v>
      </c>
      <c r="Y7">
        <v>1086398.1523055343</v>
      </c>
    </row>
    <row r="8" spans="1:25" x14ac:dyDescent="0.15">
      <c r="A8" s="1" t="s">
        <v>28</v>
      </c>
      <c r="B8">
        <v>75986.904899834553</v>
      </c>
      <c r="C8">
        <v>26537.538093227686</v>
      </c>
      <c r="D8" s="28">
        <v>31986.480715923102</v>
      </c>
      <c r="E8" s="28">
        <v>417.32114406478075</v>
      </c>
      <c r="F8" s="28">
        <v>237811.40343450653</v>
      </c>
      <c r="G8" s="28">
        <v>2802.0500441811414</v>
      </c>
      <c r="H8" s="28">
        <v>131207.68606458552</v>
      </c>
      <c r="I8" s="28">
        <v>1073808.1609200526</v>
      </c>
      <c r="J8">
        <v>3021.7055225944746</v>
      </c>
      <c r="K8">
        <v>66499.874898094014</v>
      </c>
      <c r="L8" s="28">
        <v>211566.09895972005</v>
      </c>
      <c r="M8" s="28">
        <v>20999.09935824835</v>
      </c>
      <c r="N8" s="28">
        <v>23193.437016726777</v>
      </c>
      <c r="O8">
        <v>12827.315494346376</v>
      </c>
      <c r="P8">
        <v>22714.666894272028</v>
      </c>
      <c r="Q8">
        <v>352590.71081636223</v>
      </c>
      <c r="R8">
        <v>198962.75441972478</v>
      </c>
      <c r="S8" s="28">
        <v>59.002529650469349</v>
      </c>
      <c r="T8">
        <v>4760385.4298582086</v>
      </c>
      <c r="U8">
        <v>9732.0525055984981</v>
      </c>
      <c r="V8">
        <v>97508.459975191028</v>
      </c>
      <c r="W8">
        <v>11954811.483578838</v>
      </c>
      <c r="X8">
        <v>8256888.2372196466</v>
      </c>
      <c r="Y8">
        <v>1335108.2712564636</v>
      </c>
    </row>
    <row r="9" spans="1:25" x14ac:dyDescent="0.15">
      <c r="A9" s="1" t="s">
        <v>29</v>
      </c>
      <c r="B9">
        <v>118111.01362939083</v>
      </c>
      <c r="C9">
        <v>22027.048751835708</v>
      </c>
      <c r="D9" s="28">
        <v>34045.818551176686</v>
      </c>
      <c r="E9" s="28">
        <v>521.2198938799271</v>
      </c>
      <c r="F9" s="28">
        <v>231187.10315911687</v>
      </c>
      <c r="G9" s="28">
        <v>3434.6523212806628</v>
      </c>
      <c r="H9" s="28">
        <v>171998.67881190355</v>
      </c>
      <c r="I9" s="28">
        <v>1153736.9624362024</v>
      </c>
      <c r="J9">
        <v>4108.6531885590939</v>
      </c>
      <c r="K9">
        <v>63392.759226225811</v>
      </c>
      <c r="L9" s="28">
        <v>324723.65701501031</v>
      </c>
      <c r="M9" s="28">
        <v>11992.685794010655</v>
      </c>
      <c r="N9" s="28">
        <v>13420.999152817591</v>
      </c>
      <c r="O9">
        <v>17714.195098150823</v>
      </c>
      <c r="P9">
        <v>21357.974753769024</v>
      </c>
      <c r="Q9">
        <v>441875.01232541905</v>
      </c>
      <c r="R9">
        <v>192401.92290229473</v>
      </c>
      <c r="S9" s="28">
        <v>54.498745510284593</v>
      </c>
      <c r="T9">
        <v>4766567.9978251485</v>
      </c>
      <c r="U9">
        <v>9463.9307916236994</v>
      </c>
      <c r="V9">
        <v>87041.10735440896</v>
      </c>
      <c r="W9">
        <v>13330149.254067058</v>
      </c>
      <c r="X9">
        <v>9062478.1826303024</v>
      </c>
      <c r="Y9">
        <v>1293987.7005697549</v>
      </c>
    </row>
    <row r="10" spans="1:25" x14ac:dyDescent="0.15">
      <c r="A10" s="1" t="s">
        <v>128</v>
      </c>
      <c r="B10">
        <v>86150.102435646171</v>
      </c>
      <c r="C10">
        <v>8610.1466424512309</v>
      </c>
      <c r="D10" s="28">
        <v>53949.077803179745</v>
      </c>
      <c r="E10" s="28">
        <v>802.28552021828477</v>
      </c>
      <c r="F10" s="28">
        <v>176808.41655074668</v>
      </c>
      <c r="G10" s="28">
        <v>4581.1589602746344</v>
      </c>
      <c r="H10" s="28">
        <v>577317.76455813774</v>
      </c>
      <c r="I10" s="28">
        <v>701373.11726463877</v>
      </c>
      <c r="J10">
        <v>13554.48956071604</v>
      </c>
      <c r="K10">
        <v>7524.6112206610387</v>
      </c>
      <c r="L10" s="28">
        <v>80939.501226468186</v>
      </c>
      <c r="M10" s="28">
        <v>22046.753696583939</v>
      </c>
      <c r="N10" s="28">
        <v>23626.836680566234</v>
      </c>
      <c r="O10">
        <v>89126.134053494039</v>
      </c>
      <c r="P10">
        <v>28560.259913148722</v>
      </c>
      <c r="Q10">
        <v>257549.05913837609</v>
      </c>
      <c r="R10">
        <v>382393.53848571645</v>
      </c>
      <c r="S10" s="28">
        <v>57.366098145117896</v>
      </c>
      <c r="T10">
        <v>5260484.1183490101</v>
      </c>
      <c r="U10">
        <v>13597.602921438518</v>
      </c>
      <c r="V10">
        <v>68820.749520298501</v>
      </c>
      <c r="W10">
        <v>24424925.831591096</v>
      </c>
      <c r="X10">
        <v>13063161.700844089</v>
      </c>
      <c r="Y10">
        <v>987306.06368995493</v>
      </c>
    </row>
    <row r="11" spans="1:25" x14ac:dyDescent="0.15">
      <c r="A11" s="1" t="s">
        <v>129</v>
      </c>
      <c r="B11">
        <v>26564.10717796499</v>
      </c>
      <c r="C11">
        <v>6418.9607716829132</v>
      </c>
      <c r="D11" s="28">
        <v>39806.075395948938</v>
      </c>
      <c r="E11" s="28">
        <v>873.32043098284998</v>
      </c>
      <c r="F11" s="28">
        <v>80532.983148568877</v>
      </c>
      <c r="G11" s="28">
        <v>3414.9594617297748</v>
      </c>
      <c r="H11" s="28">
        <v>280342.82089960534</v>
      </c>
      <c r="I11" s="28">
        <v>123330.61938445349</v>
      </c>
      <c r="J11">
        <v>6966.8730162147594</v>
      </c>
      <c r="K11">
        <v>2170.6106868595034</v>
      </c>
      <c r="L11" s="28">
        <v>24228.296992222931</v>
      </c>
      <c r="M11" s="28">
        <v>47683.254323662586</v>
      </c>
      <c r="N11" s="28">
        <v>51165.664676007393</v>
      </c>
      <c r="O11">
        <v>180209.75257817906</v>
      </c>
      <c r="P11">
        <v>14147.1601861126</v>
      </c>
      <c r="Q11">
        <v>120994.03450106883</v>
      </c>
      <c r="R11">
        <v>280511.2532095107</v>
      </c>
      <c r="S11" s="28">
        <v>40.564276167753157</v>
      </c>
      <c r="T11">
        <v>4777596.1025427422</v>
      </c>
      <c r="U11">
        <v>500036.88167930237</v>
      </c>
      <c r="V11">
        <v>46042.9391856527</v>
      </c>
      <c r="W11">
        <v>17861715.221895553</v>
      </c>
      <c r="X11">
        <v>7192372.0571214762</v>
      </c>
      <c r="Y11">
        <v>419442.54788749263</v>
      </c>
    </row>
    <row r="12" spans="1:25" x14ac:dyDescent="0.15">
      <c r="A12" s="1" t="s">
        <v>130</v>
      </c>
      <c r="B12">
        <v>38432.314810943659</v>
      </c>
      <c r="C12">
        <v>7680.0735518762795</v>
      </c>
      <c r="D12" s="28">
        <v>46784.347186898005</v>
      </c>
      <c r="E12" s="28">
        <v>558.0248658141395</v>
      </c>
      <c r="F12" s="28">
        <v>121976.407749334</v>
      </c>
      <c r="G12" s="28">
        <v>3758.1361760462773</v>
      </c>
      <c r="H12" s="28">
        <v>349519.93352966406</v>
      </c>
      <c r="I12" s="28">
        <v>259959.35414372737</v>
      </c>
      <c r="J12">
        <v>9257.265931752494</v>
      </c>
      <c r="K12">
        <v>3079.1028539049044</v>
      </c>
      <c r="L12" s="28">
        <v>38638.197046027854</v>
      </c>
      <c r="M12" s="28">
        <v>28472.557156079525</v>
      </c>
      <c r="N12" s="28">
        <v>32574.735772256143</v>
      </c>
      <c r="O12">
        <v>59939.077287414533</v>
      </c>
      <c r="P12">
        <v>14494.872723985898</v>
      </c>
      <c r="Q12">
        <v>157205.43836883319</v>
      </c>
      <c r="R12">
        <v>276373.67208071781</v>
      </c>
      <c r="S12" s="28">
        <v>56.270831763850133</v>
      </c>
      <c r="T12">
        <v>4497146.1417187396</v>
      </c>
      <c r="U12">
        <v>463905.57889832236</v>
      </c>
      <c r="V12">
        <v>48788.930155920862</v>
      </c>
      <c r="W12">
        <v>18890659.677235484</v>
      </c>
      <c r="X12">
        <v>8363407.1180150863</v>
      </c>
      <c r="Y12">
        <v>597765.19410035759</v>
      </c>
    </row>
    <row r="13" spans="1:25" x14ac:dyDescent="0.15">
      <c r="A13" s="1" t="s">
        <v>131</v>
      </c>
      <c r="B13">
        <v>25517.354341037844</v>
      </c>
      <c r="C13">
        <v>5402.2102932457592</v>
      </c>
      <c r="D13" s="28">
        <v>179114.07434009301</v>
      </c>
      <c r="E13" s="28">
        <v>1034.4707269251473</v>
      </c>
      <c r="F13" s="28">
        <v>892138.2068176535</v>
      </c>
      <c r="G13" s="28">
        <v>25710.891104223734</v>
      </c>
      <c r="H13" s="28">
        <v>723418.551145921</v>
      </c>
      <c r="I13" s="28">
        <v>531690.51418656087</v>
      </c>
      <c r="J13">
        <v>15948.636221342593</v>
      </c>
      <c r="K13">
        <v>10809.374719067662</v>
      </c>
      <c r="L13" s="28">
        <v>84022.415001903588</v>
      </c>
      <c r="M13" s="28">
        <v>28733.588479437862</v>
      </c>
      <c r="N13" s="28">
        <v>28757.924046542666</v>
      </c>
      <c r="O13">
        <v>47556.474974843382</v>
      </c>
      <c r="P13">
        <v>26762.387527780953</v>
      </c>
      <c r="Q13">
        <v>221797.06967383288</v>
      </c>
      <c r="R13">
        <v>404150.26942504046</v>
      </c>
      <c r="S13" s="28">
        <v>120.57059079091844</v>
      </c>
      <c r="T13">
        <v>5702657.9701064192</v>
      </c>
      <c r="U13">
        <v>12697.924798777954</v>
      </c>
      <c r="V13">
        <v>55579.404522932447</v>
      </c>
      <c r="W13">
        <v>27060159.441426963</v>
      </c>
      <c r="X13">
        <v>11838515.543848762</v>
      </c>
      <c r="Y13">
        <v>941086.23453510297</v>
      </c>
    </row>
    <row r="14" spans="1:25" x14ac:dyDescent="0.15">
      <c r="A14" s="1" t="s">
        <v>132</v>
      </c>
      <c r="B14">
        <v>54646.033567739287</v>
      </c>
      <c r="C14">
        <v>10272.184512327221</v>
      </c>
      <c r="D14" s="28">
        <v>189536.94184038919</v>
      </c>
      <c r="E14" s="28">
        <v>764.49449092054908</v>
      </c>
      <c r="F14" s="28">
        <v>720757.41954848822</v>
      </c>
      <c r="G14" s="28">
        <v>19451.3727047225</v>
      </c>
      <c r="H14" s="28">
        <v>601859.71647629817</v>
      </c>
      <c r="I14" s="28">
        <v>614008.74077360588</v>
      </c>
      <c r="J14">
        <v>13882.034051631739</v>
      </c>
      <c r="K14">
        <v>14361.191016612951</v>
      </c>
      <c r="L14" s="28">
        <v>103599.77450387896</v>
      </c>
      <c r="M14" s="28">
        <v>54638.376008962048</v>
      </c>
      <c r="N14" s="28">
        <v>59873.429334382148</v>
      </c>
      <c r="O14">
        <v>65326.571533188493</v>
      </c>
      <c r="P14">
        <v>34818.08821005989</v>
      </c>
      <c r="Q14">
        <v>278237.04441435158</v>
      </c>
      <c r="R14">
        <v>422882.29608218046</v>
      </c>
      <c r="S14" s="28">
        <v>131.04363993096842</v>
      </c>
      <c r="T14">
        <v>4768766.7297212435</v>
      </c>
      <c r="U14">
        <v>16028.300932699634</v>
      </c>
      <c r="V14">
        <v>49857.4159256106</v>
      </c>
      <c r="W14">
        <v>28014131.072437812</v>
      </c>
      <c r="X14">
        <v>9780484.5167729482</v>
      </c>
      <c r="Y14">
        <v>1093037.6914752512</v>
      </c>
    </row>
    <row r="15" spans="1:25" x14ac:dyDescent="0.15">
      <c r="A15" s="1" t="s">
        <v>133</v>
      </c>
      <c r="B15">
        <v>46970.54193282604</v>
      </c>
      <c r="C15">
        <v>12902.359320483247</v>
      </c>
      <c r="D15" s="28">
        <v>160700.90032334975</v>
      </c>
      <c r="E15" s="28">
        <v>695.89565349493557</v>
      </c>
      <c r="F15" s="28">
        <v>1203248.2417294292</v>
      </c>
      <c r="G15" s="28">
        <v>27737.049059937483</v>
      </c>
      <c r="H15" s="28">
        <v>696341.70176812122</v>
      </c>
      <c r="I15" s="28">
        <v>705172.81950683089</v>
      </c>
      <c r="J15">
        <v>13335.285585912639</v>
      </c>
      <c r="K15">
        <v>39563.344890228771</v>
      </c>
      <c r="L15" s="28">
        <v>219045.26544521045</v>
      </c>
      <c r="M15" s="28">
        <v>50529.79738682499</v>
      </c>
      <c r="N15" s="28">
        <v>48599.374929072525</v>
      </c>
      <c r="O15">
        <v>35325.25155287439</v>
      </c>
      <c r="P15">
        <v>40974.834805472077</v>
      </c>
      <c r="Q15">
        <v>464928.45048633759</v>
      </c>
      <c r="R15">
        <v>445124.67516799289</v>
      </c>
      <c r="S15" s="28">
        <v>151.6844191806959</v>
      </c>
      <c r="T15">
        <v>4737640.9561239919</v>
      </c>
      <c r="U15">
        <v>14165.727256652726</v>
      </c>
      <c r="V15">
        <v>53752.366104695888</v>
      </c>
      <c r="W15">
        <v>23947394.656460851</v>
      </c>
      <c r="X15">
        <v>8795132.4976890758</v>
      </c>
      <c r="Y15">
        <v>1306930.4465153448</v>
      </c>
    </row>
    <row r="16" spans="1:25" x14ac:dyDescent="0.15">
      <c r="A16" s="1" t="s">
        <v>134</v>
      </c>
      <c r="B16">
        <v>26479.302365748921</v>
      </c>
      <c r="C16">
        <v>2804.7382699868108</v>
      </c>
      <c r="D16" s="28">
        <v>36755.078318168089</v>
      </c>
      <c r="E16" s="28">
        <v>579.01412249215446</v>
      </c>
      <c r="F16" s="28">
        <v>127391.21901680093</v>
      </c>
      <c r="G16" s="28">
        <v>3730.1137023184278</v>
      </c>
      <c r="H16" s="28">
        <v>592814.91137204866</v>
      </c>
      <c r="I16" s="28">
        <v>327588.19946363277</v>
      </c>
      <c r="J16">
        <v>13119.419169692837</v>
      </c>
      <c r="K16">
        <v>9791.4169510226238</v>
      </c>
      <c r="L16" s="28">
        <v>88298.836197133816</v>
      </c>
      <c r="M16" s="28">
        <v>39879.068256078179</v>
      </c>
      <c r="N16" s="28">
        <v>45225.044810564199</v>
      </c>
      <c r="O16">
        <v>33412.665841630405</v>
      </c>
      <c r="P16">
        <v>13421.941818702204</v>
      </c>
      <c r="Q16">
        <v>246024.7541307513</v>
      </c>
      <c r="R16">
        <v>384264.11758490995</v>
      </c>
      <c r="S16" s="28">
        <v>73.913164947779606</v>
      </c>
      <c r="T16">
        <v>13795583.343543453</v>
      </c>
      <c r="U16">
        <v>155228.50556389021</v>
      </c>
      <c r="V16">
        <v>93841.558740853972</v>
      </c>
      <c r="W16">
        <v>60658435.934000783</v>
      </c>
      <c r="X16">
        <v>6237275.3191650268</v>
      </c>
      <c r="Y16">
        <v>616641.07275311695</v>
      </c>
    </row>
    <row r="17" spans="1:65" x14ac:dyDescent="0.15">
      <c r="A17" s="1" t="s">
        <v>135</v>
      </c>
      <c r="B17">
        <v>38221.490500231645</v>
      </c>
      <c r="C17">
        <v>2939.9415952828886</v>
      </c>
      <c r="D17" s="28">
        <v>43769.222288671946</v>
      </c>
      <c r="E17" s="28">
        <v>476.82205686451772</v>
      </c>
      <c r="F17" s="28">
        <v>132585.95280123429</v>
      </c>
      <c r="G17" s="28">
        <v>3180.7034587931112</v>
      </c>
      <c r="H17" s="28">
        <v>565864.88933296257</v>
      </c>
      <c r="I17" s="28">
        <v>222163.47632778529</v>
      </c>
      <c r="J17">
        <v>13177.988808339847</v>
      </c>
      <c r="K17">
        <v>8374.4085112394732</v>
      </c>
      <c r="L17" s="28">
        <v>82793.785287129052</v>
      </c>
      <c r="M17" s="28">
        <v>23562.268926995461</v>
      </c>
      <c r="N17" s="28">
        <v>25238.114905949533</v>
      </c>
      <c r="O17">
        <v>36141.206468850418</v>
      </c>
      <c r="P17">
        <v>12362.054252987957</v>
      </c>
      <c r="Q17">
        <v>206299.35463956403</v>
      </c>
      <c r="R17">
        <v>343052.688875344</v>
      </c>
      <c r="S17" s="28">
        <v>63.061694523491845</v>
      </c>
      <c r="T17">
        <v>11550688.594181236</v>
      </c>
      <c r="U17">
        <v>32112.427161359592</v>
      </c>
      <c r="V17">
        <v>83254.90082406046</v>
      </c>
      <c r="W17">
        <v>40869999.203568093</v>
      </c>
      <c r="X17">
        <v>7898360.206590279</v>
      </c>
      <c r="Y17">
        <v>871662.24103853106</v>
      </c>
    </row>
    <row r="18" spans="1:65" x14ac:dyDescent="0.15">
      <c r="A18" s="1" t="s">
        <v>136</v>
      </c>
      <c r="B18">
        <v>45626.92006345863</v>
      </c>
      <c r="C18">
        <v>2917.0952395326153</v>
      </c>
      <c r="D18" s="28">
        <v>26029.660072003127</v>
      </c>
      <c r="E18" s="28">
        <v>407.09940082727394</v>
      </c>
      <c r="F18" s="28">
        <v>117815.28525440933</v>
      </c>
      <c r="G18" s="28">
        <v>2846.4554566914107</v>
      </c>
      <c r="H18" s="28">
        <v>454689.91333335807</v>
      </c>
      <c r="I18" s="28">
        <v>233711.6472144064</v>
      </c>
      <c r="J18">
        <v>17104.604373939161</v>
      </c>
      <c r="K18">
        <v>13575.43303765107</v>
      </c>
      <c r="L18" s="28">
        <v>90472.961029392856</v>
      </c>
      <c r="M18" s="28">
        <v>60588.715595248294</v>
      </c>
      <c r="N18" s="28">
        <v>67623.658371242491</v>
      </c>
      <c r="O18">
        <v>24004.803875207879</v>
      </c>
      <c r="P18">
        <v>29181.563834113862</v>
      </c>
      <c r="Q18">
        <v>243485.77381316089</v>
      </c>
      <c r="R18">
        <v>425279.34811054985</v>
      </c>
      <c r="S18" s="28">
        <v>68.163751642077273</v>
      </c>
      <c r="T18">
        <v>11790418.181576671</v>
      </c>
      <c r="U18">
        <v>147626.77387004701</v>
      </c>
      <c r="V18">
        <v>46394.187403013391</v>
      </c>
      <c r="W18">
        <v>71650619.82344602</v>
      </c>
      <c r="X18">
        <v>9155637.7088426631</v>
      </c>
      <c r="Y18">
        <v>518245.96361303591</v>
      </c>
    </row>
    <row r="19" spans="1:65" x14ac:dyDescent="0.15">
      <c r="A19" s="1" t="s">
        <v>99</v>
      </c>
      <c r="B19">
        <v>69784.244842380678</v>
      </c>
      <c r="C19">
        <v>10505.252329983456</v>
      </c>
      <c r="D19" s="28">
        <v>45424.752140038196</v>
      </c>
      <c r="E19" s="28">
        <v>1026.2950053336767</v>
      </c>
      <c r="F19" s="28">
        <v>303218.28135801118</v>
      </c>
      <c r="G19" s="28">
        <v>5498.8809653031976</v>
      </c>
      <c r="H19" s="28">
        <v>392376.45855476276</v>
      </c>
      <c r="I19" s="28">
        <v>357006.51671525725</v>
      </c>
      <c r="J19">
        <v>11419.613480361939</v>
      </c>
      <c r="K19">
        <v>11097.918444856306</v>
      </c>
      <c r="L19" s="28">
        <v>212335.65972090096</v>
      </c>
      <c r="M19" s="28">
        <v>18396.457937348259</v>
      </c>
      <c r="N19" s="28">
        <v>18824.200911994263</v>
      </c>
      <c r="O19">
        <v>43189.037763698943</v>
      </c>
      <c r="P19">
        <v>13143.384530796227</v>
      </c>
      <c r="Q19">
        <v>332055.98073296231</v>
      </c>
      <c r="R19">
        <v>133462.75913635219</v>
      </c>
      <c r="S19" s="28">
        <v>73.946485821164245</v>
      </c>
      <c r="T19">
        <v>4175466.0098106852</v>
      </c>
      <c r="U19">
        <v>6846.2485832316333</v>
      </c>
      <c r="V19">
        <v>69381.956492505633</v>
      </c>
      <c r="W19">
        <v>24566485.192779284</v>
      </c>
      <c r="X19">
        <v>9124206.8765281513</v>
      </c>
      <c r="Y19">
        <v>1478314.0228801644</v>
      </c>
    </row>
    <row r="20" spans="1:65" x14ac:dyDescent="0.15">
      <c r="A20" s="1" t="s">
        <v>100</v>
      </c>
      <c r="B20">
        <v>54849.758401428699</v>
      </c>
      <c r="C20">
        <v>9294.3413973597035</v>
      </c>
      <c r="D20" s="28">
        <v>49901.266606163408</v>
      </c>
      <c r="E20" s="28">
        <v>993.46639968828094</v>
      </c>
      <c r="F20" s="28">
        <v>238246.84376463326</v>
      </c>
      <c r="G20" s="28">
        <v>5030.6233453903606</v>
      </c>
      <c r="H20" s="28">
        <v>565104.44470471609</v>
      </c>
      <c r="I20" s="28">
        <v>354457.98825450829</v>
      </c>
      <c r="J20">
        <v>18828.148869314507</v>
      </c>
      <c r="K20">
        <v>7303.7153440041411</v>
      </c>
      <c r="L20" s="28">
        <v>123100.19684321103</v>
      </c>
      <c r="M20" s="28">
        <v>35035.683856414624</v>
      </c>
      <c r="N20" s="28">
        <v>37663.282533364058</v>
      </c>
      <c r="O20">
        <v>60582.252622528133</v>
      </c>
      <c r="P20">
        <v>10375.449193338236</v>
      </c>
      <c r="Q20">
        <v>273208.35928784928</v>
      </c>
      <c r="R20">
        <v>179611.33634604953</v>
      </c>
      <c r="S20" s="28">
        <v>81.430165506899783</v>
      </c>
      <c r="T20">
        <v>4552068.6587916873</v>
      </c>
      <c r="U20">
        <v>12411.114695598197</v>
      </c>
      <c r="V20">
        <v>70886.684700752652</v>
      </c>
      <c r="W20">
        <v>38547770.713391922</v>
      </c>
      <c r="X20">
        <v>8828896.8728489131</v>
      </c>
      <c r="Y20">
        <v>1060849.1281970658</v>
      </c>
    </row>
    <row r="21" spans="1:65" x14ac:dyDescent="0.15">
      <c r="A21" s="1" t="s">
        <v>101</v>
      </c>
      <c r="B21">
        <v>53705.032335058218</v>
      </c>
      <c r="C21">
        <v>10448.425429937068</v>
      </c>
      <c r="D21" s="28">
        <v>40802.824434893315</v>
      </c>
      <c r="E21" s="28">
        <v>951.52894398745161</v>
      </c>
      <c r="F21" s="28">
        <v>280033.42804387806</v>
      </c>
      <c r="G21" s="28">
        <v>4372.615172530589</v>
      </c>
      <c r="H21" s="28">
        <v>367072.3404413645</v>
      </c>
      <c r="I21" s="28">
        <v>282873.58116808312</v>
      </c>
      <c r="J21">
        <v>9873.1266256759664</v>
      </c>
      <c r="K21">
        <v>7360.6889570364638</v>
      </c>
      <c r="L21" s="28">
        <v>179842.4593472743</v>
      </c>
      <c r="M21" s="28">
        <v>18066.999083350711</v>
      </c>
      <c r="N21" s="28">
        <v>20486.223223910121</v>
      </c>
      <c r="O21">
        <v>31690.700219046157</v>
      </c>
      <c r="P21">
        <v>14560.19902406087</v>
      </c>
      <c r="Q21">
        <v>347511.2321776743</v>
      </c>
      <c r="R21">
        <v>150248.19881386234</v>
      </c>
      <c r="S21" s="28">
        <v>105.09330724479926</v>
      </c>
      <c r="T21">
        <v>4379306.5675963676</v>
      </c>
      <c r="U21">
        <v>6584.1917719843141</v>
      </c>
      <c r="V21">
        <v>69787.585505351264</v>
      </c>
      <c r="W21">
        <v>28241582.554299753</v>
      </c>
      <c r="X21">
        <v>8258889.2040981278</v>
      </c>
      <c r="Y21">
        <v>1357538.6308181381</v>
      </c>
    </row>
    <row r="23" spans="1:65" s="4" customFormat="1" ht="16" x14ac:dyDescent="0.2">
      <c r="A23" s="3" t="s">
        <v>94</v>
      </c>
    </row>
    <row r="24" spans="1:65" s="5" customFormat="1" ht="16" x14ac:dyDescent="0.2">
      <c r="A24" s="5" t="s">
        <v>146</v>
      </c>
      <c r="B24" s="11">
        <f>MEDIAN(B7:B9)</f>
        <v>75986.904899834553</v>
      </c>
      <c r="C24" s="11">
        <f t="shared" ref="C24:Y24" si="0">MEDIAN(C7:C9)</f>
        <v>22027.048751835708</v>
      </c>
      <c r="D24" s="11">
        <f t="shared" si="0"/>
        <v>31986.480715923102</v>
      </c>
      <c r="E24" s="11">
        <f t="shared" si="0"/>
        <v>478.57725088586841</v>
      </c>
      <c r="F24" s="11">
        <f t="shared" si="0"/>
        <v>231187.10315911687</v>
      </c>
      <c r="G24" s="11">
        <f t="shared" si="0"/>
        <v>2802.0500441811414</v>
      </c>
      <c r="H24" s="11">
        <f t="shared" si="0"/>
        <v>143226.47733128688</v>
      </c>
      <c r="I24" s="11">
        <f t="shared" si="0"/>
        <v>1073808.1609200526</v>
      </c>
      <c r="J24" s="11">
        <f t="shared" si="0"/>
        <v>3566.5401460543321</v>
      </c>
      <c r="K24" s="11">
        <f t="shared" si="0"/>
        <v>63392.759226225811</v>
      </c>
      <c r="L24" s="11">
        <f t="shared" si="0"/>
        <v>222089.63074577894</v>
      </c>
      <c r="M24" s="11">
        <f t="shared" si="0"/>
        <v>11992.685794010655</v>
      </c>
      <c r="N24" s="11">
        <f t="shared" si="0"/>
        <v>13420.999152817591</v>
      </c>
      <c r="O24" s="11">
        <f t="shared" si="0"/>
        <v>12827.315494346376</v>
      </c>
      <c r="P24" s="11">
        <f t="shared" si="0"/>
        <v>21357.974753769024</v>
      </c>
      <c r="Q24" s="11">
        <f t="shared" si="0"/>
        <v>352590.71081636223</v>
      </c>
      <c r="R24" s="11">
        <f t="shared" si="0"/>
        <v>198538.04871923875</v>
      </c>
      <c r="S24" s="11">
        <f t="shared" si="0"/>
        <v>54.498745510284593</v>
      </c>
      <c r="T24" s="11">
        <f t="shared" si="0"/>
        <v>4760385.4298582086</v>
      </c>
      <c r="U24" s="11">
        <f t="shared" si="0"/>
        <v>9732.0525055984981</v>
      </c>
      <c r="V24" s="11">
        <f t="shared" si="0"/>
        <v>87041.10735440896</v>
      </c>
      <c r="W24" s="11">
        <f t="shared" si="0"/>
        <v>13330149.254067058</v>
      </c>
      <c r="X24" s="11">
        <f t="shared" si="0"/>
        <v>9062478.1826303024</v>
      </c>
      <c r="Y24" s="11">
        <f t="shared" si="0"/>
        <v>1293987.7005697549</v>
      </c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</row>
    <row r="25" spans="1:65" s="5" customFormat="1" ht="16" x14ac:dyDescent="0.2">
      <c r="A25" s="5" t="s">
        <v>88</v>
      </c>
      <c r="B25" s="6">
        <f>AVERAGE(B7:B9)</f>
        <v>90028.274476353312</v>
      </c>
      <c r="C25" s="6">
        <f t="shared" ref="C25:Y25" si="1">AVERAGE(C7:C9)</f>
        <v>23411.251947506636</v>
      </c>
      <c r="D25" s="6">
        <f t="shared" si="1"/>
        <v>31947.237637729995</v>
      </c>
      <c r="E25" s="6">
        <f t="shared" si="1"/>
        <v>472.3727629435254</v>
      </c>
      <c r="F25" s="6">
        <f t="shared" si="1"/>
        <v>218139.94306066717</v>
      </c>
      <c r="G25" s="6">
        <f t="shared" si="1"/>
        <v>2935.7987446046754</v>
      </c>
      <c r="H25" s="6">
        <f t="shared" si="1"/>
        <v>148810.94740259196</v>
      </c>
      <c r="I25" s="6">
        <f t="shared" si="1"/>
        <v>1026779.8919595871</v>
      </c>
      <c r="J25" s="6">
        <f t="shared" si="1"/>
        <v>3565.6329524026332</v>
      </c>
      <c r="K25" s="6">
        <f t="shared" si="1"/>
        <v>50904.008226968697</v>
      </c>
      <c r="L25" s="6">
        <f t="shared" si="1"/>
        <v>252793.12890683641</v>
      </c>
      <c r="M25" s="6">
        <f t="shared" si="1"/>
        <v>13673.077013593263</v>
      </c>
      <c r="N25" s="6">
        <f t="shared" si="1"/>
        <v>15034.66810006561</v>
      </c>
      <c r="O25" s="6">
        <f t="shared" si="1"/>
        <v>14034.619774744206</v>
      </c>
      <c r="P25" s="6">
        <f t="shared" si="1"/>
        <v>19365.273295725725</v>
      </c>
      <c r="Q25" s="6">
        <f t="shared" si="1"/>
        <v>377079.72665498266</v>
      </c>
      <c r="R25" s="6">
        <f t="shared" si="1"/>
        <v>196634.24201375278</v>
      </c>
      <c r="S25" s="6">
        <f t="shared" si="1"/>
        <v>52.968180661416888</v>
      </c>
      <c r="T25" s="6">
        <f t="shared" si="1"/>
        <v>4752590.8873363836</v>
      </c>
      <c r="U25" s="6">
        <f t="shared" si="1"/>
        <v>77328.285572735273</v>
      </c>
      <c r="V25" s="6">
        <f t="shared" si="1"/>
        <v>88117.084410382784</v>
      </c>
      <c r="W25" s="6">
        <f t="shared" si="1"/>
        <v>14038156.288089922</v>
      </c>
      <c r="X25" s="6">
        <f t="shared" si="1"/>
        <v>9047632.9761810545</v>
      </c>
      <c r="Y25" s="6">
        <f t="shared" si="1"/>
        <v>1238498.0413772508</v>
      </c>
    </row>
    <row r="26" spans="1:65" s="5" customFormat="1" ht="16" x14ac:dyDescent="0.2">
      <c r="A26" s="5" t="s">
        <v>89</v>
      </c>
      <c r="B26" s="7">
        <f>STDEV(B7:B9)</f>
        <v>24320.365514382356</v>
      </c>
      <c r="C26" s="7">
        <f t="shared" ref="C26:Y26" si="2">STDEV(C7:C9)</f>
        <v>2713.3500102906291</v>
      </c>
      <c r="D26" s="7">
        <f t="shared" si="2"/>
        <v>2118.4750752250411</v>
      </c>
      <c r="E26" s="7">
        <f t="shared" si="2"/>
        <v>52.226519185731718</v>
      </c>
      <c r="F26" s="7">
        <f t="shared" si="2"/>
        <v>28528.081476711635</v>
      </c>
      <c r="G26" s="7">
        <f t="shared" si="2"/>
        <v>447.23884921299896</v>
      </c>
      <c r="H26" s="7">
        <f t="shared" si="2"/>
        <v>20961.059176742972</v>
      </c>
      <c r="I26" s="7">
        <f t="shared" si="2"/>
        <v>155885.62179440656</v>
      </c>
      <c r="J26" s="7">
        <f t="shared" si="2"/>
        <v>543.47440085686173</v>
      </c>
      <c r="K26" s="7">
        <f t="shared" si="2"/>
        <v>24371.558305087117</v>
      </c>
      <c r="L26" s="7">
        <f t="shared" si="2"/>
        <v>62515.492765822833</v>
      </c>
      <c r="M26" s="7">
        <f t="shared" si="2"/>
        <v>6647.0846559083002</v>
      </c>
      <c r="N26" s="7">
        <f t="shared" si="2"/>
        <v>7483.5743905035451</v>
      </c>
      <c r="O26" s="7">
        <f t="shared" si="2"/>
        <v>3248.7676352879985</v>
      </c>
      <c r="P26" s="7">
        <f t="shared" si="2"/>
        <v>4675.8569360337397</v>
      </c>
      <c r="Q26" s="7">
        <f t="shared" si="2"/>
        <v>56668.934742117715</v>
      </c>
      <c r="R26" s="7">
        <f t="shared" si="2"/>
        <v>3671.4421592769199</v>
      </c>
      <c r="S26" s="7">
        <f t="shared" si="2"/>
        <v>6.9276228914911977</v>
      </c>
      <c r="T26" s="7">
        <f t="shared" si="2"/>
        <v>19106.535342041167</v>
      </c>
      <c r="U26" s="7">
        <f t="shared" si="2"/>
        <v>117312.38688841915</v>
      </c>
      <c r="V26" s="7">
        <f t="shared" si="2"/>
        <v>8902.2894242151306</v>
      </c>
      <c r="W26" s="7">
        <f t="shared" si="2"/>
        <v>2513289.1418613303</v>
      </c>
      <c r="X26" s="7">
        <f t="shared" si="2"/>
        <v>783427.63127881184</v>
      </c>
      <c r="Y26" s="7">
        <f t="shared" si="2"/>
        <v>133317.31892414251</v>
      </c>
    </row>
    <row r="27" spans="1:65" s="8" customFormat="1" ht="16" x14ac:dyDescent="0.2">
      <c r="A27" s="23" t="s">
        <v>151</v>
      </c>
      <c r="B27" s="18">
        <f>MEDIAN(B10:B12)</f>
        <v>38432.314810943659</v>
      </c>
      <c r="C27" s="18">
        <f t="shared" ref="C27:P27" si="3">MEDIAN(C10:C12)</f>
        <v>7680.0735518762795</v>
      </c>
      <c r="D27" s="18">
        <f t="shared" si="3"/>
        <v>46784.347186898005</v>
      </c>
      <c r="E27" s="18">
        <f t="shared" si="3"/>
        <v>802.28552021828477</v>
      </c>
      <c r="F27" s="18">
        <f t="shared" si="3"/>
        <v>121976.407749334</v>
      </c>
      <c r="G27" s="18">
        <f t="shared" si="3"/>
        <v>3758.1361760462773</v>
      </c>
      <c r="H27" s="18">
        <f t="shared" si="3"/>
        <v>349519.93352966406</v>
      </c>
      <c r="I27" s="18">
        <f t="shared" si="3"/>
        <v>259959.35414372737</v>
      </c>
      <c r="J27" s="18">
        <f t="shared" si="3"/>
        <v>9257.265931752494</v>
      </c>
      <c r="K27" s="18">
        <f t="shared" si="3"/>
        <v>3079.1028539049044</v>
      </c>
      <c r="L27" s="18">
        <f t="shared" si="3"/>
        <v>38638.197046027854</v>
      </c>
      <c r="M27" s="18">
        <f t="shared" si="3"/>
        <v>28472.557156079525</v>
      </c>
      <c r="N27" s="18">
        <f t="shared" si="3"/>
        <v>32574.735772256143</v>
      </c>
      <c r="O27" s="18">
        <f t="shared" si="3"/>
        <v>89126.134053494039</v>
      </c>
      <c r="P27" s="18">
        <f t="shared" si="3"/>
        <v>14494.872723985898</v>
      </c>
      <c r="Q27" s="18">
        <f t="shared" ref="Q27:Y27" si="4">MEDIAN(Q6:Q9)</f>
        <v>352590.71081636223</v>
      </c>
      <c r="R27" s="18">
        <f t="shared" si="4"/>
        <v>198538.04871923875</v>
      </c>
      <c r="S27" s="18">
        <f t="shared" si="4"/>
        <v>54.498745510284593</v>
      </c>
      <c r="T27" s="18">
        <f t="shared" si="4"/>
        <v>4760385.4298582086</v>
      </c>
      <c r="U27" s="18">
        <f t="shared" si="4"/>
        <v>9732.0525055984981</v>
      </c>
      <c r="V27" s="18">
        <f t="shared" si="4"/>
        <v>87041.10735440896</v>
      </c>
      <c r="W27" s="18">
        <f t="shared" si="4"/>
        <v>13330149.254067058</v>
      </c>
      <c r="X27" s="18">
        <f t="shared" si="4"/>
        <v>9062478.1826303024</v>
      </c>
      <c r="Y27" s="18">
        <f t="shared" si="4"/>
        <v>1293987.7005697549</v>
      </c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</row>
    <row r="28" spans="1:65" s="8" customFormat="1" ht="16" x14ac:dyDescent="0.2">
      <c r="A28" s="23" t="s">
        <v>137</v>
      </c>
      <c r="B28" s="19">
        <f t="shared" ref="B28:Y28" si="5">AVERAGE(B10:B12)</f>
        <v>50382.174808184944</v>
      </c>
      <c r="C28" s="19">
        <f t="shared" si="5"/>
        <v>7569.7269886701424</v>
      </c>
      <c r="D28" s="19">
        <f t="shared" si="5"/>
        <v>46846.500128675565</v>
      </c>
      <c r="E28" s="19">
        <f t="shared" si="5"/>
        <v>744.54360567175809</v>
      </c>
      <c r="F28" s="19">
        <f t="shared" si="5"/>
        <v>126439.26914954984</v>
      </c>
      <c r="G28" s="19">
        <f t="shared" si="5"/>
        <v>3918.0848660168954</v>
      </c>
      <c r="H28" s="19">
        <f t="shared" si="5"/>
        <v>402393.50632913574</v>
      </c>
      <c r="I28" s="19">
        <f t="shared" si="5"/>
        <v>361554.36359760654</v>
      </c>
      <c r="J28" s="19">
        <f t="shared" si="5"/>
        <v>9926.2095028944314</v>
      </c>
      <c r="K28" s="19">
        <f t="shared" si="5"/>
        <v>4258.108253808482</v>
      </c>
      <c r="L28" s="19">
        <f t="shared" si="5"/>
        <v>47935.331754906314</v>
      </c>
      <c r="M28" s="19">
        <f t="shared" si="5"/>
        <v>32734.188392108681</v>
      </c>
      <c r="N28" s="19">
        <f t="shared" si="5"/>
        <v>35789.07904294326</v>
      </c>
      <c r="O28" s="19">
        <f t="shared" si="5"/>
        <v>109758.32130636253</v>
      </c>
      <c r="P28" s="19">
        <f t="shared" si="5"/>
        <v>19067.430941082406</v>
      </c>
      <c r="Q28" s="19">
        <f t="shared" si="5"/>
        <v>178582.84400275935</v>
      </c>
      <c r="R28" s="19">
        <f t="shared" si="5"/>
        <v>313092.8212586483</v>
      </c>
      <c r="S28" s="19">
        <f t="shared" si="5"/>
        <v>51.400402025573726</v>
      </c>
      <c r="T28" s="19">
        <f t="shared" si="5"/>
        <v>4845075.4542034967</v>
      </c>
      <c r="U28" s="19">
        <f t="shared" si="5"/>
        <v>325846.6878330211</v>
      </c>
      <c r="V28" s="19">
        <f t="shared" si="5"/>
        <v>54550.872953957354</v>
      </c>
      <c r="W28" s="19">
        <f t="shared" si="5"/>
        <v>20392433.576907378</v>
      </c>
      <c r="X28" s="19">
        <f t="shared" si="5"/>
        <v>9539646.958660217</v>
      </c>
      <c r="Y28" s="19">
        <f t="shared" si="5"/>
        <v>668171.26855926833</v>
      </c>
    </row>
    <row r="29" spans="1:65" s="8" customFormat="1" ht="16" x14ac:dyDescent="0.2">
      <c r="A29" s="23" t="s">
        <v>138</v>
      </c>
      <c r="B29" s="20">
        <f t="shared" ref="B29:Y29" si="6">STDEV(B10:B12)</f>
        <v>31539.214847192226</v>
      </c>
      <c r="C29" s="20">
        <f t="shared" si="6"/>
        <v>1099.7527690677609</v>
      </c>
      <c r="D29" s="20">
        <f t="shared" si="6"/>
        <v>7071.7060539775412</v>
      </c>
      <c r="E29" s="20">
        <f t="shared" si="6"/>
        <v>165.3886933118099</v>
      </c>
      <c r="F29" s="20">
        <f t="shared" si="6"/>
        <v>48292.624883127311</v>
      </c>
      <c r="G29" s="20">
        <f t="shared" si="6"/>
        <v>599.32712700916522</v>
      </c>
      <c r="H29" s="20">
        <f t="shared" si="6"/>
        <v>155387.38789130494</v>
      </c>
      <c r="I29" s="20">
        <f t="shared" si="6"/>
        <v>302116.60298358538</v>
      </c>
      <c r="J29" s="20">
        <f t="shared" si="6"/>
        <v>3344.3664662198489</v>
      </c>
      <c r="K29" s="20">
        <f t="shared" si="6"/>
        <v>2865.1126904082021</v>
      </c>
      <c r="L29" s="20">
        <f t="shared" si="6"/>
        <v>29476.56199034828</v>
      </c>
      <c r="M29" s="20">
        <f t="shared" si="6"/>
        <v>13338.990467590713</v>
      </c>
      <c r="N29" s="20">
        <f t="shared" si="6"/>
        <v>14047.980774366899</v>
      </c>
      <c r="O29" s="20">
        <f t="shared" si="6"/>
        <v>62733.756438238284</v>
      </c>
      <c r="P29" s="20">
        <f t="shared" si="6"/>
        <v>8222.8691721275027</v>
      </c>
      <c r="Q29" s="20">
        <f t="shared" si="6"/>
        <v>70742.941641919082</v>
      </c>
      <c r="R29" s="20">
        <f t="shared" si="6"/>
        <v>60051.827203998633</v>
      </c>
      <c r="S29" s="20">
        <f t="shared" si="6"/>
        <v>9.4003255165116482</v>
      </c>
      <c r="T29" s="20">
        <f t="shared" si="6"/>
        <v>386116.96908697981</v>
      </c>
      <c r="U29" s="20">
        <f t="shared" si="6"/>
        <v>271018.42378564086</v>
      </c>
      <c r="V29" s="20">
        <f t="shared" si="6"/>
        <v>12434.112333261193</v>
      </c>
      <c r="W29" s="20">
        <f t="shared" si="6"/>
        <v>3529933.003770309</v>
      </c>
      <c r="X29" s="20">
        <f t="shared" si="6"/>
        <v>3107120.5129912212</v>
      </c>
      <c r="Y29" s="20">
        <f t="shared" si="6"/>
        <v>290404.89774695359</v>
      </c>
    </row>
    <row r="30" spans="1:65" s="5" customFormat="1" ht="16" x14ac:dyDescent="0.2">
      <c r="A30" s="5" t="s">
        <v>152</v>
      </c>
      <c r="B30" s="11">
        <f>MEDIAN(B13:B15)</f>
        <v>46970.54193282604</v>
      </c>
      <c r="C30" s="11">
        <f t="shared" ref="C30:Y30" si="7">MEDIAN(C13:C15)</f>
        <v>10272.184512327221</v>
      </c>
      <c r="D30" s="11">
        <f t="shared" si="7"/>
        <v>179114.07434009301</v>
      </c>
      <c r="E30" s="11">
        <f t="shared" si="7"/>
        <v>764.49449092054908</v>
      </c>
      <c r="F30" s="11">
        <f t="shared" si="7"/>
        <v>892138.2068176535</v>
      </c>
      <c r="G30" s="11">
        <f t="shared" si="7"/>
        <v>25710.891104223734</v>
      </c>
      <c r="H30" s="11">
        <f t="shared" si="7"/>
        <v>696341.70176812122</v>
      </c>
      <c r="I30" s="11">
        <f t="shared" si="7"/>
        <v>614008.74077360588</v>
      </c>
      <c r="J30" s="11">
        <f t="shared" si="7"/>
        <v>13882.034051631739</v>
      </c>
      <c r="K30" s="11">
        <f t="shared" si="7"/>
        <v>14361.191016612951</v>
      </c>
      <c r="L30" s="11">
        <f t="shared" si="7"/>
        <v>103599.77450387896</v>
      </c>
      <c r="M30" s="11">
        <f t="shared" si="7"/>
        <v>50529.79738682499</v>
      </c>
      <c r="N30" s="11">
        <f t="shared" si="7"/>
        <v>48599.374929072525</v>
      </c>
      <c r="O30" s="11">
        <f t="shared" si="7"/>
        <v>47556.474974843382</v>
      </c>
      <c r="P30" s="11">
        <f t="shared" si="7"/>
        <v>34818.08821005989</v>
      </c>
      <c r="Q30" s="11">
        <f t="shared" si="7"/>
        <v>278237.04441435158</v>
      </c>
      <c r="R30" s="11">
        <f t="shared" si="7"/>
        <v>422882.29608218046</v>
      </c>
      <c r="S30" s="11">
        <f t="shared" si="7"/>
        <v>131.04363993096842</v>
      </c>
      <c r="T30" s="11">
        <f t="shared" si="7"/>
        <v>4768766.7297212435</v>
      </c>
      <c r="U30" s="11">
        <f t="shared" si="7"/>
        <v>14165.727256652726</v>
      </c>
      <c r="V30" s="11">
        <f t="shared" si="7"/>
        <v>53752.366104695888</v>
      </c>
      <c r="W30" s="11">
        <f t="shared" si="7"/>
        <v>27060159.441426963</v>
      </c>
      <c r="X30" s="11">
        <f t="shared" si="7"/>
        <v>9780484.5167729482</v>
      </c>
      <c r="Y30" s="11">
        <f t="shared" si="7"/>
        <v>1093037.6914752512</v>
      </c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</row>
    <row r="31" spans="1:65" s="5" customFormat="1" ht="16" x14ac:dyDescent="0.2">
      <c r="A31" s="5" t="s">
        <v>139</v>
      </c>
      <c r="B31" s="6">
        <f t="shared" ref="B31:Y31" si="8">AVERAGE(B13:B15)</f>
        <v>42377.97661386773</v>
      </c>
      <c r="C31" s="6">
        <f t="shared" si="8"/>
        <v>9525.5847086854101</v>
      </c>
      <c r="D31" s="6">
        <f t="shared" si="8"/>
        <v>176450.63883461067</v>
      </c>
      <c r="E31" s="6">
        <f t="shared" si="8"/>
        <v>831.62029044687733</v>
      </c>
      <c r="F31" s="6">
        <f t="shared" si="8"/>
        <v>938714.62269852369</v>
      </c>
      <c r="G31" s="6">
        <f t="shared" si="8"/>
        <v>24299.770956294571</v>
      </c>
      <c r="H31" s="6">
        <f t="shared" si="8"/>
        <v>673873.32313011342</v>
      </c>
      <c r="I31" s="6">
        <f t="shared" si="8"/>
        <v>616957.35815566592</v>
      </c>
      <c r="J31" s="6">
        <f t="shared" si="8"/>
        <v>14388.651952962324</v>
      </c>
      <c r="K31" s="6">
        <f t="shared" si="8"/>
        <v>21577.97020863646</v>
      </c>
      <c r="L31" s="6">
        <f t="shared" si="8"/>
        <v>135555.81831699767</v>
      </c>
      <c r="M31" s="6">
        <f t="shared" si="8"/>
        <v>44633.92062507497</v>
      </c>
      <c r="N31" s="6">
        <f t="shared" si="8"/>
        <v>45743.576103332452</v>
      </c>
      <c r="O31" s="6">
        <f t="shared" si="8"/>
        <v>49402.766020302086</v>
      </c>
      <c r="P31" s="6">
        <f t="shared" si="8"/>
        <v>34185.103514437644</v>
      </c>
      <c r="Q31" s="6">
        <f t="shared" si="8"/>
        <v>321654.1881915073</v>
      </c>
      <c r="R31" s="6">
        <f t="shared" si="8"/>
        <v>424052.4135584046</v>
      </c>
      <c r="S31" s="6">
        <f t="shared" si="8"/>
        <v>134.43288330086094</v>
      </c>
      <c r="T31" s="6">
        <f t="shared" si="8"/>
        <v>5069688.5519838855</v>
      </c>
      <c r="U31" s="6">
        <f t="shared" si="8"/>
        <v>14297.317662710106</v>
      </c>
      <c r="V31" s="6">
        <f t="shared" si="8"/>
        <v>53063.062184412986</v>
      </c>
      <c r="W31" s="6">
        <f t="shared" si="8"/>
        <v>26340561.723441873</v>
      </c>
      <c r="X31" s="6">
        <f t="shared" si="8"/>
        <v>10138044.186103595</v>
      </c>
      <c r="Y31" s="6">
        <f t="shared" si="8"/>
        <v>1113684.7908418996</v>
      </c>
    </row>
    <row r="32" spans="1:65" s="5" customFormat="1" ht="16" x14ac:dyDescent="0.2">
      <c r="A32" s="5" t="s">
        <v>140</v>
      </c>
      <c r="B32" s="7">
        <f t="shared" ref="B32:Y32" si="9">STDEV(B13:B15)</f>
        <v>15097.639899325019</v>
      </c>
      <c r="C32" s="7">
        <f t="shared" si="9"/>
        <v>3805.4063262405175</v>
      </c>
      <c r="D32" s="7">
        <f t="shared" si="9"/>
        <v>14601.360865070201</v>
      </c>
      <c r="E32" s="7">
        <f t="shared" si="9"/>
        <v>178.99071151488559</v>
      </c>
      <c r="F32" s="7">
        <f t="shared" si="9"/>
        <v>244594.29727497874</v>
      </c>
      <c r="G32" s="7">
        <f t="shared" si="9"/>
        <v>4319.3232363138668</v>
      </c>
      <c r="H32" s="7">
        <f t="shared" si="9"/>
        <v>63818.168263628788</v>
      </c>
      <c r="I32" s="7">
        <f t="shared" si="9"/>
        <v>86778.731974823211</v>
      </c>
      <c r="J32" s="7">
        <f t="shared" si="9"/>
        <v>1378.3673891190947</v>
      </c>
      <c r="K32" s="7">
        <f t="shared" si="9"/>
        <v>15676.706496609018</v>
      </c>
      <c r="L32" s="7">
        <f t="shared" si="9"/>
        <v>72963.580556318455</v>
      </c>
      <c r="M32" s="7">
        <f t="shared" si="9"/>
        <v>13922.482764570237</v>
      </c>
      <c r="N32" s="7">
        <f t="shared" si="9"/>
        <v>15753.106281911971</v>
      </c>
      <c r="O32" s="7">
        <f t="shared" si="9"/>
        <v>15085.635323336704</v>
      </c>
      <c r="P32" s="7">
        <f t="shared" si="9"/>
        <v>7127.3358714148026</v>
      </c>
      <c r="Q32" s="7">
        <f t="shared" si="9"/>
        <v>127247.80298407305</v>
      </c>
      <c r="R32" s="7">
        <f t="shared" si="9"/>
        <v>20512.249088731034</v>
      </c>
      <c r="S32" s="7">
        <f t="shared" si="9"/>
        <v>15.83138677540286</v>
      </c>
      <c r="T32" s="7">
        <f t="shared" si="9"/>
        <v>548388.47239369608</v>
      </c>
      <c r="U32" s="7">
        <f t="shared" si="9"/>
        <v>1669.0830789908387</v>
      </c>
      <c r="V32" s="7">
        <f t="shared" si="9"/>
        <v>2922.6089881916046</v>
      </c>
      <c r="W32" s="7">
        <f t="shared" si="9"/>
        <v>2126723.283846606</v>
      </c>
      <c r="X32" s="7">
        <f t="shared" si="9"/>
        <v>1552878.5462044252</v>
      </c>
      <c r="Y32" s="7">
        <f t="shared" si="9"/>
        <v>183793.97132129557</v>
      </c>
    </row>
    <row r="33" spans="1:65" s="8" customFormat="1" ht="16" x14ac:dyDescent="0.2">
      <c r="A33" s="8" t="s">
        <v>153</v>
      </c>
      <c r="B33" s="13">
        <f>MEDIAN(B16:B18)</f>
        <v>38221.490500231645</v>
      </c>
      <c r="C33" s="13">
        <f t="shared" ref="C33:Y33" si="10">MEDIAN(C16:C18)</f>
        <v>2917.0952395326153</v>
      </c>
      <c r="D33" s="13">
        <f t="shared" si="10"/>
        <v>36755.078318168089</v>
      </c>
      <c r="E33" s="13">
        <f t="shared" si="10"/>
        <v>476.82205686451772</v>
      </c>
      <c r="F33" s="13">
        <f t="shared" si="10"/>
        <v>127391.21901680093</v>
      </c>
      <c r="G33" s="13">
        <f t="shared" si="10"/>
        <v>3180.7034587931112</v>
      </c>
      <c r="H33" s="13">
        <f t="shared" si="10"/>
        <v>565864.88933296257</v>
      </c>
      <c r="I33" s="13">
        <f t="shared" si="10"/>
        <v>233711.6472144064</v>
      </c>
      <c r="J33" s="13">
        <f t="shared" si="10"/>
        <v>13177.988808339847</v>
      </c>
      <c r="K33" s="13">
        <f t="shared" si="10"/>
        <v>9791.4169510226238</v>
      </c>
      <c r="L33" s="13">
        <f t="shared" si="10"/>
        <v>88298.836197133816</v>
      </c>
      <c r="M33" s="13">
        <f t="shared" si="10"/>
        <v>39879.068256078179</v>
      </c>
      <c r="N33" s="13">
        <f t="shared" si="10"/>
        <v>45225.044810564199</v>
      </c>
      <c r="O33" s="13">
        <f t="shared" si="10"/>
        <v>33412.665841630405</v>
      </c>
      <c r="P33" s="13">
        <f t="shared" si="10"/>
        <v>13421.941818702204</v>
      </c>
      <c r="Q33" s="13">
        <f t="shared" si="10"/>
        <v>243485.77381316089</v>
      </c>
      <c r="R33" s="13">
        <f t="shared" si="10"/>
        <v>384264.11758490995</v>
      </c>
      <c r="S33" s="13">
        <f t="shared" si="10"/>
        <v>68.163751642077273</v>
      </c>
      <c r="T33" s="13">
        <f t="shared" si="10"/>
        <v>11790418.181576671</v>
      </c>
      <c r="U33" s="13">
        <f t="shared" si="10"/>
        <v>147626.77387004701</v>
      </c>
      <c r="V33" s="13">
        <f t="shared" si="10"/>
        <v>83254.90082406046</v>
      </c>
      <c r="W33" s="13">
        <f t="shared" si="10"/>
        <v>60658435.934000783</v>
      </c>
      <c r="X33" s="13">
        <f t="shared" si="10"/>
        <v>7898360.206590279</v>
      </c>
      <c r="Y33" s="13">
        <f t="shared" si="10"/>
        <v>616641.07275311695</v>
      </c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</row>
    <row r="34" spans="1:65" s="8" customFormat="1" ht="16" x14ac:dyDescent="0.2">
      <c r="A34" s="8" t="s">
        <v>141</v>
      </c>
      <c r="B34" s="21">
        <f t="shared" ref="B34:Y34" si="11">AVERAGE(B16:B18)</f>
        <v>36775.904309813064</v>
      </c>
      <c r="C34" s="21">
        <f t="shared" si="11"/>
        <v>2887.2583682674381</v>
      </c>
      <c r="D34" s="21">
        <f t="shared" si="11"/>
        <v>35517.986892947716</v>
      </c>
      <c r="E34" s="21">
        <f t="shared" si="11"/>
        <v>487.64519339464869</v>
      </c>
      <c r="F34" s="21">
        <f t="shared" si="11"/>
        <v>125930.81902414818</v>
      </c>
      <c r="G34" s="21">
        <f t="shared" si="11"/>
        <v>3252.4242059343164</v>
      </c>
      <c r="H34" s="21">
        <f t="shared" si="11"/>
        <v>537789.90467945638</v>
      </c>
      <c r="I34" s="21">
        <f t="shared" si="11"/>
        <v>261154.44100194148</v>
      </c>
      <c r="J34" s="21">
        <f t="shared" si="11"/>
        <v>14467.337450657282</v>
      </c>
      <c r="K34" s="21">
        <f t="shared" si="11"/>
        <v>10580.419499971054</v>
      </c>
      <c r="L34" s="21">
        <f t="shared" si="11"/>
        <v>87188.527504551908</v>
      </c>
      <c r="M34" s="21">
        <f t="shared" si="11"/>
        <v>41343.350926107312</v>
      </c>
      <c r="N34" s="21">
        <f t="shared" si="11"/>
        <v>46028.939362585406</v>
      </c>
      <c r="O34" s="21">
        <f t="shared" si="11"/>
        <v>31186.225395229569</v>
      </c>
      <c r="P34" s="21">
        <f t="shared" si="11"/>
        <v>18321.853301934676</v>
      </c>
      <c r="Q34" s="21">
        <f t="shared" si="11"/>
        <v>231936.62752782539</v>
      </c>
      <c r="R34" s="21">
        <f t="shared" si="11"/>
        <v>384198.71819026791</v>
      </c>
      <c r="S34" s="21">
        <f t="shared" si="11"/>
        <v>68.37953703778291</v>
      </c>
      <c r="T34" s="21">
        <f t="shared" si="11"/>
        <v>12378896.706433786</v>
      </c>
      <c r="U34" s="21">
        <f t="shared" si="11"/>
        <v>111655.90219843226</v>
      </c>
      <c r="V34" s="21">
        <f t="shared" si="11"/>
        <v>74496.882322642603</v>
      </c>
      <c r="W34" s="21">
        <f t="shared" si="11"/>
        <v>57726351.65367163</v>
      </c>
      <c r="X34" s="21">
        <f t="shared" si="11"/>
        <v>7763757.7448659884</v>
      </c>
      <c r="Y34" s="21">
        <f t="shared" si="11"/>
        <v>668849.75913489459</v>
      </c>
    </row>
    <row r="35" spans="1:65" s="8" customFormat="1" ht="16" x14ac:dyDescent="0.2">
      <c r="A35" s="8" t="s">
        <v>142</v>
      </c>
      <c r="B35" s="22">
        <f t="shared" ref="B35:Y35" si="12">STDEV(B16:B18)</f>
        <v>9655.3148809274171</v>
      </c>
      <c r="C35" s="22">
        <f t="shared" si="12"/>
        <v>72.371706888467941</v>
      </c>
      <c r="D35" s="22">
        <f t="shared" si="12"/>
        <v>8934.2494539570307</v>
      </c>
      <c r="E35" s="22">
        <f t="shared" si="12"/>
        <v>86.466890163465195</v>
      </c>
      <c r="F35" s="22">
        <f t="shared" si="12"/>
        <v>7492.8453239481805</v>
      </c>
      <c r="G35" s="22">
        <f t="shared" si="12"/>
        <v>446.17359059454128</v>
      </c>
      <c r="H35" s="22">
        <f t="shared" si="12"/>
        <v>73217.363673298605</v>
      </c>
      <c r="I35" s="22">
        <f t="shared" si="12"/>
        <v>57822.342223541935</v>
      </c>
      <c r="J35" s="22">
        <f t="shared" si="12"/>
        <v>2284.1278902724171</v>
      </c>
      <c r="K35" s="22">
        <f t="shared" si="12"/>
        <v>2688.7837023027901</v>
      </c>
      <c r="L35" s="22">
        <f t="shared" si="12"/>
        <v>3958.1591762788444</v>
      </c>
      <c r="M35" s="22">
        <f t="shared" si="12"/>
        <v>18556.603434426084</v>
      </c>
      <c r="N35" s="22">
        <f t="shared" si="12"/>
        <v>21204.203794298341</v>
      </c>
      <c r="O35" s="22">
        <f t="shared" si="12"/>
        <v>6367.1692905694363</v>
      </c>
      <c r="P35" s="22">
        <f t="shared" si="12"/>
        <v>9419.7040847911721</v>
      </c>
      <c r="Q35" s="22">
        <f t="shared" si="12"/>
        <v>22238.793270401708</v>
      </c>
      <c r="R35" s="22">
        <f t="shared" si="12"/>
        <v>41113.368629392076</v>
      </c>
      <c r="S35" s="22">
        <f t="shared" si="12"/>
        <v>5.4289524859817924</v>
      </c>
      <c r="T35" s="22">
        <f t="shared" si="12"/>
        <v>1232728.0071418909</v>
      </c>
      <c r="U35" s="22">
        <f t="shared" si="12"/>
        <v>68991.447998403019</v>
      </c>
      <c r="V35" s="22">
        <f t="shared" si="12"/>
        <v>24906.634212015062</v>
      </c>
      <c r="W35" s="22">
        <f t="shared" si="12"/>
        <v>15598381.009144122</v>
      </c>
      <c r="X35" s="22">
        <f t="shared" si="12"/>
        <v>1463829.9513256098</v>
      </c>
      <c r="Y35" s="22">
        <f t="shared" si="12"/>
        <v>182400.86756264843</v>
      </c>
    </row>
    <row r="36" spans="1:65" s="5" customFormat="1" ht="16" x14ac:dyDescent="0.2">
      <c r="A36" s="5" t="s">
        <v>154</v>
      </c>
      <c r="B36" s="11">
        <f>MEDIAN(B19:B21)</f>
        <v>54849.758401428699</v>
      </c>
      <c r="C36" s="11">
        <f t="shared" ref="C36:Y36" si="13">MEDIAN(C19:C21)</f>
        <v>10448.425429937068</v>
      </c>
      <c r="D36" s="11">
        <f t="shared" si="13"/>
        <v>45424.752140038196</v>
      </c>
      <c r="E36" s="11">
        <f t="shared" si="13"/>
        <v>993.46639968828094</v>
      </c>
      <c r="F36" s="11">
        <f t="shared" si="13"/>
        <v>280033.42804387806</v>
      </c>
      <c r="G36" s="11">
        <f t="shared" si="13"/>
        <v>5030.6233453903606</v>
      </c>
      <c r="H36" s="11">
        <f t="shared" si="13"/>
        <v>392376.45855476276</v>
      </c>
      <c r="I36" s="11">
        <f t="shared" si="13"/>
        <v>354457.98825450829</v>
      </c>
      <c r="J36" s="11">
        <f t="shared" si="13"/>
        <v>11419.613480361939</v>
      </c>
      <c r="K36" s="11">
        <f t="shared" si="13"/>
        <v>7360.6889570364638</v>
      </c>
      <c r="L36" s="11">
        <f t="shared" si="13"/>
        <v>179842.4593472743</v>
      </c>
      <c r="M36" s="11">
        <f t="shared" si="13"/>
        <v>18396.457937348259</v>
      </c>
      <c r="N36" s="11">
        <f t="shared" si="13"/>
        <v>20486.223223910121</v>
      </c>
      <c r="O36" s="11">
        <f t="shared" si="13"/>
        <v>43189.037763698943</v>
      </c>
      <c r="P36" s="11">
        <f t="shared" si="13"/>
        <v>13143.384530796227</v>
      </c>
      <c r="Q36" s="11">
        <f t="shared" si="13"/>
        <v>332055.98073296231</v>
      </c>
      <c r="R36" s="11">
        <f t="shared" si="13"/>
        <v>150248.19881386234</v>
      </c>
      <c r="S36" s="11">
        <f t="shared" si="13"/>
        <v>81.430165506899783</v>
      </c>
      <c r="T36" s="11">
        <f t="shared" si="13"/>
        <v>4379306.5675963676</v>
      </c>
      <c r="U36" s="11">
        <f t="shared" si="13"/>
        <v>6846.2485832316333</v>
      </c>
      <c r="V36" s="11">
        <f t="shared" si="13"/>
        <v>69787.585505351264</v>
      </c>
      <c r="W36" s="11">
        <f t="shared" si="13"/>
        <v>28241582.554299753</v>
      </c>
      <c r="X36" s="11">
        <f t="shared" si="13"/>
        <v>8828896.8728489131</v>
      </c>
      <c r="Y36" s="11">
        <f t="shared" si="13"/>
        <v>1357538.6308181381</v>
      </c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</row>
    <row r="37" spans="1:65" s="5" customFormat="1" ht="16" x14ac:dyDescent="0.2">
      <c r="A37" s="5" t="s">
        <v>124</v>
      </c>
      <c r="B37" s="6">
        <f t="shared" ref="B37:Y37" si="14">AVERAGE(B19:B21)</f>
        <v>59446.345192955865</v>
      </c>
      <c r="C37" s="6">
        <f t="shared" si="14"/>
        <v>10082.673052426742</v>
      </c>
      <c r="D37" s="6">
        <f t="shared" si="14"/>
        <v>45376.28106036497</v>
      </c>
      <c r="E37" s="6">
        <f t="shared" si="14"/>
        <v>990.43011633646984</v>
      </c>
      <c r="F37" s="6">
        <f t="shared" si="14"/>
        <v>273832.85105550749</v>
      </c>
      <c r="G37" s="6">
        <f t="shared" si="14"/>
        <v>4967.3731610747163</v>
      </c>
      <c r="H37" s="6">
        <f t="shared" si="14"/>
        <v>441517.7479002811</v>
      </c>
      <c r="I37" s="6">
        <f t="shared" si="14"/>
        <v>331446.02871261624</v>
      </c>
      <c r="J37" s="6">
        <f t="shared" si="14"/>
        <v>13373.629658450804</v>
      </c>
      <c r="K37" s="6">
        <f t="shared" si="14"/>
        <v>8587.4409152989701</v>
      </c>
      <c r="L37" s="6">
        <f t="shared" si="14"/>
        <v>171759.43863712877</v>
      </c>
      <c r="M37" s="6">
        <f t="shared" si="14"/>
        <v>23833.046959037863</v>
      </c>
      <c r="N37" s="6">
        <f t="shared" si="14"/>
        <v>25657.902223089477</v>
      </c>
      <c r="O37" s="6">
        <f t="shared" si="14"/>
        <v>45153.996868424409</v>
      </c>
      <c r="P37" s="6">
        <f t="shared" si="14"/>
        <v>12693.010916065112</v>
      </c>
      <c r="Q37" s="6">
        <f t="shared" si="14"/>
        <v>317591.85739949532</v>
      </c>
      <c r="R37" s="6">
        <f t="shared" si="14"/>
        <v>154440.76476542137</v>
      </c>
      <c r="S37" s="6">
        <f t="shared" si="14"/>
        <v>86.823319524287783</v>
      </c>
      <c r="T37" s="6">
        <f t="shared" si="14"/>
        <v>4368947.0787329143</v>
      </c>
      <c r="U37" s="6">
        <f t="shared" si="14"/>
        <v>8613.8516836047147</v>
      </c>
      <c r="V37" s="6">
        <f t="shared" si="14"/>
        <v>70018.742232869845</v>
      </c>
      <c r="W37" s="6">
        <f t="shared" si="14"/>
        <v>30451946.15349032</v>
      </c>
      <c r="X37" s="6">
        <f t="shared" si="14"/>
        <v>8737330.9844917301</v>
      </c>
      <c r="Y37" s="6">
        <f t="shared" si="14"/>
        <v>1298900.5939651227</v>
      </c>
    </row>
    <row r="38" spans="1:65" s="5" customFormat="1" ht="16" x14ac:dyDescent="0.2">
      <c r="A38" s="5" t="s">
        <v>125</v>
      </c>
      <c r="B38" s="7">
        <f t="shared" ref="B38:Y38" si="15">STDEV(B19:B21)</f>
        <v>8971.1608118982931</v>
      </c>
      <c r="C38" s="7">
        <f t="shared" si="15"/>
        <v>683.30624388174078</v>
      </c>
      <c r="D38" s="7">
        <f t="shared" si="15"/>
        <v>4549.4147502904179</v>
      </c>
      <c r="E38" s="7">
        <f t="shared" si="15"/>
        <v>37.475395191395094</v>
      </c>
      <c r="F38" s="7">
        <f t="shared" si="15"/>
        <v>32926.543881480837</v>
      </c>
      <c r="G38" s="7">
        <f t="shared" si="15"/>
        <v>565.79068422376872</v>
      </c>
      <c r="H38" s="7">
        <f t="shared" si="15"/>
        <v>107774.43258327879</v>
      </c>
      <c r="I38" s="7">
        <f t="shared" si="15"/>
        <v>42084.269563325193</v>
      </c>
      <c r="J38" s="7">
        <f t="shared" si="15"/>
        <v>4786.6209651684339</v>
      </c>
      <c r="K38" s="7">
        <f t="shared" si="15"/>
        <v>2174.3239335376616</v>
      </c>
      <c r="L38" s="7">
        <f t="shared" si="15"/>
        <v>45163.518204402331</v>
      </c>
      <c r="M38" s="7">
        <f t="shared" si="15"/>
        <v>9703.1665385568758</v>
      </c>
      <c r="N38" s="7">
        <f t="shared" si="15"/>
        <v>10430.122091187299</v>
      </c>
      <c r="O38" s="7">
        <f t="shared" si="15"/>
        <v>14545.660806000491</v>
      </c>
      <c r="P38" s="7">
        <f t="shared" si="15"/>
        <v>2128.4172713703815</v>
      </c>
      <c r="Q38" s="7">
        <f t="shared" si="15"/>
        <v>39206.343590988668</v>
      </c>
      <c r="R38" s="7">
        <f t="shared" si="15"/>
        <v>23358.210581366977</v>
      </c>
      <c r="S38" s="7">
        <f t="shared" si="15"/>
        <v>16.258711630704315</v>
      </c>
      <c r="T38" s="7">
        <f t="shared" si="15"/>
        <v>188514.92795535052</v>
      </c>
      <c r="U38" s="7">
        <f t="shared" si="15"/>
        <v>3291.1355532354833</v>
      </c>
      <c r="V38" s="7">
        <f t="shared" si="15"/>
        <v>778.54146946800302</v>
      </c>
      <c r="W38" s="7">
        <f t="shared" si="15"/>
        <v>7247990.5237723133</v>
      </c>
      <c r="X38" s="7">
        <f t="shared" si="15"/>
        <v>439865.7778094454</v>
      </c>
      <c r="Y38" s="7">
        <f t="shared" si="15"/>
        <v>214820.96987415897</v>
      </c>
    </row>
    <row r="39" spans="1:65" s="4" customFormat="1" ht="16" x14ac:dyDescent="0.2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65" s="4" customFormat="1" ht="16" x14ac:dyDescent="0.2">
      <c r="A40" s="10" t="s">
        <v>87</v>
      </c>
    </row>
    <row r="41" spans="1:65" s="5" customFormat="1" ht="16" x14ac:dyDescent="0.2">
      <c r="A41" s="5" t="s">
        <v>143</v>
      </c>
      <c r="B41" s="5">
        <f t="shared" ref="B41:J41" si="16">B28/B25</f>
        <v>0.55962612969349146</v>
      </c>
      <c r="C41" s="5">
        <f t="shared" si="16"/>
        <v>0.32333712890037647</v>
      </c>
      <c r="D41" s="5">
        <f t="shared" si="16"/>
        <v>1.4663709163182672</v>
      </c>
      <c r="E41" s="5">
        <f t="shared" si="16"/>
        <v>1.5761781035643077</v>
      </c>
      <c r="F41" s="5">
        <f t="shared" si="16"/>
        <v>0.5796245629090756</v>
      </c>
      <c r="G41" s="5">
        <f t="shared" si="16"/>
        <v>1.3345890528829458</v>
      </c>
      <c r="H41" s="5">
        <f t="shared" si="16"/>
        <v>2.7040584940333963</v>
      </c>
      <c r="I41" s="5">
        <f t="shared" si="16"/>
        <v>0.35212450733485623</v>
      </c>
      <c r="J41" s="5">
        <f t="shared" si="16"/>
        <v>2.7838562284448951</v>
      </c>
      <c r="L41" s="5">
        <f t="shared" ref="L41:Y41" si="17">L28/L25</f>
        <v>0.18962276372856737</v>
      </c>
      <c r="M41" s="5">
        <f t="shared" si="17"/>
        <v>2.3940615824488938</v>
      </c>
      <c r="N41" s="5">
        <f t="shared" si="17"/>
        <v>2.3804369211706828</v>
      </c>
      <c r="O41" s="5">
        <f t="shared" si="17"/>
        <v>7.8205411381273402</v>
      </c>
      <c r="P41" s="5">
        <f t="shared" si="17"/>
        <v>0.98461977013724578</v>
      </c>
      <c r="Q41" s="5">
        <f t="shared" si="17"/>
        <v>0.47359439232371575</v>
      </c>
      <c r="R41" s="5">
        <f t="shared" si="17"/>
        <v>1.5922599139001961</v>
      </c>
      <c r="S41" s="5">
        <f t="shared" si="17"/>
        <v>0.97040150112263224</v>
      </c>
      <c r="T41" s="5">
        <f t="shared" si="17"/>
        <v>1.0194598207713492</v>
      </c>
      <c r="U41" s="5">
        <f t="shared" si="17"/>
        <v>4.2138098034842439</v>
      </c>
      <c r="V41" s="5">
        <f t="shared" si="17"/>
        <v>0.61907260458029467</v>
      </c>
      <c r="W41" s="5">
        <f t="shared" si="17"/>
        <v>1.4526432929236208</v>
      </c>
      <c r="X41" s="5">
        <f t="shared" si="17"/>
        <v>1.0543804090831763</v>
      </c>
      <c r="Y41" s="5">
        <f t="shared" si="17"/>
        <v>0.53950127189239616</v>
      </c>
    </row>
    <row r="42" spans="1:65" s="8" customFormat="1" ht="16" x14ac:dyDescent="0.2">
      <c r="A42" s="8" t="s">
        <v>144</v>
      </c>
      <c r="B42" s="8">
        <f t="shared" ref="B42:J42" si="18">B31/B25</f>
        <v>0.47071852548944126</v>
      </c>
      <c r="C42" s="8">
        <f t="shared" si="18"/>
        <v>0.40688062005585784</v>
      </c>
      <c r="D42" s="8">
        <f t="shared" si="18"/>
        <v>5.5231892295508134</v>
      </c>
      <c r="E42" s="8">
        <f t="shared" si="18"/>
        <v>1.7605170231762532</v>
      </c>
      <c r="F42" s="8">
        <f t="shared" si="18"/>
        <v>4.3032679367549695</v>
      </c>
      <c r="G42" s="8">
        <f t="shared" si="18"/>
        <v>8.277056116653764</v>
      </c>
      <c r="H42" s="8">
        <f t="shared" si="18"/>
        <v>4.5283854104296628</v>
      </c>
      <c r="I42" s="8">
        <f t="shared" si="18"/>
        <v>0.60086622555318669</v>
      </c>
      <c r="J42" s="8">
        <f t="shared" si="18"/>
        <v>4.0353710393176634</v>
      </c>
      <c r="L42" s="8">
        <f t="shared" ref="L42:Y42" si="19">L31/L25</f>
        <v>0.53623221051611325</v>
      </c>
      <c r="M42" s="8">
        <f t="shared" si="19"/>
        <v>3.2643654812081868</v>
      </c>
      <c r="N42" s="8">
        <f t="shared" si="19"/>
        <v>3.0425398019350247</v>
      </c>
      <c r="O42" s="8">
        <f t="shared" si="19"/>
        <v>3.520064441589227</v>
      </c>
      <c r="P42" s="8">
        <f t="shared" si="19"/>
        <v>1.7652786507269655</v>
      </c>
      <c r="Q42" s="8">
        <f t="shared" si="19"/>
        <v>0.85301374074085889</v>
      </c>
      <c r="R42" s="8">
        <f t="shared" si="19"/>
        <v>2.1565542665185751</v>
      </c>
      <c r="S42" s="8">
        <f t="shared" si="19"/>
        <v>2.5379932182338409</v>
      </c>
      <c r="T42" s="8">
        <f t="shared" si="19"/>
        <v>1.0667210101110178</v>
      </c>
      <c r="U42" s="8">
        <f t="shared" si="19"/>
        <v>0.18489117606599459</v>
      </c>
      <c r="V42" s="8">
        <f t="shared" si="19"/>
        <v>0.60218812889093498</v>
      </c>
      <c r="W42" s="8">
        <f t="shared" si="19"/>
        <v>1.8763547849790934</v>
      </c>
      <c r="X42" s="8">
        <f t="shared" si="19"/>
        <v>1.1205189481926572</v>
      </c>
      <c r="Y42" s="8">
        <f t="shared" si="19"/>
        <v>0.89922208484354582</v>
      </c>
    </row>
    <row r="43" spans="1:65" s="5" customFormat="1" ht="16" x14ac:dyDescent="0.2">
      <c r="A43" s="2" t="s">
        <v>145</v>
      </c>
      <c r="B43" s="2">
        <f t="shared" ref="B43:J43" si="20">B34/B25</f>
        <v>0.40849282654498242</v>
      </c>
      <c r="C43" s="2">
        <f t="shared" si="20"/>
        <v>0.12332780727580607</v>
      </c>
      <c r="D43" s="2">
        <f t="shared" si="20"/>
        <v>1.1117702035997201</v>
      </c>
      <c r="E43" s="2">
        <f t="shared" si="20"/>
        <v>1.0323313104590435</v>
      </c>
      <c r="F43" s="2">
        <f t="shared" si="20"/>
        <v>0.57729371914764549</v>
      </c>
      <c r="G43" s="2">
        <f t="shared" si="20"/>
        <v>1.1078498524163232</v>
      </c>
      <c r="H43" s="2">
        <f t="shared" si="20"/>
        <v>3.6139135867774823</v>
      </c>
      <c r="I43" s="2">
        <f t="shared" si="20"/>
        <v>0.25434315869152241</v>
      </c>
      <c r="J43" s="2">
        <f t="shared" si="20"/>
        <v>4.0574387896288497</v>
      </c>
      <c r="K43" s="2"/>
      <c r="L43" s="2">
        <f t="shared" ref="L43:Y43" si="21">L34/L25</f>
        <v>0.3449007015403654</v>
      </c>
      <c r="M43" s="2">
        <f t="shared" si="21"/>
        <v>3.0237049703592902</v>
      </c>
      <c r="N43" s="2">
        <f t="shared" si="21"/>
        <v>3.0615201517075419</v>
      </c>
      <c r="O43" s="2">
        <f t="shared" si="21"/>
        <v>2.222092646310966</v>
      </c>
      <c r="P43" s="2">
        <f t="shared" si="21"/>
        <v>0.94611901531896525</v>
      </c>
      <c r="Q43" s="2">
        <f t="shared" si="21"/>
        <v>0.61508644228980491</v>
      </c>
      <c r="R43" s="2">
        <f t="shared" si="21"/>
        <v>1.953874941900489</v>
      </c>
      <c r="S43" s="2">
        <f t="shared" si="21"/>
        <v>1.2909549881442686</v>
      </c>
      <c r="T43" s="2">
        <f t="shared" si="21"/>
        <v>2.6046628039072828</v>
      </c>
      <c r="U43" s="2">
        <f t="shared" si="21"/>
        <v>1.4439205702214657</v>
      </c>
      <c r="V43" s="2">
        <f t="shared" si="21"/>
        <v>0.84543063154123921</v>
      </c>
      <c r="W43" s="2">
        <f t="shared" si="21"/>
        <v>4.1121035034099958</v>
      </c>
      <c r="X43" s="2">
        <f t="shared" si="21"/>
        <v>0.85809821920329699</v>
      </c>
      <c r="Y43" s="2">
        <f t="shared" si="21"/>
        <v>0.54004910527844796</v>
      </c>
    </row>
    <row r="44" spans="1:65" s="8" customFormat="1" ht="16" x14ac:dyDescent="0.2">
      <c r="A44" s="8" t="s">
        <v>126</v>
      </c>
      <c r="B44" s="8">
        <f t="shared" ref="B44:J44" si="22">B37/B25</f>
        <v>0.66030750382281234</v>
      </c>
      <c r="C44" s="8">
        <f t="shared" si="22"/>
        <v>0.43067637198704256</v>
      </c>
      <c r="D44" s="8">
        <f t="shared" si="22"/>
        <v>1.4203506911901249</v>
      </c>
      <c r="E44" s="8">
        <f t="shared" si="22"/>
        <v>2.0967130072545714</v>
      </c>
      <c r="F44" s="8">
        <f t="shared" si="22"/>
        <v>1.2553081623357327</v>
      </c>
      <c r="G44" s="8">
        <f t="shared" si="22"/>
        <v>1.6920005740187771</v>
      </c>
      <c r="H44" s="8">
        <f t="shared" si="22"/>
        <v>2.9669708822281904</v>
      </c>
      <c r="I44" s="8">
        <f t="shared" si="22"/>
        <v>0.32280144099828317</v>
      </c>
      <c r="J44" s="8">
        <f t="shared" si="22"/>
        <v>3.7507028449014195</v>
      </c>
      <c r="L44" s="8">
        <f t="shared" ref="L44:Y44" si="23">L37/L25</f>
        <v>0.67944662649604082</v>
      </c>
      <c r="M44" s="8">
        <f t="shared" si="23"/>
        <v>1.7430639010768341</v>
      </c>
      <c r="N44" s="8">
        <f t="shared" si="23"/>
        <v>1.7065825498986245</v>
      </c>
      <c r="O44" s="8">
        <f t="shared" si="23"/>
        <v>3.2173295460188114</v>
      </c>
      <c r="P44" s="8">
        <f t="shared" si="23"/>
        <v>0.65545219642558283</v>
      </c>
      <c r="Q44" s="8">
        <f t="shared" si="23"/>
        <v>0.84224060576474036</v>
      </c>
      <c r="R44" s="8">
        <f t="shared" si="23"/>
        <v>0.7854215175534871</v>
      </c>
      <c r="S44" s="8">
        <f t="shared" si="23"/>
        <v>1.6391599341363008</v>
      </c>
      <c r="T44" s="8">
        <f t="shared" si="23"/>
        <v>0.91927691280439994</v>
      </c>
      <c r="U44" s="8">
        <f t="shared" si="23"/>
        <v>0.11139328409786732</v>
      </c>
      <c r="V44" s="8">
        <f t="shared" si="23"/>
        <v>0.79461029267350092</v>
      </c>
      <c r="W44" s="8">
        <f t="shared" si="23"/>
        <v>2.1692268933724566</v>
      </c>
      <c r="X44" s="8">
        <f t="shared" si="23"/>
        <v>0.9657035168749406</v>
      </c>
      <c r="Y44" s="8">
        <f t="shared" si="23"/>
        <v>1.0487708099406456</v>
      </c>
    </row>
    <row r="46" spans="1:65" x14ac:dyDescent="0.15">
      <c r="B46" t="s">
        <v>208</v>
      </c>
      <c r="D46" t="s">
        <v>205</v>
      </c>
      <c r="F46" t="s">
        <v>202</v>
      </c>
      <c r="H46" t="s">
        <v>209</v>
      </c>
      <c r="J46" t="s">
        <v>210</v>
      </c>
      <c r="L46" t="s">
        <v>64</v>
      </c>
      <c r="N46" t="s">
        <v>211</v>
      </c>
      <c r="P46" t="s">
        <v>212</v>
      </c>
      <c r="R46" t="s">
        <v>213</v>
      </c>
      <c r="T46" t="s">
        <v>119</v>
      </c>
    </row>
    <row r="47" spans="1:65" x14ac:dyDescent="0.15">
      <c r="B47" t="s">
        <v>206</v>
      </c>
      <c r="C47" t="s">
        <v>207</v>
      </c>
      <c r="D47" t="s">
        <v>206</v>
      </c>
      <c r="E47" t="s">
        <v>207</v>
      </c>
      <c r="F47" t="s">
        <v>203</v>
      </c>
      <c r="G47" t="s">
        <v>204</v>
      </c>
      <c r="H47" t="s">
        <v>206</v>
      </c>
      <c r="I47" t="s">
        <v>207</v>
      </c>
      <c r="J47" t="s">
        <v>206</v>
      </c>
      <c r="K47" t="s">
        <v>207</v>
      </c>
      <c r="L47" t="s">
        <v>206</v>
      </c>
      <c r="M47" t="s">
        <v>207</v>
      </c>
      <c r="N47" t="s">
        <v>206</v>
      </c>
      <c r="O47" t="s">
        <v>207</v>
      </c>
      <c r="P47" t="s">
        <v>206</v>
      </c>
      <c r="Q47" t="s">
        <v>207</v>
      </c>
      <c r="R47" t="s">
        <v>206</v>
      </c>
      <c r="S47" t="s">
        <v>207</v>
      </c>
      <c r="T47" t="s">
        <v>206</v>
      </c>
      <c r="U47" t="s">
        <v>207</v>
      </c>
    </row>
    <row r="48" spans="1:65" ht="16" x14ac:dyDescent="0.2">
      <c r="A48" t="s">
        <v>197</v>
      </c>
      <c r="B48" s="6">
        <v>31947.237637729995</v>
      </c>
      <c r="C48" s="7">
        <v>2118.4750752250411</v>
      </c>
      <c r="D48" s="6">
        <v>472.3727629435254</v>
      </c>
      <c r="E48" s="7">
        <v>52.226519185731718</v>
      </c>
      <c r="F48" s="6">
        <v>218139.94306066717</v>
      </c>
      <c r="G48" s="7">
        <v>28528.081476711635</v>
      </c>
      <c r="H48" s="6">
        <v>2935.7987446046754</v>
      </c>
      <c r="I48" s="7">
        <v>447.23884921299896</v>
      </c>
      <c r="J48" s="6">
        <v>148810.94740259196</v>
      </c>
      <c r="K48" s="7">
        <v>20961.059176742972</v>
      </c>
      <c r="L48" s="6">
        <v>1026779.8919595871</v>
      </c>
      <c r="M48" s="7">
        <v>155885.62179440656</v>
      </c>
      <c r="N48" s="6">
        <v>252793.12890683641</v>
      </c>
      <c r="O48" s="7">
        <v>62515.492765822833</v>
      </c>
      <c r="P48" s="6">
        <v>13673.077013593263</v>
      </c>
      <c r="Q48" s="7">
        <v>6647.0846559083002</v>
      </c>
      <c r="R48" s="6">
        <v>15034.66810006561</v>
      </c>
      <c r="S48" s="7">
        <v>7483.5743905035451</v>
      </c>
      <c r="T48" s="6">
        <v>52.968180661416888</v>
      </c>
      <c r="U48" s="7">
        <v>6.9276228914911977</v>
      </c>
    </row>
    <row r="49" spans="1:21" ht="15" x14ac:dyDescent="0.2">
      <c r="A49" t="s">
        <v>198</v>
      </c>
      <c r="B49" s="19">
        <v>46846.500128675565</v>
      </c>
      <c r="C49" s="20">
        <v>7071.7060539775412</v>
      </c>
      <c r="D49" s="19">
        <v>744.54360567175809</v>
      </c>
      <c r="E49" s="20">
        <v>165.3886933118099</v>
      </c>
      <c r="F49" s="19">
        <v>126439.26914954984</v>
      </c>
      <c r="G49" s="20">
        <v>48292.624883127311</v>
      </c>
      <c r="H49" s="19">
        <v>3918.0848660168954</v>
      </c>
      <c r="I49" s="20">
        <v>599.32712700916522</v>
      </c>
      <c r="J49" s="19">
        <v>402393.50632913574</v>
      </c>
      <c r="K49" s="20">
        <v>155387.38789130494</v>
      </c>
      <c r="L49" s="19">
        <v>361554.36359760654</v>
      </c>
      <c r="M49" s="20">
        <v>302116.60298358538</v>
      </c>
      <c r="N49" s="19">
        <v>47935.331754906314</v>
      </c>
      <c r="O49" s="20">
        <v>29476.56199034828</v>
      </c>
      <c r="P49" s="19">
        <v>32734.188392108681</v>
      </c>
      <c r="Q49" s="20">
        <v>13338.990467590713</v>
      </c>
      <c r="R49" s="19">
        <v>35789.07904294326</v>
      </c>
      <c r="S49" s="20">
        <v>14047.980774366899</v>
      </c>
      <c r="T49" s="19">
        <v>51.400402025573726</v>
      </c>
      <c r="U49" s="20">
        <v>9.4003255165116482</v>
      </c>
    </row>
    <row r="50" spans="1:21" ht="16" x14ac:dyDescent="0.2">
      <c r="A50" t="s">
        <v>199</v>
      </c>
      <c r="B50" s="6">
        <v>176450.63883461067</v>
      </c>
      <c r="C50" s="7">
        <v>14601.360865070201</v>
      </c>
      <c r="D50" s="6">
        <v>831.62029044687733</v>
      </c>
      <c r="E50" s="7">
        <v>178.99071151488559</v>
      </c>
      <c r="F50" s="6">
        <v>938714.62269852369</v>
      </c>
      <c r="G50" s="7">
        <v>244594.29727497874</v>
      </c>
      <c r="H50" s="6">
        <v>24299.770956294571</v>
      </c>
      <c r="I50" s="7">
        <v>4319.3232363138668</v>
      </c>
      <c r="J50" s="6">
        <v>673873.32313011342</v>
      </c>
      <c r="K50" s="7">
        <v>63818.168263628788</v>
      </c>
      <c r="L50" s="6">
        <v>616957.35815566592</v>
      </c>
      <c r="M50" s="7">
        <v>86778.731974823211</v>
      </c>
      <c r="N50" s="6">
        <v>135555.81831699767</v>
      </c>
      <c r="O50" s="7">
        <v>72963.580556318455</v>
      </c>
      <c r="P50" s="6">
        <v>44633.92062507497</v>
      </c>
      <c r="Q50" s="7">
        <v>13922.482764570237</v>
      </c>
      <c r="R50" s="6">
        <v>45743.576103332452</v>
      </c>
      <c r="S50" s="7">
        <v>15753.106281911971</v>
      </c>
      <c r="T50" s="6">
        <v>134.43288330086094</v>
      </c>
      <c r="U50" s="7">
        <v>15.83138677540286</v>
      </c>
    </row>
    <row r="51" spans="1:21" ht="16" x14ac:dyDescent="0.2">
      <c r="A51" t="s">
        <v>200</v>
      </c>
      <c r="B51" s="21">
        <v>35517.986892947716</v>
      </c>
      <c r="C51" s="22">
        <v>8934.2494539570307</v>
      </c>
      <c r="D51" s="21">
        <v>487.64519339464869</v>
      </c>
      <c r="E51" s="22">
        <v>86.466890163465195</v>
      </c>
      <c r="F51" s="21">
        <v>125930.81902414818</v>
      </c>
      <c r="G51" s="22">
        <v>7492.8453239481805</v>
      </c>
      <c r="H51" s="21">
        <v>3252.4242059343164</v>
      </c>
      <c r="I51" s="22">
        <v>446.17359059454128</v>
      </c>
      <c r="J51" s="21">
        <v>537789.90467945638</v>
      </c>
      <c r="K51" s="22">
        <v>73217.363673298605</v>
      </c>
      <c r="L51" s="21">
        <v>261154.44100194148</v>
      </c>
      <c r="M51" s="22">
        <v>57822.342223541935</v>
      </c>
      <c r="N51" s="21">
        <v>87188.527504551908</v>
      </c>
      <c r="O51" s="22">
        <v>3958.1591762788444</v>
      </c>
      <c r="P51" s="21">
        <v>41343.350926107312</v>
      </c>
      <c r="Q51" s="22">
        <v>18556.603434426084</v>
      </c>
      <c r="R51" s="21">
        <v>46028.939362585406</v>
      </c>
      <c r="S51" s="22">
        <v>21204.203794298341</v>
      </c>
      <c r="T51" s="21">
        <v>68.37953703778291</v>
      </c>
      <c r="U51" s="22">
        <v>5.4289524859817924</v>
      </c>
    </row>
    <row r="52" spans="1:21" ht="16" x14ac:dyDescent="0.2">
      <c r="A52" t="s">
        <v>201</v>
      </c>
      <c r="B52" s="6">
        <v>45376.28106036497</v>
      </c>
      <c r="C52" s="7">
        <v>4549.4147502904179</v>
      </c>
      <c r="D52" s="6">
        <v>990.43011633646984</v>
      </c>
      <c r="E52" s="7">
        <v>37.475395191395094</v>
      </c>
      <c r="F52" s="6">
        <v>273832.85105550749</v>
      </c>
      <c r="G52" s="7">
        <v>32926.543881480837</v>
      </c>
      <c r="H52" s="6">
        <v>4967.3731610747163</v>
      </c>
      <c r="I52" s="7">
        <v>565.79068422376872</v>
      </c>
      <c r="J52" s="6">
        <v>441517.7479002811</v>
      </c>
      <c r="K52" s="7">
        <v>107774.43258327879</v>
      </c>
      <c r="L52" s="6">
        <v>331446.02871261624</v>
      </c>
      <c r="M52" s="7">
        <v>42084.269563325193</v>
      </c>
      <c r="N52" s="6">
        <v>171759.43863712877</v>
      </c>
      <c r="O52" s="7">
        <v>45163.518204402331</v>
      </c>
      <c r="P52" s="6">
        <v>23833.046959037863</v>
      </c>
      <c r="Q52" s="7">
        <v>9703.1665385568758</v>
      </c>
      <c r="R52" s="6">
        <v>25657.902223089477</v>
      </c>
      <c r="S52" s="7">
        <v>10430.122091187299</v>
      </c>
      <c r="T52" s="6">
        <v>86.823319524287783</v>
      </c>
      <c r="U52" s="7">
        <v>16.258711630704315</v>
      </c>
    </row>
    <row r="54" spans="1:21" x14ac:dyDescent="0.15">
      <c r="O54">
        <f>LOG(O41,2)</f>
        <v>2.9672684374919838</v>
      </c>
      <c r="S54" t="s">
        <v>220</v>
      </c>
      <c r="T54">
        <v>0</v>
      </c>
    </row>
    <row r="55" spans="1:21" x14ac:dyDescent="0.15">
      <c r="O55">
        <f>LOG(O42,2)</f>
        <v>1.8156018404279721</v>
      </c>
      <c r="R55">
        <f>LOG(R41,2)</f>
        <v>0.67107585465568376</v>
      </c>
      <c r="T55">
        <f>LOG(T41,2)</f>
        <v>2.7804916584328519E-2</v>
      </c>
    </row>
    <row r="56" spans="1:21" x14ac:dyDescent="0.15">
      <c r="O56">
        <f>LOG(O43,2)</f>
        <v>1.1519189686563387</v>
      </c>
      <c r="R56">
        <f>LOG(R42,2)</f>
        <v>1.1087280198295197</v>
      </c>
      <c r="T56">
        <f>LOG(T42,2)</f>
        <v>9.3182903473285145E-2</v>
      </c>
    </row>
    <row r="57" spans="1:21" x14ac:dyDescent="0.15">
      <c r="O57">
        <f>LOG(O44,2)</f>
        <v>1.6858637165493247</v>
      </c>
      <c r="R57">
        <f>LOG(R43,2)</f>
        <v>0.96633813031868654</v>
      </c>
      <c r="T57">
        <f>LOG(T43,2)</f>
        <v>1.3810966152606527</v>
      </c>
    </row>
    <row r="58" spans="1:21" x14ac:dyDescent="0.15">
      <c r="R58">
        <f>LOG(R44,2)</f>
        <v>-0.3484609720008644</v>
      </c>
      <c r="T58">
        <f>LOG(T44,2)</f>
        <v>-0.12142858641654071</v>
      </c>
    </row>
    <row r="87" spans="8:8" ht="16" x14ac:dyDescent="0.2">
      <c r="H87" s="6"/>
    </row>
    <row r="88" spans="8:8" ht="15" x14ac:dyDescent="0.2">
      <c r="H88" s="19"/>
    </row>
    <row r="89" spans="8:8" ht="16" x14ac:dyDescent="0.2">
      <c r="H89" s="6"/>
    </row>
    <row r="90" spans="8:8" ht="16" x14ac:dyDescent="0.2">
      <c r="H90" s="21"/>
    </row>
    <row r="91" spans="8:8" ht="16" x14ac:dyDescent="0.2">
      <c r="H91" s="6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data_starvation</vt:lpstr>
      <vt:lpstr>raw data_hypoxia</vt:lpstr>
      <vt:lpstr>starvation_fold change&amp;mean SD</vt:lpstr>
      <vt:lpstr>hypoxia_fold change&amp;mean 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SMART01</dc:creator>
  <cp:lastModifiedBy>Microsoft Office User</cp:lastModifiedBy>
  <dcterms:created xsi:type="dcterms:W3CDTF">2017-06-01T07:21:16Z</dcterms:created>
  <dcterms:modified xsi:type="dcterms:W3CDTF">2023-05-30T20:42:46Z</dcterms:modified>
</cp:coreProperties>
</file>