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imen\Documents\"/>
    </mc:Choice>
  </mc:AlternateContent>
  <xr:revisionPtr revIDLastSave="0" documentId="13_ncr:1_{5DE03DD6-E554-4873-A471-84824A4ED5FE}" xr6:coauthVersionLast="47" xr6:coauthVersionMax="47" xr10:uidLastSave="{00000000-0000-0000-0000-000000000000}"/>
  <bookViews>
    <workbookView xWindow="-120" yWindow="-120" windowWidth="20730" windowHeight="11760" xr2:uid="{395FE875-BAFB-48BF-9EF9-E86E635B196E}"/>
  </bookViews>
  <sheets>
    <sheet name="step=1" sheetId="1" r:id="rId1"/>
    <sheet name="step=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" i="1" l="1"/>
  <c r="E8" i="1"/>
  <c r="E6" i="1"/>
  <c r="B11" i="1"/>
  <c r="E48" i="1" s="1"/>
  <c r="K2" i="1"/>
  <c r="H3" i="2"/>
  <c r="E7" i="2" s="1"/>
  <c r="H4" i="2"/>
  <c r="E8" i="2" s="1"/>
  <c r="H2" i="2"/>
  <c r="E6" i="2" s="1"/>
  <c r="K2" i="2"/>
  <c r="H16" i="1"/>
  <c r="N2" i="1"/>
  <c r="E14" i="1" s="1"/>
  <c r="E16" i="1" s="1"/>
  <c r="E11" i="1"/>
  <c r="E12" i="1"/>
  <c r="E10" i="1"/>
  <c r="E10" i="2" l="1"/>
  <c r="E12" i="2"/>
  <c r="N2" i="2"/>
  <c r="E11" i="2"/>
  <c r="E18" i="1"/>
  <c r="E22" i="1" s="1"/>
  <c r="E19" i="1"/>
  <c r="E23" i="1" s="1"/>
  <c r="E20" i="1"/>
  <c r="E24" i="1" s="1"/>
  <c r="H22" i="1" l="1"/>
  <c r="E26" i="1" l="1"/>
  <c r="E28" i="1" l="1"/>
  <c r="E31" i="1" s="1"/>
  <c r="E34" i="1" s="1"/>
  <c r="E36" i="1" s="1"/>
  <c r="E38" i="1" s="1"/>
  <c r="E42" i="1" s="1"/>
  <c r="E48" i="2" l="1"/>
  <c r="H48" i="1"/>
  <c r="E50" i="1" s="1"/>
  <c r="E44" i="1"/>
  <c r="E40" i="1"/>
  <c r="H16" i="2" s="1"/>
  <c r="E14" i="2" l="1"/>
  <c r="E45" i="1"/>
  <c r="E46" i="1"/>
  <c r="E16" i="2" l="1"/>
  <c r="E18" i="2" s="1"/>
  <c r="E22" i="2" s="1"/>
  <c r="E19" i="2" l="1"/>
  <c r="E23" i="2" s="1"/>
  <c r="E20" i="2"/>
  <c r="E24" i="2" s="1"/>
  <c r="H22" i="2" s="1"/>
  <c r="E26" i="2" l="1"/>
  <c r="E28" i="2" s="1"/>
  <c r="E31" i="2" s="1"/>
  <c r="E34" i="2" s="1"/>
  <c r="E36" i="2" l="1"/>
  <c r="E38" i="2" s="1"/>
  <c r="E42" i="2" s="1"/>
  <c r="H48" i="2" s="1"/>
  <c r="E50" i="2" l="1"/>
  <c r="E44" i="2"/>
  <c r="E45" i="2"/>
  <c r="E46" i="2"/>
  <c r="E40" i="2"/>
</calcChain>
</file>

<file path=xl/sharedStrings.xml><?xml version="1.0" encoding="utf-8"?>
<sst xmlns="http://schemas.openxmlformats.org/spreadsheetml/2006/main" count="2" uniqueCount="1">
  <si>
    <t>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</si>
</sst>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164" fontId="0" fillId="0" borderId="0" xfId="0" applyNumberFormat="1"/>
    <xf numFmtId="0" fontId="0" fillId="0" borderId="1" xfId="0" applyBorder="1"/>
    <xf numFmtId="164" fontId="0" fillId="0" borderId="1" xfId="0" applyNumberForma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164" fontId="1" fillId="0" borderId="1" xfId="0" applyNumberFormat="1" applyFont="1" applyBorder="1"/>
    <xf numFmtId="164" fontId="1" fillId="0" borderId="0" xfId="0" applyNumberFormat="1" applyFont="1"/>
    <xf numFmtId="11" fontId="0" fillId="0" borderId="0" xfId="0" applyNumberFormat="1"/>
    <xf numFmtId="164" fontId="0" fillId="2" borderId="1" xfId="0" applyNumberFormat="1" applyFill="1" applyBorder="1"/>
    <xf numFmtId="164" fontId="0" fillId="2" borderId="2" xfId="0" applyNumberFormat="1" applyFill="1" applyBorder="1"/>
    <xf numFmtId="164" fontId="0" fillId="2" borderId="3" xfId="0" applyNumberFormat="1" applyFill="1" applyBorder="1"/>
    <xf numFmtId="164" fontId="0" fillId="2" borderId="4" xfId="0" applyNumberFormat="1" applyFill="1" applyBorder="1"/>
    <xf numFmtId="0" fontId="0" fillId="0" borderId="1" xfId="0" applyNumberFormat="1" applyBorder="1"/>
    <xf numFmtId="0" fontId="0" fillId="0" borderId="1" xfId="0" applyBorder="1" applyAlignment="1">
      <alignment horizontal="center"/>
    </xf>
    <xf numFmtId="164" fontId="0" fillId="3" borderId="1" xfId="0" applyNumberFormat="1" applyFill="1" applyBorder="1"/>
    <xf numFmtId="0" fontId="0" fillId="2" borderId="1" xfId="0" applyFill="1" applyBorder="1"/>
    <xf numFmtId="164" fontId="0" fillId="4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3.png"/><Relationship Id="rId13" Type="http://schemas.openxmlformats.org/officeDocument/2006/relationships/image" Target="../media/image39.png"/><Relationship Id="rId18" Type="http://schemas.openxmlformats.org/officeDocument/2006/relationships/image" Target="../media/image43.png"/><Relationship Id="rId3" Type="http://schemas.openxmlformats.org/officeDocument/2006/relationships/image" Target="../media/image32.png"/><Relationship Id="rId21" Type="http://schemas.openxmlformats.org/officeDocument/2006/relationships/image" Target="../media/image46.png"/><Relationship Id="rId7" Type="http://schemas.openxmlformats.org/officeDocument/2006/relationships/image" Target="../media/image16.png"/><Relationship Id="rId12" Type="http://schemas.openxmlformats.org/officeDocument/2006/relationships/image" Target="../media/image38.png"/><Relationship Id="rId17" Type="http://schemas.openxmlformats.org/officeDocument/2006/relationships/image" Target="../media/image23.png"/><Relationship Id="rId25" Type="http://schemas.openxmlformats.org/officeDocument/2006/relationships/image" Target="../media/image50.png"/><Relationship Id="rId2" Type="http://schemas.openxmlformats.org/officeDocument/2006/relationships/image" Target="../media/image17.png"/><Relationship Id="rId16" Type="http://schemas.openxmlformats.org/officeDocument/2006/relationships/image" Target="../media/image42.png"/><Relationship Id="rId20" Type="http://schemas.openxmlformats.org/officeDocument/2006/relationships/image" Target="../media/image45.png"/><Relationship Id="rId1" Type="http://schemas.openxmlformats.org/officeDocument/2006/relationships/image" Target="../media/image3.png"/><Relationship Id="rId6" Type="http://schemas.openxmlformats.org/officeDocument/2006/relationships/image" Target="../media/image34.png"/><Relationship Id="rId11" Type="http://schemas.openxmlformats.org/officeDocument/2006/relationships/image" Target="../media/image37.png"/><Relationship Id="rId24" Type="http://schemas.openxmlformats.org/officeDocument/2006/relationships/image" Target="../media/image49.png"/><Relationship Id="rId5" Type="http://schemas.openxmlformats.org/officeDocument/2006/relationships/image" Target="../media/image33.png"/><Relationship Id="rId15" Type="http://schemas.openxmlformats.org/officeDocument/2006/relationships/image" Target="../media/image41.png"/><Relationship Id="rId23" Type="http://schemas.openxmlformats.org/officeDocument/2006/relationships/image" Target="../media/image48.png"/><Relationship Id="rId10" Type="http://schemas.openxmlformats.org/officeDocument/2006/relationships/image" Target="../media/image36.png"/><Relationship Id="rId19" Type="http://schemas.openxmlformats.org/officeDocument/2006/relationships/image" Target="../media/image44.png"/><Relationship Id="rId4" Type="http://schemas.openxmlformats.org/officeDocument/2006/relationships/image" Target="../media/image1.png"/><Relationship Id="rId9" Type="http://schemas.openxmlformats.org/officeDocument/2006/relationships/image" Target="../media/image35.png"/><Relationship Id="rId14" Type="http://schemas.openxmlformats.org/officeDocument/2006/relationships/image" Target="../media/image40.png"/><Relationship Id="rId22" Type="http://schemas.openxmlformats.org/officeDocument/2006/relationships/image" Target="../media/image4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209550</xdr:colOff>
      <xdr:row>2</xdr:row>
      <xdr:rowOff>0</xdr:rowOff>
    </xdr:from>
    <xdr:to>
      <xdr:col>3</xdr:col>
      <xdr:colOff>600075</xdr:colOff>
      <xdr:row>3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697DFE9-3A37-6BE9-E3A9-B90D9C6F0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95550" y="381000"/>
          <a:ext cx="390525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304800</xdr:colOff>
      <xdr:row>2</xdr:row>
      <xdr:rowOff>9525</xdr:rowOff>
    </xdr:from>
    <xdr:to>
      <xdr:col>6</xdr:col>
      <xdr:colOff>504825</xdr:colOff>
      <xdr:row>3</xdr:row>
      <xdr:rowOff>28575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F25A1364-8687-ABFC-CD18-1A572EB11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390525"/>
          <a:ext cx="200025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276225</xdr:colOff>
      <xdr:row>0</xdr:row>
      <xdr:rowOff>19050</xdr:rowOff>
    </xdr:from>
    <xdr:to>
      <xdr:col>1</xdr:col>
      <xdr:colOff>419100</xdr:colOff>
      <xdr:row>0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DB8812F7-D511-C7B3-2B3E-1A37C22E1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" y="19050"/>
          <a:ext cx="1428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152400</xdr:colOff>
      <xdr:row>9</xdr:row>
      <xdr:rowOff>85725</xdr:rowOff>
    </xdr:from>
    <xdr:to>
      <xdr:col>3</xdr:col>
      <xdr:colOff>695325</xdr:colOff>
      <xdr:row>11</xdr:row>
      <xdr:rowOff>171450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CA0AF528-E86F-B148-64E3-7528D58D9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038225"/>
          <a:ext cx="54292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247650</xdr:colOff>
      <xdr:row>12</xdr:row>
      <xdr:rowOff>171450</xdr:rowOff>
    </xdr:from>
    <xdr:to>
      <xdr:col>3</xdr:col>
      <xdr:colOff>514350</xdr:colOff>
      <xdr:row>13</xdr:row>
      <xdr:rowOff>171450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A983175A-C737-5A9B-546F-2607AA9BB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3650" y="2266950"/>
          <a:ext cx="26670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323850</xdr:colOff>
      <xdr:row>0</xdr:row>
      <xdr:rowOff>19050</xdr:rowOff>
    </xdr:from>
    <xdr:to>
      <xdr:col>0</xdr:col>
      <xdr:colOff>466725</xdr:colOff>
      <xdr:row>1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FF3E01CB-2482-BFB1-AA5C-1D5E1CDE7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19050"/>
          <a:ext cx="1428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219075</xdr:colOff>
      <xdr:row>1</xdr:row>
      <xdr:rowOff>0</xdr:rowOff>
    </xdr:from>
    <xdr:to>
      <xdr:col>12</xdr:col>
      <xdr:colOff>571500</xdr:colOff>
      <xdr:row>2</xdr:row>
      <xdr:rowOff>47625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415469B8-7CE3-90A0-AD05-0EC5CB1FB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190500"/>
          <a:ext cx="352425" cy="238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228600</xdr:colOff>
      <xdr:row>14</xdr:row>
      <xdr:rowOff>171450</xdr:rowOff>
    </xdr:from>
    <xdr:to>
      <xdr:col>3</xdr:col>
      <xdr:colOff>495300</xdr:colOff>
      <xdr:row>15</xdr:row>
      <xdr:rowOff>171450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BDE0B19E-1592-51B4-4E8F-D30E1748D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4600" y="2838450"/>
          <a:ext cx="26670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238125</xdr:colOff>
      <xdr:row>14</xdr:row>
      <xdr:rowOff>180975</xdr:rowOff>
    </xdr:from>
    <xdr:to>
      <xdr:col>6</xdr:col>
      <xdr:colOff>495300</xdr:colOff>
      <xdr:row>15</xdr:row>
      <xdr:rowOff>180975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0A0D5F78-3E64-FB00-71F1-305048D45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2847975"/>
          <a:ext cx="257175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104775</xdr:colOff>
      <xdr:row>17</xdr:row>
      <xdr:rowOff>104775</xdr:rowOff>
    </xdr:from>
    <xdr:to>
      <xdr:col>3</xdr:col>
      <xdr:colOff>742950</xdr:colOff>
      <xdr:row>19</xdr:row>
      <xdr:rowOff>142875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D6F58349-D952-46CF-C12B-59A3DCC61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90775" y="2581275"/>
          <a:ext cx="638175" cy="419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266700</xdr:colOff>
      <xdr:row>5</xdr:row>
      <xdr:rowOff>0</xdr:rowOff>
    </xdr:from>
    <xdr:to>
      <xdr:col>0</xdr:col>
      <xdr:colOff>485775</xdr:colOff>
      <xdr:row>6</xdr:row>
      <xdr:rowOff>28575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C5E60969-E502-699F-D0D8-A54DD3E5D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81000"/>
          <a:ext cx="219075" cy="219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171450</xdr:colOff>
      <xdr:row>22</xdr:row>
      <xdr:rowOff>19050</xdr:rowOff>
    </xdr:from>
    <xdr:to>
      <xdr:col>3</xdr:col>
      <xdr:colOff>657225</xdr:colOff>
      <xdr:row>23</xdr:row>
      <xdr:rowOff>19050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118BCAC6-D16A-D4F5-E91B-1433D42DA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7450" y="4781550"/>
          <a:ext cx="485775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295275</xdr:colOff>
      <xdr:row>7</xdr:row>
      <xdr:rowOff>0</xdr:rowOff>
    </xdr:from>
    <xdr:to>
      <xdr:col>0</xdr:col>
      <xdr:colOff>590550</xdr:colOff>
      <xdr:row>8</xdr:row>
      <xdr:rowOff>0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94C5D52A-3210-8E87-EA6A-6AC2AF95A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952500"/>
          <a:ext cx="295275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142875</xdr:colOff>
      <xdr:row>24</xdr:row>
      <xdr:rowOff>180975</xdr:rowOff>
    </xdr:from>
    <xdr:to>
      <xdr:col>3</xdr:col>
      <xdr:colOff>600075</xdr:colOff>
      <xdr:row>25</xdr:row>
      <xdr:rowOff>180975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FA5465B5-0AB4-A6F6-323D-36DD336A5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8875" y="5514975"/>
          <a:ext cx="45720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57150</xdr:colOff>
      <xdr:row>21</xdr:row>
      <xdr:rowOff>9525</xdr:rowOff>
    </xdr:from>
    <xdr:to>
      <xdr:col>6</xdr:col>
      <xdr:colOff>695325</xdr:colOff>
      <xdr:row>22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2C3CA2F6-AC16-0A95-5D1F-552298091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57725" y="3248025"/>
          <a:ext cx="638175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180975</xdr:colOff>
      <xdr:row>10</xdr:row>
      <xdr:rowOff>0</xdr:rowOff>
    </xdr:from>
    <xdr:to>
      <xdr:col>0</xdr:col>
      <xdr:colOff>628650</xdr:colOff>
      <xdr:row>11</xdr:row>
      <xdr:rowOff>0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6C30EA28-49B4-F4A1-795C-06DBD68F7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1524000"/>
          <a:ext cx="447675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152400</xdr:colOff>
      <xdr:row>26</xdr:row>
      <xdr:rowOff>171450</xdr:rowOff>
    </xdr:from>
    <xdr:to>
      <xdr:col>3</xdr:col>
      <xdr:colOff>609600</xdr:colOff>
      <xdr:row>27</xdr:row>
      <xdr:rowOff>171450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5BDEB56A-42FD-15E3-7540-59C157D15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552950"/>
          <a:ext cx="45720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142875</xdr:colOff>
      <xdr:row>0</xdr:row>
      <xdr:rowOff>171450</xdr:rowOff>
    </xdr:from>
    <xdr:to>
      <xdr:col>9</xdr:col>
      <xdr:colOff>685800</xdr:colOff>
      <xdr:row>2</xdr:row>
      <xdr:rowOff>28575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D94D8243-79C0-8F66-5C0E-CD058323B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450" y="171450"/>
          <a:ext cx="542925" cy="238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123825</xdr:colOff>
      <xdr:row>28</xdr:row>
      <xdr:rowOff>161925</xdr:rowOff>
    </xdr:from>
    <xdr:to>
      <xdr:col>3</xdr:col>
      <xdr:colOff>723900</xdr:colOff>
      <xdr:row>31</xdr:row>
      <xdr:rowOff>0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00031803-BB68-EA33-C238-5EB1B6A1F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9825" y="6638925"/>
          <a:ext cx="600075" cy="409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104775</xdr:colOff>
      <xdr:row>31</xdr:row>
      <xdr:rowOff>171450</xdr:rowOff>
    </xdr:from>
    <xdr:to>
      <xdr:col>3</xdr:col>
      <xdr:colOff>704850</xdr:colOff>
      <xdr:row>34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0F95850E-BFCF-BE2F-B323-59C4566AE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90775" y="7410450"/>
          <a:ext cx="600075" cy="409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342900</xdr:colOff>
      <xdr:row>2</xdr:row>
      <xdr:rowOff>0</xdr:rowOff>
    </xdr:from>
    <xdr:to>
      <xdr:col>0</xdr:col>
      <xdr:colOff>428625</xdr:colOff>
      <xdr:row>2</xdr:row>
      <xdr:rowOff>180975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ED1BADC1-3811-4DF3-18C5-402066D66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" y="1905000"/>
          <a:ext cx="8572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333375</xdr:colOff>
      <xdr:row>3</xdr:row>
      <xdr:rowOff>0</xdr:rowOff>
    </xdr:from>
    <xdr:to>
      <xdr:col>0</xdr:col>
      <xdr:colOff>409575</xdr:colOff>
      <xdr:row>3</xdr:row>
      <xdr:rowOff>180975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9125348B-9402-75CD-889D-D92B5BB22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2095500"/>
          <a:ext cx="76200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180975</xdr:colOff>
      <xdr:row>47</xdr:row>
      <xdr:rowOff>9525</xdr:rowOff>
    </xdr:from>
    <xdr:to>
      <xdr:col>3</xdr:col>
      <xdr:colOff>609600</xdr:colOff>
      <xdr:row>48</xdr:row>
      <xdr:rowOff>0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6E816311-3244-E479-0D71-10510D497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975" y="9915525"/>
          <a:ext cx="42862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676275</xdr:colOff>
      <xdr:row>47</xdr:row>
      <xdr:rowOff>9525</xdr:rowOff>
    </xdr:from>
    <xdr:to>
      <xdr:col>6</xdr:col>
      <xdr:colOff>723900</xdr:colOff>
      <xdr:row>48</xdr:row>
      <xdr:rowOff>0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39781436-C18F-7D69-8F57-27D716605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8201025"/>
          <a:ext cx="80962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57150</xdr:colOff>
      <xdr:row>49</xdr:row>
      <xdr:rowOff>9525</xdr:rowOff>
    </xdr:from>
    <xdr:to>
      <xdr:col>3</xdr:col>
      <xdr:colOff>695325</xdr:colOff>
      <xdr:row>50</xdr:row>
      <xdr:rowOff>0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03E41900-2B20-07C2-D507-A4CB09D89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1150" y="8582025"/>
          <a:ext cx="14001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247650</xdr:colOff>
      <xdr:row>0</xdr:row>
      <xdr:rowOff>161925</xdr:rowOff>
    </xdr:from>
    <xdr:to>
      <xdr:col>0</xdr:col>
      <xdr:colOff>514350</xdr:colOff>
      <xdr:row>1</xdr:row>
      <xdr:rowOff>161925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3E2D0324-95D3-0269-C9B2-36FA136A0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161925"/>
          <a:ext cx="26670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133350</xdr:colOff>
      <xdr:row>35</xdr:row>
      <xdr:rowOff>0</xdr:rowOff>
    </xdr:from>
    <xdr:to>
      <xdr:col>3</xdr:col>
      <xdr:colOff>590550</xdr:colOff>
      <xdr:row>36</xdr:row>
      <xdr:rowOff>19050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C6B7CA4-05D0-871E-B907-C2A54625B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8191500"/>
          <a:ext cx="4572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190500</xdr:colOff>
      <xdr:row>37</xdr:row>
      <xdr:rowOff>0</xdr:rowOff>
    </xdr:from>
    <xdr:to>
      <xdr:col>3</xdr:col>
      <xdr:colOff>647700</xdr:colOff>
      <xdr:row>38</xdr:row>
      <xdr:rowOff>19050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37F4DE5-11FE-CCB2-118A-EA1E0A908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0" y="8763000"/>
          <a:ext cx="4572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161925</xdr:colOff>
      <xdr:row>38</xdr:row>
      <xdr:rowOff>180975</xdr:rowOff>
    </xdr:from>
    <xdr:to>
      <xdr:col>3</xdr:col>
      <xdr:colOff>619125</xdr:colOff>
      <xdr:row>40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0B2BA32-9D10-90D1-FF7A-8E9FE1797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7925" y="9324975"/>
          <a:ext cx="4572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95250</xdr:colOff>
      <xdr:row>41</xdr:row>
      <xdr:rowOff>0</xdr:rowOff>
    </xdr:from>
    <xdr:to>
      <xdr:col>3</xdr:col>
      <xdr:colOff>733425</xdr:colOff>
      <xdr:row>42</xdr:row>
      <xdr:rowOff>19050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D50B6731-7858-301E-D0D5-6F399ABDF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9906000"/>
          <a:ext cx="638175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114300</xdr:colOff>
      <xdr:row>44</xdr:row>
      <xdr:rowOff>0</xdr:rowOff>
    </xdr:from>
    <xdr:to>
      <xdr:col>3</xdr:col>
      <xdr:colOff>600075</xdr:colOff>
      <xdr:row>45</xdr:row>
      <xdr:rowOff>19050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7563AEFE-3E79-0EC4-8938-EC64B50B3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0300" y="10668000"/>
          <a:ext cx="485775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47625</xdr:colOff>
      <xdr:row>6</xdr:row>
      <xdr:rowOff>9525</xdr:rowOff>
    </xdr:from>
    <xdr:to>
      <xdr:col>3</xdr:col>
      <xdr:colOff>733425</xdr:colOff>
      <xdr:row>6</xdr:row>
      <xdr:rowOff>180975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AF142D5B-BE54-B30F-734C-8F15BBB68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25" y="1152525"/>
          <a:ext cx="685800" cy="171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276225</xdr:colOff>
      <xdr:row>12</xdr:row>
      <xdr:rowOff>19050</xdr:rowOff>
    </xdr:from>
    <xdr:to>
      <xdr:col>1</xdr:col>
      <xdr:colOff>419100</xdr:colOff>
      <xdr:row>12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E68AE4D-16CE-4F96-9CD8-A4BBE4C37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" y="19050"/>
          <a:ext cx="14287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133350</xdr:colOff>
      <xdr:row>1</xdr:row>
      <xdr:rowOff>9525</xdr:rowOff>
    </xdr:from>
    <xdr:to>
      <xdr:col>12</xdr:col>
      <xdr:colOff>676275</xdr:colOff>
      <xdr:row>2</xdr:row>
      <xdr:rowOff>57150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643FBB0D-7526-4952-9194-3408DDD9F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05925" y="200025"/>
          <a:ext cx="542925" cy="238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190500</xdr:colOff>
      <xdr:row>1</xdr:row>
      <xdr:rowOff>180975</xdr:rowOff>
    </xdr:from>
    <xdr:to>
      <xdr:col>3</xdr:col>
      <xdr:colOff>638175</xdr:colOff>
      <xdr:row>3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2566BF93-5172-AC26-D9FC-ADADB2E3D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0" y="371475"/>
          <a:ext cx="447675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209550</xdr:colOff>
      <xdr:row>1</xdr:row>
      <xdr:rowOff>180975</xdr:rowOff>
    </xdr:from>
    <xdr:to>
      <xdr:col>6</xdr:col>
      <xdr:colOff>600075</xdr:colOff>
      <xdr:row>3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884487C4-10F6-3A48-9F04-A82B61F65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0125" y="371475"/>
          <a:ext cx="390525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85725</xdr:colOff>
      <xdr:row>1</xdr:row>
      <xdr:rowOff>0</xdr:rowOff>
    </xdr:from>
    <xdr:to>
      <xdr:col>9</xdr:col>
      <xdr:colOff>685800</xdr:colOff>
      <xdr:row>2</xdr:row>
      <xdr:rowOff>47625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D9ED3C03-AA4F-20AB-98F1-65DBC85EB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90500"/>
          <a:ext cx="600075" cy="238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104775</xdr:colOff>
      <xdr:row>9</xdr:row>
      <xdr:rowOff>47625</xdr:rowOff>
    </xdr:from>
    <xdr:to>
      <xdr:col>3</xdr:col>
      <xdr:colOff>704850</xdr:colOff>
      <xdr:row>11</xdr:row>
      <xdr:rowOff>133350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24EB1F05-A965-CBF6-568A-1AAE02BA4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90775" y="1381125"/>
          <a:ext cx="6000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142875</xdr:colOff>
      <xdr:row>12</xdr:row>
      <xdr:rowOff>171450</xdr:rowOff>
    </xdr:from>
    <xdr:to>
      <xdr:col>3</xdr:col>
      <xdr:colOff>600075</xdr:colOff>
      <xdr:row>13</xdr:row>
      <xdr:rowOff>171450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3537F780-9DC9-7583-6905-B0878569F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8875" y="2266950"/>
          <a:ext cx="45720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190500</xdr:colOff>
      <xdr:row>15</xdr:row>
      <xdr:rowOff>0</xdr:rowOff>
    </xdr:from>
    <xdr:to>
      <xdr:col>3</xdr:col>
      <xdr:colOff>647700</xdr:colOff>
      <xdr:row>16</xdr:row>
      <xdr:rowOff>0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7524ECF7-4580-B509-26B4-98BC191E4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0" y="2857500"/>
          <a:ext cx="45720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180975</xdr:colOff>
      <xdr:row>15</xdr:row>
      <xdr:rowOff>0</xdr:rowOff>
    </xdr:from>
    <xdr:to>
      <xdr:col>6</xdr:col>
      <xdr:colOff>628650</xdr:colOff>
      <xdr:row>16</xdr:row>
      <xdr:rowOff>0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E0C91547-7F93-E18D-AAD6-7424D01AD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81550" y="2857500"/>
          <a:ext cx="447675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38100</xdr:colOff>
      <xdr:row>17</xdr:row>
      <xdr:rowOff>104775</xdr:rowOff>
    </xdr:from>
    <xdr:to>
      <xdr:col>3</xdr:col>
      <xdr:colOff>733425</xdr:colOff>
      <xdr:row>19</xdr:row>
      <xdr:rowOff>142875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CFA2DC4B-2ABB-FED1-0424-00DEAD093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3724275"/>
          <a:ext cx="695325" cy="419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114300</xdr:colOff>
      <xdr:row>22</xdr:row>
      <xdr:rowOff>0</xdr:rowOff>
    </xdr:from>
    <xdr:to>
      <xdr:col>3</xdr:col>
      <xdr:colOff>657225</xdr:colOff>
      <xdr:row>23</xdr:row>
      <xdr:rowOff>0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A13FEA71-B0E9-76FC-23A9-7D251C81D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0300" y="4762500"/>
          <a:ext cx="542925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19050</xdr:colOff>
      <xdr:row>21</xdr:row>
      <xdr:rowOff>9525</xdr:rowOff>
    </xdr:from>
    <xdr:to>
      <xdr:col>6</xdr:col>
      <xdr:colOff>714375</xdr:colOff>
      <xdr:row>22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1ACF9BF3-2BCE-646B-6E1C-5C5C3A2D3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9625" y="4581525"/>
          <a:ext cx="695325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142875</xdr:colOff>
      <xdr:row>25</xdr:row>
      <xdr:rowOff>0</xdr:rowOff>
    </xdr:from>
    <xdr:to>
      <xdr:col>3</xdr:col>
      <xdr:colOff>657225</xdr:colOff>
      <xdr:row>26</xdr:row>
      <xdr:rowOff>0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DEE57384-C543-B294-177E-000E7B6BB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8875" y="5524500"/>
          <a:ext cx="51435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161925</xdr:colOff>
      <xdr:row>26</xdr:row>
      <xdr:rowOff>161925</xdr:rowOff>
    </xdr:from>
    <xdr:to>
      <xdr:col>3</xdr:col>
      <xdr:colOff>676275</xdr:colOff>
      <xdr:row>27</xdr:row>
      <xdr:rowOff>161925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AC4237E5-3CFD-BD70-6E2E-D37EA283C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7925" y="6067425"/>
          <a:ext cx="51435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57150</xdr:colOff>
      <xdr:row>29</xdr:row>
      <xdr:rowOff>0</xdr:rowOff>
    </xdr:from>
    <xdr:to>
      <xdr:col>3</xdr:col>
      <xdr:colOff>714375</xdr:colOff>
      <xdr:row>31</xdr:row>
      <xdr:rowOff>28575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CA5224ED-0239-872D-C8F3-4494F2349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" y="4762500"/>
          <a:ext cx="657225" cy="409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66675</xdr:colOff>
      <xdr:row>31</xdr:row>
      <xdr:rowOff>171450</xdr:rowOff>
    </xdr:from>
    <xdr:to>
      <xdr:col>3</xdr:col>
      <xdr:colOff>723900</xdr:colOff>
      <xdr:row>34</xdr:row>
      <xdr:rowOff>0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08DE8F49-588A-AF55-1ED3-CC7BA1445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2675" y="5314950"/>
          <a:ext cx="657225" cy="409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666750</xdr:colOff>
      <xdr:row>47</xdr:row>
      <xdr:rowOff>0</xdr:rowOff>
    </xdr:from>
    <xdr:to>
      <xdr:col>3</xdr:col>
      <xdr:colOff>714375</xdr:colOff>
      <xdr:row>47</xdr:row>
      <xdr:rowOff>180975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128AFE73-3A82-2F1B-BDC4-38466221B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0" y="9906000"/>
          <a:ext cx="80962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533400</xdr:colOff>
      <xdr:row>47</xdr:row>
      <xdr:rowOff>0</xdr:rowOff>
    </xdr:from>
    <xdr:to>
      <xdr:col>6</xdr:col>
      <xdr:colOff>695325</xdr:colOff>
      <xdr:row>47</xdr:row>
      <xdr:rowOff>180975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F278BE77-0400-B308-FED9-8DE9615DC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1975" y="9906000"/>
          <a:ext cx="92392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361950</xdr:colOff>
      <xdr:row>48</xdr:row>
      <xdr:rowOff>180975</xdr:rowOff>
    </xdr:from>
    <xdr:to>
      <xdr:col>3</xdr:col>
      <xdr:colOff>733425</xdr:colOff>
      <xdr:row>49</xdr:row>
      <xdr:rowOff>171450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9D0F5207-ECFF-E94E-1355-5C982B3B4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10467975"/>
          <a:ext cx="18954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133350</xdr:colOff>
      <xdr:row>35</xdr:row>
      <xdr:rowOff>0</xdr:rowOff>
    </xdr:from>
    <xdr:to>
      <xdr:col>3</xdr:col>
      <xdr:colOff>647700</xdr:colOff>
      <xdr:row>36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3CD3337-E817-8C9A-95F2-EC16E33C2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8191500"/>
          <a:ext cx="51435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133350</xdr:colOff>
      <xdr:row>37</xdr:row>
      <xdr:rowOff>0</xdr:rowOff>
    </xdr:from>
    <xdr:to>
      <xdr:col>3</xdr:col>
      <xdr:colOff>647700</xdr:colOff>
      <xdr:row>38</xdr:row>
      <xdr:rowOff>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3E5070C-0FD2-404C-26D1-70DEEEAD7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8763000"/>
          <a:ext cx="51435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114300</xdr:colOff>
      <xdr:row>39</xdr:row>
      <xdr:rowOff>0</xdr:rowOff>
    </xdr:from>
    <xdr:to>
      <xdr:col>3</xdr:col>
      <xdr:colOff>628650</xdr:colOff>
      <xdr:row>40</xdr:row>
      <xdr:rowOff>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22FA493-7000-24AE-437E-8EEAA3A86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0300" y="9334500"/>
          <a:ext cx="51435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47625</xdr:colOff>
      <xdr:row>40</xdr:row>
      <xdr:rowOff>180975</xdr:rowOff>
    </xdr:from>
    <xdr:to>
      <xdr:col>3</xdr:col>
      <xdr:colOff>742950</xdr:colOff>
      <xdr:row>42</xdr:row>
      <xdr:rowOff>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6509E168-A75E-5170-2E1A-6143C1504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25" y="9896475"/>
          <a:ext cx="695325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142875</xdr:colOff>
      <xdr:row>44</xdr:row>
      <xdr:rowOff>0</xdr:rowOff>
    </xdr:from>
    <xdr:to>
      <xdr:col>3</xdr:col>
      <xdr:colOff>685800</xdr:colOff>
      <xdr:row>45</xdr:row>
      <xdr:rowOff>19050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E45F3A1E-3521-B938-8D77-94A05AD5A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8875" y="10668000"/>
          <a:ext cx="542925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581025</xdr:colOff>
      <xdr:row>6</xdr:row>
      <xdr:rowOff>0</xdr:rowOff>
    </xdr:from>
    <xdr:to>
      <xdr:col>3</xdr:col>
      <xdr:colOff>714375</xdr:colOff>
      <xdr:row>6</xdr:row>
      <xdr:rowOff>171450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519BEA1D-AC32-385A-A353-A2E7722F0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5025" y="1143000"/>
          <a:ext cx="895350" cy="171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4B95DD-355B-4E36-8766-2CDE7160F66B}">
  <dimension ref="A1:R55"/>
  <sheetViews>
    <sheetView tabSelected="1" workbookViewId="0">
      <selection activeCell="C18" sqref="C18"/>
    </sheetView>
  </sheetViews>
  <sheetFormatPr baseColWidth="10" defaultRowHeight="15" x14ac:dyDescent="0.25"/>
  <cols>
    <col min="5" max="5" width="11.85546875" bestFit="1" customWidth="1"/>
    <col min="7" max="7" width="11.42578125" customWidth="1"/>
  </cols>
  <sheetData>
    <row r="1" spans="1:18" x14ac:dyDescent="0.25">
      <c r="A1" s="2"/>
      <c r="B1" s="18">
        <v>0.5</v>
      </c>
      <c r="P1" s="1"/>
      <c r="Q1" s="1"/>
      <c r="R1" s="8"/>
    </row>
    <row r="2" spans="1:18" x14ac:dyDescent="0.25">
      <c r="B2" s="18">
        <v>0.35</v>
      </c>
      <c r="E2" s="10">
        <v>-2.5096129533577701E-2</v>
      </c>
      <c r="F2" s="1"/>
      <c r="H2" s="3">
        <v>0</v>
      </c>
      <c r="K2" s="3">
        <f>SQRT(E2*E2+E3*E3+E4*E4)</f>
        <v>0.46272984898823033</v>
      </c>
      <c r="N2" s="3">
        <f>SQRT(H2*H2+H3*H3+H4*H4)</f>
        <v>0.5</v>
      </c>
      <c r="P2" s="1"/>
      <c r="Q2" s="1"/>
      <c r="R2" s="1"/>
    </row>
    <row r="3" spans="1:18" x14ac:dyDescent="0.25">
      <c r="A3" s="2"/>
      <c r="B3" s="18">
        <v>1</v>
      </c>
      <c r="E3" s="10">
        <v>0.459290092097491</v>
      </c>
      <c r="F3" s="1"/>
      <c r="H3" s="3">
        <v>0.5</v>
      </c>
      <c r="P3" s="1"/>
      <c r="Q3" s="1"/>
      <c r="R3" s="1"/>
    </row>
    <row r="4" spans="1:18" x14ac:dyDescent="0.25">
      <c r="A4" s="2"/>
      <c r="B4" s="18">
        <v>0</v>
      </c>
      <c r="E4" s="10">
        <v>5.0415362025701599E-2</v>
      </c>
      <c r="F4" s="1"/>
      <c r="H4" s="3">
        <v>0</v>
      </c>
      <c r="P4" s="8"/>
      <c r="Q4" s="1"/>
      <c r="R4" s="1"/>
    </row>
    <row r="5" spans="1:18" x14ac:dyDescent="0.25">
      <c r="P5" s="1"/>
      <c r="Q5" s="1"/>
      <c r="R5" s="1"/>
    </row>
    <row r="6" spans="1:18" x14ac:dyDescent="0.25">
      <c r="A6" s="2"/>
      <c r="B6" s="10">
        <v>0.368675081552573</v>
      </c>
      <c r="E6" s="3">
        <f>E2-H2</f>
        <v>-2.5096129533577701E-2</v>
      </c>
      <c r="P6" s="8"/>
      <c r="Q6" s="1"/>
      <c r="R6" s="8"/>
    </row>
    <row r="7" spans="1:18" x14ac:dyDescent="0.25">
      <c r="A7" s="4"/>
      <c r="B7" s="11">
        <v>0</v>
      </c>
      <c r="E7" s="3">
        <f>E3-H3</f>
        <v>-4.0709907902509002E-2</v>
      </c>
      <c r="P7" s="8"/>
      <c r="Q7" s="1"/>
      <c r="R7" s="8"/>
    </row>
    <row r="8" spans="1:18" x14ac:dyDescent="0.25">
      <c r="A8" s="5"/>
      <c r="B8" s="12">
        <v>-2.0528209999999998</v>
      </c>
      <c r="E8" s="3">
        <f>E4-H4</f>
        <v>5.0415362025701599E-2</v>
      </c>
      <c r="P8" s="8"/>
      <c r="Q8" s="1"/>
      <c r="R8" s="8"/>
    </row>
    <row r="9" spans="1:18" x14ac:dyDescent="0.25">
      <c r="A9" s="6"/>
      <c r="B9" s="13">
        <v>0</v>
      </c>
      <c r="J9" s="9"/>
      <c r="K9" s="1"/>
    </row>
    <row r="10" spans="1:18" x14ac:dyDescent="0.25">
      <c r="E10" s="3">
        <f>(E2-H2)/$B$1</f>
        <v>-5.0192259067155402E-2</v>
      </c>
      <c r="K10" s="1"/>
    </row>
    <row r="11" spans="1:18" x14ac:dyDescent="0.25">
      <c r="A11" s="2"/>
      <c r="B11" s="17">
        <f>SQRT(B7*B7+B8*B8+B9*B9)</f>
        <v>2.0528209999999998</v>
      </c>
      <c r="E11" s="3">
        <f>(E3-H3)/$B$1</f>
        <v>-8.1419815805018003E-2</v>
      </c>
      <c r="J11" s="9"/>
      <c r="K11" s="1"/>
    </row>
    <row r="12" spans="1:18" x14ac:dyDescent="0.25">
      <c r="E12" s="3">
        <f>(E4-H4)/$B$1</f>
        <v>0.1008307240514032</v>
      </c>
    </row>
    <row r="13" spans="1:18" x14ac:dyDescent="0.25">
      <c r="A13" s="15" t="s">
        <v>0</v>
      </c>
      <c r="B13" s="2">
        <v>1</v>
      </c>
      <c r="E13" s="1"/>
    </row>
    <row r="14" spans="1:18" x14ac:dyDescent="0.25">
      <c r="E14" s="3">
        <f>SQRT((4*B2*B2*B2)/(3*N2))</f>
        <v>0.3381321240777535</v>
      </c>
    </row>
    <row r="15" spans="1:18" x14ac:dyDescent="0.25">
      <c r="E15" s="1"/>
    </row>
    <row r="16" spans="1:18" x14ac:dyDescent="0.25">
      <c r="E16" s="3">
        <f>PI()*E14*E14*N2</f>
        <v>0.17959438003021644</v>
      </c>
      <c r="F16" s="1"/>
      <c r="H16" s="3">
        <f>(4/3)*PI()*B2*B2*B2</f>
        <v>0.17959438003021647</v>
      </c>
    </row>
    <row r="17" spans="5:8" x14ac:dyDescent="0.25">
      <c r="E17" s="1"/>
    </row>
    <row r="18" spans="5:8" x14ac:dyDescent="0.25">
      <c r="E18" s="3">
        <f>($B$6/$E$16)*E10</f>
        <v>-0.1030357141564119</v>
      </c>
    </row>
    <row r="19" spans="5:8" x14ac:dyDescent="0.25">
      <c r="E19" s="3">
        <f>($B$6/$E$16)*E11</f>
        <v>-0.16714029262419069</v>
      </c>
    </row>
    <row r="20" spans="5:8" x14ac:dyDescent="0.25">
      <c r="E20" s="3">
        <f>($B$6/$E$16)*E12</f>
        <v>0.20698740910713151</v>
      </c>
    </row>
    <row r="21" spans="5:8" x14ac:dyDescent="0.25">
      <c r="E21" s="1"/>
    </row>
    <row r="22" spans="5:8" x14ac:dyDescent="0.25">
      <c r="E22" s="3">
        <f>B7-$B$1*E18</f>
        <v>5.1517857078205949E-2</v>
      </c>
      <c r="H22" s="3">
        <f>SQRT(E22*E22+E23*E23+E24*E24)</f>
        <v>1.9726413666023259</v>
      </c>
    </row>
    <row r="23" spans="5:8" x14ac:dyDescent="0.25">
      <c r="E23" s="3">
        <f>B8-$B$1*E19</f>
        <v>-1.9692508536879045</v>
      </c>
    </row>
    <row r="24" spans="5:8" x14ac:dyDescent="0.25">
      <c r="E24" s="3">
        <f>B9-$B$1*E20</f>
        <v>-0.10349370455356575</v>
      </c>
    </row>
    <row r="25" spans="5:8" x14ac:dyDescent="0.25">
      <c r="E25" s="1"/>
    </row>
    <row r="26" spans="5:8" x14ac:dyDescent="0.25">
      <c r="E26" s="3">
        <f>(B11/H22)*E16</f>
        <v>0.18689414155549941</v>
      </c>
    </row>
    <row r="27" spans="5:8" x14ac:dyDescent="0.25">
      <c r="E27" s="1"/>
    </row>
    <row r="28" spans="5:8" x14ac:dyDescent="0.25">
      <c r="E28" s="3">
        <f>SQRT(E26/(PI()*K2))</f>
        <v>0.35855777986586629</v>
      </c>
    </row>
    <row r="29" spans="5:8" x14ac:dyDescent="0.25">
      <c r="E29" s="1"/>
    </row>
    <row r="30" spans="5:8" x14ac:dyDescent="0.25">
      <c r="E30" s="1"/>
    </row>
    <row r="31" spans="5:8" x14ac:dyDescent="0.25">
      <c r="E31" s="3">
        <f>(E28-E14)/B1</f>
        <v>4.0851311576225569E-2</v>
      </c>
    </row>
    <row r="32" spans="5:8" x14ac:dyDescent="0.25">
      <c r="E32" s="1"/>
    </row>
    <row r="33" spans="5:8" x14ac:dyDescent="0.25">
      <c r="E33" s="1"/>
    </row>
    <row r="34" spans="5:8" x14ac:dyDescent="0.25">
      <c r="E34" s="3">
        <f>E31+((B3*B4)/E14)</f>
        <v>4.0851311576225569E-2</v>
      </c>
    </row>
    <row r="35" spans="5:8" x14ac:dyDescent="0.25">
      <c r="E35" s="1"/>
    </row>
    <row r="36" spans="5:8" x14ac:dyDescent="0.25">
      <c r="E36" s="3">
        <f>E14+(B1*E34)</f>
        <v>0.35855777986586629</v>
      </c>
    </row>
    <row r="37" spans="5:8" x14ac:dyDescent="0.25">
      <c r="E37" s="1"/>
    </row>
    <row r="38" spans="5:8" x14ac:dyDescent="0.25">
      <c r="E38" s="3">
        <f>PI()*E36*E36*K2</f>
        <v>0.18689414155549938</v>
      </c>
    </row>
    <row r="39" spans="5:8" x14ac:dyDescent="0.25">
      <c r="E39" s="1"/>
    </row>
    <row r="40" spans="5:8" x14ac:dyDescent="0.25">
      <c r="E40" s="3">
        <f>((3*E38)/(4*PI()))^(1/3)</f>
        <v>0.35467917770557816</v>
      </c>
    </row>
    <row r="41" spans="5:8" x14ac:dyDescent="0.25">
      <c r="E41" s="1"/>
    </row>
    <row r="42" spans="5:8" x14ac:dyDescent="0.25">
      <c r="E42" s="3">
        <f>H22*(E26/E38)</f>
        <v>1.9726413666023264</v>
      </c>
    </row>
    <row r="43" spans="5:8" x14ac:dyDescent="0.25">
      <c r="E43" s="1"/>
    </row>
    <row r="44" spans="5:8" x14ac:dyDescent="0.25">
      <c r="E44" s="3">
        <f>E22*($E$42/$H$22)</f>
        <v>5.1517857078205963E-2</v>
      </c>
    </row>
    <row r="45" spans="5:8" x14ac:dyDescent="0.25">
      <c r="E45" s="3">
        <f>E23*($E$42/$H$22)</f>
        <v>-1.969250853687905</v>
      </c>
    </row>
    <row r="46" spans="5:8" x14ac:dyDescent="0.25">
      <c r="E46" s="3">
        <f>E24*($E$42/$H$22)</f>
        <v>-0.10349370455356578</v>
      </c>
    </row>
    <row r="47" spans="5:8" x14ac:dyDescent="0.25">
      <c r="E47" s="1"/>
    </row>
    <row r="48" spans="5:8" x14ac:dyDescent="0.25">
      <c r="E48" s="3">
        <f>B11*E16</f>
        <v>0.36867511480800891</v>
      </c>
      <c r="H48" s="3">
        <f>E42*E38</f>
        <v>0.36867511480800891</v>
      </c>
    </row>
    <row r="49" spans="5:12" x14ac:dyDescent="0.25">
      <c r="E49" s="1"/>
    </row>
    <row r="50" spans="5:12" x14ac:dyDescent="0.25">
      <c r="E50" s="7">
        <f>E48-H48</f>
        <v>0</v>
      </c>
    </row>
    <row r="53" spans="5:12" x14ac:dyDescent="0.25">
      <c r="L53" s="1"/>
    </row>
    <row r="54" spans="5:12" x14ac:dyDescent="0.25">
      <c r="L54" s="1"/>
    </row>
    <row r="55" spans="5:12" x14ac:dyDescent="0.25">
      <c r="L55" s="1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F3B146-1D2F-4616-AA1E-16C4C0D780C6}">
  <dimension ref="A2:Q50"/>
  <sheetViews>
    <sheetView workbookViewId="0">
      <selection activeCell="I8" sqref="I8"/>
    </sheetView>
  </sheetViews>
  <sheetFormatPr baseColWidth="10" defaultRowHeight="15" x14ac:dyDescent="0.25"/>
  <cols>
    <col min="5" max="5" width="11.85546875" bestFit="1" customWidth="1"/>
  </cols>
  <sheetData>
    <row r="2" spans="1:14" x14ac:dyDescent="0.25">
      <c r="E2" s="10">
        <v>-4.1571384328364699E-2</v>
      </c>
      <c r="F2" s="1"/>
      <c r="H2" s="16">
        <f>'step=1'!E2</f>
        <v>-2.5096129533577701E-2</v>
      </c>
      <c r="K2" s="3">
        <f>SQRT(E2*E2+E3*E3+E4*E4)</f>
        <v>0.43625834251824352</v>
      </c>
      <c r="N2" s="3">
        <f>SQRT(H2*H2+H3*H3+H4*H4)</f>
        <v>0.46272984898823033</v>
      </c>
    </row>
    <row r="3" spans="1:14" x14ac:dyDescent="0.25">
      <c r="E3" s="10">
        <v>0.37149887825383998</v>
      </c>
      <c r="F3" s="1"/>
      <c r="H3" s="16">
        <f>'step=1'!E3</f>
        <v>0.459290092097491</v>
      </c>
    </row>
    <row r="4" spans="1:14" x14ac:dyDescent="0.25">
      <c r="E4" s="10">
        <v>0.224903856965431</v>
      </c>
      <c r="F4" s="1"/>
      <c r="H4" s="16">
        <f>'step=1'!E4</f>
        <v>5.0415362025701599E-2</v>
      </c>
    </row>
    <row r="5" spans="1:14" x14ac:dyDescent="0.25">
      <c r="B5" s="1"/>
    </row>
    <row r="6" spans="1:14" x14ac:dyDescent="0.25">
      <c r="B6" s="1"/>
      <c r="E6" s="3">
        <f>E2-H2</f>
        <v>-1.6475254794786998E-2</v>
      </c>
      <c r="K6" s="1"/>
    </row>
    <row r="7" spans="1:14" x14ac:dyDescent="0.25">
      <c r="B7" s="1"/>
      <c r="E7" s="3">
        <f>E3-H3</f>
        <v>-8.7791213843651017E-2</v>
      </c>
      <c r="K7" s="1"/>
    </row>
    <row r="8" spans="1:14" x14ac:dyDescent="0.25">
      <c r="E8" s="3">
        <f>E4-H4</f>
        <v>0.1744884949397294</v>
      </c>
      <c r="K8" s="1"/>
    </row>
    <row r="9" spans="1:14" x14ac:dyDescent="0.25">
      <c r="K9" s="9"/>
    </row>
    <row r="10" spans="1:14" x14ac:dyDescent="0.25">
      <c r="E10" s="3">
        <f>(E2-H2)/'step=1'!$B$1</f>
        <v>-3.2950509589573997E-2</v>
      </c>
      <c r="K10" s="1"/>
    </row>
    <row r="11" spans="1:14" x14ac:dyDescent="0.25">
      <c r="E11" s="3">
        <f>(E3-H3)/'step=1'!$B$1</f>
        <v>-0.17558242768730203</v>
      </c>
      <c r="K11" s="1"/>
    </row>
    <row r="12" spans="1:14" x14ac:dyDescent="0.25">
      <c r="E12" s="3">
        <f>(E4-H4)/'step=1'!$B$1</f>
        <v>0.3489769898794588</v>
      </c>
      <c r="K12" s="1"/>
    </row>
    <row r="13" spans="1:14" x14ac:dyDescent="0.25">
      <c r="A13" s="15" t="s">
        <v>0</v>
      </c>
      <c r="B13" s="14">
        <v>13</v>
      </c>
    </row>
    <row r="14" spans="1:14" x14ac:dyDescent="0.25">
      <c r="E14" s="3">
        <f>SQRT((4*'step=1'!E40*'step=1'!E40*'step=1'!E40)/(3*N2))</f>
        <v>0.35855777986586629</v>
      </c>
    </row>
    <row r="16" spans="1:14" x14ac:dyDescent="0.25">
      <c r="E16" s="3">
        <f>PI()*E14*E14*N2</f>
        <v>0.18689414155549938</v>
      </c>
      <c r="F16" s="1"/>
      <c r="H16" s="3">
        <f>(4/3)*PI()*'step=1'!E40*'step=1'!E40*'step=1'!E40</f>
        <v>0.18689414155549935</v>
      </c>
    </row>
    <row r="18" spans="5:17" x14ac:dyDescent="0.25">
      <c r="E18" s="3">
        <f>('step=1'!$B$6/$E$16)*E10</f>
        <v>-6.4999532403896124E-2</v>
      </c>
    </row>
    <row r="19" spans="5:17" x14ac:dyDescent="0.25">
      <c r="E19" s="3">
        <f>('step=1'!$B$6/$E$16)*E11</f>
        <v>-0.34636112886177334</v>
      </c>
    </row>
    <row r="20" spans="5:17" x14ac:dyDescent="0.25">
      <c r="E20" s="3">
        <f>('step=1'!$B$6/$E$16)*E12</f>
        <v>0.68840638413256405</v>
      </c>
    </row>
    <row r="22" spans="5:17" x14ac:dyDescent="0.25">
      <c r="E22" s="3">
        <f>'step=1'!E44-'step=1'!$B$1*E18</f>
        <v>8.4017623280154025E-2</v>
      </c>
      <c r="H22" s="3">
        <f>SQRT(E22*E22+E23*E23+E24*E24)</f>
        <v>1.8529327986239756</v>
      </c>
    </row>
    <row r="23" spans="5:17" x14ac:dyDescent="0.25">
      <c r="E23" s="3">
        <f>'step=1'!E45-'step=1'!$B$1*E19</f>
        <v>-1.7960702892570184</v>
      </c>
    </row>
    <row r="24" spans="5:17" x14ac:dyDescent="0.25">
      <c r="E24" s="3">
        <f>'step=1'!E46-'step=1'!$B$1*E20</f>
        <v>-0.4476968966198478</v>
      </c>
    </row>
    <row r="26" spans="5:17" x14ac:dyDescent="0.25">
      <c r="E26" s="3">
        <f>('step=1'!E42/H22)*'step=1'!E38</f>
        <v>0.19896842188869146</v>
      </c>
    </row>
    <row r="28" spans="5:17" x14ac:dyDescent="0.25">
      <c r="E28" s="3">
        <f>SQRT(E26/(PI()*K2))</f>
        <v>0.38101780329495227</v>
      </c>
      <c r="Q28" s="9"/>
    </row>
    <row r="31" spans="5:17" x14ac:dyDescent="0.25">
      <c r="E31" s="3">
        <f>(E28-E14)/'step=1'!B1</f>
        <v>4.4920046858171969E-2</v>
      </c>
    </row>
    <row r="34" spans="5:16" x14ac:dyDescent="0.25">
      <c r="E34" s="3">
        <f>E31+(('step=1'!B3*'step=1'!B4)/E14)</f>
        <v>4.4920046858171969E-2</v>
      </c>
    </row>
    <row r="36" spans="5:16" x14ac:dyDescent="0.25">
      <c r="E36" s="3">
        <f>E14+('step=1'!B1*E34)</f>
        <v>0.38101780329495227</v>
      </c>
    </row>
    <row r="38" spans="5:16" x14ac:dyDescent="0.25">
      <c r="E38" s="3">
        <f>PI()*E36*E36*K2</f>
        <v>0.19896842188869143</v>
      </c>
      <c r="P38" s="9"/>
    </row>
    <row r="40" spans="5:16" x14ac:dyDescent="0.25">
      <c r="E40" s="3">
        <f>((3*E38)/(4*PI()))^(1/3)</f>
        <v>0.36215836043735555</v>
      </c>
    </row>
    <row r="42" spans="5:16" x14ac:dyDescent="0.25">
      <c r="E42" s="3">
        <f>H22*(E26/E38)</f>
        <v>1.8529327986239761</v>
      </c>
    </row>
    <row r="44" spans="5:16" x14ac:dyDescent="0.25">
      <c r="E44" s="3">
        <f>E22*($E$42/$H$22)</f>
        <v>8.4017623280154038E-2</v>
      </c>
    </row>
    <row r="45" spans="5:16" x14ac:dyDescent="0.25">
      <c r="E45" s="3">
        <f>E23*($E$42/$H$22)</f>
        <v>-1.7960702892570188</v>
      </c>
    </row>
    <row r="46" spans="5:16" x14ac:dyDescent="0.25">
      <c r="E46" s="3">
        <f>E24*($E$42/$H$22)</f>
        <v>-0.44769689661984791</v>
      </c>
    </row>
    <row r="48" spans="5:16" x14ac:dyDescent="0.25">
      <c r="E48" s="3">
        <f>'step=1'!E42*'step=1'!E38</f>
        <v>0.36867511480800891</v>
      </c>
      <c r="H48" s="3">
        <f>E42*E38</f>
        <v>0.36867511480800902</v>
      </c>
    </row>
    <row r="50" spans="5:5" x14ac:dyDescent="0.25">
      <c r="E50" s="7">
        <f>E48-H48</f>
        <v>0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step=1</vt:lpstr>
      <vt:lpstr>step=2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Pimentel</dc:creator>
  <cp:lastModifiedBy>Carlos Pimentel</cp:lastModifiedBy>
  <dcterms:created xsi:type="dcterms:W3CDTF">2023-03-19T12:58:54Z</dcterms:created>
  <dcterms:modified xsi:type="dcterms:W3CDTF">2023-07-14T01:21:31Z</dcterms:modified>
</cp:coreProperties>
</file>