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mano\Desktop\2021日本耳科学会（東京都）\"/>
    </mc:Choice>
  </mc:AlternateContent>
  <xr:revisionPtr revIDLastSave="0" documentId="13_ncr:1_{C93660EE-1392-47AE-9ABA-610137C3A1A9}" xr6:coauthVersionLast="47" xr6:coauthVersionMax="47" xr10:uidLastSave="{00000000-0000-0000-0000-000000000000}"/>
  <bookViews>
    <workbookView xWindow="-120" yWindow="-120" windowWidth="29040" windowHeight="15720" activeTab="7" xr2:uid="{82B97140-8AA3-4C6C-885C-76264D09E157}"/>
  </bookViews>
  <sheets>
    <sheet name="元データ" sheetId="1" r:id="rId1"/>
    <sheet name="Sheet1" sheetId="26" r:id="rId2"/>
    <sheet name="Sheet2" sheetId="27" r:id="rId3"/>
    <sheet name="Sheet3" sheetId="28" r:id="rId4"/>
    <sheet name="Sheet4" sheetId="29" r:id="rId5"/>
    <sheet name="異常値を省いたもの" sheetId="9" r:id="rId6"/>
    <sheet name="年齢での比較" sheetId="2" r:id="rId7"/>
    <sheet name="食物物性での比較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9" i="9" l="1"/>
  <c r="AG48" i="9"/>
  <c r="AG49" i="9" s="1"/>
  <c r="AF48" i="9"/>
  <c r="AG47" i="9"/>
  <c r="AF47" i="9"/>
  <c r="Z56" i="2"/>
  <c r="Y56" i="2"/>
  <c r="Z55" i="2"/>
  <c r="Y55" i="2"/>
  <c r="Z54" i="2"/>
  <c r="Y54" i="2"/>
  <c r="AA31" i="9"/>
  <c r="AA32" i="9" s="1"/>
  <c r="AB31" i="9"/>
  <c r="AB32" i="9" s="1"/>
  <c r="Z31" i="9"/>
  <c r="Z32" i="9" s="1"/>
  <c r="Y31" i="9"/>
  <c r="Y32" i="9" s="1"/>
  <c r="AA30" i="9"/>
  <c r="AB30" i="9"/>
  <c r="Z30" i="9"/>
  <c r="Y30" i="9"/>
  <c r="Q55" i="9" l="1"/>
  <c r="Q56" i="9" s="1"/>
  <c r="P55" i="9"/>
  <c r="P56" i="9" s="1"/>
  <c r="M55" i="9"/>
  <c r="M56" i="9" s="1"/>
  <c r="Q54" i="9"/>
  <c r="P54" i="9"/>
  <c r="M54" i="9"/>
  <c r="L55" i="9"/>
  <c r="L56" i="9" s="1"/>
  <c r="L54" i="9"/>
  <c r="M58" i="3"/>
  <c r="M57" i="3"/>
  <c r="L57" i="3"/>
  <c r="L58" i="3" s="1"/>
  <c r="M56" i="3"/>
  <c r="L56" i="3"/>
  <c r="M122" i="2"/>
  <c r="M121" i="2"/>
  <c r="L121" i="2"/>
  <c r="L122" i="2" s="1"/>
  <c r="M120" i="2"/>
  <c r="L120" i="2"/>
  <c r="M39" i="2"/>
  <c r="M40" i="2" s="1"/>
  <c r="N39" i="2"/>
  <c r="N40" i="2" s="1"/>
  <c r="O39" i="2"/>
  <c r="O40" i="2" s="1"/>
  <c r="L39" i="2"/>
  <c r="L40" i="2" s="1"/>
  <c r="M38" i="2"/>
  <c r="N38" i="2"/>
  <c r="O38" i="2"/>
  <c r="L38" i="2"/>
</calcChain>
</file>

<file path=xl/sharedStrings.xml><?xml version="1.0" encoding="utf-8"?>
<sst xmlns="http://schemas.openxmlformats.org/spreadsheetml/2006/main" count="302" uniqueCount="60">
  <si>
    <t>名前</t>
    <rPh sb="0" eb="2">
      <t>ナマエ</t>
    </rPh>
    <phoneticPr fontId="1"/>
  </si>
  <si>
    <t>年齢</t>
    <rPh sb="0" eb="2">
      <t>ネンレイ</t>
    </rPh>
    <phoneticPr fontId="1"/>
  </si>
  <si>
    <t>右上</t>
    <rPh sb="0" eb="1">
      <t>ミギ</t>
    </rPh>
    <rPh sb="1" eb="2">
      <t>ウエ</t>
    </rPh>
    <phoneticPr fontId="1"/>
  </si>
  <si>
    <t>右下</t>
    <rPh sb="0" eb="1">
      <t>ミギ</t>
    </rPh>
    <rPh sb="1" eb="2">
      <t>シタ</t>
    </rPh>
    <phoneticPr fontId="1"/>
  </si>
  <si>
    <t>左上</t>
    <rPh sb="0" eb="2">
      <t>ヒダリウエ</t>
    </rPh>
    <phoneticPr fontId="1"/>
  </si>
  <si>
    <t>左下</t>
    <rPh sb="0" eb="2">
      <t>ヒダリシタ</t>
    </rPh>
    <phoneticPr fontId="1"/>
  </si>
  <si>
    <t>右プリン</t>
    <rPh sb="0" eb="1">
      <t>ミギ</t>
    </rPh>
    <phoneticPr fontId="1"/>
  </si>
  <si>
    <t>左プリン</t>
    <rPh sb="0" eb="1">
      <t>ヒダリ</t>
    </rPh>
    <phoneticPr fontId="1"/>
  </si>
  <si>
    <t>右ピーナッツ</t>
    <rPh sb="0" eb="1">
      <t>ミギ</t>
    </rPh>
    <phoneticPr fontId="1"/>
  </si>
  <si>
    <t>左ピーナッツ</t>
    <rPh sb="0" eb="1">
      <t>ヒダリ</t>
    </rPh>
    <phoneticPr fontId="1"/>
  </si>
  <si>
    <t>井上教授</t>
    <rPh sb="0" eb="2">
      <t>イノウエ</t>
    </rPh>
    <rPh sb="2" eb="4">
      <t>キョウジュ</t>
    </rPh>
    <phoneticPr fontId="1"/>
  </si>
  <si>
    <t>廣藤教授</t>
    <rPh sb="0" eb="2">
      <t>ヒロフジ</t>
    </rPh>
    <rPh sb="2" eb="4">
      <t>キョウジュ</t>
    </rPh>
    <phoneticPr fontId="1"/>
  </si>
  <si>
    <t>大野教授</t>
    <rPh sb="0" eb="2">
      <t>オオノ</t>
    </rPh>
    <rPh sb="2" eb="4">
      <t>キョウジュ</t>
    </rPh>
    <phoneticPr fontId="1"/>
  </si>
  <si>
    <t>川野教授</t>
    <rPh sb="0" eb="2">
      <t>カワノ</t>
    </rPh>
    <rPh sb="2" eb="4">
      <t>キョウジュ</t>
    </rPh>
    <phoneticPr fontId="1"/>
  </si>
  <si>
    <t>永井教授</t>
    <rPh sb="0" eb="2">
      <t>ナガイ</t>
    </rPh>
    <rPh sb="2" eb="4">
      <t>キョウジュ</t>
    </rPh>
    <phoneticPr fontId="1"/>
  </si>
  <si>
    <t>三輪講師</t>
    <rPh sb="0" eb="2">
      <t>ミワ</t>
    </rPh>
    <rPh sb="2" eb="4">
      <t>コウシ</t>
    </rPh>
    <phoneticPr fontId="1"/>
  </si>
  <si>
    <t>小島教授</t>
    <rPh sb="0" eb="2">
      <t>コジマ</t>
    </rPh>
    <rPh sb="2" eb="4">
      <t>キョウジュ</t>
    </rPh>
    <phoneticPr fontId="1"/>
  </si>
  <si>
    <t>湯浅教授</t>
    <rPh sb="0" eb="2">
      <t>ユアサ</t>
    </rPh>
    <rPh sb="2" eb="4">
      <t>キョウジュ</t>
    </rPh>
    <phoneticPr fontId="1"/>
  </si>
  <si>
    <t>イイダ</t>
    <phoneticPr fontId="1"/>
  </si>
  <si>
    <t>ホリノウチ</t>
    <phoneticPr fontId="1"/>
  </si>
  <si>
    <t>サクマ</t>
    <phoneticPr fontId="1"/>
  </si>
  <si>
    <t>マエハラ　ノブヒロ</t>
    <phoneticPr fontId="1"/>
  </si>
  <si>
    <t>ミヤザキ　ケイイチロウ</t>
    <phoneticPr fontId="1"/>
  </si>
  <si>
    <t>カワマエ　イクト</t>
    <phoneticPr fontId="1"/>
  </si>
  <si>
    <t>ハセガワ　コウセイ</t>
    <phoneticPr fontId="1"/>
  </si>
  <si>
    <t>ヤスヤマ　アヤノブ</t>
    <phoneticPr fontId="1"/>
  </si>
  <si>
    <t>高齢者</t>
    <rPh sb="0" eb="3">
      <t>コウレイシャ</t>
    </rPh>
    <phoneticPr fontId="1"/>
  </si>
  <si>
    <t>プリン</t>
    <phoneticPr fontId="1"/>
  </si>
  <si>
    <t>若年者</t>
    <rPh sb="0" eb="2">
      <t>ジャクネン</t>
    </rPh>
    <rPh sb="2" eb="3">
      <t>シャ</t>
    </rPh>
    <phoneticPr fontId="1"/>
  </si>
  <si>
    <t>ピーナッツ</t>
    <phoneticPr fontId="1"/>
  </si>
  <si>
    <t>平均</t>
    <rPh sb="0" eb="2">
      <t>ヘイキン</t>
    </rPh>
    <phoneticPr fontId="1"/>
  </si>
  <si>
    <t>標準偏差</t>
    <rPh sb="0" eb="2">
      <t>ヒョウジュン</t>
    </rPh>
    <rPh sb="2" eb="4">
      <t>ヘンサ</t>
    </rPh>
    <phoneticPr fontId="1"/>
  </si>
  <si>
    <t>標準誤差</t>
    <rPh sb="0" eb="2">
      <t>ヒョウジュン</t>
    </rPh>
    <rPh sb="2" eb="4">
      <t>ゴサ</t>
    </rPh>
    <phoneticPr fontId="1"/>
  </si>
  <si>
    <t>右</t>
    <rPh sb="0" eb="1">
      <t>ミギ</t>
    </rPh>
    <phoneticPr fontId="1"/>
  </si>
  <si>
    <t>左</t>
    <rPh sb="0" eb="1">
      <t>ヒダリ</t>
    </rPh>
    <phoneticPr fontId="1"/>
  </si>
  <si>
    <t>変数 1</t>
  </si>
  <si>
    <t>変数 2</t>
  </si>
  <si>
    <t>平均</t>
  </si>
  <si>
    <t>分散</t>
  </si>
  <si>
    <t>観測数</t>
  </si>
  <si>
    <t>仮説平均との差異</t>
  </si>
  <si>
    <t>自由度</t>
  </si>
  <si>
    <t xml:space="preserve">t </t>
  </si>
  <si>
    <t>P(T&lt;=t) 片側</t>
  </si>
  <si>
    <t>t 境界値 片側</t>
  </si>
  <si>
    <t>P(T&lt;=t) 両側</t>
  </si>
  <si>
    <t>t 境界値 両側</t>
  </si>
  <si>
    <t>t-検定: 等分散を仮定した２標本による検定</t>
  </si>
  <si>
    <t>プールされた分散</t>
  </si>
  <si>
    <t>プリン</t>
  </si>
  <si>
    <t>ピーナッツ</t>
  </si>
  <si>
    <t>若年者</t>
    <rPh sb="0" eb="3">
      <t>ジャクネンシャ</t>
    </rPh>
    <phoneticPr fontId="1"/>
  </si>
  <si>
    <t>young people</t>
    <phoneticPr fontId="1"/>
  </si>
  <si>
    <t>old people</t>
    <phoneticPr fontId="1"/>
  </si>
  <si>
    <t>Young People</t>
    <phoneticPr fontId="1"/>
  </si>
  <si>
    <t>Old People</t>
    <phoneticPr fontId="1"/>
  </si>
  <si>
    <t>pudding</t>
    <phoneticPr fontId="1"/>
  </si>
  <si>
    <t>peanuts</t>
    <phoneticPr fontId="1"/>
  </si>
  <si>
    <t>Older Adults</t>
    <phoneticPr fontId="1"/>
  </si>
  <si>
    <t>Young  Adults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</si>
</sst>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異常値を省いたもの!$V$48:$W$48</c:f>
                <c:numCache>
                  <c:formatCode>General</c:formatCode>
                  <c:ptCount val="2"/>
                  <c:pt idx="0">
                    <c:v>89164.688534208253</c:v>
                  </c:pt>
                  <c:pt idx="1">
                    <c:v>101326.09958125172</c:v>
                  </c:pt>
                </c:numCache>
              </c:numRef>
            </c:plus>
            <c:minus>
              <c:numRef>
                <c:f>異常値を省いたもの!$V$48:$W$48</c:f>
                <c:numCache>
                  <c:formatCode>General</c:formatCode>
                  <c:ptCount val="2"/>
                  <c:pt idx="0">
                    <c:v>89164.688534208253</c:v>
                  </c:pt>
                  <c:pt idx="1">
                    <c:v>101326.09958125172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異常値を省いたもの!$V$45:$W$45</c:f>
              <c:strCache>
                <c:ptCount val="2"/>
                <c:pt idx="0">
                  <c:v>pudding</c:v>
                </c:pt>
                <c:pt idx="1">
                  <c:v>peanuts</c:v>
                </c:pt>
              </c:strCache>
            </c:strRef>
          </c:cat>
          <c:val>
            <c:numRef>
              <c:f>異常値を省いたもの!$V$46:$W$46</c:f>
              <c:numCache>
                <c:formatCode>General</c:formatCode>
                <c:ptCount val="2"/>
                <c:pt idx="0">
                  <c:v>614188.69230769225</c:v>
                </c:pt>
                <c:pt idx="1">
                  <c:v>873145.4375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2-4933-8456-40F7A9D96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4305968"/>
        <c:axId val="674312208"/>
      </c:barChart>
      <c:catAx>
        <c:axId val="67430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4312208"/>
        <c:crosses val="autoZero"/>
        <c:auto val="1"/>
        <c:lblAlgn val="ctr"/>
        <c:lblOffset val="100"/>
        <c:noMultiLvlLbl val="0"/>
      </c:catAx>
      <c:valAx>
        <c:axId val="674312208"/>
        <c:scaling>
          <c:orientation val="minMax"/>
          <c:max val="1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4305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年齢での比較!$J$45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年齢での比較!$K$47:$L$47</c:f>
                <c:numCache>
                  <c:formatCode>General</c:formatCode>
                  <c:ptCount val="2"/>
                  <c:pt idx="0">
                    <c:v>174759.24760391796</c:v>
                  </c:pt>
                  <c:pt idx="1">
                    <c:v>128326.63031304852</c:v>
                  </c:pt>
                </c:numCache>
              </c:numRef>
            </c:plus>
            <c:minus>
              <c:numRef>
                <c:f>年齢での比較!$K$47:$L$47</c:f>
                <c:numCache>
                  <c:formatCode>General</c:formatCode>
                  <c:ptCount val="2"/>
                  <c:pt idx="0">
                    <c:v>174759.24760391796</c:v>
                  </c:pt>
                  <c:pt idx="1">
                    <c:v>128326.63031304852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年齢での比較!$K$43:$L$44</c:f>
              <c:multiLvlStrCache>
                <c:ptCount val="2"/>
                <c:lvl>
                  <c:pt idx="0">
                    <c:v>Old People</c:v>
                  </c:pt>
                  <c:pt idx="1">
                    <c:v>Young People</c:v>
                  </c:pt>
                </c:lvl>
                <c:lvl>
                  <c:pt idx="0">
                    <c:v>pudding</c:v>
                  </c:pt>
                </c:lvl>
              </c:multiLvlStrCache>
            </c:multiLvlStrRef>
          </c:cat>
          <c:val>
            <c:numRef>
              <c:f>年齢での比較!$K$45:$L$45</c:f>
              <c:numCache>
                <c:formatCode>General</c:formatCode>
                <c:ptCount val="2"/>
                <c:pt idx="0">
                  <c:v>856960.75</c:v>
                </c:pt>
                <c:pt idx="1">
                  <c:v>813157.8125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7-4D2D-B45A-939330F8E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7464527"/>
        <c:axId val="267466191"/>
      </c:barChart>
      <c:catAx>
        <c:axId val="26746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66191"/>
        <c:crosses val="autoZero"/>
        <c:auto val="1"/>
        <c:lblAlgn val="ctr"/>
        <c:lblOffset val="100"/>
        <c:noMultiLvlLbl val="0"/>
      </c:catAx>
      <c:valAx>
        <c:axId val="267466191"/>
        <c:scaling>
          <c:orientation val="minMax"/>
          <c:max val="14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64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年齢での比較!$AC$34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年齢での比較!$AD$36:$AE$36</c:f>
                <c:numCache>
                  <c:formatCode>General</c:formatCode>
                  <c:ptCount val="2"/>
                  <c:pt idx="0">
                    <c:v>99372.837225099138</c:v>
                  </c:pt>
                  <c:pt idx="1">
                    <c:v>116555.83108757848</c:v>
                  </c:pt>
                </c:numCache>
              </c:numRef>
            </c:plus>
            <c:minus>
              <c:numRef>
                <c:f>年齢での比較!$AD$36:$AE$36</c:f>
                <c:numCache>
                  <c:formatCode>General</c:formatCode>
                  <c:ptCount val="2"/>
                  <c:pt idx="0">
                    <c:v>99372.837225099138</c:v>
                  </c:pt>
                  <c:pt idx="1">
                    <c:v>116555.83108757848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年齢での比較!$AD$33:$AE$33</c:f>
              <c:strCache>
                <c:ptCount val="2"/>
                <c:pt idx="0">
                  <c:v>Old People</c:v>
                </c:pt>
                <c:pt idx="1">
                  <c:v>Young People</c:v>
                </c:pt>
              </c:strCache>
            </c:strRef>
          </c:cat>
          <c:val>
            <c:numRef>
              <c:f>年齢での比較!$AD$34:$AE$34</c:f>
              <c:numCache>
                <c:formatCode>General</c:formatCode>
                <c:ptCount val="2"/>
                <c:pt idx="0">
                  <c:v>865053.09375</c:v>
                </c:pt>
                <c:pt idx="1">
                  <c:v>983960.25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B-433E-832A-8270D5842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75995824"/>
        <c:axId val="1675993744"/>
      </c:barChart>
      <c:catAx>
        <c:axId val="167599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5993744"/>
        <c:crosses val="autoZero"/>
        <c:auto val="1"/>
        <c:lblAlgn val="ctr"/>
        <c:lblOffset val="100"/>
        <c:noMultiLvlLbl val="0"/>
      </c:catAx>
      <c:valAx>
        <c:axId val="1675993744"/>
        <c:scaling>
          <c:orientation val="minMax"/>
          <c:max val="1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(bit)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75995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食物物性での比較!$O$39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食物物性での比較!$P$41:$Q$41</c:f>
                <c:numCache>
                  <c:formatCode>General</c:formatCode>
                  <c:ptCount val="2"/>
                  <c:pt idx="0">
                    <c:v>106716.92497547064</c:v>
                  </c:pt>
                  <c:pt idx="1">
                    <c:v>108552.22005735728</c:v>
                  </c:pt>
                </c:numCache>
              </c:numRef>
            </c:plus>
            <c:minus>
              <c:numRef>
                <c:f>食物物性での比較!$P$41:$Q$41</c:f>
                <c:numCache>
                  <c:formatCode>General</c:formatCode>
                  <c:ptCount val="2"/>
                  <c:pt idx="0">
                    <c:v>106716.92497547064</c:v>
                  </c:pt>
                  <c:pt idx="1">
                    <c:v>108552.22005735728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食物物性での比較!$P$38:$Q$38</c:f>
              <c:strCache>
                <c:ptCount val="2"/>
                <c:pt idx="0">
                  <c:v>プリン</c:v>
                </c:pt>
                <c:pt idx="1">
                  <c:v>ピーナッツ</c:v>
                </c:pt>
              </c:strCache>
            </c:strRef>
          </c:cat>
          <c:val>
            <c:numRef>
              <c:f>食物物性での比較!$P$39:$Q$39</c:f>
              <c:numCache>
                <c:formatCode>General</c:formatCode>
                <c:ptCount val="2"/>
                <c:pt idx="0">
                  <c:v>835059.28125</c:v>
                </c:pt>
                <c:pt idx="1">
                  <c:v>1013954.0625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9-4219-9692-DA694D71F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085663"/>
        <c:axId val="133090655"/>
      </c:barChart>
      <c:catAx>
        <c:axId val="1330856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3090655"/>
        <c:crosses val="autoZero"/>
        <c:auto val="1"/>
        <c:lblAlgn val="ctr"/>
        <c:lblOffset val="100"/>
        <c:noMultiLvlLbl val="0"/>
      </c:catAx>
      <c:valAx>
        <c:axId val="133090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3085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食物物性での比較!$Q$68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食物物性での比較!$R$70:$S$70</c:f>
                <c:numCache>
                  <c:formatCode>General</c:formatCode>
                  <c:ptCount val="2"/>
                  <c:pt idx="0">
                    <c:v>174759.24760391796</c:v>
                  </c:pt>
                  <c:pt idx="1">
                    <c:v>101326.09958125172</c:v>
                  </c:pt>
                </c:numCache>
              </c:numRef>
            </c:plus>
            <c:minus>
              <c:numRef>
                <c:f>食物物性での比較!$R$70:$S$70</c:f>
                <c:numCache>
                  <c:formatCode>General</c:formatCode>
                  <c:ptCount val="2"/>
                  <c:pt idx="0">
                    <c:v>174759.24760391796</c:v>
                  </c:pt>
                  <c:pt idx="1">
                    <c:v>101326.09958125172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食物物性での比較!$R$66:$S$67</c:f>
              <c:multiLvlStrCache>
                <c:ptCount val="2"/>
                <c:lvl>
                  <c:pt idx="0">
                    <c:v>プリン</c:v>
                  </c:pt>
                  <c:pt idx="1">
                    <c:v>ピーナッツ</c:v>
                  </c:pt>
                </c:lvl>
                <c:lvl>
                  <c:pt idx="0">
                    <c:v>高齢者</c:v>
                  </c:pt>
                </c:lvl>
              </c:multiLvlStrCache>
            </c:multiLvlStrRef>
          </c:cat>
          <c:val>
            <c:numRef>
              <c:f>食物物性での比較!$R$68:$S$68</c:f>
              <c:numCache>
                <c:formatCode>General</c:formatCode>
                <c:ptCount val="2"/>
                <c:pt idx="0">
                  <c:v>856960.75</c:v>
                </c:pt>
                <c:pt idx="1">
                  <c:v>873145.4375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58-4B8A-ACF8-056B0033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8739072"/>
        <c:axId val="1398737408"/>
      </c:barChart>
      <c:catAx>
        <c:axId val="139873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8737408"/>
        <c:crosses val="autoZero"/>
        <c:auto val="1"/>
        <c:lblAlgn val="ctr"/>
        <c:lblOffset val="100"/>
        <c:noMultiLvlLbl val="0"/>
      </c:catAx>
      <c:valAx>
        <c:axId val="1398737408"/>
        <c:scaling>
          <c:orientation val="minMax"/>
          <c:max val="16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8739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食物物性での比較!$T$70:$U$70</c:f>
                <c:numCache>
                  <c:formatCode>General</c:formatCode>
                  <c:ptCount val="2"/>
                  <c:pt idx="0">
                    <c:v>128326.63031304852</c:v>
                  </c:pt>
                  <c:pt idx="1">
                    <c:v>189195.38809170973</c:v>
                  </c:pt>
                </c:numCache>
              </c:numRef>
            </c:plus>
            <c:minus>
              <c:numRef>
                <c:f>食物物性での比較!$T$70:$U$70</c:f>
                <c:numCache>
                  <c:formatCode>General</c:formatCode>
                  <c:ptCount val="2"/>
                  <c:pt idx="0">
                    <c:v>128326.63031304852</c:v>
                  </c:pt>
                  <c:pt idx="1">
                    <c:v>189195.38809170973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食物物性での比較!$T$66:$U$67</c:f>
              <c:multiLvlStrCache>
                <c:ptCount val="2"/>
                <c:lvl>
                  <c:pt idx="0">
                    <c:v>プリン</c:v>
                  </c:pt>
                  <c:pt idx="1">
                    <c:v>ピーナッツ</c:v>
                  </c:pt>
                </c:lvl>
                <c:lvl>
                  <c:pt idx="0">
                    <c:v>若年者</c:v>
                  </c:pt>
                </c:lvl>
              </c:multiLvlStrCache>
            </c:multiLvlStrRef>
          </c:cat>
          <c:val>
            <c:numRef>
              <c:f>食物物性での比較!$T$68:$U$68</c:f>
              <c:numCache>
                <c:formatCode>General</c:formatCode>
                <c:ptCount val="2"/>
                <c:pt idx="0">
                  <c:v>813157.8125</c:v>
                </c:pt>
                <c:pt idx="1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5-4C72-9152-6EB96169A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98729920"/>
        <c:axId val="1398732416"/>
      </c:barChart>
      <c:catAx>
        <c:axId val="139872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8732416"/>
        <c:crosses val="autoZero"/>
        <c:auto val="1"/>
        <c:lblAlgn val="ctr"/>
        <c:lblOffset val="100"/>
        <c:noMultiLvlLbl val="0"/>
      </c:catAx>
      <c:valAx>
        <c:axId val="139873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987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異常値を省いたもの!$X$48:$Y$48</c:f>
                <c:numCache>
                  <c:formatCode>General</c:formatCode>
                  <c:ptCount val="2"/>
                  <c:pt idx="0">
                    <c:v>128326.63031304852</c:v>
                  </c:pt>
                  <c:pt idx="1">
                    <c:v>189195.38809170973</c:v>
                  </c:pt>
                </c:numCache>
              </c:numRef>
            </c:plus>
            <c:minus>
              <c:numRef>
                <c:f>異常値を省いたもの!$X$48:$Y$48</c:f>
                <c:numCache>
                  <c:formatCode>General</c:formatCode>
                  <c:ptCount val="2"/>
                  <c:pt idx="0">
                    <c:v>128326.63031304852</c:v>
                  </c:pt>
                  <c:pt idx="1">
                    <c:v>189195.38809170973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異常値を省いたもの!$X$45:$Y$45</c:f>
              <c:strCache>
                <c:ptCount val="2"/>
                <c:pt idx="0">
                  <c:v>pudding</c:v>
                </c:pt>
                <c:pt idx="1">
                  <c:v>peanuts</c:v>
                </c:pt>
              </c:strCache>
            </c:strRef>
          </c:cat>
          <c:val>
            <c:numRef>
              <c:f>異常値を省いたもの!$X$46:$Y$46</c:f>
              <c:numCache>
                <c:formatCode>General</c:formatCode>
                <c:ptCount val="2"/>
                <c:pt idx="0">
                  <c:v>813157.8125</c:v>
                </c:pt>
                <c:pt idx="1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D1-4BEE-A989-F8417E322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4264752"/>
        <c:axId val="994587632"/>
      </c:barChart>
      <c:catAx>
        <c:axId val="67426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94587632"/>
        <c:crosses val="autoZero"/>
        <c:auto val="1"/>
        <c:lblAlgn val="ctr"/>
        <c:lblOffset val="100"/>
        <c:noMultiLvlLbl val="0"/>
      </c:catAx>
      <c:valAx>
        <c:axId val="99458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4264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異常値を省いたもの!$X$41:$Y$41</c:f>
                <c:numCache>
                  <c:formatCode>General</c:formatCode>
                  <c:ptCount val="2"/>
                  <c:pt idx="0">
                    <c:v>101326.09958125172</c:v>
                  </c:pt>
                  <c:pt idx="1">
                    <c:v>189195.38809170973</c:v>
                  </c:pt>
                </c:numCache>
              </c:numRef>
            </c:plus>
            <c:minus>
              <c:numRef>
                <c:f>異常値を省いたもの!$X$41:$Y$41</c:f>
                <c:numCache>
                  <c:formatCode>General</c:formatCode>
                  <c:ptCount val="2"/>
                  <c:pt idx="0">
                    <c:v>101326.09958125172</c:v>
                  </c:pt>
                  <c:pt idx="1">
                    <c:v>189195.38809170973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異常値を省いたもの!$X$38:$Y$38</c:f>
              <c:strCache>
                <c:ptCount val="2"/>
                <c:pt idx="0">
                  <c:v>Older Adults</c:v>
                </c:pt>
                <c:pt idx="1">
                  <c:v>Young  Adults</c:v>
                </c:pt>
              </c:strCache>
            </c:strRef>
          </c:cat>
          <c:val>
            <c:numRef>
              <c:f>異常値を省いたもの!$X$39:$Y$39</c:f>
              <c:numCache>
                <c:formatCode>General</c:formatCode>
                <c:ptCount val="2"/>
                <c:pt idx="0">
                  <c:v>873145.4375</c:v>
                </c:pt>
                <c:pt idx="1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F8-42E5-9DC2-0664F1E03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94586800"/>
        <c:axId val="994585552"/>
      </c:barChart>
      <c:catAx>
        <c:axId val="994586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94585552"/>
        <c:crosses val="autoZero"/>
        <c:auto val="1"/>
        <c:lblAlgn val="ctr"/>
        <c:lblOffset val="100"/>
        <c:noMultiLvlLbl val="0"/>
      </c:catAx>
      <c:valAx>
        <c:axId val="994585552"/>
        <c:scaling>
          <c:orientation val="minMax"/>
          <c:max val="1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94586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異常値を省いたもの!$V$44:$Y$45</c:f>
              <c:multiLvlStrCache>
                <c:ptCount val="4"/>
                <c:lvl>
                  <c:pt idx="0">
                    <c:v>pudding</c:v>
                  </c:pt>
                  <c:pt idx="1">
                    <c:v>peanuts</c:v>
                  </c:pt>
                  <c:pt idx="2">
                    <c:v>pudding</c:v>
                  </c:pt>
                  <c:pt idx="3">
                    <c:v>peanuts</c:v>
                  </c:pt>
                </c:lvl>
                <c:lvl>
                  <c:pt idx="0">
                    <c:v>Old People</c:v>
                  </c:pt>
                  <c:pt idx="2">
                    <c:v>Young People</c:v>
                  </c:pt>
                </c:lvl>
              </c:multiLvlStrCache>
            </c:multiLvlStrRef>
          </c:cat>
          <c:val>
            <c:numRef>
              <c:f>異常値を省いたもの!$V$46:$Y$46</c:f>
              <c:numCache>
                <c:formatCode>General</c:formatCode>
                <c:ptCount val="4"/>
                <c:pt idx="0">
                  <c:v>614188.69230769225</c:v>
                </c:pt>
                <c:pt idx="1">
                  <c:v>873145.4375</c:v>
                </c:pt>
                <c:pt idx="2">
                  <c:v>813157.8125</c:v>
                </c:pt>
                <c:pt idx="3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9-4825-B81C-9270E353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39381551"/>
        <c:axId val="1839379887"/>
      </c:barChart>
      <c:catAx>
        <c:axId val="183938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39379887"/>
        <c:crosses val="autoZero"/>
        <c:auto val="1"/>
        <c:lblAlgn val="ctr"/>
        <c:lblOffset val="100"/>
        <c:noMultiLvlLbl val="0"/>
      </c:catAx>
      <c:valAx>
        <c:axId val="1839379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839381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異常値を省いたもの!$AE$56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異常値を省いたもの!$AF$58:$AG$58</c:f>
                <c:numCache>
                  <c:formatCode>General</c:formatCode>
                  <c:ptCount val="2"/>
                  <c:pt idx="0">
                    <c:v>68345.401417624234</c:v>
                  </c:pt>
                  <c:pt idx="1">
                    <c:v>116555.83108757848</c:v>
                  </c:pt>
                </c:numCache>
              </c:numRef>
            </c:plus>
            <c:minus>
              <c:numRef>
                <c:f>異常値を省いたもの!$AF$58:$AG$58</c:f>
                <c:numCache>
                  <c:formatCode>General</c:formatCode>
                  <c:ptCount val="2"/>
                  <c:pt idx="0">
                    <c:v>68345.401417624234</c:v>
                  </c:pt>
                  <c:pt idx="1">
                    <c:v>116555.83108757848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異常値を省いたもの!$AF$55:$AG$55</c:f>
              <c:strCache>
                <c:ptCount val="2"/>
                <c:pt idx="0">
                  <c:v>Old People</c:v>
                </c:pt>
                <c:pt idx="1">
                  <c:v>Young People</c:v>
                </c:pt>
              </c:strCache>
            </c:strRef>
          </c:cat>
          <c:val>
            <c:numRef>
              <c:f>異常値を省いたもの!$AF$56:$AG$56</c:f>
              <c:numCache>
                <c:formatCode>General</c:formatCode>
                <c:ptCount val="2"/>
                <c:pt idx="0">
                  <c:v>757061.37931034481</c:v>
                </c:pt>
                <c:pt idx="1">
                  <c:v>983960.25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F-422F-B6E6-CF15F45AF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96451679"/>
        <c:axId val="1496452511"/>
      </c:barChart>
      <c:catAx>
        <c:axId val="149645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96452511"/>
        <c:crosses val="autoZero"/>
        <c:auto val="1"/>
        <c:lblAlgn val="ctr"/>
        <c:lblOffset val="100"/>
        <c:noMultiLvlLbl val="0"/>
      </c:catAx>
      <c:valAx>
        <c:axId val="1496452511"/>
        <c:scaling>
          <c:orientation val="minMax"/>
          <c:max val="1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(bit)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96451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異常値を省いたもの!$V$41:$Y$41</c:f>
                <c:numCache>
                  <c:formatCode>General</c:formatCode>
                  <c:ptCount val="4"/>
                  <c:pt idx="0">
                    <c:v>89164.688534208253</c:v>
                  </c:pt>
                  <c:pt idx="1">
                    <c:v>128326.63031304852</c:v>
                  </c:pt>
                  <c:pt idx="2">
                    <c:v>101326.09958125172</c:v>
                  </c:pt>
                  <c:pt idx="3">
                    <c:v>189195.38809170973</c:v>
                  </c:pt>
                </c:numCache>
              </c:numRef>
            </c:plus>
            <c:minus>
              <c:numRef>
                <c:f>異常値を省いたもの!$V$41:$Y$41</c:f>
                <c:numCache>
                  <c:formatCode>General</c:formatCode>
                  <c:ptCount val="4"/>
                  <c:pt idx="0">
                    <c:v>89164.688534208253</c:v>
                  </c:pt>
                  <c:pt idx="1">
                    <c:v>128326.63031304852</c:v>
                  </c:pt>
                  <c:pt idx="2">
                    <c:v>101326.09958125172</c:v>
                  </c:pt>
                  <c:pt idx="3">
                    <c:v>189195.38809170973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異常値を省いたもの!$V$37:$Y$38</c:f>
              <c:multiLvlStrCache>
                <c:ptCount val="4"/>
                <c:lvl>
                  <c:pt idx="0">
                    <c:v>Older Adults</c:v>
                  </c:pt>
                  <c:pt idx="1">
                    <c:v>Young  Adults</c:v>
                  </c:pt>
                  <c:pt idx="2">
                    <c:v>Older Adults</c:v>
                  </c:pt>
                  <c:pt idx="3">
                    <c:v>Young  Adults</c:v>
                  </c:pt>
                </c:lvl>
                <c:lvl>
                  <c:pt idx="0">
                    <c:v>pudding</c:v>
                  </c:pt>
                  <c:pt idx="2">
                    <c:v>peanuts</c:v>
                  </c:pt>
                </c:lvl>
              </c:multiLvlStrCache>
            </c:multiLvlStrRef>
          </c:cat>
          <c:val>
            <c:numRef>
              <c:f>異常値を省いたもの!$V$39:$Y$39</c:f>
              <c:numCache>
                <c:formatCode>General</c:formatCode>
                <c:ptCount val="4"/>
                <c:pt idx="0">
                  <c:v>614188.69230769225</c:v>
                </c:pt>
                <c:pt idx="1">
                  <c:v>813157.8125</c:v>
                </c:pt>
                <c:pt idx="2">
                  <c:v>873145.4375</c:v>
                </c:pt>
                <c:pt idx="3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37-4DCA-B587-6EFA07545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080111"/>
        <c:axId val="1908077199"/>
      </c:barChart>
      <c:catAx>
        <c:axId val="1908080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8077199"/>
        <c:crosses val="autoZero"/>
        <c:auto val="1"/>
        <c:lblAlgn val="ctr"/>
        <c:lblOffset val="100"/>
        <c:noMultiLvlLbl val="0"/>
      </c:catAx>
      <c:valAx>
        <c:axId val="1908077199"/>
        <c:scaling>
          <c:orientation val="minMax"/>
          <c:max val="14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(bit)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8080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年齢での比較!$R$71:$U$72</c:f>
              <c:multiLvlStrCache>
                <c:ptCount val="4"/>
                <c:lvl>
                  <c:pt idx="0">
                    <c:v>右</c:v>
                  </c:pt>
                  <c:pt idx="1">
                    <c:v>左</c:v>
                  </c:pt>
                  <c:pt idx="2">
                    <c:v>右</c:v>
                  </c:pt>
                  <c:pt idx="3">
                    <c:v>左</c:v>
                  </c:pt>
                </c:lvl>
                <c:lvl>
                  <c:pt idx="0">
                    <c:v>高齢者</c:v>
                  </c:pt>
                  <c:pt idx="2">
                    <c:v>若年者</c:v>
                  </c:pt>
                </c:lvl>
              </c:multiLvlStrCache>
            </c:multiLvlStrRef>
          </c:cat>
          <c:val>
            <c:numRef>
              <c:f>年齢での比較!$R$73:$U$73</c:f>
              <c:numCache>
                <c:formatCode>General</c:formatCode>
                <c:ptCount val="4"/>
                <c:pt idx="0">
                  <c:v>860820.1875</c:v>
                </c:pt>
                <c:pt idx="1">
                  <c:v>869286</c:v>
                </c:pt>
                <c:pt idx="2">
                  <c:v>1038414</c:v>
                </c:pt>
                <c:pt idx="3">
                  <c:v>929506.5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B7-4185-967B-51140930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3327"/>
        <c:axId val="3288751"/>
      </c:barChart>
      <c:catAx>
        <c:axId val="329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88751"/>
        <c:crosses val="autoZero"/>
        <c:auto val="1"/>
        <c:lblAlgn val="ctr"/>
        <c:lblOffset val="100"/>
        <c:noMultiLvlLbl val="0"/>
      </c:catAx>
      <c:valAx>
        <c:axId val="3288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293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年齢での比較!$R$98</c:f>
              <c:strCache>
                <c:ptCount val="1"/>
                <c:pt idx="0">
                  <c:v>平均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年齢での比較!$S$99:$T$99</c:f>
                <c:numCache>
                  <c:formatCode>General</c:formatCode>
                  <c:ptCount val="2"/>
                  <c:pt idx="0">
                    <c:v>99372.837225099138</c:v>
                  </c:pt>
                  <c:pt idx="1">
                    <c:v>116555.83108757848</c:v>
                  </c:pt>
                </c:numCache>
              </c:numRef>
            </c:plus>
            <c:minus>
              <c:numRef>
                <c:f>年齢での比較!$S$99:$T$99</c:f>
                <c:numCache>
                  <c:formatCode>General</c:formatCode>
                  <c:ptCount val="2"/>
                  <c:pt idx="0">
                    <c:v>99372.837225099138</c:v>
                  </c:pt>
                  <c:pt idx="1">
                    <c:v>116555.83108757848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年齢での比較!$S$97:$T$97</c:f>
              <c:strCache>
                <c:ptCount val="2"/>
                <c:pt idx="0">
                  <c:v>高齢者</c:v>
                </c:pt>
                <c:pt idx="1">
                  <c:v>若年者</c:v>
                </c:pt>
              </c:strCache>
            </c:strRef>
          </c:cat>
          <c:val>
            <c:numRef>
              <c:f>年齢での比較!$S$98:$T$98</c:f>
              <c:numCache>
                <c:formatCode>General</c:formatCode>
                <c:ptCount val="2"/>
                <c:pt idx="0">
                  <c:v>865053.09375</c:v>
                </c:pt>
                <c:pt idx="1">
                  <c:v>983960.25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2-4669-989F-C31EF919D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7488239"/>
        <c:axId val="267489487"/>
      </c:barChart>
      <c:catAx>
        <c:axId val="267488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89487"/>
        <c:crosses val="autoZero"/>
        <c:auto val="1"/>
        <c:lblAlgn val="ctr"/>
        <c:lblOffset val="100"/>
        <c:noMultiLvlLbl val="0"/>
      </c:catAx>
      <c:valAx>
        <c:axId val="267489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88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年齢での比較!$M$47:$N$47</c:f>
                <c:numCache>
                  <c:formatCode>General</c:formatCode>
                  <c:ptCount val="2"/>
                  <c:pt idx="0">
                    <c:v>101326.09958125172</c:v>
                  </c:pt>
                  <c:pt idx="1">
                    <c:v>189195.38809170973</c:v>
                  </c:pt>
                </c:numCache>
              </c:numRef>
            </c:plus>
            <c:minus>
              <c:numRef>
                <c:f>年齢での比較!$M$47:$N$47</c:f>
                <c:numCache>
                  <c:formatCode>General</c:formatCode>
                  <c:ptCount val="2"/>
                  <c:pt idx="0">
                    <c:v>101326.09958125172</c:v>
                  </c:pt>
                  <c:pt idx="1">
                    <c:v>189195.38809170973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年齢での比較!$M$43:$N$44</c:f>
              <c:multiLvlStrCache>
                <c:ptCount val="2"/>
                <c:lvl>
                  <c:pt idx="0">
                    <c:v>Old People</c:v>
                  </c:pt>
                  <c:pt idx="1">
                    <c:v>Young People</c:v>
                  </c:pt>
                </c:lvl>
                <c:lvl>
                  <c:pt idx="0">
                    <c:v>peanuts</c:v>
                  </c:pt>
                </c:lvl>
              </c:multiLvlStrCache>
            </c:multiLvlStrRef>
          </c:cat>
          <c:val>
            <c:numRef>
              <c:f>年齢での比較!$M$45:$N$45</c:f>
              <c:numCache>
                <c:formatCode>General</c:formatCode>
                <c:ptCount val="2"/>
                <c:pt idx="0">
                  <c:v>873145.4375</c:v>
                </c:pt>
                <c:pt idx="1">
                  <c:v>1154762.6875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2-4775-B363-54BD34AE46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7459951"/>
        <c:axId val="267462031"/>
      </c:barChart>
      <c:catAx>
        <c:axId val="26745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62031"/>
        <c:crosses val="autoZero"/>
        <c:auto val="1"/>
        <c:lblAlgn val="ctr"/>
        <c:lblOffset val="100"/>
        <c:noMultiLvlLbl val="0"/>
      </c:catAx>
      <c:valAx>
        <c:axId val="267462031"/>
        <c:scaling>
          <c:orientation val="minMax"/>
          <c:max val="1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745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242887</xdr:colOff>
      <xdr:row>25</xdr:row>
      <xdr:rowOff>57150</xdr:rowOff>
    </xdr:from>
    <xdr:to>
      <xdr:col>21</xdr:col>
      <xdr:colOff>14287</xdr:colOff>
      <xdr:row>36</xdr:row>
      <xdr:rowOff>180975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E0152E11-98DD-4B82-832B-7462A0670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190500</xdr:colOff>
      <xdr:row>4</xdr:row>
      <xdr:rowOff>209550</xdr:rowOff>
    </xdr:from>
    <xdr:to>
      <xdr:col>22</xdr:col>
      <xdr:colOff>647700</xdr:colOff>
      <xdr:row>16</xdr:row>
      <xdr:rowOff>95250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21C070ED-F925-4E3B-A931-99CE0B202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50</xdr:row>
      <xdr:rowOff>0</xdr:rowOff>
    </xdr:from>
    <xdr:to>
      <xdr:col>26</xdr:col>
      <xdr:colOff>552450</xdr:colOff>
      <xdr:row>61</xdr:row>
      <xdr:rowOff>123825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B916C34C-C8BD-4C1C-A6A4-388BAA093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0</xdr:colOff>
      <xdr:row>50</xdr:row>
      <xdr:rowOff>0</xdr:rowOff>
    </xdr:from>
    <xdr:to>
      <xdr:col>34</xdr:col>
      <xdr:colOff>9525</xdr:colOff>
      <xdr:row>61</xdr:row>
      <xdr:rowOff>123825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B48E695D-31A2-4066-A934-AE336D740F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0</xdr:colOff>
      <xdr:row>64</xdr:row>
      <xdr:rowOff>0</xdr:rowOff>
    </xdr:from>
    <xdr:to>
      <xdr:col>33</xdr:col>
      <xdr:colOff>9525</xdr:colOff>
      <xdr:row>75</xdr:row>
      <xdr:rowOff>123825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D25E27F-D22A-433B-AE61-EFCFBF5CC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0</xdr:colOff>
      <xdr:row>47</xdr:row>
      <xdr:rowOff>0</xdr:rowOff>
    </xdr:from>
    <xdr:to>
      <xdr:col>41</xdr:col>
      <xdr:colOff>457200</xdr:colOff>
      <xdr:row>58</xdr:row>
      <xdr:rowOff>123825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5B7B1E6F-8FEF-4AA2-A80E-08527B1AD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66</xdr:row>
      <xdr:rowOff>0</xdr:rowOff>
    </xdr:from>
    <xdr:to>
      <xdr:col>27</xdr:col>
      <xdr:colOff>444500</xdr:colOff>
      <xdr:row>77</xdr:row>
      <xdr:rowOff>65617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68887771-2659-4C7E-B623-097033450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624416</xdr:colOff>
      <xdr:row>102</xdr:row>
      <xdr:rowOff>125941</xdr:rowOff>
    </xdr:from>
    <xdr:to>
      <xdr:col>22</xdr:col>
      <xdr:colOff>381000</xdr:colOff>
      <xdr:row>113</xdr:row>
      <xdr:rowOff>191558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C30D9B4B-7A7B-4D3A-9A8A-E5662D004B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57</xdr:row>
      <xdr:rowOff>0</xdr:rowOff>
    </xdr:from>
    <xdr:to>
      <xdr:col>22</xdr:col>
      <xdr:colOff>447675</xdr:colOff>
      <xdr:row>68</xdr:row>
      <xdr:rowOff>123825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AE47C507-29B5-4C33-A813-2D678B9A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44</xdr:row>
      <xdr:rowOff>0</xdr:rowOff>
    </xdr:from>
    <xdr:to>
      <xdr:col>21</xdr:col>
      <xdr:colOff>457200</xdr:colOff>
      <xdr:row>55</xdr:row>
      <xdr:rowOff>123824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0B0B10D-EFB5-4153-93D1-881C02900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735541</xdr:colOff>
      <xdr:row>40</xdr:row>
      <xdr:rowOff>147107</xdr:rowOff>
    </xdr:from>
    <xdr:to>
      <xdr:col>35</xdr:col>
      <xdr:colOff>640291</xdr:colOff>
      <xdr:row>51</xdr:row>
      <xdr:rowOff>212724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C393D60-9AA0-A862-AB70-0B5ABA8DA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41</xdr:row>
      <xdr:rowOff>66675</xdr:rowOff>
    </xdr:from>
    <xdr:to>
      <xdr:col>13</xdr:col>
      <xdr:colOff>504825</xdr:colOff>
      <xdr:row>52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1B22920-BA76-46EA-9AA9-08AF993AF5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442912</xdr:colOff>
      <xdr:row>69</xdr:row>
      <xdr:rowOff>66675</xdr:rowOff>
    </xdr:from>
    <xdr:to>
      <xdr:col>15</xdr:col>
      <xdr:colOff>280987</xdr:colOff>
      <xdr:row>80</xdr:row>
      <xdr:rowOff>190500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1833423-3F89-4846-B888-40EB528790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195262</xdr:colOff>
      <xdr:row>71</xdr:row>
      <xdr:rowOff>95250</xdr:rowOff>
    </xdr:from>
    <xdr:to>
      <xdr:col>22</xdr:col>
      <xdr:colOff>233362</xdr:colOff>
      <xdr:row>82</xdr:row>
      <xdr:rowOff>219075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B79C33A2-AF4F-4682-975E-01894D2BD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E6F5-AB70-4605-B0EC-6A85DC629EF6}">
  <dimension ref="A1:O18"/>
  <sheetViews>
    <sheetView topLeftCell="F1" workbookViewId="0">
      <selection activeCell="O24" sqref="O24"/>
    </sheetView>
  </sheetViews>
  <sheetFormatPr defaultRowHeight="18.75" x14ac:dyDescent="0.4"/>
  <cols>
    <col min="1" max="1" width="21.5" customWidth="1"/>
    <col min="9" max="9" width="16" customWidth="1"/>
    <col min="10" max="10" width="14.75" customWidth="1"/>
    <col min="12" max="12" width="12.5" customWidth="1"/>
    <col min="13" max="13" width="14.375" customWidth="1"/>
    <col min="14" max="14" width="12.875" customWidth="1"/>
    <col min="15" max="15" width="13.75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6</v>
      </c>
      <c r="M1" t="s">
        <v>8</v>
      </c>
      <c r="N1" t="s">
        <v>7</v>
      </c>
      <c r="O1" t="s">
        <v>9</v>
      </c>
    </row>
    <row r="2" spans="1:15" x14ac:dyDescent="0.4">
      <c r="A2" t="s">
        <v>10</v>
      </c>
      <c r="B2">
        <v>64</v>
      </c>
      <c r="C2">
        <v>8</v>
      </c>
      <c r="D2">
        <v>8</v>
      </c>
      <c r="E2">
        <v>8</v>
      </c>
      <c r="F2">
        <v>8</v>
      </c>
      <c r="G2">
        <v>253</v>
      </c>
      <c r="H2">
        <v>255</v>
      </c>
      <c r="I2">
        <v>256</v>
      </c>
      <c r="J2">
        <v>257</v>
      </c>
      <c r="L2" s="3">
        <v>1038356</v>
      </c>
      <c r="M2">
        <v>138438</v>
      </c>
      <c r="N2" s="3">
        <v>464417</v>
      </c>
      <c r="O2">
        <v>817947</v>
      </c>
    </row>
    <row r="3" spans="1:15" x14ac:dyDescent="0.4">
      <c r="A3" t="s">
        <v>11</v>
      </c>
      <c r="B3">
        <v>65</v>
      </c>
      <c r="C3">
        <v>7</v>
      </c>
      <c r="D3">
        <v>5</v>
      </c>
      <c r="E3">
        <v>6</v>
      </c>
      <c r="F3">
        <v>7</v>
      </c>
      <c r="G3">
        <v>262</v>
      </c>
      <c r="H3">
        <v>263</v>
      </c>
      <c r="I3">
        <v>264</v>
      </c>
      <c r="J3">
        <v>265</v>
      </c>
      <c r="L3">
        <v>964126</v>
      </c>
      <c r="M3">
        <v>999394</v>
      </c>
      <c r="N3">
        <v>1266643</v>
      </c>
      <c r="O3">
        <v>928422</v>
      </c>
    </row>
    <row r="4" spans="1:15" x14ac:dyDescent="0.4">
      <c r="A4" t="s">
        <v>12</v>
      </c>
      <c r="B4">
        <v>63</v>
      </c>
      <c r="C4">
        <v>8</v>
      </c>
      <c r="D4">
        <v>7</v>
      </c>
      <c r="E4">
        <v>7</v>
      </c>
      <c r="F4">
        <v>7</v>
      </c>
      <c r="G4">
        <v>266</v>
      </c>
      <c r="H4">
        <v>267</v>
      </c>
      <c r="I4">
        <v>268</v>
      </c>
      <c r="J4">
        <v>269</v>
      </c>
      <c r="L4" s="3">
        <v>1875333</v>
      </c>
      <c r="M4">
        <v>1158906</v>
      </c>
      <c r="N4" s="3">
        <v>885172</v>
      </c>
      <c r="O4">
        <v>1539092</v>
      </c>
    </row>
    <row r="5" spans="1:15" x14ac:dyDescent="0.4">
      <c r="A5" t="s">
        <v>13</v>
      </c>
      <c r="B5">
        <v>64</v>
      </c>
      <c r="C5">
        <v>7</v>
      </c>
      <c r="D5">
        <v>7</v>
      </c>
      <c r="E5">
        <v>7</v>
      </c>
      <c r="F5">
        <v>7</v>
      </c>
      <c r="G5">
        <v>270</v>
      </c>
      <c r="H5">
        <v>271</v>
      </c>
      <c r="I5">
        <v>272</v>
      </c>
      <c r="J5">
        <v>273</v>
      </c>
      <c r="L5">
        <v>149345</v>
      </c>
      <c r="M5">
        <v>1444283</v>
      </c>
      <c r="N5">
        <v>409105</v>
      </c>
      <c r="O5">
        <v>564201</v>
      </c>
    </row>
    <row r="6" spans="1:15" x14ac:dyDescent="0.4">
      <c r="A6" t="s">
        <v>14</v>
      </c>
      <c r="B6">
        <v>62</v>
      </c>
      <c r="C6">
        <v>7</v>
      </c>
      <c r="D6">
        <v>5</v>
      </c>
      <c r="E6">
        <v>7</v>
      </c>
      <c r="F6">
        <v>5</v>
      </c>
      <c r="G6">
        <v>274</v>
      </c>
      <c r="H6">
        <v>275</v>
      </c>
      <c r="I6">
        <v>276</v>
      </c>
      <c r="J6">
        <v>277</v>
      </c>
      <c r="L6" s="3">
        <v>381122</v>
      </c>
      <c r="M6">
        <v>764337</v>
      </c>
      <c r="N6" s="3">
        <v>747424</v>
      </c>
      <c r="O6">
        <v>1000613</v>
      </c>
    </row>
    <row r="7" spans="1:15" x14ac:dyDescent="0.4">
      <c r="A7" t="s">
        <v>15</v>
      </c>
      <c r="B7">
        <v>67</v>
      </c>
      <c r="C7">
        <v>7</v>
      </c>
      <c r="D7">
        <v>6</v>
      </c>
      <c r="E7">
        <v>8</v>
      </c>
      <c r="F7">
        <v>7</v>
      </c>
      <c r="G7">
        <v>278</v>
      </c>
      <c r="H7">
        <v>279</v>
      </c>
      <c r="I7">
        <v>280</v>
      </c>
      <c r="J7">
        <v>281</v>
      </c>
      <c r="L7">
        <v>822054</v>
      </c>
      <c r="M7">
        <v>445344</v>
      </c>
      <c r="N7">
        <v>611204</v>
      </c>
      <c r="O7">
        <v>849257</v>
      </c>
    </row>
    <row r="8" spans="1:15" x14ac:dyDescent="0.4">
      <c r="A8" t="s">
        <v>16</v>
      </c>
      <c r="B8">
        <v>63</v>
      </c>
      <c r="C8">
        <v>7</v>
      </c>
      <c r="D8">
        <v>7</v>
      </c>
      <c r="E8">
        <v>7</v>
      </c>
      <c r="F8">
        <v>7</v>
      </c>
      <c r="G8">
        <v>282</v>
      </c>
      <c r="H8">
        <v>283</v>
      </c>
      <c r="I8">
        <v>284</v>
      </c>
      <c r="J8">
        <v>285</v>
      </c>
      <c r="L8">
        <v>753074</v>
      </c>
      <c r="M8">
        <v>656653</v>
      </c>
      <c r="N8">
        <v>696144</v>
      </c>
      <c r="O8">
        <v>560690</v>
      </c>
    </row>
    <row r="9" spans="1:15" x14ac:dyDescent="0.4">
      <c r="A9" t="s">
        <v>17</v>
      </c>
      <c r="B9">
        <v>66</v>
      </c>
      <c r="C9">
        <v>6</v>
      </c>
      <c r="D9">
        <v>5</v>
      </c>
      <c r="E9">
        <v>6</v>
      </c>
      <c r="F9">
        <v>4</v>
      </c>
      <c r="G9">
        <v>286</v>
      </c>
      <c r="H9">
        <v>287</v>
      </c>
      <c r="I9">
        <v>288</v>
      </c>
      <c r="J9">
        <v>290</v>
      </c>
      <c r="L9">
        <v>344333</v>
      </c>
      <c r="M9">
        <v>533809</v>
      </c>
      <c r="N9">
        <v>237714</v>
      </c>
      <c r="O9">
        <v>1568941</v>
      </c>
    </row>
    <row r="11" spans="1:15" x14ac:dyDescent="0.4">
      <c r="A11" t="s">
        <v>18</v>
      </c>
      <c r="B11">
        <v>25</v>
      </c>
      <c r="C11">
        <v>7</v>
      </c>
      <c r="D11">
        <v>7</v>
      </c>
      <c r="E11">
        <v>7</v>
      </c>
      <c r="F11">
        <v>7</v>
      </c>
      <c r="G11">
        <v>291</v>
      </c>
      <c r="H11">
        <v>292</v>
      </c>
      <c r="I11">
        <v>293</v>
      </c>
      <c r="J11">
        <v>294</v>
      </c>
      <c r="L11">
        <v>1751882</v>
      </c>
      <c r="M11">
        <v>2807524</v>
      </c>
      <c r="N11">
        <v>1164617</v>
      </c>
      <c r="O11">
        <v>1881022</v>
      </c>
    </row>
    <row r="12" spans="1:15" x14ac:dyDescent="0.4">
      <c r="A12" t="s">
        <v>19</v>
      </c>
      <c r="B12">
        <v>26</v>
      </c>
      <c r="C12">
        <v>8</v>
      </c>
      <c r="D12">
        <v>8</v>
      </c>
      <c r="E12">
        <v>8</v>
      </c>
      <c r="F12">
        <v>8</v>
      </c>
      <c r="G12">
        <v>295</v>
      </c>
      <c r="H12">
        <v>296</v>
      </c>
      <c r="I12">
        <v>297</v>
      </c>
      <c r="J12">
        <v>298</v>
      </c>
      <c r="L12">
        <v>982239</v>
      </c>
      <c r="M12">
        <v>1582585</v>
      </c>
      <c r="N12">
        <v>1929195</v>
      </c>
      <c r="O12">
        <v>2416545</v>
      </c>
    </row>
    <row r="13" spans="1:15" x14ac:dyDescent="0.4">
      <c r="A13" t="s">
        <v>20</v>
      </c>
      <c r="B13">
        <v>26</v>
      </c>
      <c r="C13">
        <v>8</v>
      </c>
      <c r="D13">
        <v>8</v>
      </c>
      <c r="E13">
        <v>8</v>
      </c>
      <c r="F13">
        <v>8</v>
      </c>
      <c r="G13">
        <v>299</v>
      </c>
      <c r="H13">
        <v>300</v>
      </c>
      <c r="I13">
        <v>301</v>
      </c>
      <c r="J13">
        <v>302</v>
      </c>
      <c r="L13">
        <v>922032</v>
      </c>
      <c r="M13">
        <v>1347250</v>
      </c>
      <c r="N13">
        <v>733257</v>
      </c>
      <c r="O13">
        <v>1136078</v>
      </c>
    </row>
    <row r="14" spans="1:15" x14ac:dyDescent="0.4">
      <c r="A14" t="s">
        <v>21</v>
      </c>
      <c r="B14">
        <v>27</v>
      </c>
      <c r="C14">
        <v>7</v>
      </c>
      <c r="D14">
        <v>7</v>
      </c>
      <c r="E14">
        <v>7</v>
      </c>
      <c r="F14">
        <v>7</v>
      </c>
      <c r="G14">
        <v>303</v>
      </c>
      <c r="H14">
        <v>304</v>
      </c>
      <c r="I14">
        <v>305</v>
      </c>
      <c r="J14">
        <v>306</v>
      </c>
      <c r="L14">
        <v>1254941</v>
      </c>
      <c r="M14">
        <v>1637456</v>
      </c>
      <c r="N14">
        <v>622087</v>
      </c>
      <c r="O14">
        <v>1061837</v>
      </c>
    </row>
    <row r="15" spans="1:15" x14ac:dyDescent="0.4">
      <c r="A15" t="s">
        <v>22</v>
      </c>
      <c r="B15">
        <v>22</v>
      </c>
      <c r="C15">
        <v>7</v>
      </c>
      <c r="D15">
        <v>7</v>
      </c>
      <c r="E15">
        <v>7</v>
      </c>
      <c r="F15">
        <v>7</v>
      </c>
      <c r="G15">
        <v>307</v>
      </c>
      <c r="H15">
        <v>308</v>
      </c>
      <c r="I15">
        <v>309</v>
      </c>
      <c r="J15">
        <v>310</v>
      </c>
      <c r="L15">
        <v>633074</v>
      </c>
      <c r="M15">
        <v>920970</v>
      </c>
      <c r="N15">
        <v>651977</v>
      </c>
      <c r="O15">
        <v>675428</v>
      </c>
    </row>
    <row r="16" spans="1:15" x14ac:dyDescent="0.4">
      <c r="A16" t="s">
        <v>23</v>
      </c>
      <c r="B16">
        <v>25</v>
      </c>
      <c r="C16">
        <v>7</v>
      </c>
      <c r="D16">
        <v>7</v>
      </c>
      <c r="E16">
        <v>7</v>
      </c>
      <c r="F16">
        <v>7</v>
      </c>
      <c r="G16">
        <v>311</v>
      </c>
      <c r="H16">
        <v>312</v>
      </c>
      <c r="I16">
        <v>313</v>
      </c>
      <c r="J16">
        <v>314</v>
      </c>
      <c r="L16">
        <v>782638</v>
      </c>
      <c r="M16">
        <v>1030352</v>
      </c>
      <c r="N16">
        <v>451378</v>
      </c>
      <c r="O16">
        <v>536503</v>
      </c>
    </row>
    <row r="17" spans="1:15" x14ac:dyDescent="0.4">
      <c r="A17" t="s">
        <v>24</v>
      </c>
      <c r="B17">
        <v>28</v>
      </c>
      <c r="C17">
        <v>7</v>
      </c>
      <c r="D17">
        <v>7</v>
      </c>
      <c r="E17">
        <v>6</v>
      </c>
      <c r="F17">
        <v>6</v>
      </c>
      <c r="G17">
        <v>315</v>
      </c>
      <c r="H17">
        <v>316</v>
      </c>
      <c r="I17">
        <v>317</v>
      </c>
      <c r="J17">
        <v>318</v>
      </c>
      <c r="L17">
        <v>288326</v>
      </c>
      <c r="M17">
        <v>381208</v>
      </c>
      <c r="N17">
        <v>199189</v>
      </c>
      <c r="O17">
        <v>306270</v>
      </c>
    </row>
    <row r="18" spans="1:15" x14ac:dyDescent="0.4">
      <c r="A18" t="s">
        <v>25</v>
      </c>
      <c r="B18">
        <v>22</v>
      </c>
      <c r="C18">
        <v>7</v>
      </c>
      <c r="D18">
        <v>7</v>
      </c>
      <c r="E18">
        <v>7</v>
      </c>
      <c r="F18">
        <v>7</v>
      </c>
      <c r="G18">
        <v>319</v>
      </c>
      <c r="H18">
        <v>320</v>
      </c>
      <c r="I18">
        <v>321</v>
      </c>
      <c r="J18">
        <v>322</v>
      </c>
      <c r="L18">
        <v>100401</v>
      </c>
      <c r="M18">
        <v>191746</v>
      </c>
      <c r="N18">
        <v>543292</v>
      </c>
      <c r="O18">
        <v>563429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6697-77ED-4733-8F78-DD11912BAB73}">
  <dimension ref="A1:C14"/>
  <sheetViews>
    <sheetView workbookViewId="0">
      <selection sqref="A1:C14"/>
    </sheetView>
  </sheetViews>
  <sheetFormatPr defaultRowHeight="18.75" x14ac:dyDescent="0.4"/>
  <sheetData>
    <row r="1" spans="1:3" x14ac:dyDescent="0.4">
      <c r="A1" t="s">
        <v>47</v>
      </c>
    </row>
    <row r="2" spans="1:3" ht="19.5" thickBot="1" x14ac:dyDescent="0.45"/>
    <row r="3" spans="1:3" x14ac:dyDescent="0.4">
      <c r="A3" s="2"/>
      <c r="B3" s="2" t="s">
        <v>35</v>
      </c>
      <c r="C3" s="2" t="s">
        <v>36</v>
      </c>
    </row>
    <row r="4" spans="1:3" x14ac:dyDescent="0.4">
      <c r="A4" t="s">
        <v>37</v>
      </c>
      <c r="B4">
        <v>614188.69230769225</v>
      </c>
      <c r="C4">
        <v>813157.8125</v>
      </c>
    </row>
    <row r="5" spans="1:3" x14ac:dyDescent="0.4">
      <c r="A5" t="s">
        <v>38</v>
      </c>
      <c r="B5">
        <v>103354441858.23079</v>
      </c>
      <c r="C5">
        <v>263483584760.02917</v>
      </c>
    </row>
    <row r="6" spans="1:3" x14ac:dyDescent="0.4">
      <c r="A6" t="s">
        <v>39</v>
      </c>
      <c r="B6">
        <v>13</v>
      </c>
      <c r="C6">
        <v>16</v>
      </c>
    </row>
    <row r="7" spans="1:3" x14ac:dyDescent="0.4">
      <c r="A7" t="s">
        <v>48</v>
      </c>
      <c r="B7">
        <v>192315076803.67435</v>
      </c>
    </row>
    <row r="8" spans="1:3" x14ac:dyDescent="0.4">
      <c r="A8" t="s">
        <v>40</v>
      </c>
      <c r="B8">
        <v>0</v>
      </c>
    </row>
    <row r="9" spans="1:3" x14ac:dyDescent="0.4">
      <c r="A9" t="s">
        <v>41</v>
      </c>
      <c r="B9">
        <v>27</v>
      </c>
    </row>
    <row r="10" spans="1:3" x14ac:dyDescent="0.4">
      <c r="A10" t="s">
        <v>42</v>
      </c>
      <c r="B10">
        <v>-1.2150990512335289</v>
      </c>
    </row>
    <row r="11" spans="1:3" x14ac:dyDescent="0.4">
      <c r="A11" t="s">
        <v>43</v>
      </c>
      <c r="B11">
        <v>0.11742379259255863</v>
      </c>
    </row>
    <row r="12" spans="1:3" x14ac:dyDescent="0.4">
      <c r="A12" t="s">
        <v>44</v>
      </c>
      <c r="B12">
        <v>1.7032884457221271</v>
      </c>
    </row>
    <row r="13" spans="1:3" x14ac:dyDescent="0.4">
      <c r="A13" t="s">
        <v>45</v>
      </c>
      <c r="B13">
        <v>0.23484758518511725</v>
      </c>
    </row>
    <row r="14" spans="1:3" ht="19.5" thickBot="1" x14ac:dyDescent="0.45">
      <c r="A14" s="1" t="s">
        <v>46</v>
      </c>
      <c r="B14" s="1">
        <v>2.0518305164802859</v>
      </c>
      <c r="C14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6464-99F4-4A91-8BE4-2040AA49E0CF}">
  <dimension ref="A1:C14"/>
  <sheetViews>
    <sheetView workbookViewId="0">
      <selection sqref="A1:C14"/>
    </sheetView>
  </sheetViews>
  <sheetFormatPr defaultRowHeight="18.75" x14ac:dyDescent="0.4"/>
  <sheetData>
    <row r="1" spans="1:3" x14ac:dyDescent="0.4">
      <c r="A1" t="s">
        <v>47</v>
      </c>
    </row>
    <row r="2" spans="1:3" ht="19.5" thickBot="1" x14ac:dyDescent="0.45"/>
    <row r="3" spans="1:3" x14ac:dyDescent="0.4">
      <c r="A3" s="2"/>
      <c r="B3" s="2" t="s">
        <v>35</v>
      </c>
      <c r="C3" s="2" t="s">
        <v>36</v>
      </c>
    </row>
    <row r="4" spans="1:3" x14ac:dyDescent="0.4">
      <c r="A4" t="s">
        <v>37</v>
      </c>
      <c r="B4">
        <v>813157.8125</v>
      </c>
      <c r="C4">
        <v>1154762.6875</v>
      </c>
    </row>
    <row r="5" spans="1:3" x14ac:dyDescent="0.4">
      <c r="A5" t="s">
        <v>38</v>
      </c>
      <c r="B5">
        <v>263483584760.02917</v>
      </c>
      <c r="C5">
        <v>572718318002.76245</v>
      </c>
    </row>
    <row r="6" spans="1:3" x14ac:dyDescent="0.4">
      <c r="A6" t="s">
        <v>39</v>
      </c>
      <c r="B6">
        <v>16</v>
      </c>
      <c r="C6">
        <v>16</v>
      </c>
    </row>
    <row r="7" spans="1:3" x14ac:dyDescent="0.4">
      <c r="A7" t="s">
        <v>48</v>
      </c>
      <c r="B7">
        <v>418100951381.39581</v>
      </c>
    </row>
    <row r="8" spans="1:3" x14ac:dyDescent="0.4">
      <c r="A8" t="s">
        <v>40</v>
      </c>
      <c r="B8">
        <v>0</v>
      </c>
    </row>
    <row r="9" spans="1:3" x14ac:dyDescent="0.4">
      <c r="A9" t="s">
        <v>41</v>
      </c>
      <c r="B9">
        <v>30</v>
      </c>
    </row>
    <row r="10" spans="1:3" x14ac:dyDescent="0.4">
      <c r="A10" t="s">
        <v>42</v>
      </c>
      <c r="B10">
        <v>-1.4942679290046865</v>
      </c>
    </row>
    <row r="11" spans="1:3" x14ac:dyDescent="0.4">
      <c r="A11" t="s">
        <v>43</v>
      </c>
      <c r="B11">
        <v>7.2775241441642741E-2</v>
      </c>
    </row>
    <row r="12" spans="1:3" x14ac:dyDescent="0.4">
      <c r="A12" t="s">
        <v>44</v>
      </c>
      <c r="B12">
        <v>1.6972608865939587</v>
      </c>
    </row>
    <row r="13" spans="1:3" x14ac:dyDescent="0.4">
      <c r="A13" t="s">
        <v>45</v>
      </c>
      <c r="B13">
        <v>0.14555048288328548</v>
      </c>
    </row>
    <row r="14" spans="1:3" ht="19.5" thickBot="1" x14ac:dyDescent="0.45">
      <c r="A14" s="1" t="s">
        <v>46</v>
      </c>
      <c r="B14" s="1">
        <v>2.0422724563012378</v>
      </c>
      <c r="C14" s="1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5773-3849-4E88-8FD0-4AA6D225601B}">
  <dimension ref="A1:C14"/>
  <sheetViews>
    <sheetView workbookViewId="0">
      <selection sqref="A1:C14"/>
    </sheetView>
  </sheetViews>
  <sheetFormatPr defaultRowHeight="18.75" x14ac:dyDescent="0.4"/>
  <sheetData>
    <row r="1" spans="1:3" x14ac:dyDescent="0.4">
      <c r="A1" t="s">
        <v>47</v>
      </c>
    </row>
    <row r="2" spans="1:3" ht="19.5" thickBot="1" x14ac:dyDescent="0.45"/>
    <row r="3" spans="1:3" x14ac:dyDescent="0.4">
      <c r="A3" s="2"/>
      <c r="B3" s="2" t="s">
        <v>35</v>
      </c>
      <c r="C3" s="2" t="s">
        <v>36</v>
      </c>
    </row>
    <row r="4" spans="1:3" x14ac:dyDescent="0.4">
      <c r="A4" t="s">
        <v>37</v>
      </c>
      <c r="B4">
        <v>614188.69230769225</v>
      </c>
      <c r="C4">
        <v>873145.4375</v>
      </c>
    </row>
    <row r="5" spans="1:3" x14ac:dyDescent="0.4">
      <c r="A5" t="s">
        <v>38</v>
      </c>
      <c r="B5">
        <v>103354441858.23079</v>
      </c>
      <c r="C5">
        <v>164271655301.59583</v>
      </c>
    </row>
    <row r="6" spans="1:3" x14ac:dyDescent="0.4">
      <c r="A6" t="s">
        <v>39</v>
      </c>
      <c r="B6">
        <v>13</v>
      </c>
      <c r="C6">
        <v>16</v>
      </c>
    </row>
    <row r="7" spans="1:3" x14ac:dyDescent="0.4">
      <c r="A7" t="s">
        <v>48</v>
      </c>
      <c r="B7">
        <v>137197338215.65582</v>
      </c>
    </row>
    <row r="8" spans="1:3" x14ac:dyDescent="0.4">
      <c r="A8" t="s">
        <v>40</v>
      </c>
      <c r="B8">
        <v>0</v>
      </c>
    </row>
    <row r="9" spans="1:3" x14ac:dyDescent="0.4">
      <c r="A9" t="s">
        <v>41</v>
      </c>
      <c r="B9">
        <v>27</v>
      </c>
    </row>
    <row r="10" spans="1:3" x14ac:dyDescent="0.4">
      <c r="A10" t="s">
        <v>42</v>
      </c>
      <c r="B10">
        <v>-1.8723500797175465</v>
      </c>
    </row>
    <row r="11" spans="1:3" x14ac:dyDescent="0.4">
      <c r="A11" t="s">
        <v>43</v>
      </c>
      <c r="B11">
        <v>3.6013245672260691E-2</v>
      </c>
    </row>
    <row r="12" spans="1:3" x14ac:dyDescent="0.4">
      <c r="A12" t="s">
        <v>44</v>
      </c>
      <c r="B12">
        <v>1.7032884457221271</v>
      </c>
    </row>
    <row r="13" spans="1:3" x14ac:dyDescent="0.4">
      <c r="A13" t="s">
        <v>45</v>
      </c>
      <c r="B13">
        <v>7.2026491344521382E-2</v>
      </c>
    </row>
    <row r="14" spans="1:3" ht="19.5" thickBot="1" x14ac:dyDescent="0.45">
      <c r="A14" s="1" t="s">
        <v>46</v>
      </c>
      <c r="B14" s="1">
        <v>2.0518305164802859</v>
      </c>
      <c r="C14" s="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8EB9E-374C-4BFC-A9FD-90978E89EB15}">
  <dimension ref="A1:C14"/>
  <sheetViews>
    <sheetView workbookViewId="0">
      <selection sqref="A1:C14"/>
    </sheetView>
  </sheetViews>
  <sheetFormatPr defaultRowHeight="18.75" x14ac:dyDescent="0.4"/>
  <sheetData>
    <row r="1" spans="1:3" x14ac:dyDescent="0.4">
      <c r="A1" t="s">
        <v>47</v>
      </c>
    </row>
    <row r="2" spans="1:3" ht="19.5" thickBot="1" x14ac:dyDescent="0.45"/>
    <row r="3" spans="1:3" x14ac:dyDescent="0.4">
      <c r="A3" s="2"/>
      <c r="B3" s="2" t="s">
        <v>35</v>
      </c>
      <c r="C3" s="2" t="s">
        <v>36</v>
      </c>
    </row>
    <row r="4" spans="1:3" x14ac:dyDescent="0.4">
      <c r="A4" t="s">
        <v>37</v>
      </c>
      <c r="B4">
        <v>873145.4375</v>
      </c>
      <c r="C4">
        <v>1154762.6875</v>
      </c>
    </row>
    <row r="5" spans="1:3" x14ac:dyDescent="0.4">
      <c r="A5" t="s">
        <v>38</v>
      </c>
      <c r="B5">
        <v>164271655301.59583</v>
      </c>
      <c r="C5">
        <v>572718318002.76245</v>
      </c>
    </row>
    <row r="6" spans="1:3" x14ac:dyDescent="0.4">
      <c r="A6" t="s">
        <v>39</v>
      </c>
      <c r="B6">
        <v>16</v>
      </c>
      <c r="C6">
        <v>16</v>
      </c>
    </row>
    <row r="7" spans="1:3" x14ac:dyDescent="0.4">
      <c r="A7" t="s">
        <v>48</v>
      </c>
      <c r="B7">
        <v>368494986652.17914</v>
      </c>
    </row>
    <row r="8" spans="1:3" x14ac:dyDescent="0.4">
      <c r="A8" t="s">
        <v>40</v>
      </c>
      <c r="B8">
        <v>0</v>
      </c>
    </row>
    <row r="9" spans="1:3" x14ac:dyDescent="0.4">
      <c r="A9" t="s">
        <v>41</v>
      </c>
      <c r="B9">
        <v>30</v>
      </c>
    </row>
    <row r="10" spans="1:3" x14ac:dyDescent="0.4">
      <c r="A10" t="s">
        <v>42</v>
      </c>
      <c r="B10">
        <v>-1.3121650166019894</v>
      </c>
    </row>
    <row r="11" spans="1:3" x14ac:dyDescent="0.4">
      <c r="A11" t="s">
        <v>43</v>
      </c>
      <c r="B11">
        <v>9.970815467840255E-2</v>
      </c>
    </row>
    <row r="12" spans="1:3" x14ac:dyDescent="0.4">
      <c r="A12" t="s">
        <v>44</v>
      </c>
      <c r="B12">
        <v>1.6972608865939587</v>
      </c>
    </row>
    <row r="13" spans="1:3" x14ac:dyDescent="0.4">
      <c r="A13" t="s">
        <v>45</v>
      </c>
      <c r="B13">
        <v>0.1994163093568051</v>
      </c>
    </row>
    <row r="14" spans="1:3" ht="19.5" thickBot="1" x14ac:dyDescent="0.45">
      <c r="A14" s="1" t="s">
        <v>46</v>
      </c>
      <c r="B14" s="1">
        <v>2.0422724563012378</v>
      </c>
      <c r="C14" s="1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479A-3417-41D8-8AD5-ED79C152C1D9}">
  <dimension ref="A1:AJ58"/>
  <sheetViews>
    <sheetView topLeftCell="U13" workbookViewId="0">
      <selection activeCell="AI20" sqref="AI20"/>
    </sheetView>
  </sheetViews>
  <sheetFormatPr defaultRowHeight="18.75" x14ac:dyDescent="0.4"/>
  <cols>
    <col min="22" max="22" width="11.75" customWidth="1"/>
    <col min="23" max="23" width="13.375" customWidth="1"/>
    <col min="24" max="24" width="13.125" customWidth="1"/>
    <col min="25" max="25" width="14.625" customWidth="1"/>
    <col min="26" max="26" width="11.875" customWidth="1"/>
    <col min="27" max="27" width="12.5" customWidth="1"/>
    <col min="32" max="32" width="11.25" customWidth="1"/>
    <col min="33" max="33" width="12.625" customWidth="1"/>
  </cols>
  <sheetData>
    <row r="1" spans="1:3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6</v>
      </c>
      <c r="M1" t="s">
        <v>8</v>
      </c>
      <c r="N1" t="s">
        <v>7</v>
      </c>
      <c r="O1" t="s">
        <v>9</v>
      </c>
    </row>
    <row r="2" spans="1:36" x14ac:dyDescent="0.4">
      <c r="A2" t="s">
        <v>10</v>
      </c>
      <c r="B2">
        <v>64</v>
      </c>
      <c r="C2">
        <v>8</v>
      </c>
      <c r="D2">
        <v>8</v>
      </c>
      <c r="E2">
        <v>8</v>
      </c>
      <c r="F2">
        <v>8</v>
      </c>
      <c r="G2">
        <v>253</v>
      </c>
      <c r="H2">
        <v>255</v>
      </c>
      <c r="I2">
        <v>256</v>
      </c>
      <c r="J2">
        <v>257</v>
      </c>
      <c r="M2">
        <v>138438</v>
      </c>
      <c r="N2">
        <v>464417</v>
      </c>
      <c r="O2">
        <v>817947</v>
      </c>
    </row>
    <row r="3" spans="1:36" x14ac:dyDescent="0.4">
      <c r="A3" t="s">
        <v>11</v>
      </c>
      <c r="B3">
        <v>65</v>
      </c>
      <c r="C3">
        <v>7</v>
      </c>
      <c r="D3">
        <v>5</v>
      </c>
      <c r="E3">
        <v>6</v>
      </c>
      <c r="F3">
        <v>7</v>
      </c>
      <c r="G3">
        <v>262</v>
      </c>
      <c r="H3">
        <v>263</v>
      </c>
      <c r="I3">
        <v>264</v>
      </c>
      <c r="J3">
        <v>265</v>
      </c>
      <c r="L3">
        <v>964126</v>
      </c>
      <c r="M3">
        <v>999394</v>
      </c>
      <c r="N3">
        <v>1266643</v>
      </c>
      <c r="O3">
        <v>928422</v>
      </c>
    </row>
    <row r="4" spans="1:36" x14ac:dyDescent="0.4">
      <c r="A4" t="s">
        <v>12</v>
      </c>
      <c r="B4">
        <v>63</v>
      </c>
      <c r="C4">
        <v>8</v>
      </c>
      <c r="D4">
        <v>7</v>
      </c>
      <c r="E4">
        <v>7</v>
      </c>
      <c r="F4">
        <v>7</v>
      </c>
      <c r="G4">
        <v>266</v>
      </c>
      <c r="H4">
        <v>267</v>
      </c>
      <c r="I4">
        <v>268</v>
      </c>
      <c r="J4">
        <v>269</v>
      </c>
      <c r="M4">
        <v>1158906</v>
      </c>
      <c r="N4">
        <v>885172</v>
      </c>
      <c r="O4">
        <v>1539092</v>
      </c>
    </row>
    <row r="5" spans="1:36" x14ac:dyDescent="0.4">
      <c r="A5" t="s">
        <v>13</v>
      </c>
      <c r="B5">
        <v>64</v>
      </c>
      <c r="C5">
        <v>7</v>
      </c>
      <c r="D5">
        <v>7</v>
      </c>
      <c r="E5">
        <v>7</v>
      </c>
      <c r="F5">
        <v>7</v>
      </c>
      <c r="G5">
        <v>270</v>
      </c>
      <c r="H5">
        <v>271</v>
      </c>
      <c r="I5">
        <v>272</v>
      </c>
      <c r="J5">
        <v>273</v>
      </c>
      <c r="L5">
        <v>149345</v>
      </c>
      <c r="M5">
        <v>1444283</v>
      </c>
      <c r="N5">
        <v>409105</v>
      </c>
      <c r="O5">
        <v>564201</v>
      </c>
    </row>
    <row r="6" spans="1:36" x14ac:dyDescent="0.4">
      <c r="A6" t="s">
        <v>14</v>
      </c>
      <c r="B6">
        <v>62</v>
      </c>
      <c r="C6">
        <v>7</v>
      </c>
      <c r="D6">
        <v>5</v>
      </c>
      <c r="E6">
        <v>7</v>
      </c>
      <c r="F6">
        <v>5</v>
      </c>
      <c r="G6">
        <v>274</v>
      </c>
      <c r="H6">
        <v>275</v>
      </c>
      <c r="I6">
        <v>276</v>
      </c>
      <c r="J6">
        <v>277</v>
      </c>
      <c r="L6">
        <v>381122</v>
      </c>
      <c r="M6">
        <v>764337</v>
      </c>
      <c r="O6">
        <v>1000613</v>
      </c>
    </row>
    <row r="7" spans="1:36" x14ac:dyDescent="0.4">
      <c r="A7" t="s">
        <v>15</v>
      </c>
      <c r="B7">
        <v>67</v>
      </c>
      <c r="C7">
        <v>7</v>
      </c>
      <c r="D7">
        <v>6</v>
      </c>
      <c r="E7">
        <v>8</v>
      </c>
      <c r="F7">
        <v>7</v>
      </c>
      <c r="G7">
        <v>278</v>
      </c>
      <c r="H7">
        <v>279</v>
      </c>
      <c r="I7">
        <v>280</v>
      </c>
      <c r="J7">
        <v>281</v>
      </c>
      <c r="L7">
        <v>822054</v>
      </c>
      <c r="M7">
        <v>445344</v>
      </c>
      <c r="N7">
        <v>611204</v>
      </c>
      <c r="O7">
        <v>849257</v>
      </c>
    </row>
    <row r="8" spans="1:36" x14ac:dyDescent="0.4">
      <c r="A8" t="s">
        <v>16</v>
      </c>
      <c r="B8">
        <v>63</v>
      </c>
      <c r="C8">
        <v>7</v>
      </c>
      <c r="D8">
        <v>7</v>
      </c>
      <c r="E8">
        <v>7</v>
      </c>
      <c r="F8">
        <v>7</v>
      </c>
      <c r="G8">
        <v>282</v>
      </c>
      <c r="H8">
        <v>283</v>
      </c>
      <c r="I8">
        <v>284</v>
      </c>
      <c r="J8">
        <v>285</v>
      </c>
      <c r="L8">
        <v>753074</v>
      </c>
      <c r="M8">
        <v>656653</v>
      </c>
      <c r="N8">
        <v>696144</v>
      </c>
      <c r="O8">
        <v>560690</v>
      </c>
    </row>
    <row r="9" spans="1:36" x14ac:dyDescent="0.4">
      <c r="A9" t="s">
        <v>17</v>
      </c>
      <c r="B9">
        <v>66</v>
      </c>
      <c r="C9">
        <v>6</v>
      </c>
      <c r="D9">
        <v>5</v>
      </c>
      <c r="E9">
        <v>6</v>
      </c>
      <c r="F9">
        <v>4</v>
      </c>
      <c r="G9">
        <v>286</v>
      </c>
      <c r="H9">
        <v>287</v>
      </c>
      <c r="I9">
        <v>288</v>
      </c>
      <c r="J9">
        <v>290</v>
      </c>
      <c r="L9">
        <v>344333</v>
      </c>
      <c r="M9">
        <v>533809</v>
      </c>
      <c r="N9">
        <v>237714</v>
      </c>
      <c r="O9">
        <v>1568941</v>
      </c>
    </row>
    <row r="11" spans="1:36" x14ac:dyDescent="0.4">
      <c r="A11" t="s">
        <v>18</v>
      </c>
      <c r="B11">
        <v>25</v>
      </c>
      <c r="C11">
        <v>7</v>
      </c>
      <c r="D11">
        <v>7</v>
      </c>
      <c r="E11">
        <v>7</v>
      </c>
      <c r="F11">
        <v>7</v>
      </c>
      <c r="G11">
        <v>291</v>
      </c>
      <c r="H11">
        <v>292</v>
      </c>
      <c r="I11">
        <v>293</v>
      </c>
      <c r="J11">
        <v>294</v>
      </c>
      <c r="L11">
        <v>1751882</v>
      </c>
      <c r="M11">
        <v>2807524</v>
      </c>
      <c r="N11">
        <v>1164617</v>
      </c>
      <c r="O11">
        <v>1881022</v>
      </c>
    </row>
    <row r="12" spans="1:36" x14ac:dyDescent="0.4">
      <c r="A12" t="s">
        <v>19</v>
      </c>
      <c r="B12">
        <v>26</v>
      </c>
      <c r="C12">
        <v>8</v>
      </c>
      <c r="D12">
        <v>8</v>
      </c>
      <c r="E12">
        <v>8</v>
      </c>
      <c r="F12">
        <v>8</v>
      </c>
      <c r="G12">
        <v>295</v>
      </c>
      <c r="H12">
        <v>296</v>
      </c>
      <c r="I12">
        <v>297</v>
      </c>
      <c r="J12">
        <v>298</v>
      </c>
      <c r="L12">
        <v>982239</v>
      </c>
      <c r="M12">
        <v>1582585</v>
      </c>
      <c r="N12">
        <v>1929195</v>
      </c>
      <c r="O12">
        <v>2416545</v>
      </c>
      <c r="Y12" s="4" t="s">
        <v>27</v>
      </c>
      <c r="Z12" s="4"/>
      <c r="AA12" s="5" t="s">
        <v>29</v>
      </c>
      <c r="AB12" s="5"/>
    </row>
    <row r="13" spans="1:36" x14ac:dyDescent="0.4">
      <c r="A13" t="s">
        <v>20</v>
      </c>
      <c r="B13">
        <v>26</v>
      </c>
      <c r="C13">
        <v>8</v>
      </c>
      <c r="D13">
        <v>8</v>
      </c>
      <c r="E13">
        <v>8</v>
      </c>
      <c r="F13">
        <v>8</v>
      </c>
      <c r="G13">
        <v>299</v>
      </c>
      <c r="H13">
        <v>300</v>
      </c>
      <c r="I13">
        <v>301</v>
      </c>
      <c r="J13">
        <v>302</v>
      </c>
      <c r="L13">
        <v>922032</v>
      </c>
      <c r="M13">
        <v>1347250</v>
      </c>
      <c r="N13">
        <v>733257</v>
      </c>
      <c r="O13">
        <v>1136078</v>
      </c>
      <c r="Y13" t="s">
        <v>26</v>
      </c>
      <c r="Z13" t="s">
        <v>51</v>
      </c>
      <c r="AA13" t="s">
        <v>26</v>
      </c>
      <c r="AB13" t="s">
        <v>51</v>
      </c>
    </row>
    <row r="14" spans="1:36" x14ac:dyDescent="0.4">
      <c r="A14" t="s">
        <v>21</v>
      </c>
      <c r="B14">
        <v>27</v>
      </c>
      <c r="C14">
        <v>7</v>
      </c>
      <c r="D14">
        <v>7</v>
      </c>
      <c r="E14">
        <v>7</v>
      </c>
      <c r="F14">
        <v>7</v>
      </c>
      <c r="G14">
        <v>303</v>
      </c>
      <c r="H14">
        <v>304</v>
      </c>
      <c r="I14">
        <v>305</v>
      </c>
      <c r="J14">
        <v>306</v>
      </c>
      <c r="L14">
        <v>1254941</v>
      </c>
      <c r="M14">
        <v>1637456</v>
      </c>
      <c r="N14">
        <v>622087</v>
      </c>
      <c r="O14">
        <v>1061837</v>
      </c>
      <c r="Z14">
        <v>1751882</v>
      </c>
      <c r="AA14">
        <v>138438</v>
      </c>
      <c r="AB14">
        <v>2807524</v>
      </c>
      <c r="AF14" t="s">
        <v>58</v>
      </c>
      <c r="AG14" t="s">
        <v>59</v>
      </c>
      <c r="AJ14" t="s">
        <v>58</v>
      </c>
    </row>
    <row r="15" spans="1:36" x14ac:dyDescent="0.4">
      <c r="A15" t="s">
        <v>22</v>
      </c>
      <c r="B15">
        <v>22</v>
      </c>
      <c r="C15">
        <v>7</v>
      </c>
      <c r="D15">
        <v>7</v>
      </c>
      <c r="E15">
        <v>7</v>
      </c>
      <c r="F15">
        <v>7</v>
      </c>
      <c r="G15">
        <v>307</v>
      </c>
      <c r="H15">
        <v>308</v>
      </c>
      <c r="I15">
        <v>309</v>
      </c>
      <c r="J15">
        <v>310</v>
      </c>
      <c r="L15">
        <v>633074</v>
      </c>
      <c r="M15">
        <v>920970</v>
      </c>
      <c r="N15">
        <v>651977</v>
      </c>
      <c r="O15">
        <v>675428</v>
      </c>
      <c r="Z15">
        <v>982239</v>
      </c>
      <c r="AA15">
        <v>999394</v>
      </c>
      <c r="AB15">
        <v>1582585</v>
      </c>
      <c r="AG15">
        <v>1751882</v>
      </c>
    </row>
    <row r="16" spans="1:36" x14ac:dyDescent="0.4">
      <c r="A16" t="s">
        <v>23</v>
      </c>
      <c r="B16">
        <v>25</v>
      </c>
      <c r="C16">
        <v>7</v>
      </c>
      <c r="D16">
        <v>7</v>
      </c>
      <c r="E16">
        <v>7</v>
      </c>
      <c r="F16">
        <v>7</v>
      </c>
      <c r="G16">
        <v>311</v>
      </c>
      <c r="H16">
        <v>312</v>
      </c>
      <c r="I16">
        <v>313</v>
      </c>
      <c r="J16">
        <v>314</v>
      </c>
      <c r="L16">
        <v>782638</v>
      </c>
      <c r="M16">
        <v>1030352</v>
      </c>
      <c r="N16">
        <v>451378</v>
      </c>
      <c r="O16">
        <v>536503</v>
      </c>
      <c r="Z16">
        <v>922032</v>
      </c>
      <c r="AA16">
        <v>1158906</v>
      </c>
      <c r="AB16">
        <v>1347250</v>
      </c>
      <c r="AG16">
        <v>982239</v>
      </c>
    </row>
    <row r="17" spans="1:33" x14ac:dyDescent="0.4">
      <c r="A17" t="s">
        <v>24</v>
      </c>
      <c r="B17">
        <v>28</v>
      </c>
      <c r="C17">
        <v>7</v>
      </c>
      <c r="D17">
        <v>7</v>
      </c>
      <c r="E17">
        <v>6</v>
      </c>
      <c r="F17">
        <v>6</v>
      </c>
      <c r="G17">
        <v>315</v>
      </c>
      <c r="H17">
        <v>316</v>
      </c>
      <c r="I17">
        <v>317</v>
      </c>
      <c r="J17">
        <v>318</v>
      </c>
      <c r="L17">
        <v>288326</v>
      </c>
      <c r="M17">
        <v>381208</v>
      </c>
      <c r="N17">
        <v>199189</v>
      </c>
      <c r="O17">
        <v>306270</v>
      </c>
      <c r="Y17">
        <v>964126</v>
      </c>
      <c r="Z17">
        <v>1254941</v>
      </c>
      <c r="AA17">
        <v>1444283</v>
      </c>
      <c r="AB17">
        <v>1637456</v>
      </c>
      <c r="AG17">
        <v>922032</v>
      </c>
    </row>
    <row r="18" spans="1:33" x14ac:dyDescent="0.4">
      <c r="A18" t="s">
        <v>25</v>
      </c>
      <c r="B18">
        <v>22</v>
      </c>
      <c r="C18">
        <v>7</v>
      </c>
      <c r="D18">
        <v>7</v>
      </c>
      <c r="E18">
        <v>7</v>
      </c>
      <c r="F18">
        <v>7</v>
      </c>
      <c r="G18">
        <v>319</v>
      </c>
      <c r="H18">
        <v>320</v>
      </c>
      <c r="I18">
        <v>321</v>
      </c>
      <c r="J18">
        <v>322</v>
      </c>
      <c r="L18">
        <v>100401</v>
      </c>
      <c r="M18">
        <v>191746</v>
      </c>
      <c r="N18">
        <v>543292</v>
      </c>
      <c r="O18">
        <v>563429</v>
      </c>
      <c r="Y18">
        <v>149345</v>
      </c>
      <c r="Z18">
        <v>633074</v>
      </c>
      <c r="AA18">
        <v>764337</v>
      </c>
      <c r="AB18">
        <v>920970</v>
      </c>
      <c r="AF18">
        <v>964126</v>
      </c>
      <c r="AG18">
        <v>1254941</v>
      </c>
    </row>
    <row r="19" spans="1:33" x14ac:dyDescent="0.4">
      <c r="Y19">
        <v>381122</v>
      </c>
      <c r="Z19">
        <v>782638</v>
      </c>
      <c r="AA19">
        <v>445344</v>
      </c>
      <c r="AB19">
        <v>1030352</v>
      </c>
      <c r="AF19">
        <v>149345</v>
      </c>
      <c r="AG19">
        <v>633074</v>
      </c>
    </row>
    <row r="20" spans="1:33" x14ac:dyDescent="0.4">
      <c r="Y20">
        <v>822054</v>
      </c>
      <c r="Z20">
        <v>288326</v>
      </c>
      <c r="AA20">
        <v>656653</v>
      </c>
      <c r="AB20">
        <v>381208</v>
      </c>
      <c r="AF20">
        <v>381122</v>
      </c>
      <c r="AG20">
        <v>782638</v>
      </c>
    </row>
    <row r="21" spans="1:33" x14ac:dyDescent="0.4">
      <c r="L21" t="s">
        <v>26</v>
      </c>
      <c r="M21" t="s">
        <v>28</v>
      </c>
      <c r="P21" t="s">
        <v>27</v>
      </c>
      <c r="Q21" t="s">
        <v>29</v>
      </c>
      <c r="U21" s="4" t="s">
        <v>26</v>
      </c>
      <c r="V21" s="4"/>
      <c r="Y21">
        <v>753074</v>
      </c>
      <c r="Z21">
        <v>100401</v>
      </c>
      <c r="AA21">
        <v>533809</v>
      </c>
      <c r="AB21">
        <v>191746</v>
      </c>
      <c r="AF21">
        <v>822054</v>
      </c>
      <c r="AG21">
        <v>288326</v>
      </c>
    </row>
    <row r="22" spans="1:33" x14ac:dyDescent="0.4">
      <c r="M22">
        <v>1751882</v>
      </c>
      <c r="Q22">
        <v>138438</v>
      </c>
      <c r="U22" t="s">
        <v>27</v>
      </c>
      <c r="V22" t="s">
        <v>29</v>
      </c>
      <c r="Y22">
        <v>344333</v>
      </c>
      <c r="Z22">
        <v>1164617</v>
      </c>
      <c r="AA22">
        <v>817947</v>
      </c>
      <c r="AB22">
        <v>1881022</v>
      </c>
      <c r="AF22">
        <v>753074</v>
      </c>
      <c r="AG22">
        <v>100401</v>
      </c>
    </row>
    <row r="23" spans="1:33" x14ac:dyDescent="0.4">
      <c r="M23">
        <v>982239</v>
      </c>
      <c r="Q23">
        <v>999394</v>
      </c>
      <c r="U23">
        <v>964126</v>
      </c>
      <c r="Y23">
        <v>464417</v>
      </c>
      <c r="Z23">
        <v>1929195</v>
      </c>
      <c r="AA23">
        <v>928422</v>
      </c>
      <c r="AB23">
        <v>2416545</v>
      </c>
      <c r="AF23">
        <v>344333</v>
      </c>
      <c r="AG23">
        <v>1164617</v>
      </c>
    </row>
    <row r="24" spans="1:33" x14ac:dyDescent="0.4">
      <c r="M24">
        <v>922032</v>
      </c>
      <c r="Q24">
        <v>1158906</v>
      </c>
      <c r="U24">
        <v>149345</v>
      </c>
      <c r="Y24">
        <v>1266643</v>
      </c>
      <c r="Z24">
        <v>733257</v>
      </c>
      <c r="AA24">
        <v>1539092</v>
      </c>
      <c r="AB24">
        <v>1136078</v>
      </c>
      <c r="AF24">
        <v>464417</v>
      </c>
      <c r="AG24">
        <v>1929195</v>
      </c>
    </row>
    <row r="25" spans="1:33" x14ac:dyDescent="0.4">
      <c r="L25">
        <v>964126</v>
      </c>
      <c r="M25">
        <v>1254941</v>
      </c>
      <c r="P25">
        <v>964126</v>
      </c>
      <c r="Q25">
        <v>1444283</v>
      </c>
      <c r="U25">
        <v>381122</v>
      </c>
      <c r="Y25">
        <v>885172</v>
      </c>
      <c r="Z25">
        <v>622087</v>
      </c>
      <c r="AA25">
        <v>564201</v>
      </c>
      <c r="AB25">
        <v>1061837</v>
      </c>
      <c r="AF25">
        <v>1266643</v>
      </c>
      <c r="AG25">
        <v>733257</v>
      </c>
    </row>
    <row r="26" spans="1:33" x14ac:dyDescent="0.4">
      <c r="L26">
        <v>149345</v>
      </c>
      <c r="M26">
        <v>633074</v>
      </c>
      <c r="P26">
        <v>149345</v>
      </c>
      <c r="Q26">
        <v>764337</v>
      </c>
      <c r="U26">
        <v>822054</v>
      </c>
      <c r="Y26">
        <v>409105</v>
      </c>
      <c r="Z26">
        <v>651977</v>
      </c>
      <c r="AA26">
        <v>1000613</v>
      </c>
      <c r="AB26">
        <v>675428</v>
      </c>
      <c r="AF26">
        <v>885172</v>
      </c>
      <c r="AG26">
        <v>622087</v>
      </c>
    </row>
    <row r="27" spans="1:33" x14ac:dyDescent="0.4">
      <c r="L27">
        <v>381122</v>
      </c>
      <c r="M27">
        <v>782638</v>
      </c>
      <c r="P27">
        <v>381122</v>
      </c>
      <c r="Q27">
        <v>445344</v>
      </c>
      <c r="U27">
        <v>753074</v>
      </c>
      <c r="Y27">
        <v>611204</v>
      </c>
      <c r="Z27">
        <v>451378</v>
      </c>
      <c r="AA27">
        <v>849257</v>
      </c>
      <c r="AB27">
        <v>536503</v>
      </c>
      <c r="AF27">
        <v>409105</v>
      </c>
      <c r="AG27">
        <v>651977</v>
      </c>
    </row>
    <row r="28" spans="1:33" x14ac:dyDescent="0.4">
      <c r="L28">
        <v>822054</v>
      </c>
      <c r="M28">
        <v>288326</v>
      </c>
      <c r="P28">
        <v>822054</v>
      </c>
      <c r="Q28">
        <v>656653</v>
      </c>
      <c r="U28">
        <v>344333</v>
      </c>
      <c r="Y28">
        <v>696144</v>
      </c>
      <c r="Z28">
        <v>199189</v>
      </c>
      <c r="AA28">
        <v>560690</v>
      </c>
      <c r="AB28">
        <v>306270</v>
      </c>
      <c r="AF28">
        <v>611204</v>
      </c>
      <c r="AG28">
        <v>451378</v>
      </c>
    </row>
    <row r="29" spans="1:33" x14ac:dyDescent="0.4">
      <c r="L29">
        <v>753074</v>
      </c>
      <c r="M29">
        <v>100401</v>
      </c>
      <c r="P29">
        <v>753074</v>
      </c>
      <c r="Q29">
        <v>533809</v>
      </c>
      <c r="Y29">
        <v>237714</v>
      </c>
      <c r="Z29">
        <v>543292</v>
      </c>
      <c r="AA29">
        <v>1568941</v>
      </c>
      <c r="AB29">
        <v>563429</v>
      </c>
      <c r="AF29">
        <v>696144</v>
      </c>
      <c r="AG29">
        <v>199189</v>
      </c>
    </row>
    <row r="30" spans="1:33" x14ac:dyDescent="0.4">
      <c r="L30">
        <v>344333</v>
      </c>
      <c r="M30">
        <v>2807524</v>
      </c>
      <c r="P30">
        <v>344333</v>
      </c>
      <c r="Q30">
        <v>2807524</v>
      </c>
      <c r="X30" t="s">
        <v>30</v>
      </c>
      <c r="Y30">
        <f>AVERAGE(Y17:Y29)</f>
        <v>614188.69230769225</v>
      </c>
      <c r="Z30">
        <f>AVERAGE(Z14:Z29)</f>
        <v>813157.8125</v>
      </c>
      <c r="AA30">
        <f t="shared" ref="AA30:AB30" si="0">AVERAGE(AA14:AA29)</f>
        <v>873145.4375</v>
      </c>
      <c r="AB30">
        <f t="shared" si="0"/>
        <v>1154762.6875</v>
      </c>
      <c r="AF30">
        <v>237714</v>
      </c>
      <c r="AG30">
        <v>543292</v>
      </c>
    </row>
    <row r="31" spans="1:33" x14ac:dyDescent="0.4">
      <c r="L31">
        <v>138438</v>
      </c>
      <c r="M31">
        <v>1582585</v>
      </c>
      <c r="P31">
        <v>1751882</v>
      </c>
      <c r="Q31">
        <v>1582585</v>
      </c>
      <c r="X31" t="s">
        <v>31</v>
      </c>
      <c r="Y31">
        <f>STDEV(Y17:Y29)</f>
        <v>321487.85647086392</v>
      </c>
      <c r="Z31">
        <f>STDEV(Z14:Z29)</f>
        <v>513306.52125219407</v>
      </c>
      <c r="AA31">
        <f t="shared" ref="AA31:AB31" si="1">STDEV(AA14:AA29)</f>
        <v>405304.39832500688</v>
      </c>
      <c r="AB31">
        <f t="shared" si="1"/>
        <v>756781.55236683891</v>
      </c>
      <c r="AF31">
        <v>138438</v>
      </c>
      <c r="AG31">
        <v>2807524</v>
      </c>
    </row>
    <row r="32" spans="1:33" x14ac:dyDescent="0.4">
      <c r="L32">
        <v>999394</v>
      </c>
      <c r="M32">
        <v>1347250</v>
      </c>
      <c r="P32">
        <v>982239</v>
      </c>
      <c r="Q32">
        <v>1347250</v>
      </c>
      <c r="X32" t="s">
        <v>32</v>
      </c>
      <c r="Y32">
        <f>Y31/SQRT(13)</f>
        <v>89164.688534208253</v>
      </c>
      <c r="Z32">
        <f>Z31/SQRT(16)</f>
        <v>128326.63031304852</v>
      </c>
      <c r="AA32">
        <f t="shared" ref="AA32:AB32" si="2">AA31/SQRT(16)</f>
        <v>101326.09958125172</v>
      </c>
      <c r="AB32">
        <f t="shared" si="2"/>
        <v>189195.38809170973</v>
      </c>
      <c r="AF32">
        <v>999394</v>
      </c>
      <c r="AG32">
        <v>1582585</v>
      </c>
    </row>
    <row r="33" spans="12:33" x14ac:dyDescent="0.4">
      <c r="L33">
        <v>1158906</v>
      </c>
      <c r="M33">
        <v>1637456</v>
      </c>
      <c r="P33">
        <v>922032</v>
      </c>
      <c r="Q33">
        <v>1637456</v>
      </c>
      <c r="AF33">
        <v>1158906</v>
      </c>
      <c r="AG33">
        <v>1347250</v>
      </c>
    </row>
    <row r="34" spans="12:33" x14ac:dyDescent="0.4">
      <c r="L34">
        <v>1444283</v>
      </c>
      <c r="M34">
        <v>920970</v>
      </c>
      <c r="P34">
        <v>1254941</v>
      </c>
      <c r="Q34">
        <v>920970</v>
      </c>
      <c r="AF34">
        <v>1444283</v>
      </c>
      <c r="AG34">
        <v>1637456</v>
      </c>
    </row>
    <row r="35" spans="12:33" x14ac:dyDescent="0.4">
      <c r="L35">
        <v>764337</v>
      </c>
      <c r="M35">
        <v>1030352</v>
      </c>
      <c r="P35">
        <v>633074</v>
      </c>
      <c r="Q35">
        <v>1030352</v>
      </c>
      <c r="AF35">
        <v>764337</v>
      </c>
      <c r="AG35">
        <v>920970</v>
      </c>
    </row>
    <row r="36" spans="12:33" x14ac:dyDescent="0.4">
      <c r="L36">
        <v>445344</v>
      </c>
      <c r="M36">
        <v>381208</v>
      </c>
      <c r="P36">
        <v>782638</v>
      </c>
      <c r="Q36">
        <v>381208</v>
      </c>
      <c r="AF36">
        <v>445344</v>
      </c>
      <c r="AG36">
        <v>1030352</v>
      </c>
    </row>
    <row r="37" spans="12:33" x14ac:dyDescent="0.4">
      <c r="L37">
        <v>656653</v>
      </c>
      <c r="M37">
        <v>191746</v>
      </c>
      <c r="P37">
        <v>288326</v>
      </c>
      <c r="Q37">
        <v>191746</v>
      </c>
      <c r="V37" s="4" t="s">
        <v>56</v>
      </c>
      <c r="W37" s="4"/>
      <c r="X37" s="5" t="s">
        <v>57</v>
      </c>
      <c r="Y37" s="5"/>
      <c r="AD37">
        <v>656653</v>
      </c>
      <c r="AE37">
        <v>381208</v>
      </c>
    </row>
    <row r="38" spans="12:33" x14ac:dyDescent="0.4">
      <c r="L38">
        <v>533809</v>
      </c>
      <c r="M38">
        <v>1164617</v>
      </c>
      <c r="P38">
        <v>100401</v>
      </c>
      <c r="Q38">
        <v>817947</v>
      </c>
      <c r="V38" t="s">
        <v>58</v>
      </c>
      <c r="W38" t="s">
        <v>59</v>
      </c>
      <c r="X38" t="s">
        <v>58</v>
      </c>
      <c r="Y38" t="s">
        <v>59</v>
      </c>
      <c r="AD38">
        <v>533809</v>
      </c>
      <c r="AE38">
        <v>191746</v>
      </c>
    </row>
    <row r="39" spans="12:33" x14ac:dyDescent="0.4">
      <c r="L39">
        <v>464417</v>
      </c>
      <c r="M39">
        <v>1929195</v>
      </c>
      <c r="P39">
        <v>464417</v>
      </c>
      <c r="Q39">
        <v>928422</v>
      </c>
      <c r="V39">
        <v>614188.69230769225</v>
      </c>
      <c r="W39">
        <v>813157.8125</v>
      </c>
      <c r="X39">
        <v>873145.4375</v>
      </c>
      <c r="Y39">
        <v>1154762.6875</v>
      </c>
      <c r="AD39">
        <v>817947</v>
      </c>
      <c r="AE39">
        <v>1881022</v>
      </c>
    </row>
    <row r="40" spans="12:33" x14ac:dyDescent="0.4">
      <c r="L40">
        <v>1266643</v>
      </c>
      <c r="M40">
        <v>733257</v>
      </c>
      <c r="P40">
        <v>1266643</v>
      </c>
      <c r="Q40">
        <v>1539092</v>
      </c>
      <c r="U40" t="s">
        <v>31</v>
      </c>
      <c r="V40">
        <v>321487.85647086392</v>
      </c>
      <c r="W40">
        <v>513306.52125219407</v>
      </c>
      <c r="X40">
        <v>405304.39832500688</v>
      </c>
      <c r="Y40">
        <v>756781.55236683891</v>
      </c>
      <c r="AD40">
        <v>928422</v>
      </c>
      <c r="AE40">
        <v>2416545</v>
      </c>
    </row>
    <row r="41" spans="12:33" x14ac:dyDescent="0.4">
      <c r="L41">
        <v>885172</v>
      </c>
      <c r="M41">
        <v>622087</v>
      </c>
      <c r="P41">
        <v>885172</v>
      </c>
      <c r="Q41">
        <v>564201</v>
      </c>
      <c r="U41" t="s">
        <v>32</v>
      </c>
      <c r="V41">
        <v>89164.688534208253</v>
      </c>
      <c r="W41">
        <v>128326.63031304852</v>
      </c>
      <c r="X41">
        <v>101326.09958125172</v>
      </c>
      <c r="Y41">
        <v>189195.38809170973</v>
      </c>
      <c r="AD41">
        <v>1539092</v>
      </c>
      <c r="AE41">
        <v>1136078</v>
      </c>
    </row>
    <row r="42" spans="12:33" x14ac:dyDescent="0.4">
      <c r="L42">
        <v>409105</v>
      </c>
      <c r="M42">
        <v>651977</v>
      </c>
      <c r="P42">
        <v>409105</v>
      </c>
      <c r="Q42">
        <v>1000613</v>
      </c>
      <c r="AF42">
        <v>564201</v>
      </c>
      <c r="AG42">
        <v>1061837</v>
      </c>
    </row>
    <row r="43" spans="12:33" x14ac:dyDescent="0.4">
      <c r="L43">
        <v>611204</v>
      </c>
      <c r="M43">
        <v>451378</v>
      </c>
      <c r="P43">
        <v>611204</v>
      </c>
      <c r="Q43">
        <v>849257</v>
      </c>
      <c r="AF43">
        <v>1000613</v>
      </c>
      <c r="AG43">
        <v>675428</v>
      </c>
    </row>
    <row r="44" spans="12:33" x14ac:dyDescent="0.4">
      <c r="L44">
        <v>696144</v>
      </c>
      <c r="M44">
        <v>199189</v>
      </c>
      <c r="P44">
        <v>696144</v>
      </c>
      <c r="Q44">
        <v>560690</v>
      </c>
      <c r="V44" s="4" t="s">
        <v>55</v>
      </c>
      <c r="W44" s="4"/>
      <c r="X44" s="4" t="s">
        <v>54</v>
      </c>
      <c r="Y44" s="4"/>
      <c r="AF44">
        <v>849257</v>
      </c>
      <c r="AG44">
        <v>536503</v>
      </c>
    </row>
    <row r="45" spans="12:33" x14ac:dyDescent="0.4">
      <c r="L45">
        <v>237714</v>
      </c>
      <c r="M45">
        <v>543292</v>
      </c>
      <c r="P45">
        <v>237714</v>
      </c>
      <c r="Q45">
        <v>1568941</v>
      </c>
      <c r="V45" t="s">
        <v>56</v>
      </c>
      <c r="W45" t="s">
        <v>57</v>
      </c>
      <c r="X45" t="s">
        <v>56</v>
      </c>
      <c r="Y45" t="s">
        <v>57</v>
      </c>
      <c r="AF45">
        <v>560690</v>
      </c>
      <c r="AG45">
        <v>306270</v>
      </c>
    </row>
    <row r="46" spans="12:33" x14ac:dyDescent="0.4">
      <c r="L46">
        <v>817947</v>
      </c>
      <c r="M46">
        <v>1881022</v>
      </c>
      <c r="P46">
        <v>1164617</v>
      </c>
      <c r="Q46">
        <v>1881022</v>
      </c>
      <c r="V46">
        <v>614188.69230769225</v>
      </c>
      <c r="W46">
        <v>873145.4375</v>
      </c>
      <c r="X46">
        <v>813157.8125</v>
      </c>
      <c r="Y46">
        <v>1154762.6875</v>
      </c>
      <c r="AF46">
        <v>1568941</v>
      </c>
      <c r="AG46">
        <v>563429</v>
      </c>
    </row>
    <row r="47" spans="12:33" x14ac:dyDescent="0.4">
      <c r="L47">
        <v>928422</v>
      </c>
      <c r="M47">
        <v>2416545</v>
      </c>
      <c r="P47">
        <v>1929195</v>
      </c>
      <c r="Q47">
        <v>2416545</v>
      </c>
      <c r="U47" t="s">
        <v>31</v>
      </c>
      <c r="V47">
        <v>321487.85647086392</v>
      </c>
      <c r="W47">
        <v>405304.39832500688</v>
      </c>
      <c r="X47">
        <v>513306.52125219407</v>
      </c>
      <c r="Y47">
        <v>756781.55236683891</v>
      </c>
      <c r="AE47" t="s">
        <v>30</v>
      </c>
      <c r="AF47">
        <f>AVERAGE(AF15:AF46)</f>
        <v>728285.70833333337</v>
      </c>
      <c r="AG47">
        <f>AVERAGE(AG15:AG46)</f>
        <v>943708.48148148146</v>
      </c>
    </row>
    <row r="48" spans="12:33" x14ac:dyDescent="0.4">
      <c r="L48">
        <v>1539092</v>
      </c>
      <c r="M48">
        <v>1136078</v>
      </c>
      <c r="P48">
        <v>733257</v>
      </c>
      <c r="Q48">
        <v>1136078</v>
      </c>
      <c r="U48" t="s">
        <v>32</v>
      </c>
      <c r="V48">
        <v>89164.688534208253</v>
      </c>
      <c r="W48">
        <v>101326.09958125172</v>
      </c>
      <c r="X48">
        <v>128326.63031304852</v>
      </c>
      <c r="Y48">
        <v>189195.38809170973</v>
      </c>
      <c r="AE48" t="s">
        <v>31</v>
      </c>
      <c r="AF48">
        <f>STDEV(AF15:AF46)</f>
        <v>387907.44681470416</v>
      </c>
      <c r="AG48">
        <f>STDEV(AG15:AG46)</f>
        <v>606432.24566306791</v>
      </c>
    </row>
    <row r="49" spans="11:33" x14ac:dyDescent="0.4">
      <c r="L49">
        <v>564201</v>
      </c>
      <c r="M49">
        <v>1061837</v>
      </c>
      <c r="P49">
        <v>622087</v>
      </c>
      <c r="Q49">
        <v>1061837</v>
      </c>
      <c r="AE49" t="s">
        <v>32</v>
      </c>
      <c r="AF49">
        <f>AF48/SQRT(32)</f>
        <v>68572.996528859323</v>
      </c>
      <c r="AG49">
        <f>AG48/SQRT(32)</f>
        <v>107203.08830963539</v>
      </c>
    </row>
    <row r="50" spans="11:33" x14ac:dyDescent="0.4">
      <c r="L50">
        <v>1000613</v>
      </c>
      <c r="M50">
        <v>675428</v>
      </c>
      <c r="P50">
        <v>651977</v>
      </c>
      <c r="Q50">
        <v>675428</v>
      </c>
    </row>
    <row r="51" spans="11:33" x14ac:dyDescent="0.4">
      <c r="L51">
        <v>849257</v>
      </c>
      <c r="M51">
        <v>536503</v>
      </c>
      <c r="P51">
        <v>451378</v>
      </c>
      <c r="Q51">
        <v>536503</v>
      </c>
    </row>
    <row r="52" spans="11:33" x14ac:dyDescent="0.4">
      <c r="L52">
        <v>560690</v>
      </c>
      <c r="M52">
        <v>306270</v>
      </c>
      <c r="P52">
        <v>199189</v>
      </c>
      <c r="Q52">
        <v>306270</v>
      </c>
    </row>
    <row r="53" spans="11:33" x14ac:dyDescent="0.4">
      <c r="L53">
        <v>1568941</v>
      </c>
      <c r="M53">
        <v>563429</v>
      </c>
      <c r="P53">
        <v>543292</v>
      </c>
      <c r="Q53">
        <v>563429</v>
      </c>
    </row>
    <row r="54" spans="11:33" x14ac:dyDescent="0.4">
      <c r="K54" t="s">
        <v>30</v>
      </c>
      <c r="L54">
        <f>AVERAGE(L25:L53)</f>
        <v>757061.37931034481</v>
      </c>
      <c r="M54">
        <f>AVERAGE(M22:M53)</f>
        <v>983960.25</v>
      </c>
      <c r="O54" t="s">
        <v>30</v>
      </c>
      <c r="P54">
        <f>AVERAGE(P25:P53)</f>
        <v>723964.75862068962</v>
      </c>
      <c r="Q54">
        <f>AVERAGE(Q22:Q53)</f>
        <v>1013954.0625</v>
      </c>
    </row>
    <row r="55" spans="11:33" x14ac:dyDescent="0.4">
      <c r="K55" t="s">
        <v>31</v>
      </c>
      <c r="L55">
        <f>STDEV(L25:L53)</f>
        <v>386619.97444255021</v>
      </c>
      <c r="M55">
        <f>STDEV(M22:M53)</f>
        <v>659339.34839088446</v>
      </c>
      <c r="O55" t="s">
        <v>31</v>
      </c>
      <c r="P55">
        <f>AVERAGE(P25:P53)</f>
        <v>723964.75862068962</v>
      </c>
      <c r="Q55">
        <f>STDEV(Q22:Q53)</f>
        <v>614064.08732329356</v>
      </c>
      <c r="AF55" t="s">
        <v>55</v>
      </c>
      <c r="AG55" t="s">
        <v>54</v>
      </c>
    </row>
    <row r="56" spans="11:33" x14ac:dyDescent="0.4">
      <c r="K56" t="s">
        <v>32</v>
      </c>
      <c r="L56">
        <f>L55/SQRT(29)</f>
        <v>71793.526900112513</v>
      </c>
      <c r="M56">
        <f>M55/SQRT(32)</f>
        <v>116555.83108757848</v>
      </c>
      <c r="O56" t="s">
        <v>32</v>
      </c>
      <c r="P56">
        <f>P55/SQRT(29)</f>
        <v>134436.8806803367</v>
      </c>
      <c r="Q56">
        <f>Q55/SQRT(32)</f>
        <v>108552.22005735728</v>
      </c>
      <c r="AE56" t="s">
        <v>30</v>
      </c>
      <c r="AF56">
        <v>757061.37931034481</v>
      </c>
      <c r="AG56">
        <v>983960.25</v>
      </c>
    </row>
    <row r="57" spans="11:33" x14ac:dyDescent="0.4">
      <c r="AE57" t="s">
        <v>31</v>
      </c>
      <c r="AF57">
        <v>386619.97444255021</v>
      </c>
      <c r="AG57">
        <v>659339.34839088446</v>
      </c>
    </row>
    <row r="58" spans="11:33" x14ac:dyDescent="0.4">
      <c r="AE58" t="s">
        <v>32</v>
      </c>
      <c r="AF58">
        <v>68345.401417624234</v>
      </c>
      <c r="AG58">
        <v>116555.83108757848</v>
      </c>
    </row>
  </sheetData>
  <mergeCells count="7">
    <mergeCell ref="Y12:Z12"/>
    <mergeCell ref="AA12:AB12"/>
    <mergeCell ref="V37:W37"/>
    <mergeCell ref="X37:Y37"/>
    <mergeCell ref="V44:W44"/>
    <mergeCell ref="X44:Y44"/>
    <mergeCell ref="U21:V21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9D27-84CA-4862-BD29-82E1DB263BF1}">
  <dimension ref="A1:AE122"/>
  <sheetViews>
    <sheetView topLeftCell="O1" zoomScale="90" zoomScaleNormal="90" workbookViewId="0">
      <selection activeCell="AE30" sqref="AE30"/>
    </sheetView>
  </sheetViews>
  <sheetFormatPr defaultRowHeight="18.75" x14ac:dyDescent="0.4"/>
  <cols>
    <col min="11" max="11" width="10.5" customWidth="1"/>
    <col min="12" max="12" width="13.25" customWidth="1"/>
    <col min="13" max="13" width="12.25" customWidth="1"/>
    <col min="14" max="14" width="11.875" customWidth="1"/>
    <col min="15" max="15" width="15.625" customWidth="1"/>
    <col min="25" max="25" width="11.375" customWidth="1"/>
    <col min="26" max="26" width="13.5" customWidth="1"/>
    <col min="30" max="30" width="12" customWidth="1"/>
    <col min="31" max="31" width="13.25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6</v>
      </c>
      <c r="M1" t="s">
        <v>8</v>
      </c>
      <c r="N1" t="s">
        <v>7</v>
      </c>
      <c r="O1" t="s">
        <v>9</v>
      </c>
    </row>
    <row r="2" spans="1:15" x14ac:dyDescent="0.4">
      <c r="A2" t="s">
        <v>10</v>
      </c>
      <c r="B2">
        <v>64</v>
      </c>
      <c r="C2">
        <v>8</v>
      </c>
      <c r="D2">
        <v>8</v>
      </c>
      <c r="E2">
        <v>8</v>
      </c>
      <c r="F2">
        <v>8</v>
      </c>
      <c r="G2">
        <v>253</v>
      </c>
      <c r="H2">
        <v>255</v>
      </c>
      <c r="I2">
        <v>256</v>
      </c>
      <c r="J2">
        <v>257</v>
      </c>
      <c r="L2">
        <v>1170017</v>
      </c>
      <c r="M2">
        <v>138438</v>
      </c>
      <c r="N2">
        <v>464417</v>
      </c>
      <c r="O2">
        <v>817947</v>
      </c>
    </row>
    <row r="3" spans="1:15" x14ac:dyDescent="0.4">
      <c r="A3" t="s">
        <v>11</v>
      </c>
      <c r="B3">
        <v>65</v>
      </c>
      <c r="C3">
        <v>7</v>
      </c>
      <c r="D3">
        <v>5</v>
      </c>
      <c r="E3">
        <v>6</v>
      </c>
      <c r="F3">
        <v>7</v>
      </c>
      <c r="G3">
        <v>262</v>
      </c>
      <c r="H3">
        <v>263</v>
      </c>
      <c r="I3">
        <v>264</v>
      </c>
      <c r="J3">
        <v>265</v>
      </c>
      <c r="L3">
        <v>964126</v>
      </c>
      <c r="M3">
        <v>999394</v>
      </c>
      <c r="N3">
        <v>1266643</v>
      </c>
      <c r="O3">
        <v>928422</v>
      </c>
    </row>
    <row r="4" spans="1:15" x14ac:dyDescent="0.4">
      <c r="A4" t="s">
        <v>12</v>
      </c>
      <c r="B4">
        <v>63</v>
      </c>
      <c r="C4">
        <v>8</v>
      </c>
      <c r="D4">
        <v>7</v>
      </c>
      <c r="E4">
        <v>7</v>
      </c>
      <c r="F4">
        <v>7</v>
      </c>
      <c r="G4">
        <v>266</v>
      </c>
      <c r="H4">
        <v>267</v>
      </c>
      <c r="I4">
        <v>268</v>
      </c>
      <c r="J4">
        <v>269</v>
      </c>
      <c r="L4">
        <v>3047888</v>
      </c>
      <c r="M4">
        <v>1158906</v>
      </c>
      <c r="N4">
        <v>885172</v>
      </c>
      <c r="O4">
        <v>1539092</v>
      </c>
    </row>
    <row r="5" spans="1:15" x14ac:dyDescent="0.4">
      <c r="A5" t="s">
        <v>13</v>
      </c>
      <c r="B5">
        <v>64</v>
      </c>
      <c r="C5">
        <v>7</v>
      </c>
      <c r="D5">
        <v>7</v>
      </c>
      <c r="E5">
        <v>7</v>
      </c>
      <c r="F5">
        <v>7</v>
      </c>
      <c r="G5">
        <v>270</v>
      </c>
      <c r="H5">
        <v>271</v>
      </c>
      <c r="I5">
        <v>272</v>
      </c>
      <c r="J5">
        <v>273</v>
      </c>
      <c r="L5">
        <v>149345</v>
      </c>
      <c r="M5">
        <v>1444283</v>
      </c>
      <c r="N5">
        <v>409105</v>
      </c>
      <c r="O5">
        <v>564201</v>
      </c>
    </row>
    <row r="6" spans="1:15" x14ac:dyDescent="0.4">
      <c r="A6" t="s">
        <v>14</v>
      </c>
      <c r="B6">
        <v>62</v>
      </c>
      <c r="C6">
        <v>7</v>
      </c>
      <c r="D6">
        <v>5</v>
      </c>
      <c r="E6">
        <v>7</v>
      </c>
      <c r="F6">
        <v>5</v>
      </c>
      <c r="G6">
        <v>274</v>
      </c>
      <c r="H6">
        <v>275</v>
      </c>
      <c r="I6">
        <v>276</v>
      </c>
      <c r="J6">
        <v>277</v>
      </c>
      <c r="L6">
        <v>381122</v>
      </c>
      <c r="M6">
        <v>764337</v>
      </c>
      <c r="N6">
        <v>1509014</v>
      </c>
      <c r="O6">
        <v>1000613</v>
      </c>
    </row>
    <row r="7" spans="1:15" x14ac:dyDescent="0.4">
      <c r="A7" t="s">
        <v>15</v>
      </c>
      <c r="B7">
        <v>67</v>
      </c>
      <c r="C7">
        <v>7</v>
      </c>
      <c r="D7">
        <v>6</v>
      </c>
      <c r="E7">
        <v>8</v>
      </c>
      <c r="F7">
        <v>7</v>
      </c>
      <c r="G7">
        <v>278</v>
      </c>
      <c r="H7">
        <v>279</v>
      </c>
      <c r="I7">
        <v>280</v>
      </c>
      <c r="J7">
        <v>281</v>
      </c>
      <c r="L7">
        <v>822054</v>
      </c>
      <c r="M7">
        <v>445344</v>
      </c>
      <c r="N7">
        <v>611204</v>
      </c>
      <c r="O7">
        <v>849257</v>
      </c>
    </row>
    <row r="8" spans="1:15" x14ac:dyDescent="0.4">
      <c r="A8" t="s">
        <v>16</v>
      </c>
      <c r="B8">
        <v>63</v>
      </c>
      <c r="C8">
        <v>7</v>
      </c>
      <c r="D8">
        <v>7</v>
      </c>
      <c r="E8">
        <v>7</v>
      </c>
      <c r="F8">
        <v>7</v>
      </c>
      <c r="G8">
        <v>282</v>
      </c>
      <c r="H8">
        <v>283</v>
      </c>
      <c r="I8">
        <v>284</v>
      </c>
      <c r="J8">
        <v>285</v>
      </c>
      <c r="L8">
        <v>753074</v>
      </c>
      <c r="M8">
        <v>656653</v>
      </c>
      <c r="N8">
        <v>696144</v>
      </c>
      <c r="O8">
        <v>560690</v>
      </c>
    </row>
    <row r="9" spans="1:15" x14ac:dyDescent="0.4">
      <c r="A9" t="s">
        <v>17</v>
      </c>
      <c r="B9">
        <v>66</v>
      </c>
      <c r="C9">
        <v>6</v>
      </c>
      <c r="D9">
        <v>5</v>
      </c>
      <c r="E9">
        <v>6</v>
      </c>
      <c r="F9">
        <v>4</v>
      </c>
      <c r="G9">
        <v>286</v>
      </c>
      <c r="H9">
        <v>287</v>
      </c>
      <c r="I9">
        <v>288</v>
      </c>
      <c r="J9">
        <v>290</v>
      </c>
      <c r="L9">
        <v>344333</v>
      </c>
      <c r="M9">
        <v>533809</v>
      </c>
      <c r="N9">
        <v>237714</v>
      </c>
      <c r="O9">
        <v>1568941</v>
      </c>
    </row>
    <row r="11" spans="1:15" x14ac:dyDescent="0.4">
      <c r="A11" t="s">
        <v>18</v>
      </c>
      <c r="B11">
        <v>25</v>
      </c>
      <c r="C11">
        <v>7</v>
      </c>
      <c r="D11">
        <v>7</v>
      </c>
      <c r="E11">
        <v>7</v>
      </c>
      <c r="F11">
        <v>7</v>
      </c>
      <c r="G11">
        <v>291</v>
      </c>
      <c r="H11">
        <v>292</v>
      </c>
      <c r="I11">
        <v>293</v>
      </c>
      <c r="J11">
        <v>294</v>
      </c>
      <c r="L11">
        <v>1751882</v>
      </c>
      <c r="M11">
        <v>2807524</v>
      </c>
      <c r="N11">
        <v>1164617</v>
      </c>
      <c r="O11">
        <v>1881022</v>
      </c>
    </row>
    <row r="12" spans="1:15" x14ac:dyDescent="0.4">
      <c r="A12" t="s">
        <v>19</v>
      </c>
      <c r="B12">
        <v>26</v>
      </c>
      <c r="C12">
        <v>8</v>
      </c>
      <c r="D12">
        <v>8</v>
      </c>
      <c r="E12">
        <v>8</v>
      </c>
      <c r="F12">
        <v>8</v>
      </c>
      <c r="G12">
        <v>295</v>
      </c>
      <c r="H12">
        <v>296</v>
      </c>
      <c r="I12">
        <v>297</v>
      </c>
      <c r="J12">
        <v>298</v>
      </c>
      <c r="L12">
        <v>982239</v>
      </c>
      <c r="M12">
        <v>1582585</v>
      </c>
      <c r="N12">
        <v>1929195</v>
      </c>
      <c r="O12">
        <v>2416545</v>
      </c>
    </row>
    <row r="13" spans="1:15" x14ac:dyDescent="0.4">
      <c r="A13" t="s">
        <v>20</v>
      </c>
      <c r="B13">
        <v>26</v>
      </c>
      <c r="C13">
        <v>8</v>
      </c>
      <c r="D13">
        <v>8</v>
      </c>
      <c r="E13">
        <v>8</v>
      </c>
      <c r="F13">
        <v>8</v>
      </c>
      <c r="G13">
        <v>299</v>
      </c>
      <c r="H13">
        <v>300</v>
      </c>
      <c r="I13">
        <v>301</v>
      </c>
      <c r="J13">
        <v>302</v>
      </c>
      <c r="L13">
        <v>922032</v>
      </c>
      <c r="M13">
        <v>1347250</v>
      </c>
      <c r="N13">
        <v>733257</v>
      </c>
      <c r="O13">
        <v>1136078</v>
      </c>
    </row>
    <row r="14" spans="1:15" x14ac:dyDescent="0.4">
      <c r="A14" t="s">
        <v>21</v>
      </c>
      <c r="B14">
        <v>27</v>
      </c>
      <c r="C14">
        <v>7</v>
      </c>
      <c r="D14">
        <v>7</v>
      </c>
      <c r="E14">
        <v>7</v>
      </c>
      <c r="F14">
        <v>7</v>
      </c>
      <c r="G14">
        <v>303</v>
      </c>
      <c r="H14">
        <v>304</v>
      </c>
      <c r="I14">
        <v>305</v>
      </c>
      <c r="J14">
        <v>306</v>
      </c>
      <c r="L14">
        <v>1254941</v>
      </c>
      <c r="M14">
        <v>1637456</v>
      </c>
      <c r="N14">
        <v>622087</v>
      </c>
      <c r="O14">
        <v>1061837</v>
      </c>
    </row>
    <row r="15" spans="1:15" x14ac:dyDescent="0.4">
      <c r="A15" t="s">
        <v>22</v>
      </c>
      <c r="B15">
        <v>22</v>
      </c>
      <c r="C15">
        <v>7</v>
      </c>
      <c r="D15">
        <v>7</v>
      </c>
      <c r="E15">
        <v>7</v>
      </c>
      <c r="F15">
        <v>7</v>
      </c>
      <c r="G15">
        <v>307</v>
      </c>
      <c r="H15">
        <v>308</v>
      </c>
      <c r="I15">
        <v>309</v>
      </c>
      <c r="J15">
        <v>310</v>
      </c>
      <c r="L15">
        <v>633074</v>
      </c>
      <c r="M15">
        <v>920970</v>
      </c>
      <c r="N15">
        <v>651977</v>
      </c>
      <c r="O15">
        <v>675428</v>
      </c>
    </row>
    <row r="16" spans="1:15" x14ac:dyDescent="0.4">
      <c r="A16" t="s">
        <v>23</v>
      </c>
      <c r="B16">
        <v>25</v>
      </c>
      <c r="C16">
        <v>7</v>
      </c>
      <c r="D16">
        <v>7</v>
      </c>
      <c r="E16">
        <v>7</v>
      </c>
      <c r="F16">
        <v>7</v>
      </c>
      <c r="G16">
        <v>311</v>
      </c>
      <c r="H16">
        <v>312</v>
      </c>
      <c r="I16">
        <v>313</v>
      </c>
      <c r="J16">
        <v>314</v>
      </c>
      <c r="L16">
        <v>782638</v>
      </c>
      <c r="M16">
        <v>1030352</v>
      </c>
      <c r="N16">
        <v>451378</v>
      </c>
      <c r="O16">
        <v>536503</v>
      </c>
    </row>
    <row r="17" spans="1:26" x14ac:dyDescent="0.4">
      <c r="A17" t="s">
        <v>24</v>
      </c>
      <c r="B17">
        <v>28</v>
      </c>
      <c r="C17">
        <v>7</v>
      </c>
      <c r="D17">
        <v>7</v>
      </c>
      <c r="E17">
        <v>6</v>
      </c>
      <c r="F17">
        <v>6</v>
      </c>
      <c r="G17">
        <v>315</v>
      </c>
      <c r="H17">
        <v>316</v>
      </c>
      <c r="I17">
        <v>317</v>
      </c>
      <c r="J17">
        <v>318</v>
      </c>
      <c r="L17">
        <v>288326</v>
      </c>
      <c r="M17">
        <v>381208</v>
      </c>
      <c r="N17">
        <v>199189</v>
      </c>
      <c r="O17">
        <v>306270</v>
      </c>
    </row>
    <row r="18" spans="1:26" x14ac:dyDescent="0.4">
      <c r="A18" t="s">
        <v>25</v>
      </c>
      <c r="B18">
        <v>22</v>
      </c>
      <c r="C18">
        <v>7</v>
      </c>
      <c r="D18">
        <v>7</v>
      </c>
      <c r="E18">
        <v>7</v>
      </c>
      <c r="F18">
        <v>7</v>
      </c>
      <c r="G18">
        <v>319</v>
      </c>
      <c r="H18">
        <v>320</v>
      </c>
      <c r="I18">
        <v>321</v>
      </c>
      <c r="J18">
        <v>322</v>
      </c>
      <c r="L18">
        <v>100401</v>
      </c>
      <c r="M18">
        <v>191746</v>
      </c>
      <c r="N18">
        <v>543292</v>
      </c>
      <c r="O18">
        <v>563429</v>
      </c>
    </row>
    <row r="20" spans="1:26" x14ac:dyDescent="0.4">
      <c r="L20" s="4" t="s">
        <v>27</v>
      </c>
      <c r="M20" s="4"/>
      <c r="N20" s="4" t="s">
        <v>29</v>
      </c>
      <c r="O20" s="4"/>
    </row>
    <row r="21" spans="1:26" x14ac:dyDescent="0.4">
      <c r="L21" t="s">
        <v>26</v>
      </c>
      <c r="M21" t="s">
        <v>28</v>
      </c>
      <c r="N21" t="s">
        <v>26</v>
      </c>
      <c r="O21" t="s">
        <v>28</v>
      </c>
      <c r="Y21" t="s">
        <v>53</v>
      </c>
      <c r="Z21" t="s">
        <v>52</v>
      </c>
    </row>
    <row r="22" spans="1:26" x14ac:dyDescent="0.4">
      <c r="L22">
        <v>1170017</v>
      </c>
      <c r="M22">
        <v>1751882</v>
      </c>
      <c r="N22">
        <v>138438</v>
      </c>
      <c r="O22">
        <v>2807524</v>
      </c>
      <c r="Y22">
        <v>1170017</v>
      </c>
      <c r="Z22">
        <v>1751882</v>
      </c>
    </row>
    <row r="23" spans="1:26" x14ac:dyDescent="0.4">
      <c r="L23">
        <v>964126</v>
      </c>
      <c r="M23">
        <v>982239</v>
      </c>
      <c r="N23">
        <v>999394</v>
      </c>
      <c r="O23">
        <v>1582585</v>
      </c>
      <c r="Y23">
        <v>964126</v>
      </c>
      <c r="Z23">
        <v>982239</v>
      </c>
    </row>
    <row r="24" spans="1:26" x14ac:dyDescent="0.4">
      <c r="L24">
        <v>3047888</v>
      </c>
      <c r="M24">
        <v>922032</v>
      </c>
      <c r="N24">
        <v>1158906</v>
      </c>
      <c r="O24">
        <v>1347250</v>
      </c>
      <c r="Y24">
        <v>3047888</v>
      </c>
      <c r="Z24">
        <v>922032</v>
      </c>
    </row>
    <row r="25" spans="1:26" x14ac:dyDescent="0.4">
      <c r="L25">
        <v>149345</v>
      </c>
      <c r="M25">
        <v>1254941</v>
      </c>
      <c r="N25">
        <v>1444283</v>
      </c>
      <c r="O25">
        <v>1637456</v>
      </c>
      <c r="Y25">
        <v>149345</v>
      </c>
      <c r="Z25">
        <v>1254941</v>
      </c>
    </row>
    <row r="26" spans="1:26" x14ac:dyDescent="0.4">
      <c r="L26">
        <v>381122</v>
      </c>
      <c r="M26">
        <v>633074</v>
      </c>
      <c r="N26">
        <v>764337</v>
      </c>
      <c r="O26">
        <v>920970</v>
      </c>
      <c r="Y26">
        <v>381122</v>
      </c>
      <c r="Z26">
        <v>633074</v>
      </c>
    </row>
    <row r="27" spans="1:26" x14ac:dyDescent="0.4">
      <c r="L27">
        <v>822054</v>
      </c>
      <c r="M27">
        <v>782638</v>
      </c>
      <c r="N27">
        <v>445344</v>
      </c>
      <c r="O27">
        <v>1030352</v>
      </c>
      <c r="Y27">
        <v>822054</v>
      </c>
      <c r="Z27">
        <v>782638</v>
      </c>
    </row>
    <row r="28" spans="1:26" x14ac:dyDescent="0.4">
      <c r="L28">
        <v>753074</v>
      </c>
      <c r="M28">
        <v>288326</v>
      </c>
      <c r="N28">
        <v>656653</v>
      </c>
      <c r="O28">
        <v>381208</v>
      </c>
      <c r="Y28">
        <v>753074</v>
      </c>
      <c r="Z28">
        <v>288326</v>
      </c>
    </row>
    <row r="29" spans="1:26" x14ac:dyDescent="0.4">
      <c r="L29">
        <v>344333</v>
      </c>
      <c r="M29">
        <v>100401</v>
      </c>
      <c r="N29">
        <v>533809</v>
      </c>
      <c r="O29">
        <v>191746</v>
      </c>
      <c r="Y29">
        <v>344333</v>
      </c>
      <c r="Z29">
        <v>100401</v>
      </c>
    </row>
    <row r="30" spans="1:26" x14ac:dyDescent="0.4">
      <c r="L30">
        <v>464417</v>
      </c>
      <c r="M30">
        <v>1164617</v>
      </c>
      <c r="N30">
        <v>817947</v>
      </c>
      <c r="O30">
        <v>1881022</v>
      </c>
      <c r="Y30">
        <v>464417</v>
      </c>
      <c r="Z30">
        <v>1164617</v>
      </c>
    </row>
    <row r="31" spans="1:26" x14ac:dyDescent="0.4">
      <c r="L31">
        <v>1266643</v>
      </c>
      <c r="M31">
        <v>1929195</v>
      </c>
      <c r="N31">
        <v>928422</v>
      </c>
      <c r="O31">
        <v>2416545</v>
      </c>
      <c r="Y31">
        <v>1266643</v>
      </c>
      <c r="Z31">
        <v>1929195</v>
      </c>
    </row>
    <row r="32" spans="1:26" x14ac:dyDescent="0.4">
      <c r="L32">
        <v>885172</v>
      </c>
      <c r="M32">
        <v>733257</v>
      </c>
      <c r="N32">
        <v>1539092</v>
      </c>
      <c r="O32">
        <v>1136078</v>
      </c>
      <c r="Y32">
        <v>885172</v>
      </c>
      <c r="Z32">
        <v>733257</v>
      </c>
    </row>
    <row r="33" spans="10:31" x14ac:dyDescent="0.4">
      <c r="L33">
        <v>409105</v>
      </c>
      <c r="M33">
        <v>622087</v>
      </c>
      <c r="N33">
        <v>564201</v>
      </c>
      <c r="O33">
        <v>1061837</v>
      </c>
      <c r="Y33">
        <v>409105</v>
      </c>
      <c r="Z33">
        <v>622087</v>
      </c>
      <c r="AD33" t="s">
        <v>55</v>
      </c>
      <c r="AE33" t="s">
        <v>54</v>
      </c>
    </row>
    <row r="34" spans="10:31" x14ac:dyDescent="0.4">
      <c r="L34">
        <v>1509014</v>
      </c>
      <c r="M34">
        <v>651977</v>
      </c>
      <c r="N34">
        <v>1000613</v>
      </c>
      <c r="O34">
        <v>675428</v>
      </c>
      <c r="Y34">
        <v>1509014</v>
      </c>
      <c r="Z34">
        <v>651977</v>
      </c>
      <c r="AC34" t="s">
        <v>30</v>
      </c>
      <c r="AD34">
        <v>865053.09375</v>
      </c>
      <c r="AE34">
        <v>983960.25</v>
      </c>
    </row>
    <row r="35" spans="10:31" x14ac:dyDescent="0.4">
      <c r="L35">
        <v>611204</v>
      </c>
      <c r="M35">
        <v>451378</v>
      </c>
      <c r="N35">
        <v>849257</v>
      </c>
      <c r="O35">
        <v>536503</v>
      </c>
      <c r="Y35">
        <v>611204</v>
      </c>
      <c r="Z35">
        <v>451378</v>
      </c>
      <c r="AC35" t="s">
        <v>31</v>
      </c>
      <c r="AD35">
        <v>562137.65654091665</v>
      </c>
      <c r="AE35">
        <v>659339.34839088446</v>
      </c>
    </row>
    <row r="36" spans="10:31" x14ac:dyDescent="0.4">
      <c r="L36">
        <v>696144</v>
      </c>
      <c r="M36">
        <v>199189</v>
      </c>
      <c r="N36">
        <v>560690</v>
      </c>
      <c r="O36">
        <v>306270</v>
      </c>
      <c r="Y36">
        <v>696144</v>
      </c>
      <c r="Z36">
        <v>199189</v>
      </c>
      <c r="AC36" t="s">
        <v>32</v>
      </c>
      <c r="AD36">
        <v>99372.837225099138</v>
      </c>
      <c r="AE36">
        <v>116555.83108757848</v>
      </c>
    </row>
    <row r="37" spans="10:31" x14ac:dyDescent="0.4">
      <c r="L37">
        <v>237714</v>
      </c>
      <c r="M37">
        <v>543292</v>
      </c>
      <c r="N37">
        <v>1568941</v>
      </c>
      <c r="O37">
        <v>563429</v>
      </c>
      <c r="Y37">
        <v>237714</v>
      </c>
      <c r="Z37">
        <v>543292</v>
      </c>
    </row>
    <row r="38" spans="10:31" x14ac:dyDescent="0.4">
      <c r="K38" t="s">
        <v>30</v>
      </c>
      <c r="L38">
        <f>AVERAGE(L22:L37)</f>
        <v>856960.75</v>
      </c>
      <c r="M38">
        <f t="shared" ref="M38:O38" si="0">AVERAGE(M22:M37)</f>
        <v>813157.8125</v>
      </c>
      <c r="N38">
        <f t="shared" si="0"/>
        <v>873145.4375</v>
      </c>
      <c r="O38">
        <f t="shared" si="0"/>
        <v>1154762.6875</v>
      </c>
      <c r="Y38">
        <v>138438</v>
      </c>
      <c r="Z38">
        <v>2807524</v>
      </c>
    </row>
    <row r="39" spans="10:31" x14ac:dyDescent="0.4">
      <c r="K39" t="s">
        <v>31</v>
      </c>
      <c r="L39">
        <f>STDEV(L22:L37)</f>
        <v>699036.99041567184</v>
      </c>
      <c r="M39">
        <f t="shared" ref="M39:O39" si="1">STDEV(M22:M37)</f>
        <v>513306.52125219407</v>
      </c>
      <c r="N39">
        <f t="shared" si="1"/>
        <v>405304.39832500688</v>
      </c>
      <c r="O39">
        <f t="shared" si="1"/>
        <v>756781.55236683891</v>
      </c>
      <c r="Y39">
        <v>999394</v>
      </c>
      <c r="Z39">
        <v>1582585</v>
      </c>
    </row>
    <row r="40" spans="10:31" x14ac:dyDescent="0.4">
      <c r="K40" t="s">
        <v>32</v>
      </c>
      <c r="L40">
        <f>L39/SQRT(16)</f>
        <v>174759.24760391796</v>
      </c>
      <c r="M40">
        <f t="shared" ref="M40:O40" si="2">M39/SQRT(16)</f>
        <v>128326.63031304852</v>
      </c>
      <c r="N40">
        <f t="shared" si="2"/>
        <v>101326.09958125172</v>
      </c>
      <c r="O40">
        <f t="shared" si="2"/>
        <v>189195.38809170973</v>
      </c>
      <c r="Y40">
        <v>1158906</v>
      </c>
      <c r="Z40">
        <v>1347250</v>
      </c>
    </row>
    <row r="41" spans="10:31" x14ac:dyDescent="0.4">
      <c r="Y41">
        <v>1444283</v>
      </c>
      <c r="Z41">
        <v>1637456</v>
      </c>
    </row>
    <row r="42" spans="10:31" x14ac:dyDescent="0.4">
      <c r="Y42">
        <v>764337</v>
      </c>
      <c r="Z42">
        <v>920970</v>
      </c>
    </row>
    <row r="43" spans="10:31" x14ac:dyDescent="0.4">
      <c r="K43" s="4" t="s">
        <v>56</v>
      </c>
      <c r="L43" s="4"/>
      <c r="M43" s="4" t="s">
        <v>57</v>
      </c>
      <c r="N43" s="4"/>
      <c r="Y43">
        <v>445344</v>
      </c>
      <c r="Z43">
        <v>1030352</v>
      </c>
    </row>
    <row r="44" spans="10:31" x14ac:dyDescent="0.4">
      <c r="K44" t="s">
        <v>55</v>
      </c>
      <c r="L44" t="s">
        <v>54</v>
      </c>
      <c r="M44" t="s">
        <v>55</v>
      </c>
      <c r="N44" t="s">
        <v>54</v>
      </c>
      <c r="Y44">
        <v>656653</v>
      </c>
      <c r="Z44">
        <v>381208</v>
      </c>
    </row>
    <row r="45" spans="10:31" x14ac:dyDescent="0.4">
      <c r="J45" t="s">
        <v>30</v>
      </c>
      <c r="K45">
        <v>856960.75</v>
      </c>
      <c r="L45">
        <v>813157.8125</v>
      </c>
      <c r="M45">
        <v>873145.4375</v>
      </c>
      <c r="N45">
        <v>1154762.6875</v>
      </c>
      <c r="Y45">
        <v>533809</v>
      </c>
      <c r="Z45">
        <v>191746</v>
      </c>
    </row>
    <row r="46" spans="10:31" x14ac:dyDescent="0.4">
      <c r="J46" t="s">
        <v>31</v>
      </c>
      <c r="K46">
        <v>699036.99041567184</v>
      </c>
      <c r="L46">
        <v>513306.52125219407</v>
      </c>
      <c r="M46">
        <v>405304.39832500688</v>
      </c>
      <c r="N46">
        <v>756781.55236683891</v>
      </c>
      <c r="Y46">
        <v>817947</v>
      </c>
      <c r="Z46">
        <v>1881022</v>
      </c>
    </row>
    <row r="47" spans="10:31" x14ac:dyDescent="0.4">
      <c r="J47" t="s">
        <v>32</v>
      </c>
      <c r="K47">
        <v>174759.24760391796</v>
      </c>
      <c r="L47">
        <v>128326.63031304852</v>
      </c>
      <c r="M47">
        <v>101326.09958125172</v>
      </c>
      <c r="N47">
        <v>189195.38809170973</v>
      </c>
      <c r="Y47">
        <v>928422</v>
      </c>
      <c r="Z47">
        <v>2416545</v>
      </c>
    </row>
    <row r="48" spans="10:31" x14ac:dyDescent="0.4">
      <c r="Y48">
        <v>1539092</v>
      </c>
      <c r="Z48">
        <v>1136078</v>
      </c>
    </row>
    <row r="49" spans="11:26" x14ac:dyDescent="0.4">
      <c r="Y49">
        <v>564201</v>
      </c>
      <c r="Z49">
        <v>1061837</v>
      </c>
    </row>
    <row r="50" spans="11:26" x14ac:dyDescent="0.4">
      <c r="Y50">
        <v>1000613</v>
      </c>
      <c r="Z50">
        <v>675428</v>
      </c>
    </row>
    <row r="51" spans="11:26" x14ac:dyDescent="0.4">
      <c r="Y51">
        <v>849257</v>
      </c>
      <c r="Z51">
        <v>536503</v>
      </c>
    </row>
    <row r="52" spans="11:26" x14ac:dyDescent="0.4">
      <c r="Y52">
        <v>560690</v>
      </c>
      <c r="Z52">
        <v>306270</v>
      </c>
    </row>
    <row r="53" spans="11:26" x14ac:dyDescent="0.4">
      <c r="Y53">
        <v>1568941</v>
      </c>
      <c r="Z53">
        <v>563429</v>
      </c>
    </row>
    <row r="54" spans="11:26" x14ac:dyDescent="0.4">
      <c r="X54" t="s">
        <v>30</v>
      </c>
      <c r="Y54">
        <f>AVERAGE(Y22:Y53)</f>
        <v>865053.09375</v>
      </c>
      <c r="Z54">
        <f>AVERAGE(Z22:Z53)</f>
        <v>983960.25</v>
      </c>
    </row>
    <row r="55" spans="11:26" x14ac:dyDescent="0.4">
      <c r="X55" t="s">
        <v>31</v>
      </c>
      <c r="Y55">
        <f>STDEV(Y22:Y53)</f>
        <v>562137.65654091665</v>
      </c>
      <c r="Z55">
        <f>STDEV(Z22:Z53)</f>
        <v>659339.34839088446</v>
      </c>
    </row>
    <row r="56" spans="11:26" x14ac:dyDescent="0.4">
      <c r="X56" t="s">
        <v>32</v>
      </c>
      <c r="Y56">
        <f>Y55/SQRT(32)</f>
        <v>99372.837225099138</v>
      </c>
      <c r="Z56">
        <f>Z55/SQRT(32)</f>
        <v>116555.83108757848</v>
      </c>
    </row>
    <row r="64" spans="11:26" x14ac:dyDescent="0.4">
      <c r="K64" s="4" t="s">
        <v>26</v>
      </c>
      <c r="L64" s="4"/>
      <c r="M64" s="4" t="s">
        <v>28</v>
      </c>
      <c r="N64" s="4"/>
    </row>
    <row r="65" spans="11:21" x14ac:dyDescent="0.4">
      <c r="K65" t="s">
        <v>33</v>
      </c>
      <c r="L65" t="s">
        <v>34</v>
      </c>
      <c r="M65" t="s">
        <v>33</v>
      </c>
      <c r="N65" t="s">
        <v>34</v>
      </c>
    </row>
    <row r="66" spans="11:21" x14ac:dyDescent="0.4">
      <c r="K66">
        <v>1170017</v>
      </c>
      <c r="L66">
        <v>464417</v>
      </c>
      <c r="M66">
        <v>1751882</v>
      </c>
      <c r="N66">
        <v>1164617</v>
      </c>
    </row>
    <row r="67" spans="11:21" x14ac:dyDescent="0.4">
      <c r="K67">
        <v>964126</v>
      </c>
      <c r="L67">
        <v>1266643</v>
      </c>
      <c r="M67">
        <v>982239</v>
      </c>
      <c r="N67">
        <v>1929195</v>
      </c>
    </row>
    <row r="68" spans="11:21" x14ac:dyDescent="0.4">
      <c r="K68">
        <v>3047888</v>
      </c>
      <c r="L68">
        <v>885172</v>
      </c>
      <c r="M68">
        <v>922032</v>
      </c>
      <c r="N68">
        <v>733257</v>
      </c>
    </row>
    <row r="69" spans="11:21" x14ac:dyDescent="0.4">
      <c r="K69">
        <v>149345</v>
      </c>
      <c r="L69">
        <v>409105</v>
      </c>
      <c r="M69">
        <v>1254941</v>
      </c>
      <c r="N69">
        <v>622087</v>
      </c>
    </row>
    <row r="70" spans="11:21" x14ac:dyDescent="0.4">
      <c r="K70">
        <v>381122</v>
      </c>
      <c r="L70">
        <v>1509014</v>
      </c>
      <c r="M70">
        <v>633074</v>
      </c>
      <c r="N70">
        <v>651977</v>
      </c>
    </row>
    <row r="71" spans="11:21" x14ac:dyDescent="0.4">
      <c r="K71">
        <v>822054</v>
      </c>
      <c r="L71">
        <v>611204</v>
      </c>
      <c r="M71">
        <v>782638</v>
      </c>
      <c r="N71">
        <v>451378</v>
      </c>
      <c r="R71" s="4" t="s">
        <v>26</v>
      </c>
      <c r="S71" s="4"/>
      <c r="T71" s="4" t="s">
        <v>28</v>
      </c>
      <c r="U71" s="4"/>
    </row>
    <row r="72" spans="11:21" x14ac:dyDescent="0.4">
      <c r="K72">
        <v>753074</v>
      </c>
      <c r="L72">
        <v>696144</v>
      </c>
      <c r="M72">
        <v>288326</v>
      </c>
      <c r="N72">
        <v>199189</v>
      </c>
      <c r="R72" t="s">
        <v>33</v>
      </c>
      <c r="S72" t="s">
        <v>34</v>
      </c>
      <c r="T72" t="s">
        <v>33</v>
      </c>
      <c r="U72" t="s">
        <v>34</v>
      </c>
    </row>
    <row r="73" spans="11:21" x14ac:dyDescent="0.4">
      <c r="K73">
        <v>344333</v>
      </c>
      <c r="L73">
        <v>237714</v>
      </c>
      <c r="M73">
        <v>100401</v>
      </c>
      <c r="N73">
        <v>543292</v>
      </c>
      <c r="R73">
        <v>860820.1875</v>
      </c>
      <c r="S73">
        <v>869286</v>
      </c>
      <c r="T73">
        <v>1038414</v>
      </c>
      <c r="U73">
        <v>929506.5</v>
      </c>
    </row>
    <row r="74" spans="11:21" x14ac:dyDescent="0.4">
      <c r="K74">
        <v>138438</v>
      </c>
      <c r="L74">
        <v>817947</v>
      </c>
      <c r="M74">
        <v>2807524</v>
      </c>
      <c r="N74">
        <v>1881022</v>
      </c>
    </row>
    <row r="75" spans="11:21" x14ac:dyDescent="0.4">
      <c r="K75">
        <v>999394</v>
      </c>
      <c r="L75">
        <v>928422</v>
      </c>
      <c r="M75">
        <v>1582585</v>
      </c>
      <c r="N75">
        <v>2416545</v>
      </c>
    </row>
    <row r="76" spans="11:21" x14ac:dyDescent="0.4">
      <c r="K76">
        <v>1158906</v>
      </c>
      <c r="L76">
        <v>1539092</v>
      </c>
      <c r="M76">
        <v>1347250</v>
      </c>
      <c r="N76">
        <v>1136078</v>
      </c>
    </row>
    <row r="77" spans="11:21" x14ac:dyDescent="0.4">
      <c r="K77">
        <v>1444283</v>
      </c>
      <c r="L77">
        <v>564201</v>
      </c>
      <c r="M77">
        <v>1637456</v>
      </c>
      <c r="N77">
        <v>1061837</v>
      </c>
    </row>
    <row r="78" spans="11:21" x14ac:dyDescent="0.4">
      <c r="K78">
        <v>764337</v>
      </c>
      <c r="L78">
        <v>1000613</v>
      </c>
      <c r="M78">
        <v>920970</v>
      </c>
      <c r="N78">
        <v>675428</v>
      </c>
    </row>
    <row r="79" spans="11:21" x14ac:dyDescent="0.4">
      <c r="K79">
        <v>445344</v>
      </c>
      <c r="L79">
        <v>849257</v>
      </c>
      <c r="M79">
        <v>1030352</v>
      </c>
      <c r="N79">
        <v>536503</v>
      </c>
    </row>
    <row r="80" spans="11:21" x14ac:dyDescent="0.4">
      <c r="K80">
        <v>656653</v>
      </c>
      <c r="L80">
        <v>560690</v>
      </c>
      <c r="M80">
        <v>381208</v>
      </c>
      <c r="N80">
        <v>306270</v>
      </c>
    </row>
    <row r="81" spans="11:14" x14ac:dyDescent="0.4">
      <c r="K81">
        <v>533809</v>
      </c>
      <c r="L81">
        <v>1568941</v>
      </c>
      <c r="M81">
        <v>191746</v>
      </c>
      <c r="N81">
        <v>563429</v>
      </c>
    </row>
    <row r="87" spans="11:14" x14ac:dyDescent="0.4">
      <c r="L87" t="s">
        <v>26</v>
      </c>
      <c r="M87" t="s">
        <v>28</v>
      </c>
    </row>
    <row r="88" spans="11:14" x14ac:dyDescent="0.4">
      <c r="L88">
        <v>1170017</v>
      </c>
      <c r="M88">
        <v>1751882</v>
      </c>
    </row>
    <row r="89" spans="11:14" x14ac:dyDescent="0.4">
      <c r="L89">
        <v>964126</v>
      </c>
      <c r="M89">
        <v>982239</v>
      </c>
    </row>
    <row r="90" spans="11:14" x14ac:dyDescent="0.4">
      <c r="L90">
        <v>3047888</v>
      </c>
      <c r="M90">
        <v>922032</v>
      </c>
    </row>
    <row r="91" spans="11:14" x14ac:dyDescent="0.4">
      <c r="L91">
        <v>149345</v>
      </c>
      <c r="M91">
        <v>1254941</v>
      </c>
    </row>
    <row r="92" spans="11:14" x14ac:dyDescent="0.4">
      <c r="L92">
        <v>381122</v>
      </c>
      <c r="M92">
        <v>633074</v>
      </c>
    </row>
    <row r="93" spans="11:14" x14ac:dyDescent="0.4">
      <c r="L93">
        <v>822054</v>
      </c>
      <c r="M93">
        <v>782638</v>
      </c>
    </row>
    <row r="94" spans="11:14" x14ac:dyDescent="0.4">
      <c r="L94">
        <v>753074</v>
      </c>
      <c r="M94">
        <v>288326</v>
      </c>
    </row>
    <row r="95" spans="11:14" x14ac:dyDescent="0.4">
      <c r="L95">
        <v>344333</v>
      </c>
      <c r="M95">
        <v>100401</v>
      </c>
    </row>
    <row r="96" spans="11:14" x14ac:dyDescent="0.4">
      <c r="L96">
        <v>138438</v>
      </c>
      <c r="M96">
        <v>2807524</v>
      </c>
    </row>
    <row r="97" spans="12:20" x14ac:dyDescent="0.4">
      <c r="L97">
        <v>999394</v>
      </c>
      <c r="M97">
        <v>1582585</v>
      </c>
      <c r="S97" t="s">
        <v>26</v>
      </c>
      <c r="T97" t="s">
        <v>28</v>
      </c>
    </row>
    <row r="98" spans="12:20" x14ac:dyDescent="0.4">
      <c r="L98">
        <v>1158906</v>
      </c>
      <c r="M98">
        <v>1347250</v>
      </c>
      <c r="R98" t="s">
        <v>30</v>
      </c>
      <c r="S98">
        <v>865053.09375</v>
      </c>
      <c r="T98">
        <v>983960.25</v>
      </c>
    </row>
    <row r="99" spans="12:20" x14ac:dyDescent="0.4">
      <c r="L99">
        <v>1444283</v>
      </c>
      <c r="M99">
        <v>1637456</v>
      </c>
      <c r="R99" t="s">
        <v>32</v>
      </c>
      <c r="S99">
        <v>99372.837225099138</v>
      </c>
      <c r="T99">
        <v>116555.83108757848</v>
      </c>
    </row>
    <row r="100" spans="12:20" x14ac:dyDescent="0.4">
      <c r="L100">
        <v>764337</v>
      </c>
      <c r="M100">
        <v>920970</v>
      </c>
    </row>
    <row r="101" spans="12:20" x14ac:dyDescent="0.4">
      <c r="L101">
        <v>445344</v>
      </c>
      <c r="M101">
        <v>1030352</v>
      </c>
    </row>
    <row r="102" spans="12:20" x14ac:dyDescent="0.4">
      <c r="L102">
        <v>656653</v>
      </c>
      <c r="M102">
        <v>381208</v>
      </c>
    </row>
    <row r="103" spans="12:20" x14ac:dyDescent="0.4">
      <c r="L103">
        <v>533809</v>
      </c>
      <c r="M103">
        <v>191746</v>
      </c>
    </row>
    <row r="104" spans="12:20" x14ac:dyDescent="0.4">
      <c r="L104">
        <v>464417</v>
      </c>
      <c r="M104">
        <v>1164617</v>
      </c>
    </row>
    <row r="105" spans="12:20" x14ac:dyDescent="0.4">
      <c r="L105">
        <v>1266643</v>
      </c>
      <c r="M105">
        <v>1929195</v>
      </c>
    </row>
    <row r="106" spans="12:20" x14ac:dyDescent="0.4">
      <c r="L106">
        <v>885172</v>
      </c>
      <c r="M106">
        <v>733257</v>
      </c>
    </row>
    <row r="107" spans="12:20" x14ac:dyDescent="0.4">
      <c r="L107">
        <v>409105</v>
      </c>
      <c r="M107">
        <v>622087</v>
      </c>
    </row>
    <row r="108" spans="12:20" x14ac:dyDescent="0.4">
      <c r="L108">
        <v>1509014</v>
      </c>
      <c r="M108">
        <v>651977</v>
      </c>
    </row>
    <row r="109" spans="12:20" x14ac:dyDescent="0.4">
      <c r="L109">
        <v>611204</v>
      </c>
      <c r="M109">
        <v>451378</v>
      </c>
    </row>
    <row r="110" spans="12:20" x14ac:dyDescent="0.4">
      <c r="L110">
        <v>696144</v>
      </c>
      <c r="M110">
        <v>199189</v>
      </c>
    </row>
    <row r="111" spans="12:20" x14ac:dyDescent="0.4">
      <c r="L111">
        <v>237714</v>
      </c>
      <c r="M111">
        <v>543292</v>
      </c>
    </row>
    <row r="112" spans="12:20" x14ac:dyDescent="0.4">
      <c r="L112">
        <v>817947</v>
      </c>
      <c r="M112">
        <v>1881022</v>
      </c>
    </row>
    <row r="113" spans="11:13" x14ac:dyDescent="0.4">
      <c r="L113">
        <v>928422</v>
      </c>
      <c r="M113">
        <v>2416545</v>
      </c>
    </row>
    <row r="114" spans="11:13" x14ac:dyDescent="0.4">
      <c r="L114">
        <v>1539092</v>
      </c>
      <c r="M114">
        <v>1136078</v>
      </c>
    </row>
    <row r="115" spans="11:13" x14ac:dyDescent="0.4">
      <c r="L115">
        <v>564201</v>
      </c>
      <c r="M115">
        <v>1061837</v>
      </c>
    </row>
    <row r="116" spans="11:13" x14ac:dyDescent="0.4">
      <c r="L116">
        <v>1000613</v>
      </c>
      <c r="M116">
        <v>675428</v>
      </c>
    </row>
    <row r="117" spans="11:13" x14ac:dyDescent="0.4">
      <c r="L117">
        <v>849257</v>
      </c>
      <c r="M117">
        <v>536503</v>
      </c>
    </row>
    <row r="118" spans="11:13" x14ac:dyDescent="0.4">
      <c r="L118">
        <v>560690</v>
      </c>
      <c r="M118">
        <v>306270</v>
      </c>
    </row>
    <row r="119" spans="11:13" x14ac:dyDescent="0.4">
      <c r="L119">
        <v>1568941</v>
      </c>
      <c r="M119">
        <v>563429</v>
      </c>
    </row>
    <row r="120" spans="11:13" x14ac:dyDescent="0.4">
      <c r="K120" t="s">
        <v>30</v>
      </c>
      <c r="L120">
        <f>AVERAGE(L88:L119)</f>
        <v>865053.09375</v>
      </c>
      <c r="M120">
        <f>AVERAGE(M88:M119)</f>
        <v>983960.25</v>
      </c>
    </row>
    <row r="121" spans="11:13" x14ac:dyDescent="0.4">
      <c r="K121" t="s">
        <v>31</v>
      </c>
      <c r="L121">
        <f>STDEV(L88:L119)</f>
        <v>562137.65654091665</v>
      </c>
      <c r="M121">
        <f>STDEV(M88:M119)</f>
        <v>659339.34839088446</v>
      </c>
    </row>
    <row r="122" spans="11:13" x14ac:dyDescent="0.4">
      <c r="K122" t="s">
        <v>32</v>
      </c>
      <c r="L122">
        <f>L121/SQRT(32)</f>
        <v>99372.837225099138</v>
      </c>
      <c r="M122">
        <f>M121/SQRT(32)</f>
        <v>116555.83108757848</v>
      </c>
    </row>
  </sheetData>
  <mergeCells count="8">
    <mergeCell ref="R71:S71"/>
    <mergeCell ref="T71:U71"/>
    <mergeCell ref="L20:M20"/>
    <mergeCell ref="N20:O20"/>
    <mergeCell ref="K43:L43"/>
    <mergeCell ref="M43:N43"/>
    <mergeCell ref="K64:L64"/>
    <mergeCell ref="M64:N64"/>
  </mergeCells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AFCF-8283-4AA5-8022-9BC9E7403C01}">
  <dimension ref="A1:U86"/>
  <sheetViews>
    <sheetView tabSelected="1" workbookViewId="0">
      <selection activeCell="U4" sqref="U4"/>
    </sheetView>
  </sheetViews>
  <sheetFormatPr defaultRowHeight="18.75" x14ac:dyDescent="0.4"/>
  <cols>
    <col min="13" max="14" width="14.375" customWidth="1"/>
    <col min="15" max="15" width="15.375" customWidth="1"/>
    <col min="17" max="17" width="13.5" customWidth="1"/>
    <col min="19" max="19" width="10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6</v>
      </c>
      <c r="M1" t="s">
        <v>8</v>
      </c>
      <c r="N1" t="s">
        <v>7</v>
      </c>
      <c r="O1" t="s">
        <v>9</v>
      </c>
    </row>
    <row r="2" spans="1:15" x14ac:dyDescent="0.4">
      <c r="A2" t="s">
        <v>10</v>
      </c>
      <c r="B2">
        <v>64</v>
      </c>
      <c r="C2">
        <v>8</v>
      </c>
      <c r="D2">
        <v>8</v>
      </c>
      <c r="E2">
        <v>8</v>
      </c>
      <c r="F2">
        <v>8</v>
      </c>
      <c r="G2">
        <v>253</v>
      </c>
      <c r="H2">
        <v>255</v>
      </c>
      <c r="I2">
        <v>256</v>
      </c>
      <c r="J2">
        <v>257</v>
      </c>
      <c r="L2">
        <v>1170017</v>
      </c>
      <c r="M2">
        <v>138438</v>
      </c>
      <c r="N2">
        <v>464417</v>
      </c>
      <c r="O2">
        <v>817947</v>
      </c>
    </row>
    <row r="3" spans="1:15" x14ac:dyDescent="0.4">
      <c r="A3" t="s">
        <v>11</v>
      </c>
      <c r="B3">
        <v>65</v>
      </c>
      <c r="C3">
        <v>7</v>
      </c>
      <c r="D3">
        <v>5</v>
      </c>
      <c r="E3">
        <v>6</v>
      </c>
      <c r="F3">
        <v>7</v>
      </c>
      <c r="G3">
        <v>262</v>
      </c>
      <c r="H3">
        <v>263</v>
      </c>
      <c r="I3">
        <v>264</v>
      </c>
      <c r="J3">
        <v>265</v>
      </c>
      <c r="L3">
        <v>964126</v>
      </c>
      <c r="M3">
        <v>999394</v>
      </c>
      <c r="N3">
        <v>1266643</v>
      </c>
      <c r="O3">
        <v>928422</v>
      </c>
    </row>
    <row r="4" spans="1:15" x14ac:dyDescent="0.4">
      <c r="A4" t="s">
        <v>12</v>
      </c>
      <c r="B4">
        <v>63</v>
      </c>
      <c r="C4">
        <v>8</v>
      </c>
      <c r="D4">
        <v>7</v>
      </c>
      <c r="E4">
        <v>7</v>
      </c>
      <c r="F4">
        <v>7</v>
      </c>
      <c r="G4">
        <v>266</v>
      </c>
      <c r="H4">
        <v>267</v>
      </c>
      <c r="I4">
        <v>268</v>
      </c>
      <c r="J4">
        <v>269</v>
      </c>
      <c r="L4">
        <v>3047888</v>
      </c>
      <c r="M4">
        <v>1158906</v>
      </c>
      <c r="N4">
        <v>885172</v>
      </c>
      <c r="O4">
        <v>1539092</v>
      </c>
    </row>
    <row r="5" spans="1:15" x14ac:dyDescent="0.4">
      <c r="A5" t="s">
        <v>13</v>
      </c>
      <c r="B5">
        <v>64</v>
      </c>
      <c r="C5">
        <v>7</v>
      </c>
      <c r="D5">
        <v>7</v>
      </c>
      <c r="E5">
        <v>7</v>
      </c>
      <c r="F5">
        <v>7</v>
      </c>
      <c r="G5">
        <v>270</v>
      </c>
      <c r="H5">
        <v>271</v>
      </c>
      <c r="I5">
        <v>272</v>
      </c>
      <c r="J5">
        <v>273</v>
      </c>
      <c r="L5">
        <v>149345</v>
      </c>
      <c r="M5">
        <v>1444283</v>
      </c>
      <c r="N5">
        <v>409105</v>
      </c>
      <c r="O5">
        <v>564201</v>
      </c>
    </row>
    <row r="6" spans="1:15" x14ac:dyDescent="0.4">
      <c r="A6" t="s">
        <v>14</v>
      </c>
      <c r="B6">
        <v>62</v>
      </c>
      <c r="C6">
        <v>7</v>
      </c>
      <c r="D6">
        <v>5</v>
      </c>
      <c r="E6">
        <v>7</v>
      </c>
      <c r="F6">
        <v>5</v>
      </c>
      <c r="G6">
        <v>274</v>
      </c>
      <c r="H6">
        <v>275</v>
      </c>
      <c r="I6">
        <v>276</v>
      </c>
      <c r="J6">
        <v>277</v>
      </c>
      <c r="L6">
        <v>381122</v>
      </c>
      <c r="M6">
        <v>764337</v>
      </c>
      <c r="N6">
        <v>1509014</v>
      </c>
      <c r="O6">
        <v>1000613</v>
      </c>
    </row>
    <row r="7" spans="1:15" x14ac:dyDescent="0.4">
      <c r="A7" t="s">
        <v>15</v>
      </c>
      <c r="B7">
        <v>67</v>
      </c>
      <c r="C7">
        <v>7</v>
      </c>
      <c r="D7">
        <v>6</v>
      </c>
      <c r="E7">
        <v>8</v>
      </c>
      <c r="F7">
        <v>7</v>
      </c>
      <c r="G7">
        <v>278</v>
      </c>
      <c r="H7">
        <v>279</v>
      </c>
      <c r="I7">
        <v>280</v>
      </c>
      <c r="J7">
        <v>281</v>
      </c>
      <c r="L7">
        <v>822054</v>
      </c>
      <c r="M7">
        <v>445344</v>
      </c>
      <c r="N7">
        <v>611204</v>
      </c>
      <c r="O7">
        <v>849257</v>
      </c>
    </row>
    <row r="8" spans="1:15" x14ac:dyDescent="0.4">
      <c r="A8" t="s">
        <v>16</v>
      </c>
      <c r="B8">
        <v>63</v>
      </c>
      <c r="C8">
        <v>7</v>
      </c>
      <c r="D8">
        <v>7</v>
      </c>
      <c r="E8">
        <v>7</v>
      </c>
      <c r="F8">
        <v>7</v>
      </c>
      <c r="G8">
        <v>282</v>
      </c>
      <c r="H8">
        <v>283</v>
      </c>
      <c r="I8">
        <v>284</v>
      </c>
      <c r="J8">
        <v>285</v>
      </c>
      <c r="L8">
        <v>753074</v>
      </c>
      <c r="M8">
        <v>656653</v>
      </c>
      <c r="N8">
        <v>696144</v>
      </c>
      <c r="O8">
        <v>560690</v>
      </c>
    </row>
    <row r="9" spans="1:15" x14ac:dyDescent="0.4">
      <c r="A9" t="s">
        <v>17</v>
      </c>
      <c r="B9">
        <v>66</v>
      </c>
      <c r="C9">
        <v>6</v>
      </c>
      <c r="D9">
        <v>5</v>
      </c>
      <c r="E9">
        <v>6</v>
      </c>
      <c r="F9">
        <v>4</v>
      </c>
      <c r="G9">
        <v>286</v>
      </c>
      <c r="H9">
        <v>287</v>
      </c>
      <c r="I9">
        <v>288</v>
      </c>
      <c r="J9">
        <v>290</v>
      </c>
      <c r="L9">
        <v>344333</v>
      </c>
      <c r="M9">
        <v>533809</v>
      </c>
      <c r="N9">
        <v>237714</v>
      </c>
      <c r="O9">
        <v>1568941</v>
      </c>
    </row>
    <row r="11" spans="1:15" x14ac:dyDescent="0.4">
      <c r="A11" t="s">
        <v>18</v>
      </c>
      <c r="B11">
        <v>25</v>
      </c>
      <c r="C11">
        <v>7</v>
      </c>
      <c r="D11">
        <v>7</v>
      </c>
      <c r="E11">
        <v>7</v>
      </c>
      <c r="F11">
        <v>7</v>
      </c>
      <c r="G11">
        <v>291</v>
      </c>
      <c r="H11">
        <v>292</v>
      </c>
      <c r="I11">
        <v>293</v>
      </c>
      <c r="J11">
        <v>294</v>
      </c>
      <c r="L11">
        <v>1751882</v>
      </c>
      <c r="M11">
        <v>2807524</v>
      </c>
      <c r="N11">
        <v>1164617</v>
      </c>
      <c r="O11">
        <v>1881022</v>
      </c>
    </row>
    <row r="12" spans="1:15" x14ac:dyDescent="0.4">
      <c r="A12" t="s">
        <v>19</v>
      </c>
      <c r="B12">
        <v>26</v>
      </c>
      <c r="C12">
        <v>8</v>
      </c>
      <c r="D12">
        <v>8</v>
      </c>
      <c r="E12">
        <v>8</v>
      </c>
      <c r="F12">
        <v>8</v>
      </c>
      <c r="G12">
        <v>295</v>
      </c>
      <c r="H12">
        <v>296</v>
      </c>
      <c r="I12">
        <v>297</v>
      </c>
      <c r="J12">
        <v>298</v>
      </c>
      <c r="L12">
        <v>982239</v>
      </c>
      <c r="M12">
        <v>1582585</v>
      </c>
      <c r="N12">
        <v>1929195</v>
      </c>
      <c r="O12">
        <v>2416545</v>
      </c>
    </row>
    <row r="13" spans="1:15" x14ac:dyDescent="0.4">
      <c r="A13" t="s">
        <v>20</v>
      </c>
      <c r="B13">
        <v>26</v>
      </c>
      <c r="C13">
        <v>8</v>
      </c>
      <c r="D13">
        <v>8</v>
      </c>
      <c r="E13">
        <v>8</v>
      </c>
      <c r="F13">
        <v>8</v>
      </c>
      <c r="G13">
        <v>299</v>
      </c>
      <c r="H13">
        <v>300</v>
      </c>
      <c r="I13">
        <v>301</v>
      </c>
      <c r="J13">
        <v>302</v>
      </c>
      <c r="L13">
        <v>922032</v>
      </c>
      <c r="M13">
        <v>1347250</v>
      </c>
      <c r="N13">
        <v>733257</v>
      </c>
      <c r="O13">
        <v>1136078</v>
      </c>
    </row>
    <row r="14" spans="1:15" x14ac:dyDescent="0.4">
      <c r="A14" t="s">
        <v>21</v>
      </c>
      <c r="B14">
        <v>27</v>
      </c>
      <c r="C14">
        <v>7</v>
      </c>
      <c r="D14">
        <v>7</v>
      </c>
      <c r="E14">
        <v>7</v>
      </c>
      <c r="F14">
        <v>7</v>
      </c>
      <c r="G14">
        <v>303</v>
      </c>
      <c r="H14">
        <v>304</v>
      </c>
      <c r="I14">
        <v>305</v>
      </c>
      <c r="J14">
        <v>306</v>
      </c>
      <c r="L14">
        <v>1254941</v>
      </c>
      <c r="M14">
        <v>1637456</v>
      </c>
      <c r="N14">
        <v>622087</v>
      </c>
      <c r="O14">
        <v>1061837</v>
      </c>
    </row>
    <row r="15" spans="1:15" x14ac:dyDescent="0.4">
      <c r="A15" t="s">
        <v>22</v>
      </c>
      <c r="B15">
        <v>22</v>
      </c>
      <c r="C15">
        <v>7</v>
      </c>
      <c r="D15">
        <v>7</v>
      </c>
      <c r="E15">
        <v>7</v>
      </c>
      <c r="F15">
        <v>7</v>
      </c>
      <c r="G15">
        <v>307</v>
      </c>
      <c r="H15">
        <v>308</v>
      </c>
      <c r="I15">
        <v>309</v>
      </c>
      <c r="J15">
        <v>310</v>
      </c>
      <c r="L15">
        <v>633074</v>
      </c>
      <c r="M15">
        <v>920970</v>
      </c>
      <c r="N15">
        <v>651977</v>
      </c>
      <c r="O15">
        <v>675428</v>
      </c>
    </row>
    <row r="16" spans="1:15" x14ac:dyDescent="0.4">
      <c r="A16" t="s">
        <v>23</v>
      </c>
      <c r="B16">
        <v>25</v>
      </c>
      <c r="C16">
        <v>7</v>
      </c>
      <c r="D16">
        <v>7</v>
      </c>
      <c r="E16">
        <v>7</v>
      </c>
      <c r="F16">
        <v>7</v>
      </c>
      <c r="G16">
        <v>311</v>
      </c>
      <c r="H16">
        <v>312</v>
      </c>
      <c r="I16">
        <v>313</v>
      </c>
      <c r="J16">
        <v>314</v>
      </c>
      <c r="L16">
        <v>782638</v>
      </c>
      <c r="M16">
        <v>1030352</v>
      </c>
      <c r="N16">
        <v>451378</v>
      </c>
      <c r="O16">
        <v>536503</v>
      </c>
    </row>
    <row r="17" spans="1:15" x14ac:dyDescent="0.4">
      <c r="A17" t="s">
        <v>24</v>
      </c>
      <c r="B17">
        <v>28</v>
      </c>
      <c r="C17">
        <v>7</v>
      </c>
      <c r="D17">
        <v>7</v>
      </c>
      <c r="E17">
        <v>6</v>
      </c>
      <c r="F17">
        <v>6</v>
      </c>
      <c r="G17">
        <v>315</v>
      </c>
      <c r="H17">
        <v>316</v>
      </c>
      <c r="I17">
        <v>317</v>
      </c>
      <c r="J17">
        <v>318</v>
      </c>
      <c r="L17">
        <v>288326</v>
      </c>
      <c r="M17">
        <v>381208</v>
      </c>
      <c r="N17">
        <v>199189</v>
      </c>
      <c r="O17">
        <v>306270</v>
      </c>
    </row>
    <row r="18" spans="1:15" x14ac:dyDescent="0.4">
      <c r="A18" t="s">
        <v>25</v>
      </c>
      <c r="B18">
        <v>22</v>
      </c>
      <c r="C18">
        <v>7</v>
      </c>
      <c r="D18">
        <v>7</v>
      </c>
      <c r="E18">
        <v>7</v>
      </c>
      <c r="F18">
        <v>7</v>
      </c>
      <c r="G18">
        <v>319</v>
      </c>
      <c r="H18">
        <v>320</v>
      </c>
      <c r="I18">
        <v>321</v>
      </c>
      <c r="J18">
        <v>322</v>
      </c>
      <c r="L18">
        <v>100401</v>
      </c>
      <c r="M18">
        <v>191746</v>
      </c>
      <c r="N18">
        <v>543292</v>
      </c>
      <c r="O18">
        <v>563429</v>
      </c>
    </row>
    <row r="23" spans="1:15" x14ac:dyDescent="0.4">
      <c r="L23" t="s">
        <v>27</v>
      </c>
      <c r="M23" t="s">
        <v>29</v>
      </c>
    </row>
    <row r="24" spans="1:15" x14ac:dyDescent="0.4">
      <c r="L24">
        <v>1170017</v>
      </c>
      <c r="M24">
        <v>138438</v>
      </c>
    </row>
    <row r="25" spans="1:15" x14ac:dyDescent="0.4">
      <c r="L25">
        <v>964126</v>
      </c>
      <c r="M25">
        <v>999394</v>
      </c>
    </row>
    <row r="26" spans="1:15" x14ac:dyDescent="0.4">
      <c r="L26">
        <v>3047888</v>
      </c>
      <c r="M26">
        <v>1158906</v>
      </c>
    </row>
    <row r="27" spans="1:15" x14ac:dyDescent="0.4">
      <c r="L27">
        <v>149345</v>
      </c>
      <c r="M27">
        <v>1444283</v>
      </c>
    </row>
    <row r="28" spans="1:15" x14ac:dyDescent="0.4">
      <c r="L28">
        <v>381122</v>
      </c>
      <c r="M28">
        <v>764337</v>
      </c>
    </row>
    <row r="29" spans="1:15" x14ac:dyDescent="0.4">
      <c r="L29">
        <v>822054</v>
      </c>
      <c r="M29">
        <v>445344</v>
      </c>
    </row>
    <row r="30" spans="1:15" x14ac:dyDescent="0.4">
      <c r="L30">
        <v>753074</v>
      </c>
      <c r="M30">
        <v>656653</v>
      </c>
    </row>
    <row r="31" spans="1:15" x14ac:dyDescent="0.4">
      <c r="L31">
        <v>344333</v>
      </c>
      <c r="M31">
        <v>533809</v>
      </c>
    </row>
    <row r="32" spans="1:15" x14ac:dyDescent="0.4">
      <c r="L32">
        <v>1751882</v>
      </c>
      <c r="M32">
        <v>2807524</v>
      </c>
    </row>
    <row r="33" spans="12:17" x14ac:dyDescent="0.4">
      <c r="L33">
        <v>982239</v>
      </c>
      <c r="M33">
        <v>1582585</v>
      </c>
    </row>
    <row r="34" spans="12:17" x14ac:dyDescent="0.4">
      <c r="L34">
        <v>922032</v>
      </c>
      <c r="M34">
        <v>1347250</v>
      </c>
    </row>
    <row r="35" spans="12:17" x14ac:dyDescent="0.4">
      <c r="L35">
        <v>1254941</v>
      </c>
      <c r="M35">
        <v>1637456</v>
      </c>
    </row>
    <row r="36" spans="12:17" x14ac:dyDescent="0.4">
      <c r="L36">
        <v>633074</v>
      </c>
      <c r="M36">
        <v>920970</v>
      </c>
    </row>
    <row r="37" spans="12:17" x14ac:dyDescent="0.4">
      <c r="L37">
        <v>782638</v>
      </c>
      <c r="M37">
        <v>1030352</v>
      </c>
    </row>
    <row r="38" spans="12:17" x14ac:dyDescent="0.4">
      <c r="L38">
        <v>288326</v>
      </c>
      <c r="M38">
        <v>381208</v>
      </c>
      <c r="P38" t="s">
        <v>27</v>
      </c>
      <c r="Q38" t="s">
        <v>29</v>
      </c>
    </row>
    <row r="39" spans="12:17" x14ac:dyDescent="0.4">
      <c r="L39">
        <v>100401</v>
      </c>
      <c r="M39">
        <v>191746</v>
      </c>
      <c r="O39" t="s">
        <v>30</v>
      </c>
      <c r="P39">
        <v>835059.28125</v>
      </c>
      <c r="Q39">
        <v>1013954.0625</v>
      </c>
    </row>
    <row r="40" spans="12:17" x14ac:dyDescent="0.4">
      <c r="L40">
        <v>464417</v>
      </c>
      <c r="M40">
        <v>817947</v>
      </c>
      <c r="O40" t="s">
        <v>31</v>
      </c>
      <c r="P40">
        <v>603682.09054025065</v>
      </c>
      <c r="Q40">
        <v>614064.08732329356</v>
      </c>
    </row>
    <row r="41" spans="12:17" x14ac:dyDescent="0.4">
      <c r="L41">
        <v>1266643</v>
      </c>
      <c r="M41">
        <v>928422</v>
      </c>
      <c r="O41" t="s">
        <v>32</v>
      </c>
      <c r="P41">
        <v>106716.92497547064</v>
      </c>
      <c r="Q41">
        <v>108552.22005735728</v>
      </c>
    </row>
    <row r="42" spans="12:17" x14ac:dyDescent="0.4">
      <c r="L42">
        <v>885172</v>
      </c>
      <c r="M42">
        <v>1539092</v>
      </c>
    </row>
    <row r="43" spans="12:17" x14ac:dyDescent="0.4">
      <c r="L43">
        <v>409105</v>
      </c>
      <c r="M43">
        <v>564201</v>
      </c>
    </row>
    <row r="44" spans="12:17" x14ac:dyDescent="0.4">
      <c r="L44">
        <v>1509014</v>
      </c>
      <c r="M44">
        <v>1000613</v>
      </c>
    </row>
    <row r="45" spans="12:17" x14ac:dyDescent="0.4">
      <c r="L45">
        <v>611204</v>
      </c>
      <c r="M45">
        <v>849257</v>
      </c>
    </row>
    <row r="46" spans="12:17" x14ac:dyDescent="0.4">
      <c r="L46">
        <v>696144</v>
      </c>
      <c r="M46">
        <v>560690</v>
      </c>
    </row>
    <row r="47" spans="12:17" x14ac:dyDescent="0.4">
      <c r="L47">
        <v>237714</v>
      </c>
      <c r="M47">
        <v>1568941</v>
      </c>
    </row>
    <row r="48" spans="12:17" x14ac:dyDescent="0.4">
      <c r="L48">
        <v>1164617</v>
      </c>
      <c r="M48">
        <v>1881022</v>
      </c>
    </row>
    <row r="49" spans="11:13" x14ac:dyDescent="0.4">
      <c r="L49">
        <v>1929195</v>
      </c>
      <c r="M49">
        <v>2416545</v>
      </c>
    </row>
    <row r="50" spans="11:13" x14ac:dyDescent="0.4">
      <c r="L50">
        <v>733257</v>
      </c>
      <c r="M50">
        <v>1136078</v>
      </c>
    </row>
    <row r="51" spans="11:13" x14ac:dyDescent="0.4">
      <c r="L51">
        <v>622087</v>
      </c>
      <c r="M51">
        <v>1061837</v>
      </c>
    </row>
    <row r="52" spans="11:13" x14ac:dyDescent="0.4">
      <c r="L52">
        <v>651977</v>
      </c>
      <c r="M52">
        <v>675428</v>
      </c>
    </row>
    <row r="53" spans="11:13" x14ac:dyDescent="0.4">
      <c r="L53">
        <v>451378</v>
      </c>
      <c r="M53">
        <v>536503</v>
      </c>
    </row>
    <row r="54" spans="11:13" x14ac:dyDescent="0.4">
      <c r="L54">
        <v>199189</v>
      </c>
      <c r="M54">
        <v>306270</v>
      </c>
    </row>
    <row r="55" spans="11:13" x14ac:dyDescent="0.4">
      <c r="L55">
        <v>543292</v>
      </c>
      <c r="M55">
        <v>563429</v>
      </c>
    </row>
    <row r="56" spans="11:13" x14ac:dyDescent="0.4">
      <c r="K56" t="s">
        <v>30</v>
      </c>
      <c r="L56">
        <f>AVERAGE(L24:L55)</f>
        <v>835059.28125</v>
      </c>
      <c r="M56">
        <f>AVERAGE(M24:M55)</f>
        <v>1013954.0625</v>
      </c>
    </row>
    <row r="57" spans="11:13" x14ac:dyDescent="0.4">
      <c r="K57" t="s">
        <v>31</v>
      </c>
      <c r="L57">
        <f>STDEV(L24:L55)</f>
        <v>603682.09054025065</v>
      </c>
      <c r="M57">
        <f>STDEV(M24:M55)</f>
        <v>614064.08732329356</v>
      </c>
    </row>
    <row r="58" spans="11:13" x14ac:dyDescent="0.4">
      <c r="K58" t="s">
        <v>32</v>
      </c>
      <c r="L58">
        <f>L57/SQRT(32)</f>
        <v>106716.92497547064</v>
      </c>
      <c r="M58">
        <f>M57/SQRT(32)</f>
        <v>108552.22005735728</v>
      </c>
    </row>
    <row r="66" spans="7:21" x14ac:dyDescent="0.4">
      <c r="G66" t="s">
        <v>49</v>
      </c>
      <c r="I66" t="s">
        <v>50</v>
      </c>
      <c r="R66" s="4" t="s">
        <v>26</v>
      </c>
      <c r="S66" s="4"/>
      <c r="T66" s="4" t="s">
        <v>28</v>
      </c>
      <c r="U66" s="4"/>
    </row>
    <row r="67" spans="7:21" x14ac:dyDescent="0.4">
      <c r="G67" t="s">
        <v>26</v>
      </c>
      <c r="H67" t="s">
        <v>28</v>
      </c>
      <c r="I67" t="s">
        <v>26</v>
      </c>
      <c r="J67" t="s">
        <v>28</v>
      </c>
      <c r="R67" t="s">
        <v>27</v>
      </c>
      <c r="S67" t="s">
        <v>29</v>
      </c>
      <c r="T67" t="s">
        <v>27</v>
      </c>
      <c r="U67" t="s">
        <v>29</v>
      </c>
    </row>
    <row r="68" spans="7:21" x14ac:dyDescent="0.4">
      <c r="G68">
        <v>1170017</v>
      </c>
      <c r="H68">
        <v>1751882</v>
      </c>
      <c r="I68">
        <v>138438</v>
      </c>
      <c r="J68">
        <v>2807524</v>
      </c>
      <c r="Q68" t="s">
        <v>30</v>
      </c>
      <c r="R68">
        <v>856960.75</v>
      </c>
      <c r="S68">
        <v>873145.4375</v>
      </c>
      <c r="T68">
        <v>813157.8125</v>
      </c>
      <c r="U68">
        <v>1154762.6875</v>
      </c>
    </row>
    <row r="69" spans="7:21" x14ac:dyDescent="0.4">
      <c r="G69">
        <v>964126</v>
      </c>
      <c r="H69">
        <v>982239</v>
      </c>
      <c r="I69">
        <v>999394</v>
      </c>
      <c r="J69">
        <v>1582585</v>
      </c>
      <c r="Q69" t="s">
        <v>31</v>
      </c>
      <c r="R69">
        <v>699036.99041567184</v>
      </c>
      <c r="S69">
        <v>405304.39832500688</v>
      </c>
      <c r="T69">
        <v>513306.52125219407</v>
      </c>
      <c r="U69">
        <v>756781.55236683891</v>
      </c>
    </row>
    <row r="70" spans="7:21" x14ac:dyDescent="0.4">
      <c r="G70">
        <v>3047888</v>
      </c>
      <c r="H70">
        <v>922032</v>
      </c>
      <c r="I70">
        <v>1158906</v>
      </c>
      <c r="J70">
        <v>1347250</v>
      </c>
      <c r="Q70" t="s">
        <v>32</v>
      </c>
      <c r="R70">
        <v>174759.24760391796</v>
      </c>
      <c r="S70">
        <v>101326.09958125172</v>
      </c>
      <c r="T70">
        <v>128326.63031304852</v>
      </c>
      <c r="U70">
        <v>189195.38809170973</v>
      </c>
    </row>
    <row r="71" spans="7:21" x14ac:dyDescent="0.4">
      <c r="G71">
        <v>149345</v>
      </c>
      <c r="H71">
        <v>1254941</v>
      </c>
      <c r="I71">
        <v>1444283</v>
      </c>
      <c r="J71">
        <v>1637456</v>
      </c>
    </row>
    <row r="72" spans="7:21" x14ac:dyDescent="0.4">
      <c r="G72">
        <v>381122</v>
      </c>
      <c r="H72">
        <v>633074</v>
      </c>
      <c r="I72">
        <v>764337</v>
      </c>
      <c r="J72">
        <v>920970</v>
      </c>
    </row>
    <row r="73" spans="7:21" x14ac:dyDescent="0.4">
      <c r="G73">
        <v>822054</v>
      </c>
      <c r="H73">
        <v>782638</v>
      </c>
      <c r="I73">
        <v>445344</v>
      </c>
      <c r="J73">
        <v>1030352</v>
      </c>
    </row>
    <row r="74" spans="7:21" x14ac:dyDescent="0.4">
      <c r="G74">
        <v>753074</v>
      </c>
      <c r="H74">
        <v>288326</v>
      </c>
      <c r="I74">
        <v>656653</v>
      </c>
      <c r="J74">
        <v>381208</v>
      </c>
    </row>
    <row r="75" spans="7:21" x14ac:dyDescent="0.4">
      <c r="G75">
        <v>344333</v>
      </c>
      <c r="H75">
        <v>100401</v>
      </c>
      <c r="I75">
        <v>533809</v>
      </c>
      <c r="J75">
        <v>191746</v>
      </c>
    </row>
    <row r="76" spans="7:21" x14ac:dyDescent="0.4">
      <c r="G76">
        <v>464417</v>
      </c>
      <c r="H76">
        <v>1164617</v>
      </c>
      <c r="I76">
        <v>817947</v>
      </c>
      <c r="J76">
        <v>1881022</v>
      </c>
    </row>
    <row r="77" spans="7:21" x14ac:dyDescent="0.4">
      <c r="G77">
        <v>1266643</v>
      </c>
      <c r="H77">
        <v>1929195</v>
      </c>
      <c r="I77">
        <v>928422</v>
      </c>
      <c r="J77">
        <v>2416545</v>
      </c>
    </row>
    <row r="78" spans="7:21" x14ac:dyDescent="0.4">
      <c r="G78">
        <v>885172</v>
      </c>
      <c r="H78">
        <v>733257</v>
      </c>
      <c r="I78">
        <v>1539092</v>
      </c>
      <c r="J78">
        <v>1136078</v>
      </c>
    </row>
    <row r="79" spans="7:21" x14ac:dyDescent="0.4">
      <c r="G79">
        <v>409105</v>
      </c>
      <c r="H79">
        <v>622087</v>
      </c>
      <c r="I79">
        <v>564201</v>
      </c>
      <c r="J79">
        <v>1061837</v>
      </c>
    </row>
    <row r="80" spans="7:21" x14ac:dyDescent="0.4">
      <c r="G80">
        <v>1509014</v>
      </c>
      <c r="H80">
        <v>651977</v>
      </c>
      <c r="I80">
        <v>1000613</v>
      </c>
      <c r="J80">
        <v>675428</v>
      </c>
    </row>
    <row r="81" spans="6:10" x14ac:dyDescent="0.4">
      <c r="G81">
        <v>611204</v>
      </c>
      <c r="H81">
        <v>451378</v>
      </c>
      <c r="I81">
        <v>849257</v>
      </c>
      <c r="J81">
        <v>536503</v>
      </c>
    </row>
    <row r="82" spans="6:10" x14ac:dyDescent="0.4">
      <c r="G82">
        <v>696144</v>
      </c>
      <c r="H82">
        <v>199189</v>
      </c>
      <c r="I82">
        <v>560690</v>
      </c>
      <c r="J82">
        <v>306270</v>
      </c>
    </row>
    <row r="83" spans="6:10" x14ac:dyDescent="0.4">
      <c r="G83">
        <v>237714</v>
      </c>
      <c r="H83">
        <v>543292</v>
      </c>
      <c r="I83">
        <v>1568941</v>
      </c>
      <c r="J83">
        <v>563429</v>
      </c>
    </row>
    <row r="84" spans="6:10" x14ac:dyDescent="0.4">
      <c r="F84" t="s">
        <v>30</v>
      </c>
      <c r="G84">
        <v>856960.75</v>
      </c>
      <c r="H84">
        <v>813157.8125</v>
      </c>
      <c r="I84">
        <v>873145.4375</v>
      </c>
      <c r="J84">
        <v>1154762.6875</v>
      </c>
    </row>
    <row r="85" spans="6:10" x14ac:dyDescent="0.4">
      <c r="F85" t="s">
        <v>31</v>
      </c>
      <c r="G85">
        <v>699036.99041567184</v>
      </c>
      <c r="H85">
        <v>513306.52125219407</v>
      </c>
      <c r="I85">
        <v>405304.39832500688</v>
      </c>
      <c r="J85">
        <v>756781.55236683891</v>
      </c>
    </row>
    <row r="86" spans="6:10" x14ac:dyDescent="0.4">
      <c r="F86" t="s">
        <v>32</v>
      </c>
      <c r="G86">
        <v>174759.24760391796</v>
      </c>
      <c r="H86">
        <v>128326.63031304852</v>
      </c>
      <c r="I86">
        <v>101326.09958125172</v>
      </c>
      <c r="J86">
        <v>189195.38809170973</v>
      </c>
    </row>
  </sheetData>
  <mergeCells count="2">
    <mergeCell ref="R66:S66"/>
    <mergeCell ref="T66:U66"/>
  </mergeCells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元データ</vt:lpstr>
      <vt:lpstr>Sheet1</vt:lpstr>
      <vt:lpstr>Sheet2</vt:lpstr>
      <vt:lpstr>Sheet3</vt:lpstr>
      <vt:lpstr>Sheet4</vt:lpstr>
      <vt:lpstr>異常値を省いたもの</vt:lpstr>
      <vt:lpstr>年齢での比較</vt:lpstr>
      <vt:lpstr>食物物性での比較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yamano</dc:creator>
  <cp:lastModifiedBy>yamano</cp:lastModifiedBy>
  <dcterms:created xsi:type="dcterms:W3CDTF">2021-05-01T03:33:24Z</dcterms:created>
  <dcterms:modified xsi:type="dcterms:W3CDTF">2023-06-09T03:14:04Z</dcterms:modified>
</cp:coreProperties>
</file>