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adelaalcoleamedina/Desktop/Main paper/"/>
    </mc:Choice>
  </mc:AlternateContent>
  <xr:revisionPtr revIDLastSave="0" documentId="8_{586ABC97-6A03-9943-B44B-79A4D49743DA}" xr6:coauthVersionLast="47" xr6:coauthVersionMax="47" xr10:uidLastSave="{00000000-0000-0000-0000-000000000000}"/>
  <bookViews>
    <workbookView xWindow="0" yWindow="500" windowWidth="26160" windowHeight="10480" firstSheet="6" activeTab="6" xr2:uid="{00000000-000D-0000-FFFF-FFFF00000000}"/>
  </bookViews>
  <sheets>
    <sheet name="S.1. Viruses consided pathogeni" sheetId="14" r:id="rId1"/>
    <sheet name="S.2. URTS depletion" sheetId="7" r:id="rId2"/>
    <sheet name="S.3. LRT depletion" sheetId="8" r:id="rId3"/>
    <sheet name="S.4. Viral loss" sheetId="12" r:id="rId4"/>
    <sheet name="S.5. Bacterial loss" sheetId="16" r:id="rId5"/>
    <sheet name="S.6. RNA recovery" sheetId="13" r:id="rId6"/>
    <sheet name="S.6.Viral LoD" sheetId="5" r:id="rId7"/>
    <sheet name="S.7.Bacterial LoD" sheetId="4" r:id="rId8"/>
    <sheet name="S.8. Candida LoD" sheetId="6" r:id="rId9"/>
    <sheet name="S. 9. Viral performance" sheetId="15" r:id="rId10"/>
    <sheet name="S.10.Bacteria performance" sheetId="1" r:id="rId11"/>
    <sheet name="S.11.Candida performance" sheetId="3" r:id="rId12"/>
    <sheet name="S.12.Prospective samples" sheetId="11" r:id="rId13"/>
    <sheet name="Negative controls" sheetId="10" r:id="rId14"/>
  </sheets>
  <definedNames>
    <definedName name="_xlnm._FilterDatabase" localSheetId="13" hidden="1">'Negative controls'!$A$1:$M$14</definedName>
    <definedName name="_xlnm._FilterDatabase" localSheetId="9" hidden="1">'S. 9. Viral performance'!$A$1:$AD$51</definedName>
    <definedName name="_xlnm._FilterDatabase" localSheetId="10" hidden="1">'S.10.Bacteria performance'!$A$1:$AD$1</definedName>
    <definedName name="_xlnm._FilterDatabase" localSheetId="12" hidden="1">'S.12.Prospective samples'!$B$1:$Q$34</definedName>
    <definedName name="_xlnm._FilterDatabase" localSheetId="2" hidden="1">'S.3. LRT depletion'!$A$1:$F$30</definedName>
    <definedName name="_xlnm._FilterDatabase" localSheetId="6" hidden="1">'S.6.Viral LoD'!$A$1:$S$27</definedName>
    <definedName name="_xlnm._FilterDatabase" localSheetId="7" hidden="1">'S.7.Bacterial LoD'!$A$1:$S$37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4" i="12" l="1"/>
  <c r="S56" i="12"/>
  <c r="S55" i="12"/>
  <c r="F2" i="12"/>
  <c r="F4" i="12"/>
  <c r="F5" i="12"/>
  <c r="F6" i="12"/>
  <c r="F7" i="12"/>
  <c r="F8" i="12"/>
  <c r="F9" i="12"/>
  <c r="F10" i="12"/>
  <c r="F11" i="12"/>
  <c r="F12" i="12"/>
  <c r="F13" i="12"/>
  <c r="F14" i="12"/>
  <c r="F15" i="12"/>
  <c r="F16" i="12"/>
  <c r="F19" i="12"/>
  <c r="F18" i="12"/>
  <c r="J115" i="1"/>
  <c r="L115" i="1" s="1"/>
  <c r="I115" i="1"/>
  <c r="J114" i="1"/>
  <c r="L114" i="1" s="1"/>
  <c r="I114" i="1"/>
  <c r="J113" i="1"/>
  <c r="L113" i="1" s="1"/>
  <c r="I113" i="1"/>
  <c r="J111" i="1"/>
  <c r="L111" i="1" s="1"/>
  <c r="I111" i="1"/>
  <c r="I112" i="1"/>
  <c r="E30" i="7"/>
  <c r="E29" i="7"/>
  <c r="E28" i="7"/>
  <c r="E27" i="7"/>
  <c r="E26" i="7"/>
  <c r="E25" i="7"/>
  <c r="J26" i="7" s="1"/>
  <c r="F30" i="8"/>
  <c r="F29" i="8"/>
  <c r="F28" i="8"/>
  <c r="F27" i="8"/>
  <c r="F3" i="8"/>
  <c r="H26" i="7" l="1"/>
  <c r="J25" i="7"/>
  <c r="J112" i="1"/>
  <c r="L11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tc={702FFF7F-D1AA-48D1-9136-3BF8FBD3995E}</author>
    <author>tc={350B42B7-BD52-480F-8593-F7FA3F1A34EA}</author>
    <author>tc={FC55F904-B90F-4436-9063-E68BBC1DC114}</author>
  </authors>
  <commentList>
    <comment ref="E42" authorId="0" shapeId="0" xr:uid="{00000000-0006-0000-0A00-000001000000}">
      <text>
        <t xml:space="preserve">[Threaded comment]
Your version of Excel allows you to read this threaded comment; however, any edits to it will get removed if the file is opened in a newer version of Excel. Learn more: https://go.microsoft.com/fwlink/?linkid=870924
Comment:
    Are you counting this Kleb as an additional detection? Could be misclass from Citrobacter too. </t>
      </text>
    </comment>
    <comment ref="E45" authorId="1" shapeId="0" xr:uid="{00000000-0006-0000-0A00-000002000000}">
      <text>
        <t>[Threaded comment]
Your version of Excel allows you to read this threaded comment; however, any edits to it will get removed if the file is opened in a newer version of Excel. Learn more: https://go.microsoft.com/fwlink/?linkid=870924
Comment:
    Alcaligenes and Aggregatibacter are not on list of predefined pathogens.</t>
      </text>
    </comment>
    <comment ref="E49" authorId="2" shapeId="0" xr:uid="{00000000-0006-0000-0A00-000003000000}">
      <text>
        <t>[Threaded comment]
Your version of Excel allows you to read this threaded comment; however, any edits to it will get removed if the file is opened in a newer version of Excel. Learn more: https://go.microsoft.com/fwlink/?linkid=870924
Comment:
    Mycoplasma salvarium is not on list of predefined pathogens</t>
      </text>
    </comment>
  </commentList>
</comments>
</file>

<file path=xl/sharedStrings.xml><?xml version="1.0" encoding="utf-8"?>
<sst xmlns="http://schemas.openxmlformats.org/spreadsheetml/2006/main" count="4537" uniqueCount="1946">
  <si>
    <t xml:space="preserve">Influenza A (Flu A) </t>
  </si>
  <si>
    <t>Influenza B (Flu B)</t>
  </si>
  <si>
    <t>Influenza C (Flu C)</t>
  </si>
  <si>
    <t>Human Respiratory Syncytial Virus (RSV)</t>
  </si>
  <si>
    <t>Parainfluenza 1 (PIV-1)</t>
  </si>
  <si>
    <t>Parainfluenza 2 (PIV-2)</t>
  </si>
  <si>
    <t>Parainfluenza 3 (PIV-3)</t>
  </si>
  <si>
    <t>Parainfluenza 4 (PIV-4)</t>
  </si>
  <si>
    <t>Human Adenovirus (AdV)</t>
  </si>
  <si>
    <t xml:space="preserve">Metapneumovirus (MPV) </t>
  </si>
  <si>
    <t>Bocavirus (BoV)</t>
  </si>
  <si>
    <t>Human rhinovirus (HRV)</t>
  </si>
  <si>
    <t>Human enterovirus (HEV)</t>
  </si>
  <si>
    <t>Coronavirus (CoV) 229E</t>
  </si>
  <si>
    <t>Coronavirus (CoV) OC43</t>
  </si>
  <si>
    <t>Coronavirus (CoV) HKU1</t>
  </si>
  <si>
    <t>Severe acute respiratory syndrome-related coronavirus</t>
  </si>
  <si>
    <t>Human herpesvirus 1</t>
  </si>
  <si>
    <t>Human herpesvirus 2</t>
  </si>
  <si>
    <t>Human herpesvirus 3</t>
  </si>
  <si>
    <t>Human herpesvirus 4</t>
  </si>
  <si>
    <t>Human herpesvirus 5</t>
  </si>
  <si>
    <t>Human herpesvirus 6</t>
  </si>
  <si>
    <t>Human herpesvirus 7</t>
  </si>
  <si>
    <t>Human herpesvirus 8</t>
  </si>
  <si>
    <t>Parechovirus</t>
  </si>
  <si>
    <t>Coxsackievirus</t>
  </si>
  <si>
    <t>Echovirus</t>
  </si>
  <si>
    <t>Measles virus</t>
  </si>
  <si>
    <t>Hendra and Nipah virus</t>
  </si>
  <si>
    <t>Hantavirus</t>
  </si>
  <si>
    <t>Sample</t>
  </si>
  <si>
    <t>Routine PCR results</t>
  </si>
  <si>
    <t>Human PCR Ct value before depletion</t>
  </si>
  <si>
    <t>Human PCR Ct value after depletion</t>
  </si>
  <si>
    <t>ACt</t>
  </si>
  <si>
    <t xml:space="preserve">Negative </t>
  </si>
  <si>
    <t>Negative</t>
  </si>
  <si>
    <t>PIV1</t>
  </si>
  <si>
    <t>RSV subtype A</t>
  </si>
  <si>
    <t>EV/RV</t>
  </si>
  <si>
    <t>PIV2</t>
  </si>
  <si>
    <t>RSV</t>
  </si>
  <si>
    <t xml:space="preserve">PIV4 </t>
  </si>
  <si>
    <t>RSVA</t>
  </si>
  <si>
    <t>EV/RV
Coronavirus 229E</t>
  </si>
  <si>
    <t>SARScov2</t>
  </si>
  <si>
    <t>PIV3</t>
  </si>
  <si>
    <t xml:space="preserve">Sample type </t>
  </si>
  <si>
    <t>Culture results</t>
  </si>
  <si>
    <t>ΔCt</t>
  </si>
  <si>
    <t>Sputum</t>
  </si>
  <si>
    <t xml:space="preserve">Commensals </t>
  </si>
  <si>
    <t>Commensal
Influenza A virus</t>
  </si>
  <si>
    <t>PF</t>
  </si>
  <si>
    <t xml:space="preserve">Ag positive culture negative </t>
  </si>
  <si>
    <t>BAL</t>
  </si>
  <si>
    <t>S. pyogenes (M)</t>
  </si>
  <si>
    <t>S. epidermidis (H)</t>
  </si>
  <si>
    <t xml:space="preserve">BAL </t>
  </si>
  <si>
    <t>P. aeruginosa (M)</t>
  </si>
  <si>
    <t xml:space="preserve">Legionella Ag postive </t>
  </si>
  <si>
    <t>S. marcescens (L)</t>
  </si>
  <si>
    <t>E. feacalis (H)
C. albicans (S)
E. coli (S)</t>
  </si>
  <si>
    <t>ETT</t>
  </si>
  <si>
    <t>Oral flora</t>
  </si>
  <si>
    <t>S. maltophilia (S)</t>
  </si>
  <si>
    <t>S. areus (H)
C. albicans (S)</t>
  </si>
  <si>
    <t xml:space="preserve">NDL </t>
  </si>
  <si>
    <t>VRE (S)
C. albicans (L)</t>
  </si>
  <si>
    <t xml:space="preserve">K. pneumoniae (H) </t>
  </si>
  <si>
    <t>P. aeruginosa (H)
A. baumanii (H)</t>
  </si>
  <si>
    <t>A. baumanii (H)
P. aeruginosa (H)
E. meningospetica (L)</t>
  </si>
  <si>
    <t>P. aeruginosa (H)</t>
  </si>
  <si>
    <t>K. aerogenes (H)</t>
  </si>
  <si>
    <t xml:space="preserve">Sample number </t>
  </si>
  <si>
    <t>Target PCR results</t>
  </si>
  <si>
    <t>Ct value before depletion</t>
  </si>
  <si>
    <t>Ct value after depletion</t>
  </si>
  <si>
    <t>BAL 1 spiked with positive control</t>
  </si>
  <si>
    <r>
      <rPr>
        <b/>
        <sz val="11"/>
        <color rgb="FF000000"/>
        <rFont val="Calibri"/>
      </rPr>
      <t>Ct value before depletion</t>
    </r>
    <r>
      <rPr>
        <sz val="11"/>
        <color rgb="FF000000"/>
        <rFont val="Calibri"/>
      </rPr>
      <t>​</t>
    </r>
  </si>
  <si>
    <r>
      <rPr>
        <b/>
        <sz val="11"/>
        <color rgb="FF000000"/>
        <rFont val="Calibri"/>
      </rPr>
      <t>Ct value after depletion</t>
    </r>
    <r>
      <rPr>
        <sz val="11"/>
        <color rgb="FF000000"/>
        <rFont val="Calibri"/>
      </rPr>
      <t>​</t>
    </r>
  </si>
  <si>
    <t> </t>
  </si>
  <si>
    <t>NTS</t>
  </si>
  <si>
    <t>SARSCov-2</t>
  </si>
  <si>
    <t xml:space="preserve">Influenza A virus </t>
  </si>
  <si>
    <r>
      <t>30.8</t>
    </r>
    <r>
      <rPr>
        <sz val="11"/>
        <color rgb="FF000000"/>
        <rFont val="Calibri"/>
        <charset val="1"/>
      </rPr>
      <t>​</t>
    </r>
  </si>
  <si>
    <r>
      <t>31.7</t>
    </r>
    <r>
      <rPr>
        <sz val="11"/>
        <color rgb="FF000000"/>
        <rFont val="Calibri"/>
        <charset val="1"/>
      </rPr>
      <t>​</t>
    </r>
  </si>
  <si>
    <t>0.9​</t>
  </si>
  <si>
    <t xml:space="preserve">Influenza B virus </t>
  </si>
  <si>
    <r>
      <t>27.6</t>
    </r>
    <r>
      <rPr>
        <sz val="11"/>
        <color rgb="FF000000"/>
        <rFont val="Calibri"/>
        <charset val="1"/>
      </rPr>
      <t>​</t>
    </r>
  </si>
  <si>
    <r>
      <t>28.4</t>
    </r>
    <r>
      <rPr>
        <sz val="11"/>
        <color rgb="FF000000"/>
        <rFont val="Calibri"/>
        <charset val="1"/>
      </rPr>
      <t>​</t>
    </r>
  </si>
  <si>
    <t>0.8​</t>
  </si>
  <si>
    <t xml:space="preserve">Respiratory syncitial virus </t>
  </si>
  <si>
    <r>
      <t>31.4</t>
    </r>
    <r>
      <rPr>
        <sz val="11"/>
        <color rgb="FF000000"/>
        <rFont val="Calibri"/>
        <charset val="1"/>
      </rPr>
      <t>​</t>
    </r>
  </si>
  <si>
    <r>
      <t>32.5</t>
    </r>
    <r>
      <rPr>
        <sz val="11"/>
        <color rgb="FF000000"/>
        <rFont val="Calibri"/>
        <charset val="1"/>
      </rPr>
      <t>​</t>
    </r>
  </si>
  <si>
    <t>1.1​</t>
  </si>
  <si>
    <t>Parainfleunza virus 1</t>
  </si>
  <si>
    <r>
      <t>38.6</t>
    </r>
    <r>
      <rPr>
        <sz val="11"/>
        <color rgb="FF000000"/>
        <rFont val="Calibri"/>
        <charset val="1"/>
      </rPr>
      <t>​</t>
    </r>
  </si>
  <si>
    <r>
      <t>39.3</t>
    </r>
    <r>
      <rPr>
        <sz val="11"/>
        <color rgb="FF000000"/>
        <rFont val="Calibri"/>
        <charset val="1"/>
      </rPr>
      <t>​</t>
    </r>
  </si>
  <si>
    <t>0.7​</t>
  </si>
  <si>
    <t>Parainfleunza virus 2</t>
  </si>
  <si>
    <r>
      <t>34</t>
    </r>
    <r>
      <rPr>
        <sz val="11"/>
        <color rgb="FF000000"/>
        <rFont val="Calibri"/>
        <charset val="1"/>
      </rPr>
      <t>​</t>
    </r>
  </si>
  <si>
    <r>
      <t>34.9</t>
    </r>
    <r>
      <rPr>
        <sz val="11"/>
        <color rgb="FF000000"/>
        <rFont val="Calibri"/>
        <charset val="1"/>
      </rPr>
      <t>​</t>
    </r>
  </si>
  <si>
    <t>Parainfleunza virus 3</t>
  </si>
  <si>
    <r>
      <t>40.4</t>
    </r>
    <r>
      <rPr>
        <sz val="11"/>
        <color rgb="FF000000"/>
        <rFont val="Calibri"/>
        <charset val="1"/>
      </rPr>
      <t>​</t>
    </r>
  </si>
  <si>
    <t>ND</t>
  </si>
  <si>
    <t>​</t>
  </si>
  <si>
    <t>Parainfleunza virus 4</t>
  </si>
  <si>
    <r>
      <t>34.3</t>
    </r>
    <r>
      <rPr>
        <sz val="11"/>
        <color rgb="FF000000"/>
        <rFont val="Calibri"/>
        <charset val="1"/>
      </rPr>
      <t>​</t>
    </r>
  </si>
  <si>
    <t>0.3​</t>
  </si>
  <si>
    <r>
      <t>Adenovirus</t>
    </r>
    <r>
      <rPr>
        <sz val="11"/>
        <color rgb="FF000000"/>
        <rFont val="Calibri"/>
        <charset val="1"/>
      </rPr>
      <t>​</t>
    </r>
  </si>
  <si>
    <r>
      <t>25.3</t>
    </r>
    <r>
      <rPr>
        <sz val="11"/>
        <color rgb="FF000000"/>
        <rFont val="Calibri"/>
        <charset val="1"/>
      </rPr>
      <t>​</t>
    </r>
  </si>
  <si>
    <r>
      <t>28</t>
    </r>
    <r>
      <rPr>
        <sz val="11"/>
        <color rgb="FF000000"/>
        <rFont val="Calibri"/>
        <charset val="1"/>
      </rPr>
      <t>​</t>
    </r>
  </si>
  <si>
    <t>2.7​</t>
  </si>
  <si>
    <t>Metapneumovirus​</t>
  </si>
  <si>
    <r>
      <t>28.9</t>
    </r>
    <r>
      <rPr>
        <sz val="11"/>
        <color rgb="FF000000"/>
        <rFont val="Calibri"/>
        <charset val="1"/>
      </rPr>
      <t>​</t>
    </r>
  </si>
  <si>
    <r>
      <t>29.9</t>
    </r>
    <r>
      <rPr>
        <sz val="11"/>
        <color rgb="FF000000"/>
        <rFont val="Calibri"/>
        <charset val="1"/>
      </rPr>
      <t>​</t>
    </r>
  </si>
  <si>
    <t>1​</t>
  </si>
  <si>
    <t>Rhinovirus​ 1A</t>
  </si>
  <si>
    <r>
      <t>37.3</t>
    </r>
    <r>
      <rPr>
        <sz val="11"/>
        <color rgb="FF000000"/>
        <rFont val="Calibri"/>
        <charset val="1"/>
      </rPr>
      <t>​</t>
    </r>
  </si>
  <si>
    <r>
      <t>40.3</t>
    </r>
    <r>
      <rPr>
        <sz val="11"/>
        <color rgb="FF000000"/>
        <rFont val="Calibri"/>
        <charset val="1"/>
      </rPr>
      <t>​</t>
    </r>
  </si>
  <si>
    <t>3​</t>
  </si>
  <si>
    <t>Coronavirus 229E</t>
  </si>
  <si>
    <r>
      <t>33.1</t>
    </r>
    <r>
      <rPr>
        <sz val="11"/>
        <color rgb="FF000000"/>
        <rFont val="Calibri"/>
        <charset val="1"/>
      </rPr>
      <t>​</t>
    </r>
  </si>
  <si>
    <r>
      <t>33.8</t>
    </r>
    <r>
      <rPr>
        <sz val="11"/>
        <color rgb="FF000000"/>
        <rFont val="Calibri"/>
        <charset val="1"/>
      </rPr>
      <t>​</t>
    </r>
  </si>
  <si>
    <t>Coronavirus HKU-1</t>
  </si>
  <si>
    <r>
      <t>38.4</t>
    </r>
    <r>
      <rPr>
        <sz val="11"/>
        <color rgb="FF000000"/>
        <rFont val="Calibri"/>
        <charset val="1"/>
      </rPr>
      <t>​</t>
    </r>
  </si>
  <si>
    <r>
      <t>36.9</t>
    </r>
    <r>
      <rPr>
        <sz val="11"/>
        <color rgb="FF000000"/>
        <rFont val="Calibri"/>
        <charset val="1"/>
      </rPr>
      <t>​</t>
    </r>
  </si>
  <si>
    <t>-1.5​</t>
  </si>
  <si>
    <t>Coronavirus NL63</t>
  </si>
  <si>
    <t>1.2​</t>
  </si>
  <si>
    <t xml:space="preserve">Human DNA </t>
  </si>
  <si>
    <t>BAL 2 spiked with positive control</t>
  </si>
  <si>
    <r>
      <t>Ct before depletion</t>
    </r>
    <r>
      <rPr>
        <sz val="11"/>
        <color rgb="FF000000"/>
        <rFont val="Calibri"/>
        <charset val="1"/>
      </rPr>
      <t>​</t>
    </r>
  </si>
  <si>
    <r>
      <t>Ct after depletion</t>
    </r>
    <r>
      <rPr>
        <sz val="11"/>
        <color rgb="FF000000"/>
        <rFont val="Calibri"/>
        <charset val="1"/>
      </rPr>
      <t>​</t>
    </r>
  </si>
  <si>
    <t>26.5​</t>
  </si>
  <si>
    <t>28.3​</t>
  </si>
  <si>
    <t>1.8​</t>
  </si>
  <si>
    <t>Human coronavirus 229E</t>
  </si>
  <si>
    <t>28.5​</t>
  </si>
  <si>
    <t>29.7​</t>
  </si>
  <si>
    <t>33​</t>
  </si>
  <si>
    <t>35.5​</t>
  </si>
  <si>
    <t>39.8​</t>
  </si>
  <si>
    <t>4.3​</t>
  </si>
  <si>
    <t>34.1​</t>
  </si>
  <si>
    <t>35.1​</t>
  </si>
  <si>
    <t>30.7​</t>
  </si>
  <si>
    <t>33.4​</t>
  </si>
  <si>
    <t>32.2​</t>
  </si>
  <si>
    <t>34.6​</t>
  </si>
  <si>
    <t>2.4​</t>
  </si>
  <si>
    <r>
      <t>31.2</t>
    </r>
    <r>
      <rPr>
        <sz val="11"/>
        <color rgb="FF000000"/>
        <rFont val="Calibri"/>
        <charset val="1"/>
      </rPr>
      <t>​</t>
    </r>
  </si>
  <si>
    <r>
      <t>33.4</t>
    </r>
    <r>
      <rPr>
        <sz val="11"/>
        <color rgb="FF000000"/>
        <rFont val="Calibri"/>
        <charset val="1"/>
      </rPr>
      <t>​</t>
    </r>
  </si>
  <si>
    <r>
      <t>2.2</t>
    </r>
    <r>
      <rPr>
        <sz val="11"/>
        <color rgb="FF000000"/>
        <rFont val="Calibri"/>
        <charset val="1"/>
      </rPr>
      <t>​</t>
    </r>
  </si>
  <si>
    <t>30​</t>
  </si>
  <si>
    <t>32.4​</t>
  </si>
  <si>
    <t>33.7​</t>
  </si>
  <si>
    <t>1.5​</t>
  </si>
  <si>
    <t>27.7​</t>
  </si>
  <si>
    <t>30.8​</t>
  </si>
  <si>
    <t>3.1​</t>
  </si>
  <si>
    <t>BAL 3 spiked with positive control</t>
  </si>
  <si>
    <r>
      <t>30.2</t>
    </r>
    <r>
      <rPr>
        <sz val="11"/>
        <color rgb="FF000000"/>
        <rFont val="Calibri"/>
        <charset val="1"/>
      </rPr>
      <t>​</t>
    </r>
  </si>
  <si>
    <r>
      <t>1</t>
    </r>
    <r>
      <rPr>
        <sz val="11"/>
        <color rgb="FF000000"/>
        <rFont val="Calibri"/>
        <charset val="1"/>
      </rPr>
      <t>​</t>
    </r>
  </si>
  <si>
    <r>
      <t>30.5</t>
    </r>
    <r>
      <rPr>
        <sz val="11"/>
        <color rgb="FF000000"/>
        <rFont val="Calibri"/>
        <charset val="1"/>
      </rPr>
      <t>​</t>
    </r>
  </si>
  <si>
    <r>
      <t>32.3</t>
    </r>
    <r>
      <rPr>
        <sz val="11"/>
        <color rgb="FF000000"/>
        <rFont val="Calibri"/>
        <charset val="1"/>
      </rPr>
      <t>​</t>
    </r>
  </si>
  <si>
    <r>
      <t>1.8</t>
    </r>
    <r>
      <rPr>
        <sz val="11"/>
        <color rgb="FF000000"/>
        <rFont val="Calibri"/>
        <charset val="1"/>
      </rPr>
      <t>​</t>
    </r>
  </si>
  <si>
    <r>
      <t>36.2</t>
    </r>
    <r>
      <rPr>
        <sz val="11"/>
        <color rgb="FF000000"/>
        <rFont val="Calibri"/>
        <charset val="1"/>
      </rPr>
      <t>​</t>
    </r>
  </si>
  <si>
    <r>
      <t>37.2</t>
    </r>
    <r>
      <rPr>
        <sz val="11"/>
        <color rgb="FF000000"/>
        <rFont val="Calibri"/>
        <charset val="1"/>
      </rPr>
      <t>​</t>
    </r>
  </si>
  <si>
    <r>
      <t>35.5</t>
    </r>
    <r>
      <rPr>
        <sz val="11"/>
        <color rgb="FF000000"/>
        <rFont val="Calibri"/>
        <charset val="1"/>
      </rPr>
      <t>​</t>
    </r>
  </si>
  <si>
    <r>
      <t>37.1</t>
    </r>
    <r>
      <rPr>
        <sz val="11"/>
        <color rgb="FF000000"/>
        <rFont val="Calibri"/>
        <charset val="1"/>
      </rPr>
      <t>​</t>
    </r>
  </si>
  <si>
    <r>
      <t>1.6</t>
    </r>
    <r>
      <rPr>
        <sz val="11"/>
        <color rgb="FF000000"/>
        <rFont val="Calibri"/>
        <charset val="1"/>
      </rPr>
      <t>​</t>
    </r>
  </si>
  <si>
    <r>
      <t>34.4</t>
    </r>
    <r>
      <rPr>
        <sz val="11"/>
        <color rgb="FF000000"/>
        <rFont val="Calibri"/>
        <charset val="1"/>
      </rPr>
      <t>​</t>
    </r>
  </si>
  <si>
    <r>
      <t>-0.1</t>
    </r>
    <r>
      <rPr>
        <sz val="11"/>
        <color rgb="FF000000"/>
        <rFont val="Calibri"/>
        <charset val="1"/>
      </rPr>
      <t>​</t>
    </r>
  </si>
  <si>
    <r>
      <t>36</t>
    </r>
    <r>
      <rPr>
        <sz val="11"/>
        <color rgb="FF000000"/>
        <rFont val="Calibri"/>
        <charset val="1"/>
      </rPr>
      <t>​</t>
    </r>
  </si>
  <si>
    <r>
      <t>2.8</t>
    </r>
    <r>
      <rPr>
        <sz val="11"/>
        <color rgb="FF000000"/>
        <rFont val="Calibri"/>
        <charset val="1"/>
      </rPr>
      <t>​</t>
    </r>
  </si>
  <si>
    <r>
      <t>30.1</t>
    </r>
    <r>
      <rPr>
        <sz val="11"/>
        <color rgb="FF000000"/>
        <rFont val="Calibri"/>
        <charset val="1"/>
      </rPr>
      <t>​</t>
    </r>
  </si>
  <si>
    <r>
      <t>32.6</t>
    </r>
    <r>
      <rPr>
        <sz val="11"/>
        <color rgb="FF000000"/>
        <rFont val="Calibri"/>
        <charset val="1"/>
      </rPr>
      <t>​</t>
    </r>
  </si>
  <si>
    <r>
      <t>2.5</t>
    </r>
    <r>
      <rPr>
        <sz val="11"/>
        <color rgb="FF000000"/>
        <rFont val="Calibri"/>
        <charset val="1"/>
      </rPr>
      <t>​</t>
    </r>
  </si>
  <si>
    <r>
      <t>34.5</t>
    </r>
    <r>
      <rPr>
        <sz val="11"/>
        <color rgb="FF000000"/>
        <rFont val="Calibri"/>
        <charset val="1"/>
      </rPr>
      <t>​</t>
    </r>
  </si>
  <si>
    <r>
      <t>33</t>
    </r>
    <r>
      <rPr>
        <sz val="11"/>
        <color rgb="FF000000"/>
        <rFont val="Calibri"/>
        <charset val="1"/>
      </rPr>
      <t>​</t>
    </r>
  </si>
  <si>
    <r>
      <t>-1.5</t>
    </r>
    <r>
      <rPr>
        <sz val="11"/>
        <color rgb="FF000000"/>
        <rFont val="Calibri"/>
        <charset val="1"/>
      </rPr>
      <t>​</t>
    </r>
  </si>
  <si>
    <r>
      <t>40</t>
    </r>
    <r>
      <rPr>
        <sz val="11"/>
        <color rgb="FF000000"/>
        <rFont val="Calibri"/>
        <charset val="1"/>
      </rPr>
      <t>​</t>
    </r>
  </si>
  <si>
    <r>
      <t>12</t>
    </r>
    <r>
      <rPr>
        <sz val="11"/>
        <color rgb="FF000000"/>
        <rFont val="Calibri"/>
        <charset val="1"/>
      </rPr>
      <t>​</t>
    </r>
  </si>
  <si>
    <r>
      <t>BAL number</t>
    </r>
    <r>
      <rPr>
        <sz val="12"/>
        <color rgb="FF000000"/>
        <rFont val="Calibri"/>
        <charset val="1"/>
      </rPr>
      <t>​</t>
    </r>
  </si>
  <si>
    <t xml:space="preserve">Microorganims spiked </t>
  </si>
  <si>
    <r>
      <rPr>
        <b/>
        <sz val="12"/>
        <color rgb="FF000000"/>
        <rFont val="Calibri"/>
      </rPr>
      <t>Ct before depletion</t>
    </r>
    <r>
      <rPr>
        <sz val="12"/>
        <color rgb="FF000000"/>
        <rFont val="Calibri"/>
      </rPr>
      <t>​</t>
    </r>
  </si>
  <si>
    <r>
      <rPr>
        <b/>
        <sz val="12"/>
        <color rgb="FF000000"/>
        <rFont val="Calibri"/>
      </rPr>
      <t>Ct value after depletion</t>
    </r>
    <r>
      <rPr>
        <sz val="12"/>
        <color rgb="FF000000"/>
        <rFont val="Calibri"/>
      </rPr>
      <t>​</t>
    </r>
  </si>
  <si>
    <t>BAL 1​</t>
  </si>
  <si>
    <r>
      <t>C. albicans </t>
    </r>
    <r>
      <rPr>
        <sz val="12"/>
        <color rgb="FF000000"/>
        <rFont val="Calibri"/>
        <charset val="1"/>
      </rPr>
      <t>​</t>
    </r>
  </si>
  <si>
    <r>
      <t>33</t>
    </r>
    <r>
      <rPr>
        <sz val="12"/>
        <color rgb="FF000000"/>
        <rFont val="Calibri"/>
        <charset val="1"/>
      </rPr>
      <t>​</t>
    </r>
  </si>
  <si>
    <r>
      <t>S. aureus </t>
    </r>
    <r>
      <rPr>
        <sz val="12"/>
        <color rgb="FF000000"/>
        <rFont val="Calibri"/>
        <charset val="1"/>
      </rPr>
      <t>​</t>
    </r>
  </si>
  <si>
    <r>
      <t>27</t>
    </r>
    <r>
      <rPr>
        <sz val="12"/>
        <color rgb="FF000000"/>
        <rFont val="Calibri"/>
        <charset val="1"/>
      </rPr>
      <t>​</t>
    </r>
  </si>
  <si>
    <t>0​</t>
  </si>
  <si>
    <r>
      <t>K. pneumoniae </t>
    </r>
    <r>
      <rPr>
        <sz val="12"/>
        <color rgb="FF000000"/>
        <rFont val="Calibri"/>
        <charset val="1"/>
      </rPr>
      <t>​</t>
    </r>
  </si>
  <si>
    <r>
      <t>31</t>
    </r>
    <r>
      <rPr>
        <sz val="12"/>
        <color rgb="FF000000"/>
        <rFont val="Calibri"/>
        <charset val="1"/>
      </rPr>
      <t>​</t>
    </r>
  </si>
  <si>
    <r>
      <t>S. pneumoniae</t>
    </r>
    <r>
      <rPr>
        <sz val="12"/>
        <color rgb="FF000000"/>
        <rFont val="Calibri"/>
        <charset val="1"/>
      </rPr>
      <t>​</t>
    </r>
  </si>
  <si>
    <r>
      <t>29</t>
    </r>
    <r>
      <rPr>
        <sz val="12"/>
        <color rgb="FF000000"/>
        <rFont val="Calibri"/>
        <charset val="1"/>
      </rPr>
      <t>​</t>
    </r>
  </si>
  <si>
    <r>
      <t>28</t>
    </r>
    <r>
      <rPr>
        <sz val="12"/>
        <color rgb="FF000000"/>
        <rFont val="Calibri"/>
        <charset val="1"/>
      </rPr>
      <t>​</t>
    </r>
  </si>
  <si>
    <r>
      <t>H. influenzae </t>
    </r>
    <r>
      <rPr>
        <sz val="12"/>
        <color rgb="FF000000"/>
        <rFont val="Calibri"/>
        <charset val="1"/>
      </rPr>
      <t>​</t>
    </r>
  </si>
  <si>
    <r>
      <t>25</t>
    </r>
    <r>
      <rPr>
        <sz val="12"/>
        <color rgb="FF000000"/>
        <rFont val="Calibri"/>
        <charset val="1"/>
      </rPr>
      <t>​</t>
    </r>
  </si>
  <si>
    <r>
      <t>24</t>
    </r>
    <r>
      <rPr>
        <sz val="12"/>
        <color rgb="FF000000"/>
        <rFont val="Calibri"/>
        <charset val="1"/>
      </rPr>
      <t>​</t>
    </r>
  </si>
  <si>
    <r>
      <t>Human DNA</t>
    </r>
    <r>
      <rPr>
        <sz val="12"/>
        <color rgb="FF000000"/>
        <rFont val="Calibri"/>
        <charset val="1"/>
      </rPr>
      <t>​</t>
    </r>
  </si>
  <si>
    <r>
      <t>ND</t>
    </r>
    <r>
      <rPr>
        <sz val="12"/>
        <color rgb="FF000000"/>
        <rFont val="Calibri"/>
        <charset val="1"/>
      </rPr>
      <t>​</t>
    </r>
  </si>
  <si>
    <t>N/A</t>
  </si>
  <si>
    <t>BAL 2​</t>
  </si>
  <si>
    <r>
      <t>32</t>
    </r>
    <r>
      <rPr>
        <sz val="12"/>
        <color rgb="FF000000"/>
        <rFont val="Calibri"/>
        <charset val="1"/>
      </rPr>
      <t>​</t>
    </r>
  </si>
  <si>
    <t>2​</t>
  </si>
  <si>
    <t>BAL 3</t>
  </si>
  <si>
    <r>
      <t>30</t>
    </r>
    <r>
      <rPr>
        <sz val="12"/>
        <color rgb="FF000000"/>
        <rFont val="Calibri"/>
        <charset val="1"/>
      </rPr>
      <t>​</t>
    </r>
  </si>
  <si>
    <r>
      <t>23</t>
    </r>
    <r>
      <rPr>
        <sz val="12"/>
        <color rgb="FF000000"/>
        <rFont val="Calibri"/>
        <charset val="1"/>
      </rPr>
      <t>​</t>
    </r>
  </si>
  <si>
    <t>10​</t>
  </si>
  <si>
    <t>Spiked mixed dilution</t>
  </si>
  <si>
    <r>
      <t>24.5</t>
    </r>
    <r>
      <rPr>
        <sz val="12"/>
        <color rgb="FF000000"/>
        <rFont val="Calibri"/>
        <charset val="1"/>
      </rPr>
      <t>​</t>
    </r>
  </si>
  <si>
    <t>0.5​</t>
  </si>
  <si>
    <r>
      <t>19</t>
    </r>
    <r>
      <rPr>
        <sz val="12"/>
        <color rgb="FF000000"/>
        <rFont val="Calibri"/>
        <charset val="1"/>
      </rPr>
      <t>​</t>
    </r>
  </si>
  <si>
    <r>
      <t>22</t>
    </r>
    <r>
      <rPr>
        <sz val="12"/>
        <color rgb="FF000000"/>
        <rFont val="Calibri"/>
        <charset val="1"/>
      </rPr>
      <t>​</t>
    </r>
  </si>
  <si>
    <r>
      <t>21</t>
    </r>
    <r>
      <rPr>
        <sz val="12"/>
        <color rgb="FF000000"/>
        <rFont val="Calibri"/>
        <charset val="1"/>
      </rPr>
      <t>​</t>
    </r>
  </si>
  <si>
    <r>
      <t>22.4</t>
    </r>
    <r>
      <rPr>
        <sz val="12"/>
        <color rgb="FF000000"/>
        <rFont val="Calibri"/>
        <charset val="1"/>
      </rPr>
      <t>​</t>
    </r>
  </si>
  <si>
    <t>1.4​</t>
  </si>
  <si>
    <r>
      <t>17</t>
    </r>
    <r>
      <rPr>
        <sz val="12"/>
        <color rgb="FF000000"/>
        <rFont val="Calibri"/>
        <charset val="1"/>
      </rPr>
      <t>​</t>
    </r>
  </si>
  <si>
    <r>
      <t>Sample number</t>
    </r>
    <r>
      <rPr>
        <sz val="11"/>
        <rFont val="Calibri"/>
        <charset val="1"/>
      </rPr>
      <t> </t>
    </r>
  </si>
  <si>
    <r>
      <t>16S Ct value before depletion</t>
    </r>
    <r>
      <rPr>
        <sz val="11"/>
        <rFont val="Calibri"/>
        <charset val="1"/>
      </rPr>
      <t> </t>
    </r>
  </si>
  <si>
    <r>
      <t>16S Ct value after depletion</t>
    </r>
    <r>
      <rPr>
        <sz val="11"/>
        <rFont val="Calibri"/>
        <charset val="1"/>
      </rPr>
      <t> </t>
    </r>
  </si>
  <si>
    <r>
      <t>16S Ct value after RT-dsDNA </t>
    </r>
    <r>
      <rPr>
        <sz val="11"/>
        <rFont val="Calibri"/>
        <charset val="1"/>
      </rPr>
      <t> </t>
    </r>
  </si>
  <si>
    <t>1 </t>
  </si>
  <si>
    <t>25 </t>
  </si>
  <si>
    <t>34 </t>
  </si>
  <si>
    <t>29 </t>
  </si>
  <si>
    <t>2 </t>
  </si>
  <si>
    <t>23 </t>
  </si>
  <si>
    <t>22 </t>
  </si>
  <si>
    <t>3 </t>
  </si>
  <si>
    <t>ND </t>
  </si>
  <si>
    <t>31 </t>
  </si>
  <si>
    <t>4 </t>
  </si>
  <si>
    <t>28 </t>
  </si>
  <si>
    <t>5 </t>
  </si>
  <si>
    <t>26 </t>
  </si>
  <si>
    <t>6 </t>
  </si>
  <si>
    <t>32 </t>
  </si>
  <si>
    <t>7 </t>
  </si>
  <si>
    <t>33 </t>
  </si>
  <si>
    <t>36 </t>
  </si>
  <si>
    <t>8 </t>
  </si>
  <si>
    <t>9 </t>
  </si>
  <si>
    <t>27 </t>
  </si>
  <si>
    <t>30 </t>
  </si>
  <si>
    <t>10 </t>
  </si>
  <si>
    <t>20 </t>
  </si>
  <si>
    <t xml:space="preserve">Comments </t>
  </si>
  <si>
    <t>N of copies</t>
  </si>
  <si>
    <t>Triplicate</t>
  </si>
  <si>
    <t xml:space="preserve">Background </t>
  </si>
  <si>
    <t>Total  classified bacterial reads 0.5 hrs</t>
  </si>
  <si>
    <t>Reportable organisms at 0.5 hrs</t>
  </si>
  <si>
    <t>Counts 0.5 hrs</t>
  </si>
  <si>
    <t>Percentage 0.5 hrs</t>
  </si>
  <si>
    <t>Total classified bacterial reads 2 hrs</t>
  </si>
  <si>
    <t>Reportable organisms at 2 hrs</t>
  </si>
  <si>
    <t>Counts 2 hrs</t>
  </si>
  <si>
    <t>Percentage 2 hrs</t>
  </si>
  <si>
    <t>Total classified bacterial reads at 24 hrs</t>
  </si>
  <si>
    <t>Reportable organisms at  24 hrs</t>
  </si>
  <si>
    <t>Counts 24 hrs</t>
  </si>
  <si>
    <t>Percentage 24 hrs</t>
  </si>
  <si>
    <t>Ct value for the virus spiked</t>
  </si>
  <si>
    <t>FluA</t>
  </si>
  <si>
    <t>B</t>
  </si>
  <si>
    <t>High</t>
  </si>
  <si>
    <t xml:space="preserve">Prevotella histicola
Prevotella melaninogenica
Prevotella salivae
Veillonella parvula
Prevotella jejuni
Streptococcus salivarius
Streptococcus oralis
Rothia mucilaginosa
Prevotella pallens
Streptococcus viridans
Prevotella veroralis
Influenza A virus </t>
  </si>
  <si>
    <t>153
71
63
42
35
26
24
21
10
10
10
2</t>
  </si>
  <si>
    <t>26.609
12.348
10.957
7.304
6.087
4.522
4.174
3.652
1.739
1.739
1.739</t>
  </si>
  <si>
    <t>Prevotella histicola
Prevotella melaninogenica
Prevotella salivae
Veillonella parvula
Prevotella jejuni
Streptococcus oralis
Streptococcus salivarius
Rothia mucilaginosa
Streptococcus sp. FDAARGOS_192
Streptococcus viridans
Prevotella pallens
Streptococcus pneumoniae
Prevotella veroralis
Streptococcus mitis
Prevotella scopos
Streptococcus equinus
Human betaherpesvirus 6B
Influenza A virus</t>
  </si>
  <si>
    <t>615
325
269
192
145
119
91
79
50
48
45
40
35
32
30
25
19
9</t>
  </si>
  <si>
    <t>24.838
13.126
10.864
7.754
5.856
4.806
3.675
3.191
2.019
1.939
1.817
1.616
1.414
1.292
1.212
1.01</t>
  </si>
  <si>
    <t>Prevotella histicola
Prevotella melaninogenica
Prevotella salivae
Veillonella parvula
Prevotella jejuni
Streptococcus oralis
Streptococcus salivarius
Rothia mucilaginosa
Streptococcus sp. FDAARGOS_192
Streptococcus viridans
Prevotella pallens
Streptococcus pneumoniae
Prevotella veroralis
Prevotella scopos
Haemophilus parainfluenzae
Human betaherpesvirus 6B
Influenza A virus
Human betaherpesvirus 7</t>
  </si>
  <si>
    <t>5628
2760
2628
1887
1276
1166
717
656
431
398
367
331
267
246
234
147
131
29</t>
  </si>
  <si>
    <t xml:space="preserve">25.632
12.57
11.969
8.594
5.811
5.31
3.265
2.988
1.963
1.813
1.671
1.507
1.216
1.12
1.066
</t>
  </si>
  <si>
    <t>Prevotella histicola
Prevotella melaninogenica
Veillonella parvula
Prevotella salivae
Prevotella jejuni
Streptococcus oralis
Streptococcus salivarius
Rothia mucilaginosa
Streptococcus viridans
Streptococcus sp. FDAARGOS_192
Prevotella pallens
Streptococcus pneumoniae
Streptococcus mitis
Neisseria mucosa
Prevotella scopos
Granulicatella adiacens
Prevotella veroralis
Haemophilus parainfluenzae
Streptococcus equinus
Streptococcus sp. FDAARGOS_256
Influenza A virus</t>
  </si>
  <si>
    <t>210
174
99
90
73
64
49
47
39
30
21
19
18
15
14
14
13
13
13
12
8</t>
  </si>
  <si>
    <t xml:space="preserve">18.634
15.439
8.784
7.986
6.477
5.679
4.348
4.17
3.461
2.662
1.863
1.686
1.597
1.331
1.242
1.242
1.154
1.154
1.154
1.065
</t>
  </si>
  <si>
    <t>Prevotella histicola
Prevotella melaninogenica
Veillonella parvula
Prevotella salivae
Prevotella jejuni
Streptococcus oralis
Streptococcus salivarius
Rothia mucilaginosa
Streptococcus viridans
Streptococcus sp. FDAARGOS_192
Streptococcus pneumoniae
Prevotella pallens
Streptococcus mitis
Haemophilus parainfluenzae
Prevotella scopos
Prevotella veroralis
Schaalia odontolytica
Influenza A virus
Human betaherpesvirus 6B</t>
  </si>
  <si>
    <t>1030
727
462
351
314
311
205
184
178
151
88
86
73
65
55
54
51
16
9</t>
  </si>
  <si>
    <t xml:space="preserve">20.575
14.523
9.229
7.012
6.272
6.213
4.095
3.676
3.556
3.016
1.758
1.718
1.458
1.298
1.099
1.079
1.019
</t>
  </si>
  <si>
    <t>Prevotella histicola
Prevotella melaninogenica
Veillonella parvula
Prevotella salivae
Streptococcus oralis
Prevotella jejuni
Streptococcus salivarius
Rothia mucilaginosa
Streptococcus viridans
Streptococcus sp. FDAARGOS_192
Streptococcus pneumoniae
Prevotella pallens
Haemophilus parainfluenzae
Streptococcus mitis
Prevotella veroralis
Streptococcus equinus
Prevotella scopos
Neisseria mucosa
Mycoplasma salivarium
Influenza A virus
Human betaherpesvirus 6B
Human betaherpesvirus 7</t>
  </si>
  <si>
    <t>9354
6483
3965
3565
2831
2588
1851
1525
1392
1114
915
784
592
551
520
508
496
443
4
54
21</t>
  </si>
  <si>
    <t>21.17
14.672
8.974
8.068
6.407
5.857
4.189
3.451
3.15
2.521
2.071
1.774
1.34
1.247
1.177
1.15
1.123
1.003</t>
  </si>
  <si>
    <t>Prevotella histicola
Prevotella melaninogenica
Prevotella salivae
Veillonella parvula
Streptococcus oralis
Prevotella jejuni
Rothia mucilaginosa
Streptococcus salivarius
Streptococcus sp. FDAARGOS_192
Streptococcus viridans
Streptococcus pneumoniae
Prevotella pallens
Streptococcus mitis
Prevotella veroralis
Prevotella scopos
Granulicatella adiacens
Mycoplasma salivarium
Influenza A virus</t>
  </si>
  <si>
    <t>276
137
113
111
76
55
50
41
32
27
24
20
16
15
14
12
1
16</t>
  </si>
  <si>
    <t xml:space="preserve">24.147
11.986
9.886
9.711
6.649
4.812
4.374
3.587
2.8
2.362
2.1
1.75
1.4
1.312
1.225
1.05
</t>
  </si>
  <si>
    <t>Prevotella histicola
Prevotella melaninogenica
Prevotella salivae
Veillonella parvula
Streptococcus oralis
Prevotella jejuni
Rothia mucilaginosa
Streptococcus salivarius
Streptococcus viridans
Streptococcus sp. FDAARGOS_192
Prevotella pallens
Streptococcus pneumoniae
Granulicatella adiacens
Streptococcus mitis
Haemophilus parainfluenzae
Prevotella scopos
Schaalia odontolytica
Mycoplasma salivarium
Influenza A virus</t>
  </si>
  <si>
    <t>1151
517
516
473
318
230
195
193
129
110
83
82
59
57
54
53
50
1
51</t>
  </si>
  <si>
    <t>23.664
10.629
10.609
9.725
6.538
4.729
4.009
3.968
2.652
2.262
1.706
1.686
1.213
1.172
1.11
1.09
1.028</t>
  </si>
  <si>
    <t>Prevotella histicola
Veillonella parvula
Prevotella melaninogenica
Prevotella salivae
Streptococcus oralis
Prevotella jejuni
Rothia mucilaginosa
Streptococcus salivarius
Streptococcus viridans
Streptococcus sp. FDAARGOS_192
Prevotella pallens
Streptococcus pneumoniae
Streptococcus mitis
Streptococcus equinus
Haemophilus parainfluenzae
Mycoplasma salivarium
Influenza A virus
Human betaherpesvirus 6B
Human betaherpesvirus 7</t>
  </si>
  <si>
    <t>9713
4291
4175
4140
2776
1963
1692
1476
1068
908
668
643
462
441
426
3
411
49
19</t>
  </si>
  <si>
    <t xml:space="preserve">23.957
10.584
10.298
10.211
6.847
4.842
4.173
3.641
2.634
2.24
1.648
1.586
1.14
1.088
1.051
</t>
  </si>
  <si>
    <t>C</t>
  </si>
  <si>
    <t>Cutibacterium acnes
Human betaherpesvirus 6B
Human betaherpesvirus 5</t>
  </si>
  <si>
    <t>12
136
7</t>
  </si>
  <si>
    <t xml:space="preserve">50.0
</t>
  </si>
  <si>
    <t>Cutibacterium acnes
Human betaherpesvirus 6B
Human betaherpesvirus 5
Influenza A virus</t>
  </si>
  <si>
    <t>47
676
16
1</t>
  </si>
  <si>
    <t xml:space="preserve">64.384
</t>
  </si>
  <si>
    <t>Cutibacterium acnes
Lactobacillus crispatus
Mycobacterium angelicum
Staphylococcus hominis
Acinetobacter johnsonii
Moraxella osloensis
Corynebacterium kefirresidentii
Human betaherpesvirus 6B
Human betaherpesvirus 5
Influenza A virus</t>
  </si>
  <si>
    <t>314
31
29
26
24
23
13
5367
118
5</t>
  </si>
  <si>
    <t xml:space="preserve">61.209
6.043
5.653
5.068
4.678
4.483
2.534
</t>
  </si>
  <si>
    <t>Prevotella histicola
Veillonella parvula
Prevotella melaninogenica
Prevotella salivae
Rothia mucilaginosa
Streptococcus oralis
Prevotella jejuni
Streptococcus salivarius
Streptococcus viridans
Prevotella pallens
Streptococcus pneumoniae
Streptococcus sp. FDAARGOS_192
Streptococcus mitis
Schaalia odontolytica
Prevotella scopos
Influenza A virus
Human betaherpesvirus 6B</t>
  </si>
  <si>
    <t>307
232
152
107
95
88
64
54
38
29
20
19
19
18
18
48
5</t>
  </si>
  <si>
    <t>21.559
16.292
10.674
7.514
6.671
6.18
4.494
3.792
2.669
2.037
1.404
1.334
1.334
1.264
1.264</t>
  </si>
  <si>
    <t>Prevotella histicola
Veillonella parvula
Prevotella melaninogenica
Prevotella salivae
Streptococcus oralis
Rothia mucilaginosa
Prevotella jejuni
Streptococcus salivarius
Streptococcus viridans
Streptococcus pneumoniae
Streptococcus sp. FDAARGOS_192
Prevotella pallens
Schaalia odontolytica
Streptococcus mitis
Mycoplasma salivarium
Influenza A virus
Human betaherpesvirus 6B
Human betaherpesvirus 7</t>
  </si>
  <si>
    <t>1255
1056
648
488
448
376
287
192
168
110
105
93
92
85
1
216
17
6</t>
  </si>
  <si>
    <t xml:space="preserve">20.051
16.872
10.353
7.797
7.158
6.007
4.585
3.068
2.684
1.757
1.678
1.486
1.47
1.358
</t>
  </si>
  <si>
    <t>Prevotella histicola
Veillonella parvula
Prevotella melaninogenica
Prevotella salivae
Streptococcus oralis
Rothia mucilaginosa
Prevotella jejuni
Streptococcus salivarius
Streptococcus viridans
Streptococcus sp. FDAARGOS_192
Prevotella pallens
Streptococcus mitis
Streptococcus pneumoniae
Schaalia odontolytica
Mycoplasma salivarium
Influenza A virus
Human betaherpesvirus 6B
Human betaherpesvirus 7</t>
  </si>
  <si>
    <t>8684
7528
4565
3460
2961
2715
1878
1253
1117
780
678
669
662
635
9
1574
96
30</t>
  </si>
  <si>
    <t xml:space="preserve">19.873
17.227
10.447
7.918
6.776
6.213
4.298
2.867
2.556
1.785
1.552
1.531
1.515
1.453
</t>
  </si>
  <si>
    <t>Prevotella histicola
Veillonella parvula
Prevotella melaninogenica
Prevotella salivae
Streptococcus oralis
Prevotella jejuni
Rothia mucilaginosa
Streptococcus salivarius
Neisseria mucosa
Streptococcus mitis
Streptococcus sp. FDAARGOS_192
Prevotella pallens
Streptococcus viridans
Schaalia odontolytica
Influenza A virus</t>
  </si>
  <si>
    <t>281
196
137
127
80
60
55
26
21
21
21
20
19
17
34</t>
  </si>
  <si>
    <t>22.698
15.832
11.066
10.258
6.462
4.847
4.443
2.1
1.696
1.696
1.696
1.616
1.535
1.373</t>
  </si>
  <si>
    <t>Prevotella histicola
Veillonella parvula
Prevotella melaninogenica
Prevotella salivae
Streptococcus oralis
Prevotella jejuni
Rothia mucilaginosa
Streptococcus salivarius
Streptococcus viridans
Streptococcus pneumoniae
Schaalia odontolytica
Streptococcus sp. FDAARGOS_192
Streptococcus mitis
Prevotella pallens
Neisseria mucosa
Haemophilus parainfluenzae
Mycoplasma salivarium
Influenza A virus
Human betaherpesvirus 7</t>
  </si>
  <si>
    <t>1196
849
562
550
298
268
252
132
113
88
83
80
76
72
62
61
2
155
7</t>
  </si>
  <si>
    <t xml:space="preserve">22.165
15.734
10.415
10.193
5.523
4.967
4.67
2.446
2.094
1.631
1.538
1.483
1.408
1.334
1.149
1.13
</t>
  </si>
  <si>
    <t>Prevotella histicola
Veillonella parvula
Prevotella melaninogenica
Prevotella salivae
Streptococcus oralis
Rothia mucilaginosa
Prevotella jejuni
Streptococcus viridans
Streptococcus salivarius
Streptococcus sp. FDAARGOS_192
Prevotella pallens
Schaalia odontolytica
Streptococcus pneumoniae
Streptococcus mitis
Mycoplasma salivarium
Influenza A virus
Human betaherpesvirus 6B
Human betaherpesvirus 7</t>
  </si>
  <si>
    <t>8929
6433
4092
3766
2159
2112
1671
1028
1026
658
553
544
509
483
9
1081
52
32</t>
  </si>
  <si>
    <t xml:space="preserve">22.669
16.332
10.389
9.561
5.481
5.362
4.242
2.61
2.605
1.671
1.404
1.381
1.292
1.226
</t>
  </si>
  <si>
    <t>A</t>
  </si>
  <si>
    <t>Low</t>
  </si>
  <si>
    <t>Human betaherpesvirus 6B</t>
  </si>
  <si>
    <t>Cutibacterium acnes
Acinetobacter johnsonii
Human betaherpesvirus 6B
Human betaherpesvirus 5</t>
  </si>
  <si>
    <t>26
11
206
10</t>
  </si>
  <si>
    <t xml:space="preserve">50.0
21.154
</t>
  </si>
  <si>
    <t>Cutibacterium acnes
Moraxella osloensis
Acinetobacter johnsonii
Mycobacterium angelicum
Lactobacillus crispatus
Staphylococcus equorum
Human betaherpesvirus 6B
Human betaherpesvirus 5
Influenza A virus</t>
  </si>
  <si>
    <t>183
28
25
20
12
11
1810
62
1</t>
  </si>
  <si>
    <t xml:space="preserve">57.729
8.833
7.886
6.309
3.785
3.47
</t>
  </si>
  <si>
    <t>Human betaherpesvirus 6B
Influenza A virus</t>
  </si>
  <si>
    <t>28
1</t>
  </si>
  <si>
    <t>13
164
9
2</t>
  </si>
  <si>
    <t xml:space="preserve">44.828
</t>
  </si>
  <si>
    <t>Cutibacterium acnes
Abiotrophia defectiva
Mycobacterium angelicum
Streptococcus sp. FDAARGOS_256
Human betaherpesvirus 6B
Human betaherpesvirus 5
Influenza A virus</t>
  </si>
  <si>
    <t>87
23
22
13
1116
103
5</t>
  </si>
  <si>
    <t xml:space="preserve">44.615
11.795
11.282
6.667
</t>
  </si>
  <si>
    <t>12
742
17</t>
  </si>
  <si>
    <t xml:space="preserve">27.273
</t>
  </si>
  <si>
    <t>Cutibacterium acnes
Neisseria mucosa
Mycobacterium angelicum
Acinetobacter lwoffii
Abiotrophia defectiva
Moraxella osloensis
Corynebacterium tuberculostearicum
Human betaherpesvirus 6B
Human betaherpesvirus 5</t>
  </si>
  <si>
    <t>104
46
38
25
23
21
10
5901
107</t>
  </si>
  <si>
    <t xml:space="preserve">32.099
14.198
11.728
7.716
7.099
6.481
3.086
</t>
  </si>
  <si>
    <t>Human betaherpesvirus 6B
Human betaherpesvirus 5
Influenza A virus</t>
  </si>
  <si>
    <t>143
9
1</t>
  </si>
  <si>
    <t>27
620
39
1</t>
  </si>
  <si>
    <t xml:space="preserve">42.857
</t>
  </si>
  <si>
    <t>Cutibacterium acnes
Mycobacterium angelicum
Moraxella osloensis
Staphylococcus epidermidis
Neisseria mucosa
Escherichia coli
Streptococcus gordonii
Acinetobacter sp. FDAARGOS_724
Streptococcus mitis
Human betaherpesvirus 6B
Human betaherpesvirus 5
Influenza B virus</t>
  </si>
  <si>
    <t>216
42
36
29
12
12
12
10
10
5369
295
9</t>
  </si>
  <si>
    <t xml:space="preserve">49.203
9.567
8.2
6.606
2.733
2.733
2.733
2.278
2.278
1.822
</t>
  </si>
  <si>
    <t>12
144
9</t>
  </si>
  <si>
    <t xml:space="preserve">36.364
</t>
  </si>
  <si>
    <t>Cutibacterium acnes
Abiotrophia defectiva
Mycobacterium angelicum
Acinetobacter lwoffii
Human betaherpesvirus 6B
Human betaherpesvirus 5
Influenza A virus</t>
  </si>
  <si>
    <t>97
38
20
12
1082
89
1</t>
  </si>
  <si>
    <t xml:space="preserve">44.495
17.431
9.174
5.505
</t>
  </si>
  <si>
    <t>Prevotella histicola
Prevotella melaninogenica
Prevotella salivae
Veillonella parvula
Streptococcus oralis
Prevotella jejuni
Streptococcus salivarius
Rothia mucilaginosa
Streptococcus viridans
Streptococcus sp. FDAARGOS_192
Prevotella pallens
Streptococcus pneumoniae
Streptococcus mitis
Prevotella veroralis
Haemophilus parainfluenzae
Streptococcus equinus
Neisseria mucosa
Influenza A virus
Human betaherpesvirus 6B</t>
  </si>
  <si>
    <t>370
185
156
142
100
76
51
45
35
34
26
26
22
21
21
17
16
15
12</t>
  </si>
  <si>
    <t>24.089
12.044
10.156
9.245
6.51
4.948
3.32
2.93
2.279
2.214
1.693
1.693
1.432
1.367
1.367
1.107
1.042</t>
  </si>
  <si>
    <t>Prevotella histicola
Prevotella melaninogenica
Prevotella salivae
Veillonella parvula
Streptococcus oralis
Prevotella jejuni
Streptococcus salivarius
Rothia mucilaginosa
Streptococcus viridans
Streptococcus sp. FDAARGOS_192
Streptococcus pneumoniae
Prevotella pallens
Streptococcus mitis
Prevotella veroralis
Haemophilus parainfluenzae
Streptococcus equinus
Granulicatella adiacens
Mycoplasma salivarium
Influenza A virus
Human betaherpesvirus 6B
Human betaherpesvirus 7</t>
  </si>
  <si>
    <t>1510
698
638
599
438
335
230
209
147
133
130
102
90
88
87
81
64
1
61
34
6</t>
  </si>
  <si>
    <t>23.851
11.025
10.077
9.461
6.918
5.291
3.633
3.301
2.322
2.101
2.053
1.611
1.422
1.39
1.374
1.279
1.011
0.016</t>
  </si>
  <si>
    <t>Prevotella histicola
Prevotella melaninogenica
Prevotella salivae
Veillonella parvula
Streptococcus oralis
Prevotella jejuni
Streptococcus salivarius
Rothia mucilaginosa
Streptococcus sp. FDAARGOS_192
Streptococcus viridans
Streptococcus pneumoniae
Prevotella pallens
Haemophilus parainfluenzae
Streptococcus mitis
Prevotella veroralis
Granulicatella adiacens
Streptococcus equinus
Prevotella scopos
Mycoplasma salivarium
Influenza A virus
Human betaherpesvirus 6B</t>
  </si>
  <si>
    <t>10421
5152
4625
3873
3256
2246
1694
1476
1058
1015
862
719
580
545
531
494
494
471
1
287
252
54</t>
  </si>
  <si>
    <t>23.496
11.616
10.428
8.732
7.341
5.064
3.819
3.328
2.385
2.289
1.944
1.621
1.308
1.229
1.197
1.114
1.114
1.062
0.002</t>
  </si>
  <si>
    <t>22
255
7</t>
  </si>
  <si>
    <t xml:space="preserve">57.895
</t>
  </si>
  <si>
    <t>Cutibacterium acnes
Acinetobacter lwoffii
Moraxella osloensis
Human betaherpesvirus 6B
Human betaherpesvirus 5</t>
  </si>
  <si>
    <t>156
50
10
1952
67</t>
  </si>
  <si>
    <t xml:space="preserve">59.542
19.084
3.817
</t>
  </si>
  <si>
    <t>Cutibacterium acnes
Human betaherpesvirus 6B</t>
  </si>
  <si>
    <t>14
70</t>
  </si>
  <si>
    <t xml:space="preserve">60.87
</t>
  </si>
  <si>
    <t>Cutibacterium acnes
Gemella haemolysans
Abiotrophia defectiva
Human betaherpesvirus 6B
Human betaherpesvirus 5</t>
  </si>
  <si>
    <t>118
20
10
641
23</t>
  </si>
  <si>
    <t xml:space="preserve">60.513
10.256
5.128
</t>
  </si>
  <si>
    <t>HHV-6</t>
  </si>
  <si>
    <t>Swabs</t>
  </si>
  <si>
    <t>Rothia mucilaginosa
Cutibacterium acnes
Human betaherpesvirus 6B</t>
  </si>
  <si>
    <t>39
17
69</t>
  </si>
  <si>
    <t xml:space="preserve">27.66
12.057
</t>
  </si>
  <si>
    <t>Rothia mucilaginosa
Cutibacterium acnes
Staphylococcus hominis
Streptococcus sp. FDAARGOS_192
Streptococcus pneumoniae
Streptococcus oralis
Prevotella salivae
Streptococcus mitis
Actinomyces oris
Rothia dentocariosa
Streptococcus salivarius
Streptococcus agalactiae
Veillonella parvula
Human betaherpesvirus 6B</t>
  </si>
  <si>
    <t>132
61
29
25
24
24
23
21
19
17
16
14
10
264</t>
  </si>
  <si>
    <t xml:space="preserve">25.731
11.891
5.653
4.873
4.678
4.678
4.483
4.094
3.704
3.314
3.119
2.729
1.949
</t>
  </si>
  <si>
    <t>Rothia mucilaginosa
Cutibacterium acnes
Streptococcus sp. FDAARGOS_192
Staphylococcus hominis
Streptococcus salivarius
Streptococcus oralis
Streptococcus pneumoniae
Actinomyces oris
Prevotella salivae
Rothia dentocariosa
Streptococcus mitis
Streptococcus agalactiae
Veillonella parvula
Streptococcus equinus
Gemella sanguinis
Staphylococcus epidermidis
Streptococcus sp. FDAARGOS_256
Prevotella veroralis
Gemella haemolysans
Schaalia odontolytica
[Candida] glabrata
Human betaherpesvirus 6B</t>
  </si>
  <si>
    <t>453
245
112
79
74
73
69
64
61
59
58
48
43
39
31
22
21
21
21
20
3
968</t>
  </si>
  <si>
    <t xml:space="preserve">25.237
13.649
6.24
4.401
4.123
4.067
3.844
3.565
3.398
3.287
3.231
2.674
2.396
2.173
1.727
1.226
1.17
1.17
1.17
1.114
</t>
  </si>
  <si>
    <t>Streptococcus salivarius
Streptococcus sp. FDAARGOS_192
Cutibacterium acnes
Rothia mucilaginosa
Streptococcus equinus
Streptococcus oralis
Streptococcus pneumoniae
Streptococcus mitis
Streptococcus gordonii
Candida aLowicans
[Candida] glabrata
Human betaherpesvirus 6B</t>
  </si>
  <si>
    <t>159
111
63
60
49
16
14
13
6
2
1
47</t>
  </si>
  <si>
    <t xml:space="preserve">29.015
20.255
11.496
10.949
8.942
2.92
2.555
2.372
1.095
</t>
  </si>
  <si>
    <t>Streptococcus salivarius
Streptococcus sp. FDAARGOS_192
Rothia mucilaginosa
Cutibacterium acnes
Streptococcus equinus
Streptococcus oralis
Streptococcus pneumoniae
Streptococcus mitis
Prevotella veroralis
[Candida] glabrata
Candida aLowicans
Human betaherpesvirus 6B</t>
  </si>
  <si>
    <t>529
439
216
197
157
64
61
54
23
9
8
175</t>
  </si>
  <si>
    <t>26.949
22.364
11.004
10.036
7.998
3.26
3.107
2.751
1.172
0.458
0.408</t>
  </si>
  <si>
    <t>Streptococcus salivarius
Streptococcus sp. FDAARGOS_192
Rothia mucilaginosa
Cutibacterium acnes
Streptococcus equinus
Streptococcus oralis
Streptococcus pneumoniae
Streptococcus mitis
Prevotella veroralis
Streptococcus gordonii
Actinomyces oris
[Candida] glabrata
Candida aLowicans
Human betaherpesvirus 6B</t>
  </si>
  <si>
    <t>1705
1377
791
662
585
190
186
142
91
87
70
23
17
589</t>
  </si>
  <si>
    <t>26.186
21.149
12.149
10.167
8.985
2.918
2.857
2.181
1.398
1.336
1.075
0.353
0.261</t>
  </si>
  <si>
    <t xml:space="preserve">Rothia mucilaginosa
Cutibacterium acnes
Streptococcus oralis
Streptococcus pneumoniae
</t>
  </si>
  <si>
    <t xml:space="preserve">35
21
20
16
</t>
  </si>
  <si>
    <t xml:space="preserve">23.179
13.907
13.245
10.596
</t>
  </si>
  <si>
    <t xml:space="preserve">Rothia mucilaginosa
Cutibacterium acnes
Streptococcus oralis
Streptococcus pneumoniae
Streptococcus salivarius
Streptococcus mitis
Streptococcus sp. FDAARGOS_192
Streptococcus equinus
Gemella sanguinis
</t>
  </si>
  <si>
    <t xml:space="preserve">93
81
58
40
33
29
21
15
12
</t>
  </si>
  <si>
    <t xml:space="preserve">20.217
17.609
12.609
8.696
7.174
6.304
4.565
3.261
2.609
</t>
  </si>
  <si>
    <t>Rothia mucilaginosa
Cutibacterium acnes
Streptococcus oralis
Streptococcus mitis
Streptococcus salivarius
Streptococcus pneumoniae
Streptococcus sp. FDAARGOS_192
Streptococcus equinus
Gemella sanguinis
Staphylococcus hominis
Gemella haemolysans
Streptococcus mutans
Actinomyces oris
Streptococcus sp. FDAARGOS_256
Prevotella histicola
Psychrobacter sp. FDAARGOS_221
Human betaherpesvirus 6B</t>
  </si>
  <si>
    <t>353
262
145
105
99
91
65
47
29
29
24
24
22
20
20
19
2</t>
  </si>
  <si>
    <t>23.932
17.763
9.831
7.119
6.712
6.169
4.407
3.186
1.966
1.966
1.627
1.627
1.492
1.356
1.356
1.288</t>
  </si>
  <si>
    <t>1</t>
  </si>
  <si>
    <t xml:space="preserve">1
</t>
  </si>
  <si>
    <t>Rothia mucilaginosa
Cutibacterium acnes
Streptococcus salivarius
Gemella haemolysans
Streptococcus pneumoniae
Human betaherpesvirus 6B</t>
  </si>
  <si>
    <t>41
37
22
15
10
28</t>
  </si>
  <si>
    <t xml:space="preserve">21.026
18.974
11.282
7.692
5.128
</t>
  </si>
  <si>
    <t>Rothia mucilaginosa
Cutibacterium acnes
Streptococcus salivarius
Streptococcus sp. FDAARGOS_192
Gemella haemolysans
Streptococcus pneumoniae
Streptococcus oralis
Streptococcus equinus
Streptococcus mutans
Staphylococcus hominis
Streptococcus mitis
Haemophilus parahaemolyticus
Streptococcus gordonii
Prevotella denticola
Human betaherpesvirus 6B</t>
  </si>
  <si>
    <t>158
139
66
39
33
29
28
25
22
18
18
14
10
10
136</t>
  </si>
  <si>
    <t xml:space="preserve">22.129
19.468
9.244
5.462
4.622
4.062
3.922
3.501
3.081
2.521
2.521
1.961
1.401
1.401
</t>
  </si>
  <si>
    <t>Rothia mucilaginosa
Cutibacterium acnes
Streptococcus salivarius
Streptococcus sp. FDAARGOS_192
Streptococcus oralis
Streptococcus equinus
Gemella haemolysans
Streptococcus pneumoniae
Staphylococcus hominis
Streptococcus mitis
Streptococcus mutans
Haemophilus parahaemolyticus
Actinomyces oris
Streptococcus gordonii
Prevotella denticola
Prevotella oris
Prevotella salivae
Staphylococcus epidermidis
Human betaherpesvirus 6B</t>
  </si>
  <si>
    <t>504
493
178
153
101
99
92
89
71
65
62
34
31
30
26
26
24
24
501</t>
  </si>
  <si>
    <t>21.275
20.81
7.514
6.458
4.263
4.179
3.883
3.757
2.997
2.744
2.617
1.435
1.309
1.266
1.098
1.098
1.013
1.013</t>
  </si>
  <si>
    <t xml:space="preserve">Cutibacterium acnes
</t>
  </si>
  <si>
    <t xml:space="preserve">21
</t>
  </si>
  <si>
    <t xml:space="preserve">77.778
</t>
  </si>
  <si>
    <t xml:space="preserve">Cutibacterium acnes
Staphylococcus hominis
</t>
  </si>
  <si>
    <t xml:space="preserve">76
12
</t>
  </si>
  <si>
    <t xml:space="preserve">78.351
12.371
</t>
  </si>
  <si>
    <t xml:space="preserve">253
57
</t>
  </si>
  <si>
    <t xml:space="preserve">72.911
16.427
</t>
  </si>
  <si>
    <t>Prevotella jejuni
Prevotella histicola
Prevotella pallens
Streptococcus salivarius
Prevotella veroralis
Prevotella salivae
Streptococcus sp. FDAARGOS_192
Prevotella melaninogenica
Veillonella parvula
Rothia mucilaginosa
Streptococcus equinus
Prevotella aurantiaca
Capnocytophaga sp. FDAARGOS_737
Candida aLowicans
Human betaherpesvirus 6B</t>
  </si>
  <si>
    <t>896
821
728
267
226
190
170
149
96
82
52
47
44
2
56</t>
  </si>
  <si>
    <t xml:space="preserve">21.364
19.576
17.358
6.366
5.389
4.53
4.053
3.553
2.289
1.955
1.24
1.121
1.049
</t>
  </si>
  <si>
    <t>Prevotella jejuni
Prevotella histicola
Prevotella pallens
Prevotella veroralis
Streptococcus salivarius
Streptococcus sp. FDAARGOS_192
Prevotella salivae
Prevotella melaninogenica
Veillonella parvula
Rothia mucilaginosa
Streptococcus equinus
Capnocytophaga sp. FDAARGOS_737
Prevotella scopos
Candida aLowicans
Human betaherpesvirus 6B</t>
  </si>
  <si>
    <t>4118
3680
3372
1158
1134
832
781
734
398
373
295
225
196
13
316</t>
  </si>
  <si>
    <t>21.303
19.037
17.443
5.99
5.866
4.304
4.04
3.797
2.059
1.93
1.526
1.164
1.014
0.067</t>
  </si>
  <si>
    <t>Prevotella jejuni
Prevotella histicola
Prevotella pallens
Prevotella veroralis
Streptococcus salivarius
Streptococcus sp. FDAARGOS_192
Prevotella salivae
Prevotella melaninogenica
Veillonella parvula
Rothia mucilaginosa
Streptococcus equinus
Capnocytophaga sp. FDAARGOS_737
Candida aLowicans
Human betaherpesvirus 6B
Human betaherpesvirus 7</t>
  </si>
  <si>
    <t>33429
30118
27749
9227
9199
7255
6155
5957
3664
2831
2327
1842
85
2632
18</t>
  </si>
  <si>
    <t>21.137
19.043
17.545
5.834
5.816
4.587
3.892
3.767
2.317
1.79
1.471
1.165
0.054</t>
  </si>
  <si>
    <t>Prevotella histicola
Prevotella jejuni
Prevotella salivae
Prevotella pallens
Prevotella veroralis
Streptococcus salivarius
Prevotella melaninogenica
Capnocytophaga sp. FDAARGOS_737
Streptococcus sp. FDAARGOS_192
Veillonella parvula
Prevotella scopos
Streptococcus equinus
Human betaherpesvirus 6B</t>
  </si>
  <si>
    <t>1996
1189
731
609
493
234
218
171
164
113
80
68
7</t>
  </si>
  <si>
    <t>30.142
17.955
11.039
9.197
7.445
3.534
3.292
2.582
2.477
1.706
1.208
1.027</t>
  </si>
  <si>
    <t>Prevotella histicola
Prevotella jejuni
Prevotella salivae
Prevotella pallens
Prevotella veroralis
Streptococcus salivarius
Prevotella melaninogenica
Streptococcus sp. FDAARGOS_192
Capnocytophaga sp. FDAARGOS_737
Veillonella parvula
Prevotella scopos
Candida aLowicans
Human betaherpesvirus 6B</t>
  </si>
  <si>
    <t>9344
5595
3392
2855
2185
1041
900
868
747
490
350
1
30</t>
  </si>
  <si>
    <t xml:space="preserve">30.589
18.316
11.104
9.346
7.153
3.408
2.946
2.842
2.445
1.604
1.146
</t>
  </si>
  <si>
    <t>Prevotella histicola
Prevotella jejuni
Prevotella salivae
Prevotella pallens
Prevotella veroralis
Streptococcus salivarius
Prevotella melaninogenica
Streptococcus sp. FDAARGOS_192
Capnocytophaga sp. FDAARGOS_737
Veillonella parvula
Prevotella scopos
Candida aLowicans
Human betaherpesvirus 6B
Human betaherpesvirus 7
Human gammaherpesvirus 4</t>
  </si>
  <si>
    <t>78753
46868
28633
24698
18114
9083
7621
7332
6431
4169
2946
8
306
18
14</t>
  </si>
  <si>
    <t xml:space="preserve">30.569
18.193
11.114
9.587
7.031
3.526
2.958
2.846
2.496
1.618
1.144
</t>
  </si>
  <si>
    <t>Prevotella histicola
Prevotella jejuni
Prevotella pallens
Prevotella salivae
Prevotella veroralis
Streptococcus salivarius
Prevotella melaninogenica
Capnocytophaga sp. FDAARGOS_737
Streptococcus sp. FDAARGOS_192
Veillonella parvula
Prevotella scopos
Streptococcus equinus</t>
  </si>
  <si>
    <t>280
220
108
75
58
39
36
31
31
14
13
12</t>
  </si>
  <si>
    <t>27.695
21.761
10.682
7.418
5.737
3.858
3.561
3.066
3.066
1.385
1.286
1.187</t>
  </si>
  <si>
    <t>Prevotella histicola
Prevotella jejuni
Prevotella pallens
Prevotella salivae
Prevotella veroralis
Streptococcus salivarius
Streptococcus sp. FDAARGOS_192
Prevotella melaninogenica
Capnocytophaga sp. FDAARGOS_737
Veillonella parvula
Streptococcus equinus
Prevotella scopos
Candida aLowicans</t>
  </si>
  <si>
    <t>1261
968
464
394
274
216
144
142
101
71
53
52
1</t>
  </si>
  <si>
    <t xml:space="preserve">27.837
21.369
10.243
8.698
6.049
4.768
3.179
3.135
2.23
1.567
1.17
1.148
</t>
  </si>
  <si>
    <t>Prevotella histicola
Prevotella jejuni
Prevotella pallens
Prevotella salivae
Prevotella veroralis
Streptococcus salivarius
Streptococcus sp. FDAARGOS_192
Prevotella melaninogenica
Capnocytophaga sp. FDAARGOS_737
Veillonella parvula
Streptococcus equinus
Candida aLowicans
Human betaherpesvirus 6B</t>
  </si>
  <si>
    <t>9866
7517
3738
3309
2341
1696
1278
1158
866
528
378
2
2</t>
  </si>
  <si>
    <t xml:space="preserve">27.423
20.894
10.39
9.198
6.507
4.714
3.552
3.219
2.407
1.468
1.051
</t>
  </si>
  <si>
    <t>Prevotella histicola
Prevotella jejuni
Prevotella pallens
Streptococcus salivarius
Streptococcus sp. FDAARGOS_192
Rothia mucilaginosa
Prevotella veroralis
Veillonella parvula
Streptococcus equinus
Prevotella melaninogenica
Prevotella salivae
Streptococcus oralis
Streptococcus pneumoniae
Streptococcus mitis
Prevotella scopos
Candida aLowicans
Human betaherpesvirus 6B</t>
  </si>
  <si>
    <t>156
106
58
56
52
32
29
22
18
17
12
10
9
8
8
1
5</t>
  </si>
  <si>
    <t xml:space="preserve">23.853
16.208
8.869
8.563
7.951
4.893
4.434
3.364
2.752
2.599
1.835
1.529
1.376
1.223
1.223
</t>
  </si>
  <si>
    <t>Prevotella histicola
Prevotella jejuni
Streptococcus salivarius
Prevotella pallens
Streptococcus sp. FDAARGOS_192
Rothia mucilaginosa
Prevotella veroralis
Veillonella parvula
Prevotella melaninogenica
Streptococcus equinus
Prevotella salivae
Streptococcus oralis
Streptococcus mitis
Streptococcus viridans
Streptococcus pneumoniae
Prevotella scopos
Candida aLowicans
Human betaherpesvirus 6B</t>
  </si>
  <si>
    <t>474
431
193
193
171
107
105
74
59
57
48
33
33
28
24
24
4
15</t>
  </si>
  <si>
    <t xml:space="preserve">21.332
19.397
8.686
8.686
7.696
4.815
4.725
3.33
2.655
2.565
2.16
1.485
1.485
1.26
1.08
1.08
</t>
  </si>
  <si>
    <t>Prevotella histicola
Prevotella jejuni
Streptococcus salivarius
Prevotella pallens
Streptococcus sp. FDAARGOS_192
Rothia mucilaginosa
Prevotella veroralis
Prevotella melaninogenica
Veillonella parvula
Prevotella salivae
Streptococcus equinus
Streptococcus oralis
Streptococcus viridans
Streptococcus mitis
Candida aLowicans
Human betaherpesvirus 6B</t>
  </si>
  <si>
    <t>1598
1563
745
739
616
472
366
289
280
185
177
124
107
81
7
48</t>
  </si>
  <si>
    <t>19.758
19.325
9.211
9.137
7.616
5.836
4.525
3.573
3.462
2.287
2.188
1.533
1.323
1.001
0.087</t>
  </si>
  <si>
    <t>Prevotella histicola
Prevotella jejuni
Prevotella salivae
Prevotella pallens
Prevotella veroralis
Streptococcus salivarius
Prevotella melaninogenica
Streptococcus sp. FDAARGOS_192
Capnocytophaga sp. FDAARGOS_737
Veillonella parvula
Prevotella scopos
Human betaherpesvirus 6B</t>
  </si>
  <si>
    <t>1304
809
486
476
320
193
158
145
119
68
49
2</t>
  </si>
  <si>
    <t>28.571
17.726
10.649
10.429
7.011
4.229
3.462
3.177
2.607
1.49
1.074</t>
  </si>
  <si>
    <t>6053
3886
2383
2323
1519
999
738
718
505
333
293
17</t>
  </si>
  <si>
    <t>27.686
17.774
10.9
10.625
6.948
4.569
3.376
3.284
2.31
1.523
1.34</t>
  </si>
  <si>
    <t>Prevotella histicola
Prevotella jejuni
Prevotella salivae
Prevotella pallens
Prevotella veroralis
Streptococcus salivarius
Streptococcus sp. FDAARGOS_192
Prevotella melaninogenica
Capnocytophaga sp. FDAARGOS_737
Veillonella parvula
Prevotella scopos
Candida aLowicans
Human betaherpesvirus 6B</t>
  </si>
  <si>
    <t>51833
32763
20467
20432
12935
8230
6137
6119
4452
2687
2240
2
257</t>
  </si>
  <si>
    <t xml:space="preserve">27.834
17.593
10.991
10.972
6.946
4.419
3.296
3.286
2.391
1.443
1.203
</t>
  </si>
  <si>
    <t>Prevotella histicola
Prevotella jejuni
Prevotella pallens
Prevotella salivae
Prevotella veroralis
Streptococcus salivarius
Streptococcus sp. FDAARGOS_192
Prevotella melaninogenica
Capnocytophaga sp. FDAARGOS_737
Prevotella scopos
Veillonella parvula
Streptococcus equinus</t>
  </si>
  <si>
    <t>1136
967
701
411
337
278
223
172
114
111
84
75</t>
  </si>
  <si>
    <t>22.188
18.887
13.691
8.027
6.582
5.43
4.355
3.359
2.227
2.168
1.641
1.465</t>
  </si>
  <si>
    <t>Prevotella histicola
Prevotella jejuni
Prevotella pallens
Prevotella salivae
Prevotella veroralis
Streptococcus salivarius
Streptococcus sp. FDAARGOS_192
Prevotella melaninogenica
Capnocytophaga sp. FDAARGOS_737
Prevotella scopos
Veillonella parvula
Streptococcus equinus
Human betaherpesvirus 7</t>
  </si>
  <si>
    <t>5711
4625
3455
1900
1658
1413
1070
854
601
514
416
344
10</t>
  </si>
  <si>
    <t>22.721
18.401
13.746
7.559
6.596
5.622
4.257
3.398
2.391
2.045
1.655
1.369</t>
  </si>
  <si>
    <t>Prevotella histicola
Prevotella jejuni
Prevotella pallens
Prevotella salivae
Prevotella veroralis
Streptococcus salivarius
Streptococcus sp. FDAARGOS_192
Prevotella melaninogenica
Capnocytophaga sp. FDAARGOS_737
Prevotella scopos
Veillonella parvula
Streptococcus equinus
Prevotella nigrescens
Candida aLowicans
Human betaherpesvirus 7</t>
  </si>
  <si>
    <t>48462
39581
29586
16203
13840
12012
9169
7219
5001
4561
3682
2718
2218
12
70</t>
  </si>
  <si>
    <t xml:space="preserve">22.66
18.507
13.834
7.576
6.471
5.617
4.287
3.375
2.338
2.133
1.722
1.271
1.037
</t>
  </si>
  <si>
    <t>Sample number</t>
  </si>
  <si>
    <t>Microorganisms</t>
  </si>
  <si>
    <t>Spiked concentration</t>
  </si>
  <si>
    <t>Triplicate number</t>
  </si>
  <si>
    <t>Total classified bacterial 0.5 hrs</t>
  </si>
  <si>
    <t>Total classified 2 hrs</t>
  </si>
  <si>
    <t>Reportable organisms at  2 hrs</t>
  </si>
  <si>
    <t>Total classified 24 hrs</t>
  </si>
  <si>
    <t>Reportable organisms at 24 hrs</t>
  </si>
  <si>
    <t>Ct value for the bacteia spiked</t>
  </si>
  <si>
    <t xml:space="preserve">S. aureus </t>
  </si>
  <si>
    <t>10^5</t>
  </si>
  <si>
    <t xml:space="preserve">Staphylococcus aureus
Prevotella micans
</t>
  </si>
  <si>
    <t xml:space="preserve">71
45
</t>
  </si>
  <si>
    <t xml:space="preserve">52.206
33.088
</t>
  </si>
  <si>
    <t xml:space="preserve">Staphylococcus aureus
Prevotella micans
Moraxella osloensis
</t>
  </si>
  <si>
    <t xml:space="preserve">200
165
24
</t>
  </si>
  <si>
    <t xml:space="preserve">47.619
39.286
5.714
</t>
  </si>
  <si>
    <t>Prevotella micans
Staphylococcus aureus
Moraxella osloensis
Prevotella pleuritidis
Cutibacterium acnes</t>
  </si>
  <si>
    <t>959
532
81
30
24</t>
  </si>
  <si>
    <t>57.841
32.087
4.885
1.809
1.448</t>
  </si>
  <si>
    <t>10^4</t>
  </si>
  <si>
    <t xml:space="preserve">Prevotella micans
Staphylococcus aureus
</t>
  </si>
  <si>
    <t xml:space="preserve">164
14
</t>
  </si>
  <si>
    <t xml:space="preserve">84.974
7.254
</t>
  </si>
  <si>
    <t>Prevotella micans
Staphylococcus aureus
Prevotella pleuritidis
Cutibacterium acnes</t>
  </si>
  <si>
    <t>874
41
27
10</t>
  </si>
  <si>
    <t>90.57
4.249
2.798
1.036</t>
  </si>
  <si>
    <t>Prevotella micans
Prevotella pleuritidis
Staphylococcus aureus</t>
  </si>
  <si>
    <t>4359
132
108</t>
  </si>
  <si>
    <t>93.32
2.826
2.312</t>
  </si>
  <si>
    <t>10^3</t>
  </si>
  <si>
    <t>Prevotella micans
Cutibacterium acnes
Staphylococcus aureus</t>
  </si>
  <si>
    <t>78
15
4</t>
  </si>
  <si>
    <t>76.471
14.706
3.922</t>
  </si>
  <si>
    <t>Prevotella micans
Cutibacterium acnes
Prevotella pleuritidis
Staphylococcus aureus</t>
  </si>
  <si>
    <t>432
29
12
12</t>
  </si>
  <si>
    <t>85.545
5.743
2.376
2.376</t>
  </si>
  <si>
    <t>Prevotella micans
Prevotella pleuritidis
Cutibacterium acnes
Staphylococcus aureus</t>
  </si>
  <si>
    <t>1974
79
79
40</t>
  </si>
  <si>
    <t>88.52
3.543
3.543
1.794</t>
  </si>
  <si>
    <t>Prevotella micans
Staphylococcus aureus
Prevotella pleuritidis</t>
  </si>
  <si>
    <t>327
98
17</t>
  </si>
  <si>
    <t>71.397
21.397
3.712</t>
  </si>
  <si>
    <t>1703
271
74</t>
  </si>
  <si>
    <t>81.757
13.01
3.553</t>
  </si>
  <si>
    <t>8604
701
372</t>
  </si>
  <si>
    <t>87.922
7.163
3.801</t>
  </si>
  <si>
    <t>182
7
2</t>
  </si>
  <si>
    <t>94.301
3.627
1.036</t>
  </si>
  <si>
    <t>1019
36
14</t>
  </si>
  <si>
    <t>94.439
3.336
1.297</t>
  </si>
  <si>
    <t>5084
156
36</t>
  </si>
  <si>
    <t>95.925
2.943
0.679</t>
  </si>
  <si>
    <t>Prevotella micans
Cutibacterium acnes
Haemophilus aegyptius
Mycobacterium angelicum
Prevotella pleuritidis
Staphylococcus aureus</t>
  </si>
  <si>
    <t>121
7
2
1
1
1</t>
  </si>
  <si>
    <t>90.977
5.263
1.504
0.752
0.752
0.752</t>
  </si>
  <si>
    <t>581
24
11
9</t>
  </si>
  <si>
    <t>92.222
3.81
1.746
1.429</t>
  </si>
  <si>
    <t>2626
85
60
34</t>
  </si>
  <si>
    <t>92.824
3.005
2.121
1.202</t>
  </si>
  <si>
    <t>Staphylococcus aureus
Prevotella micans
Cutibacterium acnes</t>
  </si>
  <si>
    <t>260
17
14</t>
  </si>
  <si>
    <t>86.093
5.629
4.636</t>
  </si>
  <si>
    <t>1005
67
52</t>
  </si>
  <si>
    <t>86.788
5.786
4.491</t>
  </si>
  <si>
    <t>4911
909
191</t>
  </si>
  <si>
    <t>79.543
14.723
3.094</t>
  </si>
  <si>
    <t>Prevotella micans
Staphylococcus aureus</t>
  </si>
  <si>
    <t>21
20</t>
  </si>
  <si>
    <t>41.176
39.216</t>
  </si>
  <si>
    <t>Prevotella micans
Staphylococcus aureus
Cutibacterium acnes</t>
  </si>
  <si>
    <t>104
58
29</t>
  </si>
  <si>
    <t>53.333
29.744
14.872</t>
  </si>
  <si>
    <t>Prevotella micans
Staphylococcus aureus
Cutibacterium acnes
Prevotella pleuritidis</t>
  </si>
  <si>
    <t>1678
197
78
49</t>
  </si>
  <si>
    <t>83.069
9.752
3.861
2.426</t>
  </si>
  <si>
    <t>Prevotella micans
Prevotella pleuritidis
Cutibacterium acnes
Staphylococcus epidermidis</t>
  </si>
  <si>
    <t>53
3
2
1</t>
  </si>
  <si>
    <t>89.831
5.085
3.39
1.695</t>
  </si>
  <si>
    <t>188
10
9
3</t>
  </si>
  <si>
    <t>88.263
4.695
4.225
1.408</t>
  </si>
  <si>
    <t>2984
117
22
18</t>
  </si>
  <si>
    <t>94.67
3.712
0.698
0.571</t>
  </si>
  <si>
    <t>Pseudomonas aeruginosa
Stenotrophomonas maltophilia
Staphylococcus aureus
Pseudomonas sp. FDAARGOS_761</t>
  </si>
  <si>
    <t>6692
574
498
354</t>
  </si>
  <si>
    <t>79.952
6.858
5.95
4.229</t>
  </si>
  <si>
    <t>24741
2246
1836
1289</t>
  </si>
  <si>
    <t>79.459
7.213
5.897
4.14</t>
  </si>
  <si>
    <t>118514
10609
9756
5839</t>
  </si>
  <si>
    <t>78.89
7.062
6.494
3.887</t>
  </si>
  <si>
    <t>Pseudomonas aeruginosa
Stenotrophomonas maltophilia
Pseudomonas sp. FDAARGOS_761
Citrobacter koseri
Prevotella micans
Enterobacter roggenkampii (E. cloacae complex)
Staphylococcus aureus</t>
  </si>
  <si>
    <t>3440
356
192
65
56
27
23</t>
  </si>
  <si>
    <t>81.575
8.442
4.553
1.541
1.328
0.64
0.545</t>
  </si>
  <si>
    <t>Pseudomonas aeruginosa
Stenotrophomonas maltophilia
Pseudomonas sp. FDAARGOS_761
Prevotella micans
Citrobacter koseri
Enterobacter roggenkampii (E. cloacae complex)
Staphylococcus aureus</t>
  </si>
  <si>
    <t>11591
1188
642
253
215
90
75</t>
  </si>
  <si>
    <t>81.369
8.34
4.507
1.776
1.509
0.632
0.527</t>
  </si>
  <si>
    <t>Pseudomonas aeruginosa
Stenotrophomonas maltophilia
Prevotella micans
Pseudomonas sp. FDAARGOS_761
Citrobacter koseri
Enterobacter roggenkampii (E. cloacae complex)</t>
  </si>
  <si>
    <t>44594
4762
3599
2509
931
350</t>
  </si>
  <si>
    <t>76.954
8.218
6.211
4.33
1.607
0.604</t>
  </si>
  <si>
    <t>Pseudomonas aeruginosa
Stenotrophomonas maltophilia
Pseudomonas sp. FDAARGOS_761
Enterobacter roggenkampii (E. cloacae complex)</t>
  </si>
  <si>
    <t>847
107
52
11</t>
  </si>
  <si>
    <t>82.233
10.388
5.049
1.068</t>
  </si>
  <si>
    <t>2908
392
177
34</t>
  </si>
  <si>
    <t>81.388
10.971
4.954
0.952</t>
  </si>
  <si>
    <t>Pseudomonas aeruginosa
Stenotrophomonas maltophilia
Pseudomonas sp. FDAARGOS_761
Prevotella micans
Enterobacter roggenkampii (E. cloacae complex)</t>
  </si>
  <si>
    <t>14122
2209
846
493
119</t>
  </si>
  <si>
    <t>77.945
12.192
4.669
2.721
0.657</t>
  </si>
  <si>
    <t>Pseudomonas aeruginosa
Stenotrophomonas maltophilia
Pseudomonas sp. FDAARGOS_761
Staphylococcus aureus</t>
  </si>
  <si>
    <t>4034
272
174
174</t>
  </si>
  <si>
    <t>84.305
5.684
3.636
3.636</t>
  </si>
  <si>
    <t>17172
1152
837
741</t>
  </si>
  <si>
    <t>83.794
5.621
4.084
3.616</t>
  </si>
  <si>
    <t>142215
9803
6917
6652
1417
1392</t>
  </si>
  <si>
    <t>83.248
5.738
4.049
3.894
0.829
0.815</t>
  </si>
  <si>
    <t>Pseudomonas aeruginosa
Stenotrophomonas maltophilia
Pseudomonas sp. FDAARGOS_761
Staphylococcus aureus
Citrobacter koseri</t>
  </si>
  <si>
    <t>4543
412
193
27
27</t>
  </si>
  <si>
    <t>85.766
7.778
3.644
0.51
0.51</t>
  </si>
  <si>
    <t>Pseudomonas aeruginosa
Stenotrophomonas maltophilia
Pseudomonas sp. FDAARGOS_761
Enterobacter roggenkampii (E. cloacae complex)
Citrobacter koseri</t>
  </si>
  <si>
    <t>18700
1602
872
134
122</t>
  </si>
  <si>
    <t>85.788
7.349
4.0
0.615
0.56</t>
  </si>
  <si>
    <t>Pseudomonas aeruginosa
Stenotrophomonas maltophilia
Pseudomonas sp. FDAARGOS_761
Citrobacter koseri
Enterobacter roggenkampii (E. cloacae complex)</t>
  </si>
  <si>
    <t>140702
12037
6738
1146
1081</t>
  </si>
  <si>
    <t>85.331
7.3
4.086
0.695
0.656</t>
  </si>
  <si>
    <t>3818
412
179
50
27</t>
  </si>
  <si>
    <t>83.6
9.021
3.919
1.095
0.591</t>
  </si>
  <si>
    <t>16426
1873
814
226
144</t>
  </si>
  <si>
    <t>82.834
9.445
4.105
1.14
0.726</t>
  </si>
  <si>
    <t>Pseudomonas aeruginosa
Stenotrophomonas maltophilia
Pseudomonas sp. FDAARGOS_761
Citrobacter koseri
Enterobacter roggenkampii (E. cloacae complex)
Escherichia coli</t>
  </si>
  <si>
    <t>134488
15154
6579
1792
1254
824</t>
  </si>
  <si>
    <t>82.867
9.337
4.054
1.104
0.773
0.508</t>
  </si>
  <si>
    <t>4166
306
246
190</t>
  </si>
  <si>
    <t>81.895
6.015
4.836
3.735</t>
  </si>
  <si>
    <t>17096
1364
970
873</t>
  </si>
  <si>
    <t>81.355
6.491
4.616
4.154</t>
  </si>
  <si>
    <t>130726
10950
7250
7104</t>
  </si>
  <si>
    <t>80.839
6.771
4.483
4.393</t>
  </si>
  <si>
    <t>Pseudomonas aeruginosa
Stenotrophomonas maltophilia
Pseudomonas sp. FDAARGOS_761
Enterobacter roggenkampii (E. cloacae complex)
Citrobacter koseri
Klebsiella aerogenes</t>
  </si>
  <si>
    <t>5767
599
293
90
51
50</t>
  </si>
  <si>
    <t>83.05
8.626
4.219
1.296
0.734
0.72</t>
  </si>
  <si>
    <t>Pseudomonas aeruginosa
Stenotrophomonas maltophilia
Pseudomonas sp. FDAARGOS_761
Enterobacter roggenkampii (E. cloacae complex)
Citrobacter koseri
Klebsiella aerogenes
Staphylococcus aureus</t>
  </si>
  <si>
    <t>24011
2300
1146
350
265
180
144</t>
  </si>
  <si>
    <t>83.668
8.014
3.993
1.22
0.923
0.627
0.502</t>
  </si>
  <si>
    <t>189724
17241
9242
2539
2322
1334
1203</t>
  </si>
  <si>
    <t>83.88
7.623
4.086
1.123
1.027
0.59
0.532</t>
  </si>
  <si>
    <t>Pseudomonas aeruginosa
Stenotrophomonas maltophilia
Pseudomonas sp. FDAARGOS_761
Enterobacter roggenkampii (E. cloacae complex)
Escherichia coli
Citrobacter koseri</t>
  </si>
  <si>
    <t>2412
314
119
19
16
16</t>
  </si>
  <si>
    <t>82.518
10.742
4.071
0.65
0.547
0.547</t>
  </si>
  <si>
    <t>10429
1219
517
94
79</t>
  </si>
  <si>
    <t>83.226
9.728
4.126
0.75
0.63</t>
  </si>
  <si>
    <t>76665
9649
4023
721
694</t>
  </si>
  <si>
    <t>81.996
10.32
4.303
0.771
0.742</t>
  </si>
  <si>
    <t>K. pneumoniae</t>
  </si>
  <si>
    <t>Klebsiella pneumoniae
Pseudomonas aeruginosa
Stenotrophomonas maltophilia
Pseudomonas sp. FDAARGOS_761</t>
  </si>
  <si>
    <t>6317
2495
134
104</t>
  </si>
  <si>
    <t>66.896
26.422
1.419
1.101</t>
  </si>
  <si>
    <t>27307
11012
564
545</t>
  </si>
  <si>
    <t>66.505
26.819
1.374
1.327</t>
  </si>
  <si>
    <t>230540
86411
4826
4377</t>
  </si>
  <si>
    <t>67.9
25.45
1.421
1.289</t>
  </si>
  <si>
    <t xml:space="preserve">Pseudomonas aeruginosa
Klebsiella pneumoniae
Stenotrophomonas maltophilia
Pseudomonas sp. FDAARGOS_761
Enterobacter roggenkampii (E. cloacae complex)
</t>
  </si>
  <si>
    <t xml:space="preserve">5021
1195
743
292
120
</t>
  </si>
  <si>
    <t xml:space="preserve">65.892
15.682
9.751
3.832
1.575
</t>
  </si>
  <si>
    <t xml:space="preserve">Pseudomonas aeruginosa
Klebsiella pneumoniae
Stenotrophomonas maltophilia
Pseudomonas sp. FDAARGOS_761
</t>
  </si>
  <si>
    <t xml:space="preserve">19806
4643
2908
1097
457
</t>
  </si>
  <si>
    <t xml:space="preserve">66.093
15.494
9.704
3.661
1.525
</t>
  </si>
  <si>
    <t xml:space="preserve">127980
31505
20133
7203
3166
</t>
  </si>
  <si>
    <t xml:space="preserve">64.742
15.938
10.185
3.644
1.602
</t>
  </si>
  <si>
    <t>Pseudomonas aeruginosa
Stenotrophomonas maltophilia
Pseudomonas sp. FDAARGOS_761
Klebsiella pneumoniae</t>
  </si>
  <si>
    <t>3743
393
219
44</t>
  </si>
  <si>
    <t>82.975
8.712
4.855
0.975</t>
  </si>
  <si>
    <t>15493
1723
801
214</t>
  </si>
  <si>
    <t>82.713
9.199
4.276
1.142</t>
  </si>
  <si>
    <t>113773
13507
5860
1746</t>
  </si>
  <si>
    <t>81.78
9.709
4.212
1.255</t>
  </si>
  <si>
    <t>Klebsiella pneumoniae
Pseudomonas aeruginosa
Klebsiella pneumoniae
Pseudomonas sp. FDAARGOS_761
Stenotrophomonas maltophilia</t>
  </si>
  <si>
    <t>7011
3689
204
196
169</t>
  </si>
  <si>
    <t>61.269
32.238
1.783
1.713
1.477</t>
  </si>
  <si>
    <t>30287
15552
900
826
685</t>
  </si>
  <si>
    <t>61.644
31.654
1.832
1.681
1.394</t>
  </si>
  <si>
    <t xml:space="preserve">Klebsiella pneumoniae
Pseudomonas aeruginosa
Klebsiella pneumoniae
Pseudomonas sp. FDAARGOS_761
Stenotrophomonas maltophilia
</t>
  </si>
  <si>
    <t xml:space="preserve">248456
120787
7159
6238
5347
</t>
  </si>
  <si>
    <t xml:space="preserve">62.821
30.54
1.81
1.577
1.352
</t>
  </si>
  <si>
    <t xml:space="preserve">Pseudomonas aeruginosa
Klebsiella pneumoniae
Stenotrophomonas maltophilia
Pseudomonas sp. FDAARGOS_761
</t>
  </si>
  <si>
    <t xml:space="preserve">5288
1159
575
272
</t>
  </si>
  <si>
    <t xml:space="preserve">69.947
15.331
7.606
3.598
</t>
  </si>
  <si>
    <t>Pseudomonas aeruginosa
Klebsiella pneumoniae
Stenotrophomonas maltophilia
Pseudomonas sp. FDAARGOS_761
Enterobacter roggenkampii (E. cloacae complex)</t>
  </si>
  <si>
    <t>20914
4588
2187
996
332</t>
  </si>
  <si>
    <t>70.111
15.38
7.332
3.339
1.113</t>
  </si>
  <si>
    <t xml:space="preserve">159658
36517
16625
7807
2622
</t>
  </si>
  <si>
    <t xml:space="preserve">69.41
15.876
7.228
3.394
1.14
</t>
  </si>
  <si>
    <t>2572
275
135
64</t>
  </si>
  <si>
    <t>81.885
8.755
4.298
2.038</t>
  </si>
  <si>
    <t>10071
1071
500
247</t>
  </si>
  <si>
    <t>81.998
8.72
4.071
2.011</t>
  </si>
  <si>
    <t xml:space="preserve">Pseudomonas aeruginosa
Stenotrophomonas maltophilia
Pseudomonas sp. FDAARGOS_761
Klebsiella pneumoniae
</t>
  </si>
  <si>
    <t>75485
7896
3735
1756</t>
  </si>
  <si>
    <t xml:space="preserve">81.966
8.574
4.056
1.907
</t>
  </si>
  <si>
    <t>Klebsiella pneumoniae
Pseudomonas aeruginosa
Pseudomonas sp. FDAARGOS_761
Klebsiella pneumoniae
Stenotrophomonas maltophilia</t>
  </si>
  <si>
    <t>9667
4042
190
182
160</t>
  </si>
  <si>
    <t>66.687
27.884
1.311
1.256
1.104</t>
  </si>
  <si>
    <t>38419
15381
746
673
669</t>
  </si>
  <si>
    <t>67.571
27.052
1.312
1.184
1.177</t>
  </si>
  <si>
    <t>301583
116942
5771
5305
4914</t>
  </si>
  <si>
    <t>68.238
26.46
1.306
1.2
1.112</t>
  </si>
  <si>
    <t>Pseudomonas aeruginosa
Klebsiella pneumoniae
Stenotrophomonas maltophilia
Pseudomonas sp. FDAARGOS_761</t>
  </si>
  <si>
    <t>7793
1450
640
404</t>
  </si>
  <si>
    <t>73.561
13.687
6.041
3.813</t>
  </si>
  <si>
    <t>29721
5436
2459
1517</t>
  </si>
  <si>
    <t>73.863
13.51
6.111
3.77</t>
  </si>
  <si>
    <t>209164
39577
17860
10513</t>
  </si>
  <si>
    <t>73.244
13.859
6.254
3.681</t>
  </si>
  <si>
    <t>1985
171
112
57</t>
  </si>
  <si>
    <t>83.438
7.188
4.708
2.396</t>
  </si>
  <si>
    <t>7519
635
351
203</t>
  </si>
  <si>
    <t>84.077
7.101
3.925
2.27</t>
  </si>
  <si>
    <t>Pseudomonas aeruginosa
Stenotrophomonas maltophilia
Pseudomonas sp. FDAARGOS_761
Klebsiella pneumoniae
Prevotella micans</t>
  </si>
  <si>
    <t>43985
3846
1952
1355
747</t>
  </si>
  <si>
    <t>82.775
7.238
3.673
2.55
1.406</t>
  </si>
  <si>
    <t>Prevotella micans
Klebsiella pneumoniae
Prevotella pleuritidis</t>
  </si>
  <si>
    <t>1921
463
50</t>
  </si>
  <si>
    <t>76.779
18.505
1.998</t>
  </si>
  <si>
    <t>7096
1256
183</t>
  </si>
  <si>
    <t>81.023
14.341
2.09</t>
  </si>
  <si>
    <t>34067
3154
907</t>
  </si>
  <si>
    <t>87.768
8.126
2.337</t>
  </si>
  <si>
    <t>Klebsiella pneumoniae</t>
  </si>
  <si>
    <t>100.0</t>
  </si>
  <si>
    <t>Klebsiella pneumoniae
Prevotella micans
Klebsiella pneumoniae</t>
  </si>
  <si>
    <t>3
1
1</t>
  </si>
  <si>
    <t>60.0
20.0
20.0</t>
  </si>
  <si>
    <t>Klebsiella pneumoniae
Prevotella micans
Klebsiella pneumoniae
Prevotella pleuritidis</t>
  </si>
  <si>
    <t>6
3
3
1</t>
  </si>
  <si>
    <t>46.154
23.077
23.077
7.692</t>
  </si>
  <si>
    <t>Prevotella micans
Prevotella pleuritidis
Klebsiella pneumoniae</t>
  </si>
  <si>
    <t>4155
136
98</t>
  </si>
  <si>
    <t>93.665
3.066
2.209</t>
  </si>
  <si>
    <t>15714
539
252</t>
  </si>
  <si>
    <t>94.31
3.235
1.512</t>
  </si>
  <si>
    <t>76930
2440
607</t>
  </si>
  <si>
    <t>95.5
3.029
0.754</t>
  </si>
  <si>
    <t>Klebsiella pneumoniae
Serratia marcescens</t>
  </si>
  <si>
    <t>1
1</t>
  </si>
  <si>
    <t>50.0
50.0</t>
  </si>
  <si>
    <t>Klebsiella pneumoniae
Serratia marcescens
Klebsiella pneumoniae</t>
  </si>
  <si>
    <t>1
1
1</t>
  </si>
  <si>
    <t>33.333
33.333
33.333</t>
  </si>
  <si>
    <t>Klebsiella pneumoniae
Prevotella pleuritidis
Bacteroides pyogenes
Serratia marcescens
Prevotella micans</t>
  </si>
  <si>
    <t>5
2
1
1
1</t>
  </si>
  <si>
    <t>45.455
18.182
9.091
9.091
9.091</t>
  </si>
  <si>
    <t>3059
1022
82</t>
  </si>
  <si>
    <t>70.843
23.668
1.899</t>
  </si>
  <si>
    <t>11657
3084
313</t>
  </si>
  <si>
    <t>75.114
19.872
2.017</t>
  </si>
  <si>
    <t>50617
7732
1387</t>
  </si>
  <si>
    <t>82.962
12.673
2.273</t>
  </si>
  <si>
    <t xml:space="preserve">Spiked microorganisms </t>
  </si>
  <si>
    <t>spiked concentration</t>
  </si>
  <si>
    <t xml:space="preserve">Sample background </t>
  </si>
  <si>
    <t>Total classified bacterial reads at 0.5 hrs</t>
  </si>
  <si>
    <t>Total classified bacterial 2 hrs</t>
  </si>
  <si>
    <t>Total classified bacterial reads 24 hrs</t>
  </si>
  <si>
    <t xml:space="preserve">Ct value </t>
  </si>
  <si>
    <t>LOD_106</t>
  </si>
  <si>
    <t xml:space="preserve">C. aLighticans </t>
  </si>
  <si>
    <t>Light</t>
  </si>
  <si>
    <t>Prevotella micans
Prevotella pleuritidis
Candida aLighticans
Candida tropicalis
Candida dubliniensis</t>
  </si>
  <si>
    <t>4086
151
2
1
1</t>
  </si>
  <si>
    <t>95.915
3.545
0.047
0.023
0.023</t>
  </si>
  <si>
    <t>Prevotella micans
Prevotella pleuritidis
Candida aLighticans
Candida tropicalis
Candida dubliniensis
Candida orthopsilosis
Candida parapsilosis</t>
  </si>
  <si>
    <t>15307
590
16
5
2
1
1</t>
  </si>
  <si>
    <t>95.597
3.685
0.1
0.031
0.012
0.006
0.006</t>
  </si>
  <si>
    <t>Prevotella micans
Prevotella pleuritidis
Candida aLighticans
Candida dubliniensis
Candida tropicalis
Candida parapsilosis
Candida orthopsilosis</t>
  </si>
  <si>
    <t>53150
1938
30
6
6
4
3</t>
  </si>
  <si>
    <t>95.89
3.496
0.054
0.011
0.011
0.007
0.005</t>
  </si>
  <si>
    <t>LOD_110</t>
  </si>
  <si>
    <t>Prevotella micans
Prevotella pleuritidis
Cutibacterium acnes
Candida aLighticans</t>
  </si>
  <si>
    <t>999
17
6
1</t>
  </si>
  <si>
    <t>96.522
1.643
0.58
0.097</t>
  </si>
  <si>
    <t>Prevotella micans
Prevotella pleuritidis
Candida aLighticans</t>
  </si>
  <si>
    <t>4258
70
2</t>
  </si>
  <si>
    <t>97.192
1.598
0.046</t>
  </si>
  <si>
    <t>24613
384
8</t>
  </si>
  <si>
    <t>97.69
1.524
0.032</t>
  </si>
  <si>
    <t>LOD_112</t>
  </si>
  <si>
    <t>Prevotella micans
Candida aLighticans
Cutibacterium acnes
Prevotella pleuritidis
Candida dubliniensis</t>
  </si>
  <si>
    <t>385
14
9
6
1</t>
  </si>
  <si>
    <t>92.548
3.365
2.163
1.442
0.24</t>
  </si>
  <si>
    <t>Prevotella micans
Candida aLighticans
Prevotella pleuritidis
Cutibacterium acnes
Candida dubliniensis</t>
  </si>
  <si>
    <t>1741
39
34
17
1</t>
  </si>
  <si>
    <t>94.568
2.118
1.847
0.923
0.054</t>
  </si>
  <si>
    <t>Prevotella micans
Prevotella pleuritidis
Candida aLighticans
Candida dubliniensis</t>
  </si>
  <si>
    <t>9870
184
136
4</t>
  </si>
  <si>
    <t>95.993
1.79
1.323
0.039</t>
  </si>
  <si>
    <t>LOD_133</t>
  </si>
  <si>
    <t>Mycoplasma salivarium
Anaerococcus murdochii
Parvimonas micra
Prevotella salivae
Prevotella pallens
Finegoldia magna
Prevotella buccalis
Prevotella melaninogenica
Pseudomonas aeruginosa
Prevotella histicola
Streptococcus pneumoniae
Anaerococcus vaginalis
Peptoniphilus harei
Cutibacterium acnes
Prevotella nanceiensis
Streptococcus viridans
Stenotrophomonas maltophilia
Anaerococcus obesiensis
Prevotella nigrescens
Candida aLighticans
Neisseria meningitidis
Neisseria mucosa
Prevotella micans
Gemella morbillorum
Prevotella oulorum</t>
  </si>
  <si>
    <t>567
47
40
27
17
17
14
13
12
11
10
8
7
7
7
7
7
7
7
7
6
5
5
5
5</t>
  </si>
  <si>
    <t>62.035
5.142
4.376
2.954
1.86
1.86
1.532
1.422
1.313
1.204
1.094
0.875
0.766
0.766
0.766
0.766
0.766
0.766
0.766
0.766
0.656
0.547
0.547
0.547
0.547</t>
  </si>
  <si>
    <t>Mycoplasma salivarium
Anaerococcus murdochii
Parvimonas micra
Prevotella salivae
Finegoldia magna
Prevotella melaninogenica
Prevotella histicola
Prevotella pallens
Pseudomonas aeruginosa
Prevotella buccalis
Prevotella nanceiensis
Candida aLighticans
Prevotella nigrescens
Anaerococcus obesiensis
Peptoniphilus harei
Neisseria mucosa
Anaerococcus vaginalis
Prevotella micans
Streptococcus pneumoniae
Neisseria meningitidis
Citrobacter freundii
Cutibacterium acnes
Stenotrophomonas maltophilia
Peptostreptococcus stomatis</t>
  </si>
  <si>
    <t>2297
201
189
99
85
77
67
53
53
46
35
35
34
32
30
29
26
25
24
24
22
20
20
19</t>
  </si>
  <si>
    <t>60.543
5.298
4.982
2.609
2.24
2.03
1.766
1.397
1.397
1.212
0.923
0.923
0.896
0.843
0.791
0.764
0.685
0.659
0.633
0.633
0.58
0.527
0.527
0.501</t>
  </si>
  <si>
    <t>Mycoplasma salivarium
Anaerococcus murdochii
Parvimonas micra
Prevotella salivae
Finegoldia magna
Prevotella melaninogenica
Prevotella histicola
Prevotella pallens
Pseudomonas aeruginosa
Prevotella buccalis
Candida aLighticans
Prevotella micans
Anaerococcus obesiensis
Anaerococcus vaginalis
Peptoniphilus harei
Prevotella nigrescens
Prevotella nanceiensis
Neisseria mucosa
Peptostreptococcus stomatis
Citrobacter freundii
Stenotrophomonas maltophilia
Streptococcus pneumoniae
Neisseria meningitidis</t>
  </si>
  <si>
    <t>18827
1635
1548
880
659
597
510
426
371
344
339
293
279
255
246
244
231
229
192
178
174
173
172</t>
  </si>
  <si>
    <t>61.216
5.316
5.033
2.861
2.143
1.941
1.658
1.385
1.206
1.119
1.102
0.953
0.907
0.829
0.8
0.793
0.751
0.745
0.624
0.579
0.566
0.563
0.559</t>
  </si>
  <si>
    <t>LOD_134</t>
  </si>
  <si>
    <t>Mycoplasma salivarium
Parvimonas micra
Anaerococcus murdochii
Prevotella salivae
Pseudomonas aeruginosa
Prevotella histicola
Prevotella melaninogenica
Finegoldia magna
Prevotella pallens
Prevotella buccalis
Prevotella nanceiensis
Neisseria mucosa
Neisseria meningitidis
Anaerococcus obesiensis
Cutibacterium acnes
Anaerococcus vaginalis
Peptostreptococcus stomatis
Candida aLighticans</t>
  </si>
  <si>
    <t>2603
169
96
89
66
55
52
38
36
33
27
27
26
24
21
20
18
3</t>
  </si>
  <si>
    <t>72.487
4.706
2.673
2.478
1.838
1.532
1.448
1.058
1.003
0.919
0.752
0.752
0.724
0.668
0.585
0.557
0.501
0.084</t>
  </si>
  <si>
    <t>Mycoplasma salivarium
Parvimonas micra
Anaerococcus murdochii
Prevotella salivae
Pseudomonas aeruginosa
Prevotella histicola
Prevotella melaninogenica
Finegoldia magna
Prevotella pallens
Prevotella buccalis
Anaerococcus obesiensis
Neisseria meningitidis
Anaerococcus vaginalis
Prevotella nanceiensis
Cutibacterium acnes
Candida aLighticans</t>
  </si>
  <si>
    <t>11767
875
532
394
254
248
221
181
176
143
119
112
99
96
87
6</t>
  </si>
  <si>
    <t>71.785
5.338
3.245
2.404
1.55
1.513
1.348
1.104
1.074
0.872
0.726
0.683
0.604
0.586
0.531
0.037</t>
  </si>
  <si>
    <t>Mycoplasma salivarium
Parvimonas micra
Anaerococcus murdochii
Prevotella salivae
Pseudomonas aeruginosa
Prevotella histicola
Prevotella melaninogenica
Finegoldia magna
Prevotella pallens
Prevotella buccalis
Anaerococcus obesiensis
Neisseria meningitidis
Anaerococcus vaginalis
Candida aLighticans</t>
  </si>
  <si>
    <t>107661
7549
4985
3294
2114
2096
2016
1823
1345
1147
1020
929
843
49</t>
  </si>
  <si>
    <t>72.736
5.1
3.368
2.225
1.428
1.416
1.362
1.232
0.909
0.775
0.689
0.628
0.57
0.033</t>
  </si>
  <si>
    <t>LOD_136</t>
  </si>
  <si>
    <t>Mycoplasma salivarium
Anaerococcus murdochii
Parvimonas micra
Prevotella micans
Pseudomonas aeruginosa
Prevotella salivae
Finegoldia magna
Prevotella melaninogenica
Prevotella pallens
Prevotella nigrescens
Anaerococcus obesiensis
Stenotrophomonas maltophilia
Prevotella histicola
Streptococcus pneumoniae
Oligella ureolytica
Peptostreptococcus stomatis
Prevotella buccalis
Candida aLighticans</t>
  </si>
  <si>
    <t>245
22
20
20
12
11
10
6
6
5
4
4
4
4
3
3
3
1</t>
  </si>
  <si>
    <t>60.494
5.432
4.938
4.938
2.963
2.716
2.469
1.481
1.481
1.235
0.988
0.988
0.988
0.988
0.741
0.741
0.741
0.247</t>
  </si>
  <si>
    <t>Mycoplasma salivarium
Prevotella micans
Anaerococcus murdochii
Parvimonas micra
Prevotella salivae
Pseudomonas aeruginosa
Prevotella histicola
Prevotella melaninogenica
Prevotella pallens
Finegoldia magna
Stenotrophomonas maltophilia
Prevotella buccalis
Anaerococcus obesiensis
Neisseria meningitidis
Candida aLighticans
Prevotella nigrescens
Peptostreptococcus stomatis
Neisseria mucosa
Prevotella pleuritidis</t>
  </si>
  <si>
    <t>966
96
73
55
51
30
22
21
19
17
15
12
10
9
9
9
9
8
8</t>
  </si>
  <si>
    <t>61.883
6.15
4.676
3.523
3.267
1.922
1.409
1.345
1.217
1.089
0.961
0.769
0.641
0.577
0.577
0.577
0.577
0.512
0.512</t>
  </si>
  <si>
    <t>Mycoplasma salivarium
Prevotella micans
Anaerococcus murdochii
Parvimonas micra
Prevotella salivae
Pseudomonas aeruginosa
Finegoldia magna
Prevotella melaninogenica
Prevotella pallens
Prevotella histicola
Stenotrophomonas maltophilia
Prevotella buccalis
Anaerococcus vaginalis
Anaerococcus obesiensis
Prevotella pleuritidis
Candida aLighticans
Neisseria meningitidis
Prevotella nanceiensis
Prevotella nigrescens
Peptostreptococcus stomatis
Neisseria mucosa</t>
  </si>
  <si>
    <t>6341
1229
383
358
243
162
143
137
110
108
83
75
74
71
66
65
63
62
60
58
57</t>
  </si>
  <si>
    <t>60.053
11.639
3.627
3.39
2.301
1.534
1.354
1.297
1.042
1.023
0.786
0.71
0.701
0.672
0.625
0.616
0.597
0.587
0.568
0.549
0.54</t>
  </si>
  <si>
    <t>LOD_137</t>
  </si>
  <si>
    <t>Mycoplasma salivarium
Parvimonas micra
Anaerococcus murdochii
Prevotella salivae
Finegoldia magna
Prevotella melaninogenica
Prevotella pallens
Pseudomonas aeruginosa
Prevotella histicola
Anaerococcus vaginalis
Anaerococcus obesiensis
Prevotella nanceiensis
Stenotrophomonas maltophilia
Prevotella buccalis
Prevotella nigrescens
Neisseria meningitidis
Peptoniphilus harei
Neisseria mucosa
Candida aLighticans</t>
  </si>
  <si>
    <t>2412
212
175
109
105
101
62
58
53
39
32
27
26
24
23
23
19
19
7</t>
  </si>
  <si>
    <t>63.591
5.589
4.614
2.874
2.768
2.663
1.635
1.529
1.397
1.028
0.844
0.712
0.685
0.633
0.606
0.606
0.501
0.501
0.185</t>
  </si>
  <si>
    <t>Mycoplasma salivarium
Parvimonas micra
Anaerococcus murdochii
Finegoldia magna
Prevotella salivae
Prevotella melaninogenica
Prevotella histicola
Pseudomonas aeruginosa
Prevotella pallens
Anaerococcus vaginalis
Anaerococcus obesiensis
Stenotrophomonas maltophilia
Prevotella buccalis
Peptoniphilus harei
Neisseria mucosa
Prevotella nanceiensis
Candida aLighticans</t>
  </si>
  <si>
    <t>10786
923
795
461
440
394
246
244
238
142
140
130
116
110
103
100
30</t>
  </si>
  <si>
    <t>64.413
5.512
4.748
2.753
2.628
2.353
1.469
1.457
1.421
0.848
0.836
0.776
0.693
0.657
0.615
0.597
0.179</t>
  </si>
  <si>
    <t>Mycoplasma salivarium
Parvimonas micra
Anaerococcus murdochii
Finegoldia magna
Prevotella salivae
Prevotella melaninogenica
Prevotella histicola
Prevotella pallens
Pseudomonas aeruginosa
Anaerococcus obesiensis
Anaerococcus vaginalis
Prevotella buccalis
Peptoniphilus harei
Stenotrophomonas maltophilia
Neisseria mucosa
Prevotella nanceiensis
Peptostreptococcus stomatis
Candida aLighticans</t>
  </si>
  <si>
    <t>94101
8856
6883
3908
3511
3202
2039
1989
1976
1245
1224
1071
989
916
891
839
736
227</t>
  </si>
  <si>
    <t>64.759
6.095
4.737
2.689
2.416
2.204
1.403
1.369
1.36
0.857
0.842
0.737
0.681
0.63
0.613
0.577
0.507
0.156</t>
  </si>
  <si>
    <t>LOD_138</t>
  </si>
  <si>
    <t>Mycoplasma salivarium
Parvimonas micra
Anaerococcus murdochii
Finegoldia magna
Prevotella salivae
Pseudomonas aeruginosa
Prevotella histicola
Prevotella melaninogenica
Prevotella pallens
Prevotella buccalis
Anaerococcus vaginalis
Peptoniphilus harei
Anaerococcus obesiensis
Neisseria mucosa
Stenotrophomonas maltophilia
Peptostreptococcus stomatis
Prevotella nanceiensis
Candida aLighticans</t>
  </si>
  <si>
    <t>2583
224
140
86
81
76
62
52
46
39
33
28
27
27
23
22
21
1</t>
  </si>
  <si>
    <t>66.813
5.794
3.621
2.225
2.095
1.966
1.604
1.345
1.19
1.009
0.854
0.724
0.698
0.698
0.595
0.569
0.543
0.026</t>
  </si>
  <si>
    <t>Mycoplasma salivarium
Parvimonas micra
Anaerococcus murdochii
Prevotella salivae
Finegoldia magna
Pseudomonas aeruginosa
Prevotella pallens
Prevotella melaninogenica
Prevotella histicola
Anaerococcus vaginalis
Prevotella buccalis
Anaerococcus obesiensis
Peptoniphilus harei
Stenotrophomonas maltophilia
Rothia mucilaginosa
Neisseria mucosa
Prevotella nanceiensis
Candida aLighticans</t>
  </si>
  <si>
    <t>11151
1038
708
388
347
295
234
232
228
168
142
140
106
100
96
96
88
2</t>
  </si>
  <si>
    <t>66.182
6.161
4.202
2.303
2.059
1.751
1.389
1.377
1.353
0.997
0.843
0.831
0.629
0.594
0.57
0.57
0.522
0.012</t>
  </si>
  <si>
    <t>Mycoplasma salivarium
Parvimonas micra
Anaerococcus murdochii
Prevotella salivae
Finegoldia magna
Pseudomonas aeruginosa
Prevotella melaninogenica
Prevotella histicola
Prevotella pallens
Anaerococcus obesiensis
Anaerococcus vaginalis
Prevotella buccalis
Peptoniphilus harei
Rothia mucilaginosa
Prevotella nanceiensis
Neisseria mucosa
Stenotrophomonas maltophilia
Candida aLighticans</t>
  </si>
  <si>
    <t>95249
8899
6172
3315
2865
2225
1928
1924
1885
1336
1290
1027
810
797
780
749
728
30</t>
  </si>
  <si>
    <t>66.762
6.237
4.326
2.324
2.008
1.56
1.351
1.349
1.321
0.936
0.904
0.72
0.568
0.559
0.547
0.525
0.51
0.021</t>
  </si>
  <si>
    <t>LOD_140</t>
  </si>
  <si>
    <t>Mycoplasma salivarium
Prevotella micans
Anaerococcus murdochii
Prevotella salivae
Parvimonas micra
Pseudomonas aeruginosa
Prevotella melaninogenica
Prevotella pallens
Finegoldia magna
Prevotella buccalis
Neisseria mucosa
Prevotella histicola
Prevotella nigrescens
Prevotella oulorum
Prevotella nanceiensis
Stenotrophomonas maltophilia
Citrobacter koseri
Streptococcus pneumoniae
Peptostreptococcus stomatis
Candida aLighticans</t>
  </si>
  <si>
    <t>443
40
29
27
24
17
17
16
12
10
10
10
8
6
5
4
4
4
4
3</t>
  </si>
  <si>
    <t>60.109
5.427
3.935
3.664
3.256
2.307
2.307
2.171
1.628
1.357
1.357
1.357
1.085
0.814
0.678
0.543
0.543
0.543
0.543
0.407</t>
  </si>
  <si>
    <t>Mycoplasma salivarium
Prevotella micans
Anaerococcus murdochii
Prevotella salivae
Parvimonas micra
Prevotella melaninogenica
Pseudomonas aeruginosa
Prevotella pallens
Finegoldia magna
Prevotella histicola
Prevotella buccalis
Neisseria mucosa
Prevotella nigrescens
Prevotella nanceiensis
Neisseria meningitidis
Citrobacter koseri
Anaerococcus vaginalis
Peptostreptococcus stomatis
Candida aLighticans
Candida dubliniensis</t>
  </si>
  <si>
    <t>1835
163
126
112
104
59
56
56
44
43
35
29
25
24
23
18
18
18
6
1</t>
  </si>
  <si>
    <t>60.762
5.397
4.172
3.709
3.444
1.954
1.854
1.854
1.457
1.424
1.159
0.96
0.828
0.795
0.762
0.596
0.596
0.596
0.199
0.033</t>
  </si>
  <si>
    <t>Mycoplasma salivarium
Prevotella micans
Anaerococcus murdochii
Parvimonas micra
Prevotella salivae
Prevotella melaninogenica
Finegoldia magna
Pseudomonas aeruginosa
Prevotella histicola
Prevotella pallens
Prevotella buccalis
Neisseria mucosa
Prevotella nigrescens
Anaerococcus obesiensis
Neisseria meningitidis
Anaerococcus vaginalis
Prevotella nanceiensis
Candida aLighticans
Candida dubliniensis</t>
  </si>
  <si>
    <t>11973
1846
937
846
621
373
364
349
309
275
223
158
151
138
132
131
119
66
1</t>
  </si>
  <si>
    <t>58.023
8.946
4.541
4.1
3.009
1.808
1.764
1.691
1.497
1.333
1.081
0.766
0.732
0.669
0.64
0.635
0.577
0.32
0.005</t>
  </si>
  <si>
    <t>LOD_141</t>
  </si>
  <si>
    <t>Mycoplasma salivarium
Parvimonas micra
Anaerococcus murdochii
Neisseria mucosa
Finegoldia magna
Prevotella salivae
Prevotella melaninogenica
Pseudomonas aeruginosa
Anaerococcus obesiensis
Prevotella histicola
Prevotella buccalis
Prevotella nanceiensis
Prevotella pallens
Anaerococcus vaginalis
Neisseria meningitidis
Stenotrophomonas maltophilia
Candida aLighticans</t>
  </si>
  <si>
    <t>2253
227
161
92
91
57
55
52
38
29
28
27
25
22
21
19
1</t>
  </si>
  <si>
    <t>64.648
6.514
4.62
2.64
2.611
1.636
1.578
1.492
1.09
0.832
0.803
0.775
0.717
0.631
0.603
0.545
0.029</t>
  </si>
  <si>
    <t>Mycoplasma salivarium
Parvimonas micra
Anaerococcus murdochii
Neisseria mucosa
Finegoldia magna
Prevotella salivae
Prevotella melaninogenica
Pseudomonas aeruginosa
Prevotella pallens
Anaerococcus obesiensis
Anaerococcus vaginalis
Prevotella histicola
Prevotella buccalis
Prevotella nanceiensis
Peptoniphilus harei
Neisseria meningitidis
Candida aLighticans</t>
  </si>
  <si>
    <t>9757
978
600
397
378
320
241
226
188
145
133
132
100
92
83
79
6</t>
  </si>
  <si>
    <t>64.723
6.488
3.98
2.633
2.507
2.123
1.599
1.499
1.247
0.962
0.882
0.876
0.663
0.61
0.551
0.524
0.04</t>
  </si>
  <si>
    <t>Mycoplasma salivarium
Parvimonas micra
Anaerococcus murdochii
Finegoldia magna
Neisseria mucosa
Prevotella salivae
Prevotella melaninogenica
Prevotella pallens
Pseudomonas aeruginosa
Anaerococcus obesiensis
Anaerococcus vaginalis
Prevotella histicola
Prevotella buccalis
Peptoniphilus harei
Prevotella nanceiensis
Peptostreptococcus stomatis
Candida aLighticans</t>
  </si>
  <si>
    <t>84036
8449
5345
3354
3236
2691
1848
1708
1578
1255
1193
1080
878
829
708
668
103</t>
  </si>
  <si>
    <t>65.067
6.542
4.139
2.597
2.506
2.084
1.431
1.322
1.222
0.972
0.924
0.836
0.68
0.642
0.548
0.517
0.08</t>
  </si>
  <si>
    <t>LOD_107</t>
  </si>
  <si>
    <t>Prevotella micans
Prevotella pleuritidis</t>
  </si>
  <si>
    <t>5219
159</t>
  </si>
  <si>
    <t>96.594
2.943</t>
  </si>
  <si>
    <t>19012
566</t>
  </si>
  <si>
    <t>96.625
2.877</t>
  </si>
  <si>
    <t>65189
1927</t>
  </si>
  <si>
    <t>96.632
2.856</t>
  </si>
  <si>
    <t>LOD_108</t>
  </si>
  <si>
    <t>6280
203</t>
  </si>
  <si>
    <t>96.349
3.114</t>
  </si>
  <si>
    <t>23313
714</t>
  </si>
  <si>
    <t>96.574
2.958</t>
  </si>
  <si>
    <t>80749
2364</t>
  </si>
  <si>
    <t>96.638
2.829</t>
  </si>
  <si>
    <t>LOD_109</t>
  </si>
  <si>
    <t>Paracoccus yeei
Candida aLighticans
Cutibacterium acnes
Prevotella micans
Staphylococcus epidermidis
Haemophilus influenzae
Streptococcus pneumoniae
Acinetobacter johnsonii
Streptococcus gordonii
Haemophilus aegyptius
Streptococcus oralis
Moraxella osloensis
Haemophilus parahaemolyticus
Prevotella nanceiensis
Haemophilus parainfluenzae
Streptococcus mitis
Gemella haemolysans</t>
  </si>
  <si>
    <t>172
166
108
17
16
14
13
11
10
9
8
7
5
4
4
4
4</t>
  </si>
  <si>
    <t>27.52
26.56
17.28
2.72
2.56
2.24
2.08
1.76
1.6
1.44
1.28
1.12
0.8
0.64
0.64
0.64
0.64</t>
  </si>
  <si>
    <t>Paracoccus yeei
Candida aLighticans
Cutibacterium acnes
Prevotella micans
Staphylococcus epidermidis
Haemophilus influenzae
Streptococcus pneumoniae
Haemophilus aegyptius
Acinetobacter johnsonii
Streptococcus gordonii
Streptococcus oralis
Moraxella osloensis
Prevotella nanceiensis
Fusobacterium massiliense
Streptococcus mitis
Acinetobacter radioresistens
Streptococcus sp. FDAARGOS_256
Candida dubliniensis</t>
  </si>
  <si>
    <t>375
360
252
57
35
32
23
23
22
17
14
13
10
10
10
10
8
1</t>
  </si>
  <si>
    <t>26.748
25.678
17.974
4.066
2.496
2.282
1.641
1.641
1.569
1.213
0.999
0.927
0.713
0.713
0.713
0.713
0.571
0.071</t>
  </si>
  <si>
    <t>LOD_111</t>
  </si>
  <si>
    <t>3135
66</t>
  </si>
  <si>
    <t>97.542
2.054</t>
  </si>
  <si>
    <t>12901
243</t>
  </si>
  <si>
    <t>97.764
1.841</t>
  </si>
  <si>
    <t>75896
1470</t>
  </si>
  <si>
    <t>97.703
1.892</t>
  </si>
  <si>
    <t>LOD_113</t>
  </si>
  <si>
    <t>Prevotella micans
Candida aLighticans
Prevotella pleuritidis
Cutibacterium acnes</t>
  </si>
  <si>
    <t>880
56
26
20</t>
  </si>
  <si>
    <t>88.799
5.651
2.624
2.018</t>
  </si>
  <si>
    <t>3620
249
87
73
1</t>
  </si>
  <si>
    <t>88.965
6.119
2.138
1.794
0.025</t>
  </si>
  <si>
    <t>20427
1052
407
300
6</t>
  </si>
  <si>
    <t>91.322
4.703
1.82
1.341
0.027</t>
  </si>
  <si>
    <t>LOD_114</t>
  </si>
  <si>
    <t>Cutibacterium acnes
Staphylococcus epidermidis</t>
  </si>
  <si>
    <t>22
1</t>
  </si>
  <si>
    <t>95.652
4.348</t>
  </si>
  <si>
    <t>Cutibacterium acnes
Corynebacterium amycolatum
Candida aLighticans
Escherichia coli
Staphylococcus epidermidis</t>
  </si>
  <si>
    <t>68
2
2
1
1</t>
  </si>
  <si>
    <t>91.892
2.703
2.703
1.351
1.351</t>
  </si>
  <si>
    <t>Cutibacterium acnes
Candida aLighticans
Corynebacterium amycolatum
Prevotella micans
Escherichia coli
Staphylococcus epidermidis</t>
  </si>
  <si>
    <t>261
9
3
3
3
2</t>
  </si>
  <si>
    <t>91.901
3.169
1.056
1.056
1.056
0.704</t>
  </si>
  <si>
    <t>LOD_135</t>
  </si>
  <si>
    <t>Mycoplasma salivarium
Parvimonas micra
Anaerococcus murdochii
Pseudomonas aeruginosa
Prevotella salivae
Prevotella histicola
Finegoldia magna
Prevotella melaninogenica
Prevotella buccalis
Prevotella pallens
Peptostreptococcus stomatis
Prevotella nanceiensis
Anaerococcus vaginalis</t>
  </si>
  <si>
    <t>1080
63
58
39
35
23
20
19
12
11
9
8
8</t>
  </si>
  <si>
    <t>71.429
4.167
3.836
2.579
2.315
1.521
1.323
1.257
0.794
0.728
0.595
0.529
0.529</t>
  </si>
  <si>
    <t>Mycoplasma salivarium
Parvimonas micra
Anaerococcus murdochii
Prevotella salivae
Pseudomonas aeruginosa
Finegoldia magna
Prevotella histicola
Prevotella melaninogenica
Prevotella buccalis
Prevotella pallens
Anaerococcus obesiensis
Neisseria meningitidis
Anaerococcus vaginalis
Peptostreptococcus stomatis
Prevotella nanceiensis
Prevotella nigrescens</t>
  </si>
  <si>
    <t>4782
296
257
184
132
105
103
87
66
50
50
41
37
36
36
35</t>
  </si>
  <si>
    <t>71.066
4.399
3.819
2.734
1.962
1.56
1.531
1.293
0.981
0.743
0.743
0.609
0.55
0.535
0.535
0.52</t>
  </si>
  <si>
    <t>Mycoplasma salivarium
Parvimonas micra
Anaerococcus murdochii
Prevotella salivae
Pseudomonas aeruginosa
Finegoldia magna
Prevotella histicola
Prevotella melaninogenica
Prevotella pallens
Prevotella buccalis
Anaerococcus obesiensis
Prevotella nanceiensis
Peptostreptococcus stomatis
Anaerococcus vaginalis
Neisseria meningitidis
Candida aLighticans</t>
  </si>
  <si>
    <t>42794
2770
2132
1542
1050
972
846
746
541
534
394
353
326
324
299
4</t>
  </si>
  <si>
    <t>71.872
4.652
3.581
2.59
1.763
1.632
1.421
1.253
0.909
0.897
0.662
0.593
0.548
0.544
0.502
0.007</t>
  </si>
  <si>
    <t>LOD_139</t>
  </si>
  <si>
    <t>Mycoplasma salivarium
Anaerococcus murdochii
Parvimonas micra
Pseudomonas aeruginosa
Finegoldia magna
Prevotella salivae
Prevotella pallens
Prevotella melaninogenica
Prevotella histicola
Rothia mucilaginosa
Candida aLighticans
Peptoniphilus harei
Prevotella nanceiensis
Anaerococcus obesiensis
Anaerococcus vaginalis
Stenotrophomonas maltophilia
Citrobacter koseri
Prevotella jejuni
Prevotella nigrescens
Neisseria mucosa
Prevotella micans
Neisseria meningitidis</t>
  </si>
  <si>
    <t>1427
132
96
60
56
53
53
42
29
25
22
20
20
19
18
18
16
15
15
14
12
12</t>
  </si>
  <si>
    <t>60.983
5.641
4.103
2.564
2.393
2.265
2.265
1.795
1.239
1.068
0.94
0.855
0.855
0.812
0.769
0.769
0.684
0.641
0.641
0.598
0.513
0.513</t>
  </si>
  <si>
    <t>Mycoplasma salivarium
Anaerococcus murdochii
Parvimonas micra
Prevotella salivae
Finegoldia magna
Pseudomonas aeruginosa
Prevotella pallens
Prevotella melaninogenica
Prevotella histicola
Rothia mucilaginosa
Candida aLighticans
Peptoniphilus harei
Neisseria mucosa
Citrobacter koseri
Anaerococcus obesiensis
Anaerococcus vaginalis
Prevotella buccalis
Prevotella nanceiensis
Prevotella micans
Stenotrophomonas maltophilia
Prevotella nigrescens
Streptococcus pneumoniae
Neisseria meningitidis</t>
  </si>
  <si>
    <t>5886
522
464
228
226
208
178
170
128
95
87
84
78
75
74
73
70
65
59
58
55
54
53</t>
  </si>
  <si>
    <t>60.97
5.407
4.806
2.362
2.341
2.155
1.844
1.761
1.326
0.984
0.901
0.87
0.808
0.777
0.767
0.756
0.725
0.673
0.611
0.601
0.57
0.559
0.549</t>
  </si>
  <si>
    <t>Mycoplasma salivarium
Anaerococcus murdochii
Parvimonas micra
Finegoldia magna
Prevotella salivae
Prevotella melaninogenica
Prevotella pallens
Pseudomonas aeruginosa
Prevotella histicola
Rothia mucilaginosa
Candida aLighticans
Anaerococcus obesiensis
Prevotella micans
Neisseria mucosa
Peptoniphilus harei
Anaerococcus vaginalis
Prevotella nigrescens
Citrobacter koseri
Prevotella nanceiensis
Prevotella buccalis
Neisseria meningitidis
Stenotrophomonas maltophilia
Candida parapsilosis</t>
  </si>
  <si>
    <t>49635
4557
3863
1959
1928
1576
1392
1299
1047
803
751
704
674
636
625
619
595
526
520
507
479
418
5</t>
  </si>
  <si>
    <t>61.26
5.624
4.768
2.418
2.38
1.945
1.718
1.603
1.292
0.991
0.927
0.869
0.832
0.785
0.771
0.764
0.734
0.649
0.642
0.626
0.591
0.516
0.006</t>
  </si>
  <si>
    <t>Target PCR resutls</t>
  </si>
  <si>
    <t>Total bacterial/fungi classified 0.5 hrs</t>
  </si>
  <si>
    <t>Reportable organisms  at 0.5 hrs</t>
  </si>
  <si>
    <t>1 read</t>
  </si>
  <si>
    <t>3 reads</t>
  </si>
  <si>
    <t>5 reads</t>
  </si>
  <si>
    <t>10 reads</t>
  </si>
  <si>
    <t>Total human reads classified 2h</t>
  </si>
  <si>
    <t>Percentage human reads 2h</t>
  </si>
  <si>
    <t>Total bacterial reads classified 2 hrs</t>
  </si>
  <si>
    <t>Reportable organisms  at 2 hrs</t>
  </si>
  <si>
    <t>1 Read</t>
  </si>
  <si>
    <t>3 Reads</t>
  </si>
  <si>
    <t>5 Reads</t>
  </si>
  <si>
    <t>Total bacterial classified reads at 24 hrs</t>
  </si>
  <si>
    <t>Reads at 24 hrs</t>
  </si>
  <si>
    <t xml:space="preserve">10 reads </t>
  </si>
  <si>
    <t>SARSCov-2
PIV3</t>
  </si>
  <si>
    <t xml:space="preserve">Severe acute respiratory syndrome-related coronavirus
Human gammaherpesvirus 4
</t>
  </si>
  <si>
    <t xml:space="preserve">731
261
122
</t>
  </si>
  <si>
    <t xml:space="preserve">60.463
21.588
10.091
</t>
  </si>
  <si>
    <t>FN</t>
  </si>
  <si>
    <t xml:space="preserve">Severe acute respiratory syndrome-related coronavirus
Human gammaherpesvirus 4
Acinetobacter johnsonii
Rothia mucilaginosa
Escherichia coli
</t>
  </si>
  <si>
    <t xml:space="preserve">2878
1188
525
55
51
</t>
  </si>
  <si>
    <t xml:space="preserve">57.514
23.741
10.492
1.099
1.019
</t>
  </si>
  <si>
    <r>
      <t>Severe acute respiratory syndrome-related coronavirus</t>
    </r>
    <r>
      <rPr>
        <sz val="11"/>
        <color rgb="FF000000"/>
        <rFont val="Calibri"/>
        <family val="2"/>
        <scheme val="minor"/>
      </rPr>
      <t xml:space="preserve">
</t>
    </r>
    <r>
      <rPr>
        <sz val="11"/>
        <color rgb="FF000000"/>
        <rFont val="Calibri"/>
        <family val="2"/>
      </rPr>
      <t xml:space="preserve">Human gammaherpesvirus 4
</t>
    </r>
    <r>
      <rPr>
        <sz val="11"/>
        <color rgb="FF000000"/>
        <rFont val="Calibri"/>
        <family val="2"/>
        <scheme val="minor"/>
      </rPr>
      <t xml:space="preserve">Acinetobacter johnsonii
Escherichia coli
Cutibacterium acnes
</t>
    </r>
  </si>
  <si>
    <t xml:space="preserve">19795
8953
3812
426
383
380
</t>
  </si>
  <si>
    <t xml:space="preserve">55.381
25.048
10.665
1.192
1.072
1.063
</t>
  </si>
  <si>
    <t>Streptococcus salivarius
Candida albicans</t>
  </si>
  <si>
    <t>17
1</t>
  </si>
  <si>
    <t xml:space="preserve">25.373
</t>
  </si>
  <si>
    <t>Streptococcus salivarius
Prevotella melaninogenica
Moraxella catarrhalis
Streptococcus sp. FDAARGOS_192
Veillonella parvula
Prevotella histicola
Prevotella salivae
Candida albicans</t>
  </si>
  <si>
    <t>45
34
31
27
23
13
11
1</t>
  </si>
  <si>
    <t xml:space="preserve">17.11
12.928
11.787
10.266
8.745
4.943
4.183
</t>
  </si>
  <si>
    <r>
      <t xml:space="preserve">Moraxella catarrhalis
Prevotella melaninogenica
Streptococcus salivarius
Prevotella salivae
Streptococcus sp. FDAARGOS_192
Veillonella parvula
Prevotella histicola
Streptococcus gordonii
Capnocytophaga sp. FDAARGOS_737
Streptococcus equinus
Fusobacterium nucleatum
Streptococcus viridans
Prevotella oulorum
Moraxella nonliquefaciens
Rothia dentocariosa
Prevotella jejuni
Prevotella scopos
Candida albicans
</t>
    </r>
    <r>
      <rPr>
        <sz val="11"/>
        <color rgb="FF000000"/>
        <rFont val="Calibri"/>
        <family val="2"/>
      </rPr>
      <t>Human respirovirus 3</t>
    </r>
  </si>
  <si>
    <t>283
221
208
174
170
143
120
43
42
40
35
34
34
32
25
23
20
20
3
1</t>
  </si>
  <si>
    <t xml:space="preserve">15.33
11.972
11.268
9.426
9.209
7.746
6.501
2.329
2.275
2.167
1.896
1.842
1.842
1.733
1.354
1.246
1.083
1.083
</t>
  </si>
  <si>
    <t>TP</t>
  </si>
  <si>
    <t xml:space="preserve">19.947
10.952
9.566
6.71
6.241
5.629
4.263
3.304
3.182
2.957
2.855
2.651
1.876
1.836
1.55
1.346
1.02
</t>
  </si>
  <si>
    <t>TN</t>
  </si>
  <si>
    <t xml:space="preserve">20.524
10.784
9.869
6.971
6.661
5.468
4.077
3.264
3.254
2.908
2.621
2.358
2.08
1.877
1.47
1.197
1.003
</t>
  </si>
  <si>
    <t xml:space="preserve">20.184
10.74
10.003
6.961
6.576
5.777
4.179
3.446
3.337
2.771
2.622
2.39
2.115
1.78
1.39
1.252
1.067
1.01
</t>
  </si>
  <si>
    <t xml:space="preserve">Prevotella histicola
Streptococcus pneumoniae
Prevotella melaninogenica
Streptococcus mitis
Streptococcus viridans
Veillonella parvula
Streptococcus oralis
Prevotella jejuni
Streptococcus gordonii
Streptococcus salivarius
</t>
  </si>
  <si>
    <t xml:space="preserve">248
190
166
148
119
100
76
22
16
13
</t>
  </si>
  <si>
    <t xml:space="preserve">20.547
15.742
13.753
12.262
9.859
8.285
6.297
1.823
1.326
1.077
</t>
  </si>
  <si>
    <t>Prevotella histicola
Streptococcus pneumoniae
Prevotella melaninogenica
Streptococcus mitis
Streptococcus viridans
Veillonella parvula
Streptococcus oralis
Prevotella jejuni
Streptococcus gordonii
Human respirovirus 1</t>
  </si>
  <si>
    <t>1039
937
724
674
541
387
325
89
68
8</t>
  </si>
  <si>
    <t xml:space="preserve">19.567
17.646
13.635
12.693
10.188
7.288
6.121
1.676
1.281
</t>
  </si>
  <si>
    <t xml:space="preserve">Prevotella histicola
Streptococcus pneumoniae
Prevotella melaninogenica
Streptococcus mitis
Streptococcus viridans
Veillonella parvula
Streptococcus oralis
Prevotella jejuni
Streptococcus gordonii
Streptococcus salivarius
Human respirovirus 1
</t>
  </si>
  <si>
    <t xml:space="preserve">10821
9482
7128
6968
5003
3582
3245
927
616
558
24
</t>
  </si>
  <si>
    <t xml:space="preserve">20.299
17.787
13.371
13.071
9.385
6.719
6.087
1.739
1.156
1.047
</t>
  </si>
  <si>
    <r>
      <t>Severe acute respiratory syndrome-related coronavirus</t>
    </r>
    <r>
      <rPr>
        <sz val="11"/>
        <color rgb="FF000000"/>
        <rFont val="Calibri"/>
        <family val="2"/>
        <scheme val="minor"/>
      </rPr>
      <t xml:space="preserve">
</t>
    </r>
  </si>
  <si>
    <t xml:space="preserve">14.286
</t>
  </si>
  <si>
    <r>
      <t xml:space="preserve">
</t>
    </r>
    <r>
      <rPr>
        <sz val="11"/>
        <color rgb="FF000000"/>
        <rFont val="Calibri"/>
        <family val="2"/>
      </rPr>
      <t>Severe acute respiratory syndrome-related coronavirus</t>
    </r>
    <r>
      <rPr>
        <sz val="11"/>
        <color rgb="FF000000"/>
        <rFont val="Calibri"/>
        <family val="2"/>
        <scheme val="minor"/>
      </rPr>
      <t xml:space="preserve">
</t>
    </r>
  </si>
  <si>
    <t xml:space="preserve">
1</t>
  </si>
  <si>
    <t xml:space="preserve">
5
</t>
  </si>
  <si>
    <t>Streptococcus salivarius
Streptococcus sp. FDAARGOS_192
Moraxella catarrhalis
Streptococcus gordonii
Veillonella parvula
Prevotella melaninogenica
Streptococcus equinus
Rothia mucilaginosa
Rothia dentocariosa
Granulicatella adiacens
Streptococcus viridans
Moraxella nonliquefaciens
Prevotella histicola
Schaalia odontolytica
Prevotella salivae
Streptococcus oralis
Human respirovirus 3</t>
  </si>
  <si>
    <t>1104
821
381
286
278
253
246
181
146
140
140
117
80
79
54
51
3</t>
  </si>
  <si>
    <t xml:space="preserve">23.922
17.79
8.256
6.197
6.024
5.482
5.33
3.922
3.164
3.034
3.034
2.535
1.733
1.712
1.17
1.105
</t>
  </si>
  <si>
    <t>Streptococcus salivarius
Streptococcus sp. FDAARGOS_192
Moraxella catarrhalis
Streptococcus gordonii
Veillonella parvula
Streptococcus equinus
Prevotella melaninogenica
Rothia mucilaginosa
Streptococcus viridans
Rothia dentocariosa
Granulicatella adiacens
Moraxella nonliquefaciens
Prevotella histicola
Schaalia odontolytica
Prevotella salivae
Candida albicans
Human respirovirus 3</t>
  </si>
  <si>
    <t>4733
3418
1674
1168
1152
1107
1016
667
621
619
556
457
395
348
258
7
14</t>
  </si>
  <si>
    <t xml:space="preserve">24.394
17.617
8.628
6.02
5.938
5.706
5.237
3.438
3.201
3.19
2.866
2.355
2.036
1.794
1.33
</t>
  </si>
  <si>
    <t>Streptococcus salivarius
Streptococcus sp. FDAARGOS_192
Moraxella catarrhalis
Streptococcus gordonii
Veillonella parvula
Streptococcus equinus
Prevotella melaninogenica
Streptococcus viridans
Rothia mucilaginosa
Rothia dentocariosa
Granulicatella adiacens
Prevotella histicola
Moraxella nonliquefaciens
Schaalia odontolytica
Prevotella salivae
Candida albicans
Human respirovirus 3</t>
  </si>
  <si>
    <t xml:space="preserve">43565
31443
15404
11178
10620
9772
9166
5894
5726
5596
4827
3861
3781
3147
2221
62
145
</t>
  </si>
  <si>
    <t xml:space="preserve">24.578
17.739
8.69
6.306
5.991
5.513
5.171
3.325
3.23
3.157
2.723
2.178
2.133
1.775
1.253
</t>
  </si>
  <si>
    <t>Streptococcus viridans
Prevotella melaninogenica
Gemella haemolysans
Prevotella pallens
Prevotella histicola
Neisseria mucosa
Haemophilus parainfluenzae
Veillonella parvula
Prevotella nanceiensis
Prevotella salivae
Streptococcus sanguinis
Moraxella nonliquefaciens
Gemella sanguinis
Streptococcus salivarius
Prevotella jejuni
Granulicatella adiacens
Streptococcus oralis
Rothia mucilaginosa
Human orthopneumovirus</t>
  </si>
  <si>
    <t xml:space="preserve">1462
1451
782
703
628
573
496
425
415
335
304
286
237
149
133
125
113
100
1
</t>
  </si>
  <si>
    <t xml:space="preserve">14.926
14.814
7.984
7.177
6.411
5.85
5.064
4.339
4.237
3.42
3.104
2.92
2.42
1.521
1.358
1.276
1.154
1.021
</t>
  </si>
  <si>
    <t xml:space="preserve">Prevotella melaninogenica
Streptococcus viridans
Gemella haemolysans
Prevotella pallens
Prevotella histicola
Neisseria mucosa
Haemophilus parainfluenzae
Veillonella parvula
Prevotella nanceiensis
Prevotella salivae
Streptococcus sanguinis
Moraxella nonliquefaciens
Gemella sanguinis
Prevotella jejuni
Streptococcus salivarius
Granulicatella adiacens
Streptococcus oralis
Human orthopneumovirus
</t>
  </si>
  <si>
    <t xml:space="preserve">5406
5402
2973
2598
2254
2037
1828
1536
1497
1241
1162
1067
908
528
528
439
424
3
</t>
  </si>
  <si>
    <t xml:space="preserve">14.924
14.913
8.207
7.172
6.223
5.623
5.047
4.24
4.133
3.426
3.208
2.946
2.507
1.458
1.458
1.212
1.171
</t>
  </si>
  <si>
    <t xml:space="preserve">14.87
14.607
8.117
7.403
6.334
5.504
5.056
4.316
4.076
3.31
3.211
3.036
2.558
1.519
1.459
1.229
1.189
</t>
  </si>
  <si>
    <t>Streptococcus pneumoniae
Gemella haemolysans
Streptococcus mitis
Haemophilus parainfluenzae
Prevotella nanceiensis
Streptococcus oralis
Neisseria mucosa
Fusobacterium periodonticum
Escherichia coli
Acinetobacter johnsonii
Streptococcus sp. FDAARGOS_256
Human respirovirus 1</t>
  </si>
  <si>
    <t>3295
2695
1038
1023
779
676
570
161
141
118
115
1</t>
  </si>
  <si>
    <t xml:space="preserve">29.17
23.858
9.189
9.056
6.896
5.984
5.046
1.425
1.248
1.045
1.018
</t>
  </si>
  <si>
    <t>Streptococcus pneumoniae
Gemella haemolysans
Streptococcus mitis
Haemophilus parainfluenzae
Prevotella nanceiensis
Streptococcus oralis
Neisseria mucosa
Fusobacterium periodonticum
Escherichia coli
Streptococcus sp. FDAARGOS_256
Human respirovirus 1</t>
  </si>
  <si>
    <t>12345
10155
3949
3911
3047
2523
2056
605
477
456
1</t>
  </si>
  <si>
    <t xml:space="preserve">29.009
23.863
9.28
9.19
7.16
5.929
4.831
1.422
1.121
1.072
</t>
  </si>
  <si>
    <t>35900
29697
11555
11283
9236
7305
6007
1797
1469
1344
7</t>
  </si>
  <si>
    <t xml:space="preserve">28.854
23.869
9.287
9.069
7.423
5.871
4.828
1.444
1.181
1.08
</t>
  </si>
  <si>
    <t>Streptococcus salivarius
Prevotella pallens
Prevotella melaninogenica
Streptococcus viridans
Streptococcus sp. FDAARGOS_192
Streptococcus sanguinis
Streptococcus equinus
Prevotella jejuni
Rothia mucilaginosa
Streptococcus pneumoniae
Streptococcus intermedius
Gemella sanguinis
Veillonella parvula
Streptococcus mitis
Streptococcus oralis
Gemella morbillorum
Gemella haemolysans
Fusobacterium pseudoperiodonticum
Prevotella nanceiensis
Granulicatella adiacens
Enterovirus A</t>
  </si>
  <si>
    <t>1846
1107
1024
862
779
609
529
522
500
490
322
293
289
281
251
214
210
162
149
136
1</t>
  </si>
  <si>
    <t xml:space="preserve">15.073
9.039
8.361
7.038
6.361
4.973
4.319
4.262
4.083
4.001
2.629
2.392
2.36
2.294
2.049
1.747
1.715
1.323
1.217
1.11
</t>
  </si>
  <si>
    <t xml:space="preserve">Streptococcus salivarius
Prevotella pallens
Prevotella melaninogenica
Streptococcus viridans
Streptococcus sp. FDAARGOS_192
Streptococcus sanguinis
Streptococcus equinus
Prevotella jejuni
Rothia mucilaginosa
Streptococcus pneumoniae
Streptococcus intermedius
Gemella sanguinis
Streptococcus mitis
Veillonella parvula
Streptococcus oralis
Gemella morbillorum
Gemella haemolysans
Fusobacterium pseudoperiodonticum
Prevotella nanceiensis
Granulicatella adiacens
Enterovirus A
</t>
  </si>
  <si>
    <t>7056
3910
3727
3321
3097
2295
2126
2034
1874
1824
1223
1189
1150
1071
907
807
797
630
604
581
9</t>
  </si>
  <si>
    <t xml:space="preserve">15.199
8.423
8.028
7.154
6.671
4.944
4.58
4.381
4.037
3.929
2.634
2.561
2.477
2.307
1.954
1.738
1.717
1.357
1.301
1.252
</t>
  </si>
  <si>
    <t xml:space="preserve">Streptococcus salivarius
Prevotella pallens
Prevotella melaninogenica
Streptococcus viridans
Streptococcus sp. FDAARGOS_192
Streptococcus sanguinis
Streptococcus equinus
Prevotella jejuni
Rothia mucilaginosa
Streptococcus pneumoniae
Streptococcus intermedius
Gemella sanguinis
Streptococcus mitis
Veillonella parvula
Streptococcus oralis
Gemella haemolysans
Gemella morbillorum
Prevotella nanceiensis
Fusobacterium pseudoperiodonticum
Granulicatella adiacens
Enterovirus A
</t>
  </si>
  <si>
    <t>20595
11834
10976
9505
9284
6617
6370
6028
5707
5203
3649
3556
3344
3064
2577
2366
2354
1878
1816
1598
20</t>
  </si>
  <si>
    <t xml:space="preserve">15.078
8.664
8.036
6.959
6.797
4.845
4.664
4.413
4.178
3.809
2.672
2.603
2.448
2.243
1.887
1.732
1.723
1.375
1.33
1.17
</t>
  </si>
  <si>
    <t>Rothia mucilaginosa
Acinetobacter johnsonii
Streptococcus oralis
Cutibacterium acnes
Fusobacterium periodonticum
Escherichia coli
Shigella flexneri
Granulicatella adiacens
Streptococcus sp. FDAARGOS_256
Human orthorubulavirus 2</t>
  </si>
  <si>
    <t>162
48
44
43
33
29
14
12
11
1</t>
  </si>
  <si>
    <t xml:space="preserve">37.762
11.189
10.256
10.023
7.692
6.76
3.263
2.797
2.564
</t>
  </si>
  <si>
    <t>Rothia mucilaginosa
Streptococcus oralis
Acinetobacter johnsonii
Cutibacterium acnes
Fusobacterium periodonticum
Escherichia coli
Shigella flexneri
Granulicatella adiacens
Streptococcus sp. FDAARGOS_256
Prevotella oris
Klebsiella pneumoniae
Human orthorubulavirus 2</t>
  </si>
  <si>
    <t>608
180
151
149
125
115
63
53
32
19
17
2</t>
  </si>
  <si>
    <t xml:space="preserve">37.073
10.976
9.207
9.085
7.622
7.012
3.841
3.232
1.951
1.159
1.037
</t>
  </si>
  <si>
    <t>Rothia mucilaginosa
Streptococcus oralis
Acinetobacter johnsonii
Cutibacterium acnes
Fusobacterium periodonticum
Escherichia coli
Granulicatella adiacens
Shigella flexneri
Streptococcus sp. FDAARGOS_256
Capnocytophaga ochracea
Human orthorubulavirus 2</t>
  </si>
  <si>
    <t>1758
543
460
425
355
307
172
171
101
53
50
3</t>
  </si>
  <si>
    <t xml:space="preserve">36.755
11.353
9.617
8.886
7.422
6.419
3.596
3.575
2.112
1.108
1.045
</t>
  </si>
  <si>
    <t>SARSCov2</t>
  </si>
  <si>
    <t xml:space="preserve">Rothia mucilaginosa
Streptococcus mitis
Streptococcus pneumoniae
Streptococcus oralis
Severe acute respiratory syndrome-related coronavirus
</t>
  </si>
  <si>
    <t xml:space="preserve">5628
182
146
114
90
</t>
  </si>
  <si>
    <t xml:space="preserve">87.65
2.834
2.274
1.775
</t>
  </si>
  <si>
    <t xml:space="preserve">Rothia mucilaginosa
Streptococcus mitis
Streptococcus pneumoniae
Streptococcus oralis
Severe acute respiratory syndrome-related coronavirus
Prevotella histicola
</t>
  </si>
  <si>
    <t xml:space="preserve">29765
1014
835
549
413
395
</t>
  </si>
  <si>
    <t xml:space="preserve">87.446
2.979
2.453
1.613
1.16
</t>
  </si>
  <si>
    <t xml:space="preserve">Rothia mucilaginosa
Streptococcus mitis
Streptococcus pneumoniae
Streptococcus oralis
Prevotella histicola
Severe acute respiratory syndrome-related coronavirus
</t>
  </si>
  <si>
    <t xml:space="preserve">196693
6216
5138
3450
2555
2419
</t>
  </si>
  <si>
    <t xml:space="preserve">88.189
2.787
2.304
1.547
1.146
1.085
</t>
  </si>
  <si>
    <t>swabs</t>
  </si>
  <si>
    <r>
      <t xml:space="preserve">Neisseria mucosa
Veillonella parvula
Prevotella melaninogenica
Streptococcus viridans
Neisseria meningitidis
Haemophilus parainfluenzae
Neisseria cinerea
Streptococcus salivarius
Streptococcus gordonii
</t>
    </r>
    <r>
      <rPr>
        <sz val="11"/>
        <color rgb="FF000000"/>
        <rFont val="Calibri"/>
        <family val="2"/>
      </rPr>
      <t>Human gammaherpesvirus 4</t>
    </r>
    <r>
      <rPr>
        <sz val="11"/>
        <color rgb="FF000000"/>
        <rFont val="Calibri"/>
        <family val="2"/>
        <scheme val="minor"/>
      </rPr>
      <t xml:space="preserve">
Candida albicans
Candida dubliniensis
Rhinovirus A</t>
    </r>
  </si>
  <si>
    <t>2096
963
420
295
269
150
121
52
50
38
23
2
1</t>
  </si>
  <si>
    <t xml:space="preserve">42.854
19.689
8.587
6.031
5.5
3.067
2.474
1.063
1.022
0.777
</t>
  </si>
  <si>
    <t>Neisseria mucosa
Veillonella parvula
Prevotella melaninogenica
Neisseria meningitidis
Streptococcus viridans
Haemophilus parainfluenzae
Neisseria cinerea
Streptococcus salivarius
Human gammaherpesvirus 4
Candida albicans
Rhinovirus A</t>
  </si>
  <si>
    <t>7798
3527
1667
1059
1052
594
501
217
136
64
3</t>
  </si>
  <si>
    <t xml:space="preserve">42.477
19.212
9.081
5.769
5.73
3.236
2.729
1.182
</t>
  </si>
  <si>
    <t>Neisseria mucosa
Veillonella parvula
Prevotella melaninogenica
Streptococcus viridans
Neisseria meningitidis
Haemophilus parainfluenzae
Neisseria cinerea
Streptococcus salivarius
Human gammaherpesvirus 4
Candida albicans
Rhinovirus A</t>
  </si>
  <si>
    <t>52156
23612
11039
6889
6658
3936
3164
1304
1072
413
19</t>
  </si>
  <si>
    <t xml:space="preserve">42.86
19.403
9.071
5.661
5.471
3.234
2.6
1.072
</t>
  </si>
  <si>
    <t xml:space="preserve">Moraxella nonliquefaciens
Rothia mucilaginosa
Streptococcus pneumoniae
Haemophilus influenzae
Streptococcus sanguinis
Veillonella parvula
Streptococcus salivarius
Streptococcus mitis
Moraxella catarrhalis
Streptococcus oralis
Streptococcus viridans
</t>
  </si>
  <si>
    <t xml:space="preserve">6315
511
353
250
243
219
200
191
181
160
140
</t>
  </si>
  <si>
    <t xml:space="preserve">66.621
5.391
3.724
2.637
2.564
2.31
2.11
2.015
1.909
1.688
1.477
</t>
  </si>
  <si>
    <t>Moraxella nonliquefaciens
Rothia mucilaginosa
Streptococcus pneumoniae
Haemophilus influenzae
Streptococcus sanguinis
Streptococcus salivarius
Moraxella catarrhalis
Veillonella parvula
Streptococcus mitis
Streptococcus oralis
Streptococcus viridans
Human respirovirus 1</t>
  </si>
  <si>
    <t>25188
2105
1392
996
996
822
757
756
755
663
500
1</t>
  </si>
  <si>
    <t xml:space="preserve">66.651
5.57
3.683
2.636
2.636
2.175
2.003
2.0
1.998
1.754
1.323
</t>
  </si>
  <si>
    <t xml:space="preserve">Moraxella nonliquefaciens
Rothia mucilaginosa
Streptococcus pneumoniae
Streptococcus sanguinis
Haemophilus influenzae
Streptococcus salivarius
Streptococcus mitis
Moraxella catarrhalis
Veillonella parvula
Streptococcus oralis
Streptococcus viridans
Human respirovirus 1
</t>
  </si>
  <si>
    <t xml:space="preserve">217732
18008
11949
8276
8069
6759
6593
6539
6178
5764
4233
1
</t>
  </si>
  <si>
    <t xml:space="preserve">67.276
5.564
3.692
2.557
2.493
2.088
2.037
2.02
1.909
1.781
1.308
</t>
  </si>
  <si>
    <t>swab</t>
  </si>
  <si>
    <r>
      <t xml:space="preserve">Prevotella melaninogenica
Streptococcus pneumoniae
Prevotella nanceiensis
Rothia mucilaginosa
Staphylococcus aureus
Streptococcus mitis
Veillonella parvula
Prevotella jejuni
Streptococcus oralis
Prevotella scopos
</t>
    </r>
    <r>
      <rPr>
        <sz val="11"/>
        <color rgb="FF000000"/>
        <rFont val="Calibri"/>
        <family val="2"/>
      </rPr>
      <t>Candida albicans
Rhinovirus A</t>
    </r>
  </si>
  <si>
    <t>1611
935
508
473
254
226
168
145
109
96
5
5</t>
  </si>
  <si>
    <t xml:space="preserve">33.094
19.207
10.435
9.717
5.218
4.643
3.451
2.979
2.239
1.972
</t>
  </si>
  <si>
    <t>Prevotella melaninogenica
Streptococcus pneumoniae
Prevotella nanceiensis
Rothia mucilaginosa
Staphylococcus aureus
Streptococcus mitis
Prevotella jejuni
Veillonella parvula
Streptococcus oralis
Prevotella scopos
Candida albicans
Rhinovirus A</t>
  </si>
  <si>
    <t>6675
3958
2152
1742
1019
941
651
616
444
388
14
11</t>
  </si>
  <si>
    <t xml:space="preserve">33.464
19.843
10.789
8.733
5.109
4.718
3.264
3.088
2.226
1.945
</t>
  </si>
  <si>
    <t>56301
33530
18587
14911
8696
8325
5220
4603
3709
3370
109
80</t>
  </si>
  <si>
    <t xml:space="preserve">33.307
19.836
10.996
8.821
5.144
4.925
3.088
2.723
2.194
1.994
</t>
  </si>
  <si>
    <t xml:space="preserve">RSV
</t>
  </si>
  <si>
    <t>Streptococcus pneumoniae
Haemophilus influenzae
Moraxella nonliquefaciens
Corynebacterium propinquum
Moraxella catarrhalis
Haemophilus aegyptius
Streptococcus oralis
Streptococcus pyogenes
Human orthopneumovirus</t>
  </si>
  <si>
    <t>7906
369
278
259
199
167
99
91
51</t>
  </si>
  <si>
    <t>82.881
3.868
2.914
2.715
2.086
1.751
1.038
0.954</t>
  </si>
  <si>
    <t>Streptococcus pneumoniae
Haemophilus influenzae
Moraxella nonliquefaciens
Corynebacterium propinquum
Moraxella catarrhalis
Haemophilus aegyptius
Streptococcus pyogenes
Human orthopneumovirus</t>
  </si>
  <si>
    <t>30576
1374
1058
1031
835
611
333
189</t>
  </si>
  <si>
    <t xml:space="preserve">83.159
3.737
2.878
2.804
2.271
1.662
0.906
</t>
  </si>
  <si>
    <t xml:space="preserve">Streptococcus pneumoniae
Haemophilus influenzae
Moraxella nonliquefaciens
Corynebacterium propinquum
Moraxella catarrhalis
Haemophilus aegyptius
Streptococcus pyogenes
Human orthopneumovirus
</t>
  </si>
  <si>
    <t xml:space="preserve">243155
10397
8532
8350
6529
4551
2708
1508
</t>
  </si>
  <si>
    <t xml:space="preserve">83.466
3.569
2.929
2.866
2.241
1.562
0.93
</t>
  </si>
  <si>
    <r>
      <t xml:space="preserve">Rothia mucilaginosa
Streptococcus salivarius
Streptococcus oralis
Streptococcus mitis
Streptococcus pneumoniae
Streptococcus viridans
</t>
    </r>
    <r>
      <rPr>
        <sz val="11"/>
        <color rgb="FF000000"/>
        <rFont val="Calibri"/>
        <family val="2"/>
      </rPr>
      <t>Severe acute respiratory syndrome-related coronavirus</t>
    </r>
    <r>
      <rPr>
        <sz val="11"/>
        <color rgb="FF000000"/>
        <rFont val="Calibri"/>
        <family val="2"/>
        <scheme val="minor"/>
      </rPr>
      <t xml:space="preserve">
Schaalia odontolytica
Prevotella pallens
Prevotella salivae
Streptococcus equinus
Prevotella histicola
Haemophilus parahaemolyticus
Prevotella melaninogenica
Veillonella parvula
Neisseria mucosa
Streptococcus sp. FDAARGOS_192
Streptococcus gordonii
</t>
    </r>
  </si>
  <si>
    <t xml:space="preserve">2715
676
572
509
488
485
371
222
213
209
199
164
151
137
117
111
102
90
89
</t>
  </si>
  <si>
    <t xml:space="preserve">31.892
7.941
6.719
5.979
5.732
5.697
2.608
2.502
2.455
2.338
1.926
1.774
1.609
1.374
1.304
1.198
1.057
1.045
</t>
  </si>
  <si>
    <r>
      <t xml:space="preserve">Rothia mucilaginosa
Streptococcus salivarius
Streptococcus oralis
Streptococcus mitis
Streptococcus viridans
Streptococcus pneumoniae
</t>
    </r>
    <r>
      <rPr>
        <sz val="11"/>
        <color rgb="FF000000"/>
        <rFont val="Calibri"/>
        <family val="2"/>
      </rPr>
      <t>Severe acute respiratory syndrome-related coronavirus</t>
    </r>
    <r>
      <rPr>
        <sz val="11"/>
        <color rgb="FF000000"/>
        <rFont val="Calibri"/>
        <family val="2"/>
        <scheme val="minor"/>
      </rPr>
      <t xml:space="preserve">
Schaalia odontolytica
Prevotella salivae
Prevotella pallens
Streptococcus equinus
Prevotella histicola
Haemophilus parahaemolyticus
Prevotella melaninogenica
Streptococcus sp. FDAARGOS_192
Neisseria mucosa
Veillonella parvula
Streptococcus sp. FDAARGOS_256
</t>
    </r>
  </si>
  <si>
    <t xml:space="preserve">12558
3085
2555
2403
2220
2188
1677
991
979
972
828
712
663
635
558
540
497
412
393
</t>
  </si>
  <si>
    <t xml:space="preserve">32.189
7.908
6.549
6.159
5.69
5.608
2.54
2.509
2.491
2.122
1.825
1.699
1.628
1.43
1.384
1.274
1.056
1.007
</t>
  </si>
  <si>
    <r>
      <t xml:space="preserve">Rothia mucilaginosa
Streptococcus salivarius
Streptococcus oralis
Streptococcus mitis
Streptococcus pneumoniae
Streptococcus viridans
</t>
    </r>
    <r>
      <rPr>
        <sz val="11"/>
        <color rgb="FF000000"/>
        <rFont val="Calibri"/>
        <family val="2"/>
      </rPr>
      <t>Severe acute respiratory syndrome-related coronavirus</t>
    </r>
    <r>
      <rPr>
        <sz val="11"/>
        <color rgb="FF000000"/>
        <rFont val="Calibri"/>
        <family val="2"/>
        <scheme val="minor"/>
      </rPr>
      <t xml:space="preserve">
Prevotella pallens
Prevotella salivae
Schaalia odontolytica
Streptococcus equinus
Haemophilus parahaemolyticus
Prevotella histicola
Prevotella melaninogenica
Neisseria mucosa
Streptococcus sp. FDAARGOS_192
Veillonella parvula
Streptococcus sp. FDAARGOS_256
</t>
    </r>
  </si>
  <si>
    <t xml:space="preserve">125755
31334
24999
23453
21599
21127
16074
9764
9572
9494
8353
6850
6813
6211
5539
5527
4607
4074
</t>
  </si>
  <si>
    <t xml:space="preserve">32.587
8.119
6.478
6.077
5.597
4.165
2.53
2.48
2.46
2.164
1.775
1.765
1.609
1.435
1.432
1.194
1.056
</t>
  </si>
  <si>
    <t>Human betaherpesvirus 5
Streptococcus salivarius
Streptococcus oralis
Schaalia odontolytica
Veillonella parvula
Streptococcus pneumoniae
Streptococcus equinus
Streptococcus mitis
Streptococcus viridans
Streptococcus sp. FDAARGOS_192
Haemophilus parainfluenzae
Streptococcus gordonii
Streptococcus sp. FDAARGOS_256
Human orthopneumovirus</t>
  </si>
  <si>
    <t>1367
1228
463
360
323
271
271
209
178
159
109
86
85
2</t>
  </si>
  <si>
    <t xml:space="preserve">25.9
23.266
8.772
6.821
6.12
5.135
5.135
3.96
3.372
3.013
2.065
1.629
1.61
</t>
  </si>
  <si>
    <r>
      <t>Human betaherpesvirus 5</t>
    </r>
    <r>
      <rPr>
        <sz val="11"/>
        <color rgb="FF000000"/>
        <rFont val="Calibri"/>
        <family val="2"/>
        <scheme val="minor"/>
      </rPr>
      <t xml:space="preserve">
Streptococcus salivarius
Streptococcus oralis
Schaalia odontolytica
Veillonella parvula
Streptococcus pneumoniae
Streptococcus equinus
Streptococcus mitis
Streptococcus viridans
Streptococcus sp. FDAARGOS_192
Haemophilus parainfluenzae
Streptococcus gordonii
Streptococcus sp. FDAARGOS_256
Human orthopneumovirus</t>
    </r>
  </si>
  <si>
    <t>6204
5646
2052
1652
1437
1287
1176
1063
886
695
521
451
357
5</t>
  </si>
  <si>
    <t xml:space="preserve">25.746
23.43
8.516
6.856
5.963
5.341
4.88
4.411
3.677
2.884
2.162
1.872
1.482
</t>
  </si>
  <si>
    <t xml:space="preserve">25.7
23.827
8.685
6.448
5.668
5.199
4.928
4.24
3.869
3.07
2.224
1.965
1.395
</t>
  </si>
  <si>
    <t>Haemophilus influenzae
Haemophilus aegyptius
Streptococcus pneumoniae
Moraxella catarrhalis
Haemophilus parahaemolyticus
Human orthopneumovirus</t>
  </si>
  <si>
    <t>9232
4105
1780
461
356
12</t>
  </si>
  <si>
    <t xml:space="preserve">56.614
25.173
10.916
2.827
2.183
</t>
  </si>
  <si>
    <t>42101
18864
7966
2158
1661
31</t>
  </si>
  <si>
    <t xml:space="preserve">56.594
25.358
10.708
2.901
2.233
</t>
  </si>
  <si>
    <t>404231
180980
77007
20117
14899
267</t>
  </si>
  <si>
    <t xml:space="preserve">56.632
25.355
10.789
2.818
2.087
</t>
  </si>
  <si>
    <t>Negative
Pneumococo Ag postive 
PIV3</t>
  </si>
  <si>
    <r>
      <t>Streptococcus pneumoniae</t>
    </r>
    <r>
      <rPr>
        <sz val="11"/>
        <color rgb="FF000000"/>
        <rFont val="Calibri"/>
        <family val="2"/>
        <scheme val="minor"/>
      </rPr>
      <t xml:space="preserve">
Human respirovirus 3</t>
    </r>
  </si>
  <si>
    <t>241
5</t>
  </si>
  <si>
    <t xml:space="preserve">91.635
</t>
  </si>
  <si>
    <r>
      <t>Streptococcus pneumoniae</t>
    </r>
    <r>
      <rPr>
        <sz val="11"/>
        <color rgb="FF000000"/>
        <rFont val="Calibri"/>
        <family val="2"/>
        <scheme val="minor"/>
      </rPr>
      <t xml:space="preserve">
Prevotella micans
Human respirovirus 3</t>
    </r>
  </si>
  <si>
    <t>985
23
30</t>
  </si>
  <si>
    <t xml:space="preserve">91.628
2.14
</t>
  </si>
  <si>
    <t>8931
249
318</t>
  </si>
  <si>
    <t xml:space="preserve">90.23
2.516
</t>
  </si>
  <si>
    <t>NT</t>
  </si>
  <si>
    <t xml:space="preserve">RSVB </t>
  </si>
  <si>
    <t xml:space="preserve">Swabs </t>
  </si>
  <si>
    <t>Haemophilus parainfluenzae
Streptococcus viridans
Streptococcus pneumoniae
Rothia mucilaginosa
Haemophilus influenzae
Prevotella melaninogenica
Streptococcus mitis
Streptococcus oralis
Aggregatibacter segnis
Prevotella nanceiensis
Human orthopneumovirus</t>
  </si>
  <si>
    <t>1069
224
219
194
102
91
84
45
33
31
34</t>
  </si>
  <si>
    <t xml:space="preserve">46.742
9.794
9.576
8.483
4.46
3.979
3.673
1.968
1.443
1.355
</t>
  </si>
  <si>
    <t>Haemophilus parainfluenzae
Streptococcus viridans
Streptococcus pneumoniae
Rothia mucilaginosa
Streptococcus mitis
Haemophilus influenzae
Prevotella melaninogenica
Streptococcus oralis
Prevotella nanceiensis
Human orthopneumovirus</t>
  </si>
  <si>
    <t>4360
882
824
822
366
359
295
195
120
105</t>
  </si>
  <si>
    <t xml:space="preserve">47.776
9.665
9.029
9.007
4.011
3.934
3.233
2.137
1.315
</t>
  </si>
  <si>
    <t>Haemophilus parainfluenzae
Streptococcus viridans
Rothia mucilaginosa
Streptococcus pneumoniae
Streptococcus mitis
Haemophilus influenzae
Prevotella melaninogenica
Streptococcus oralis
Prevotella nanceiensis
Human orthopneumovirus</t>
  </si>
  <si>
    <t>32367
6963
6309
6176
2796
2764
2065
1455
1081
703</t>
  </si>
  <si>
    <t xml:space="preserve">47.076
10.127
9.176
8.983
4.067
4.02
3.003
2.116
1.572
</t>
  </si>
  <si>
    <t>Corynebacterium propinquum
Streptococcus salivarius
Streptococcus mitis
Streptococcus pneumoniae
Streptococcus sp. FDAARGOS_192
Prevotella histicola
Streptococcus oralis
Rothia mucilaginosa
Streptococcus equinus
Prevotella denticola
Veillonella parvula
Streptococcus viridans
Corynebacterium macginleyi
Prevotella melaninogenica
Prevotella jejuni
Streptococcus constellatus
Neisseria mucosa
Haemophilus influenzae
Corynebacterium tuberculostearicum
Human orthorubulavirus 4</t>
  </si>
  <si>
    <t>304
274
272
204
201
128
109
92
89
77
71
69
47
43
43
37
37
31
27
4</t>
  </si>
  <si>
    <t xml:space="preserve">11.407
10.281
10.206
7.655
7.542
4.803
4.09
3.452
3.34
2.889
2.664
2.589
1.764
1.614
1.614
1.388
1.388
1.163
1.013
</t>
  </si>
  <si>
    <t>Corynebacterium propinquum
Streptococcus mitis
Streptococcus salivarius
Streptococcus pneumoniae
Streptococcus sp. FDAARGOS_192
Prevotella histicola
Streptococcus oralis
Prevotella denticola
Streptococcus equinus
Rothia mucilaginosa
Veillonella parvula
Streptococcus viridans
Corynebacterium macginleyi
Prevotella jejuni
Prevotella melaninogenica
Neisseria mucosa
Streptococcus constellatus
Human orthorubulavirus 4</t>
  </si>
  <si>
    <t>1237
1176
1119
912
815
485
453
414
351
315
264
263
213
193
174
162
130
27</t>
  </si>
  <si>
    <t xml:space="preserve">11.203
10.65
10.134
8.259
7.381
4.392
4.103
3.749
3.179
2.853
2.391
2.382
1.929
1.748
1.576
1.467
1.177
</t>
  </si>
  <si>
    <r>
      <t xml:space="preserve">Corynebacterium propinquum
Streptococcus mitis
Streptococcus salivarius
Streptococcus pneumoniae
Streptococcus sp. FDAARGOS_192
Prevotella histicola
Prevotella denticola
Streptococcus oralis
Streptococcus equinus
Rothia mucilaginosa
Veillonella parvula
Streptococcus viridans
Corynebacterium macginleyi
Prevotella jejuni
Prevotella melaninogenica
Neisseria mucosa
Streptococcus constellatus
Corynebacterium tuberculostearicum
Streptococcus gordonii
Human orthorubulavirus 4
</t>
    </r>
    <r>
      <rPr>
        <sz val="11"/>
        <color rgb="FF000000"/>
        <rFont val="Calibri"/>
        <family val="2"/>
      </rPr>
      <t>Human alphaherpesvirus 2</t>
    </r>
  </si>
  <si>
    <t>9839
8965
8741
6750
6649
3526
3221
3204
2980
2511
2130
1939
1710
1464
1455
1179
999
903
897
289
6</t>
  </si>
  <si>
    <t xml:space="preserve">11.539
10.514
10.251
7.916
7.798
4.135
3.777
3.757
3.495
2.945
2.498
2.274
2.005
1.717
1.706
1.383
1.172
1.059
1.052
</t>
  </si>
  <si>
    <t xml:space="preserve">Prevotella melaninogenica
Prevotella histicola
Prevotella salivae
Prevotella jejuni
Veillonella parvula
Streptococcus viridans
Rothia mucilaginosa
Prevotella scopos
Schaalia odontolytica
Prevotella oulorum
</t>
  </si>
  <si>
    <t xml:space="preserve">1483
1436
944
932
378
221
172
125
90
74
</t>
  </si>
  <si>
    <t xml:space="preserve">22.351
21.643
14.228
14.047
5.697
3.331
2.592
1.884
1.356
1.115
</t>
  </si>
  <si>
    <t xml:space="preserve">Prevotella histicola
Prevotella melaninogenica
Prevotella salivae
Prevotella jejuni
Veillonella parvula
Streptococcus viridans
Rothia mucilaginosa
Prevotella scopos
Schaalia odontolytica
Prevotella oulorum
</t>
  </si>
  <si>
    <t xml:space="preserve">5955
5780
3926
3586
1503
784
714
488
357
265
</t>
  </si>
  <si>
    <t xml:space="preserve">22.541
21.878
14.861
13.574
5.689
2.968
2.703
1.847
1.351
1.003
</t>
  </si>
  <si>
    <t xml:space="preserve">Prevotella histicola
Prevotella melaninogenica
Prevotella salivae
Prevotella jejuni
Veillonella parvula
Streptococcus viridans
Rothia mucilaginosa
Prevotella scopos
Schaalia odontolytica
[Candida] glabrata
</t>
  </si>
  <si>
    <t xml:space="preserve">46493
44586
30594
28072
11871
5794
5433
3869
2721
3
</t>
  </si>
  <si>
    <t xml:space="preserve">22.702
21.771
14.939
13.707
5.797
2.829
2.653
1.889
1.329
</t>
  </si>
  <si>
    <t xml:space="preserve">Serratia marcescens
</t>
  </si>
  <si>
    <t xml:space="preserve">9791
</t>
  </si>
  <si>
    <t xml:space="preserve">80.757
</t>
  </si>
  <si>
    <t xml:space="preserve">Serratia marcescens
</t>
  </si>
  <si>
    <t xml:space="preserve">42289
</t>
  </si>
  <si>
    <t xml:space="preserve">80.7
</t>
  </si>
  <si>
    <t xml:space="preserve">381661
</t>
  </si>
  <si>
    <t xml:space="preserve">78.695
</t>
  </si>
  <si>
    <t xml:space="preserve">Candida albicans
</t>
  </si>
  <si>
    <t xml:space="preserve">190
</t>
  </si>
  <si>
    <t xml:space="preserve">96.939
</t>
  </si>
  <si>
    <t xml:space="preserve">771
</t>
  </si>
  <si>
    <t xml:space="preserve">96.496
</t>
  </si>
  <si>
    <t xml:space="preserve">7191
</t>
  </si>
  <si>
    <t xml:space="preserve">95.625
</t>
  </si>
  <si>
    <t>Streptococcus oralis
Streptococcus pneumoniae
Streptococcus mitis
Prevotella oris
Mycoplasma salivarium
Prevotella buccae
Parvimonas micra
Streptococcus sp. FDAARGOS_256
Fusobacterium canifelinum
Fusobacterium nucleatum
Streptococcus anginosus
Candida albicans</t>
  </si>
  <si>
    <t>149
148
145
83
54
31
29
22
18
15
8
1</t>
  </si>
  <si>
    <t xml:space="preserve">19.103
18.974
18.59
10.641
6.923
3.974
3.718
2.821
2.308
1.923
1.026
</t>
  </si>
  <si>
    <t>Streptococcus mitis
Streptococcus pneumoniae
Streptococcus oralis
Prevotella oris
Mycoplasma salivarium
Prevotella buccae
Parvimonas micra
Streptococcus sp. FDAARGOS_256
Fusobacterium nucleatum
Fusobacterium canifelinum
Fusobacterium hwasookii
Candida albicans</t>
  </si>
  <si>
    <t>622
595
535
381
220
117
110
77
75
65
38
2</t>
  </si>
  <si>
    <t xml:space="preserve">19.529
18.681
16.797
11.962
6.907
3.673
3.454
2.418
2.355
2.041
1.193
</t>
  </si>
  <si>
    <t>Streptococcus mitis
Streptococcus pneumoniae
Streptococcus oralis
Prevotella oris
Mycoplasma salivarium
Parvimonas micra
Prevotella buccae
Fusobacterium canifelinum
Fusobacterium nucleatum
Streptococcus sp. FDAARGOS_256
Fusobacterium hwasookii
Candida albicans</t>
  </si>
  <si>
    <t>5382
4827
3773
3630
2132
1049
979
608
596
520
312
7</t>
  </si>
  <si>
    <t xml:space="preserve">20.108
18.034
14.096
13.562
7.965
3.919
3.658
2.272
2.227
1.943
1.166
</t>
  </si>
  <si>
    <t>Prevotella nigrescens
Prevotella melaninogenica
Veillonella parvula
Prevotella denticola
Capnocytophaga ochracea
Prevotella oris
Prevotella jejuni
Prevotella pleuritidis
Streptococcus gordonii
Bifidobacterium breve
Parvimonas micra
Mycoplasma salivarium
Prevotella veroralis
Candida tropicalis</t>
  </si>
  <si>
    <t>1272
1271
1102
591
495
404
191
176
171
171
156
142
75
1</t>
  </si>
  <si>
    <t xml:space="preserve">17.264
17.25
14.957
8.021
6.718
5.483
2.592
2.389
2.321
2.321
2.117
1.927
1.018
</t>
  </si>
  <si>
    <t>Prevotella nigrescens
Prevotella melaninogenica
Veillonella parvula
Prevotella denticola
Capnocytophaga ochracea
Prevotella oris
Prevotella jejuni
Streptococcus gordonii
Prevotella pleuritidis
Bifidobacterium breve
Parvimonas micra
Mycoplasma salivarium
Prevotella veroralis
Streptococcus viridans
Candida dubliniensis
Candida tropicalis</t>
  </si>
  <si>
    <t>5194
5074
4711
2443
2122
1762
749
744
731
721
720
524
317
1
1</t>
  </si>
  <si>
    <t xml:space="preserve">16.836
16.447
15.271
7.919
6.878
5.712
2.428
2.412
2.37
2.337
2.334
1.699
1.028
</t>
  </si>
  <si>
    <t xml:space="preserve">Prevotella nigrescens
Prevotella melaninogenica
Veillonella parvula
Prevotella denticola
Capnocytophaga ochracea
Prevotella oris
Prevotella jejuni
Parvimonas micra
Streptococcus gordonii
Prevotella pleuritidis
Bifidobacterium breve
Mycoplasma salivarium
Prevotella veroralis
Candida tropicalis
Candida dubliniensis
</t>
  </si>
  <si>
    <t xml:space="preserve">46063
44859
42819
20884
18937
15796
6711
6612
6579
6265
5812
4792
2891
10
8
</t>
  </si>
  <si>
    <t xml:space="preserve">16.832
16.392
15.647
7.631
6.92
5.772
2.452
2.416
2.404
2.289
2.124
1.751
1.056
</t>
  </si>
  <si>
    <t xml:space="preserve">Streptococcus salivarius
Streptococcus sp. FDAARGOS_192
Streptococcus equinus
Rothia mucilaginosa
Streptococcus viridans
Streptococcus pneumoniae
</t>
  </si>
  <si>
    <t xml:space="preserve">791
282
258
185
38
24
</t>
  </si>
  <si>
    <t xml:space="preserve">48.261
17.206
15.741
11.287
2.318
1.464
</t>
  </si>
  <si>
    <t xml:space="preserve">3341
1282
1120
655
214
85
</t>
  </si>
  <si>
    <t xml:space="preserve">47.797
18.34
16.023
9.371
3.062
1.216
</t>
  </si>
  <si>
    <t xml:space="preserve">31409
11720
10823
6212
2030
868
</t>
  </si>
  <si>
    <t xml:space="preserve">47.697
17.798
16.436
9.433
3.083
1.318
</t>
  </si>
  <si>
    <t xml:space="preserve">Rothia mucilaginosa
Streptococcus salivarius
Streptococcus sp. FDAARGOS_192
Streptococcus equinus
Streptococcus oralis
Aggregatibacter segnis
Streptococcus viridans
Streptococcus mitis
</t>
  </si>
  <si>
    <t xml:space="preserve">2661
917
868
211
114
71
62
57
</t>
  </si>
  <si>
    <t xml:space="preserve">49.479
17.051
16.14
3.923
2.12
1.32
1.153
1.06
</t>
  </si>
  <si>
    <t xml:space="preserve">11841
4085
3492
891
459
323
260
243
</t>
  </si>
  <si>
    <t xml:space="preserve">50.642
17.471
14.935
3.811
1.963
1.381
1.112
1.039
</t>
  </si>
  <si>
    <t xml:space="preserve">125557
39598
33810
8503
4500
3163
2886
2382
</t>
  </si>
  <si>
    <t xml:space="preserve">52.776
16.644
14.212
3.574
1.892
1.33
1.213
1.001
</t>
  </si>
  <si>
    <t xml:space="preserve">Corynebacterium propinquum
Staphylococcus epidermidis
</t>
  </si>
  <si>
    <t xml:space="preserve">76
10
</t>
  </si>
  <si>
    <t xml:space="preserve">60.8
8.0
</t>
  </si>
  <si>
    <t xml:space="preserve">Corynebacterium propinquum
Staphylococcus epidermidis
Granulicatella adiacens
Streptococcus pneumoniae
Gemella haemolysans
Gemella sanguinis
Prevotella micans
Corynebacterium macginleyi
Streptococcus oralis
Streptococcus gordonii
</t>
  </si>
  <si>
    <t xml:space="preserve">371
49
23
13
11
10
7
7
6
6
</t>
  </si>
  <si>
    <t xml:space="preserve">62.988
8.319
3.905
2.207
1.868
1.698
1.188
1.188
1.019
1.019
</t>
  </si>
  <si>
    <t xml:space="preserve">Corynebacterium propinquum
Staphylococcus epidermidis
Granulicatella adiacens
Prevotella micans
Streptococcus pneumoniae
Gemella haemolysans
Gemella sanguinis
Corynebacterium macginleyi
Lysinibacillus macroides
</t>
  </si>
  <si>
    <t xml:space="preserve">2976
383
117
77
76
75
71
46
46
</t>
  </si>
  <si>
    <t xml:space="preserve">65.149
8.384
2.561
1.686
1.664
1.642
1.554
1.007
1.007
</t>
  </si>
  <si>
    <t xml:space="preserve">Neisseria mucosa
Prevotella pallens
Prevotella salivae
Prevotella melaninogenica
Haemophilus parainfluenzae
Neisseria meningitidis
Streptococcus oralis
Fusobacterium pseudoperiodonticum
Rothia mucilaginosa
Neisseria cinerea
Capnocytophaga sp. FDAARGOS_737
Prevotella nigrescens
Streptococcus viridans
Fusobacterium nucleatum
Streptococcus gordonii
Prevotella nanceiensis
Capnocytophaga ochracea
Prevotella denticola
</t>
  </si>
  <si>
    <t xml:space="preserve">1780
841
294
240
235
197
187
154
131
127
109
93
89
85
80
68
65
65
</t>
  </si>
  <si>
    <t xml:space="preserve">30.407
14.366
5.022
4.1
4.014
3.365
3.194
2.631
2.238
2.169
1.862
1.589
1.52
1.452
1.367
1.162
1.11
1.11
</t>
  </si>
  <si>
    <t xml:space="preserve">Neisseria mucosa
Prevotella pallens
Prevotella salivae
Prevotella melaninogenica
Haemophilus parainfluenzae
Neisseria meningitidis
Streptococcus oralis
Fusobacterium pseudoperiodonticum
Neisseria cinerea
Rothia mucilaginosa
Capnocytophaga sp. FDAARGOS_737
Fusobacterium nucleatum
Streptococcus viridans
Prevotella nanceiensis
Prevotella nigrescens
Streptococcus gordonii
Prevotella jejuni
Prevotella denticola
</t>
  </si>
  <si>
    <t xml:space="preserve">7801
3566
1194
1143
1038
828
753
710
548
535
494
444
389
363
360
336
311
273
</t>
  </si>
  <si>
    <t xml:space="preserve">30.335
13.867
4.643
4.445
4.036
3.22
2.928
2.761
2.131
2.08
1.921
1.727
1.513
1.412
1.4
1.307
1.209
1.062
</t>
  </si>
  <si>
    <t xml:space="preserve">Neisseria mucosa
Prevotella pallens
Prevotella salivae
Prevotella melaninogenica
Haemophilus parainfluenzae
Neisseria meningitidis
Fusobacterium pseudoperiodonticum
Streptococcus oralis
Rothia mucilaginosa
Capnocytophaga sp. FDAARGOS_737
Neisseria cinerea
Fusobacterium nucleatum
Prevotella nigrescens
Prevotella nanceiensis
Streptococcus gordonii
Streptococcus viridans
Prevotella jejuni
Schaalia odontolytica
</t>
  </si>
  <si>
    <t xml:space="preserve">78129
35986
11846
10981
9980
8311
7383
7335
5156
4973
4866
4367
3895
3421
3366
3308
2869
</t>
  </si>
  <si>
    <t xml:space="preserve">30.722
14.15
4.658
4.318
3.924
3.268
2.903
2.884
2.027
1.955
1.913
1.717
1.532
1.345
1.324
1.301
1.128
</t>
  </si>
  <si>
    <t xml:space="preserve">Prevotella melaninogenica
Schaalia odontolytica
</t>
  </si>
  <si>
    <t xml:space="preserve">15
10
</t>
  </si>
  <si>
    <t xml:space="preserve">15.306
10.204
</t>
  </si>
  <si>
    <t xml:space="preserve">Prevotella melaninogenica
Schaalia odontolytica
Veillonella parvula
Streptococcus oralis
Neisseria mucosa
Prevotella pallens
Schaalia meyeri
Rothia mucilaginosa
Prevotella histicola
Streptococcus viridans
Prevotella scopos
</t>
  </si>
  <si>
    <t xml:space="preserve">66
47
41
39
32
25
18
18
12
12
10
</t>
  </si>
  <si>
    <t xml:space="preserve">14.831
10.562
9.213
8.764
7.191
5.618
4.045
4.045
2.697
2.697
2.247
</t>
  </si>
  <si>
    <t xml:space="preserve">Schaalia odontolytica
Prevotella melaninogenica
Veillonella parvula
Schaalia meyeri
Neisseria mucosa
Rothia mucilaginosa
Streptococcus oralis
Prevotella pallens
Prevotella histicola
Prevotella nanceiensis
Streptococcus viridans
Prevotella salivae
Prevotella jejuni
Streptococcus mitis
Streptococcus pneumoniae
Prevotella scopos
Actinomyces oris
</t>
  </si>
  <si>
    <t xml:space="preserve">387
315
156
143
136
116
97
92
75
59
45
41
40
25
25
23
23
</t>
  </si>
  <si>
    <t xml:space="preserve">17.942
14.604
7.232
6.63
6.305
5.378
4.497
4.265
3.477
2.735
2.086
1.901
1.854
1.159
1.159
1.066
1.066
</t>
  </si>
  <si>
    <t xml:space="preserve">P. aeruginosa (L)
EV/RV
</t>
  </si>
  <si>
    <r>
      <t>Pseudomonas aeruginosa</t>
    </r>
    <r>
      <rPr>
        <sz val="11"/>
        <color rgb="FF000000"/>
        <rFont val="Calibri"/>
        <family val="2"/>
        <scheme val="minor"/>
      </rPr>
      <t xml:space="preserve">
Rhinovirus A</t>
    </r>
  </si>
  <si>
    <t>1180
2</t>
  </si>
  <si>
    <t xml:space="preserve">64.8
</t>
  </si>
  <si>
    <r>
      <t>Pseudomonas aeruginosa</t>
    </r>
    <r>
      <rPr>
        <sz val="11"/>
        <color rgb="FF000000"/>
        <rFont val="Calibri"/>
        <family val="2"/>
        <scheme val="minor"/>
      </rPr>
      <t xml:space="preserve">
Rhinovirus A
Rhinovirus C</t>
    </r>
  </si>
  <si>
    <t>5346
5
3</t>
  </si>
  <si>
    <t xml:space="preserve">66.196
</t>
  </si>
  <si>
    <r>
      <t>Pseudomonas aeruginosa</t>
    </r>
    <r>
      <rPr>
        <sz val="11"/>
        <color rgb="FF000000"/>
        <rFont val="Calibri"/>
        <family val="2"/>
        <scheme val="minor"/>
      </rPr>
      <t xml:space="preserve">
Rhinovirus A
Rhinovirus C
Enterovirus
Enterovirus J</t>
    </r>
  </si>
  <si>
    <t>52007
56
17
3
2</t>
  </si>
  <si>
    <t xml:space="preserve">67.401
</t>
  </si>
  <si>
    <t xml:space="preserve">SARScov2 </t>
  </si>
  <si>
    <t>Pseudomonas sp. FDAARGOS_380
Citrobacter portucalensis (C. freundii complex)
Severe acute respiratory syndrome-related coronavirus</t>
  </si>
  <si>
    <t>4317
114
1</t>
  </si>
  <si>
    <t xml:space="preserve">72.287
1.909
</t>
  </si>
  <si>
    <t xml:space="preserve">Pseudomonas sp. FDAARGOS_380
Citrobacter portucalensis (C. freundii complex)
Severe acute respiraotry syndrome-related coronavirus 
</t>
  </si>
  <si>
    <t xml:space="preserve">16422
464
5
</t>
  </si>
  <si>
    <t xml:space="preserve">72.156
2.039
</t>
  </si>
  <si>
    <t xml:space="preserve">Pseudomonas sp. FDAARGOS_380
Citrobacter portucalensis (C. freundii complex)
Severe acute respiraotry syndrome-related coronavirus
</t>
  </si>
  <si>
    <t xml:space="preserve">122031
3942
30  
</t>
  </si>
  <si>
    <t xml:space="preserve">72.403
2.339
</t>
  </si>
  <si>
    <t>Commensal
FluA</t>
  </si>
  <si>
    <r>
      <t xml:space="preserve">Neisseria mucosa
Eikenella corrodens
</t>
    </r>
    <r>
      <rPr>
        <sz val="11"/>
        <color rgb="FF000000"/>
        <rFont val="Calibri"/>
        <family val="2"/>
      </rPr>
      <t>Influenza A virus</t>
    </r>
    <r>
      <rPr>
        <sz val="11"/>
        <color rgb="FF000000"/>
        <rFont val="Calibri"/>
        <family val="2"/>
        <scheme val="minor"/>
      </rPr>
      <t xml:space="preserve">
</t>
    </r>
  </si>
  <si>
    <t xml:space="preserve">39
33
10
1
</t>
  </si>
  <si>
    <t xml:space="preserve">32.5
27.5
8.333
</t>
  </si>
  <si>
    <t xml:space="preserve">Eikenella corrodens
Neisseria mucosa
Veillonella parvula
Rothia mucilaginosa
Prevotella melaninogenica
Prevotella jejuni
Neisseria meningitidis
Neisseria cinerea
Escherichia coli
Influenza A </t>
  </si>
  <si>
    <t>195
164
39
37
31
21
20
13
12
2</t>
  </si>
  <si>
    <t xml:space="preserve">32.939
27.703
6.588
6.25
5.236
3.547
3.378
2.196
2.027
1.182
</t>
  </si>
  <si>
    <t>Eikenella corrodens
Neisseria mucosa
Rothia mucilaginosa
Veillonella parvula
Prevotella melaninogenica
Prevotella jejuni
Neisseria meningitidis
Neisseria cinerea
Escherichia coli
Schaalia odontolytica
Kingella denitrificans
Streptococcus viridans
Abiotrophia defectiva
Infleunza A</t>
  </si>
  <si>
    <t>1996
1896
404
401
334
269
159
123
112
97
91
83
73
3</t>
  </si>
  <si>
    <t xml:space="preserve">30.783
29.241
6.231
6.184
5.151
4.149
2.452
1.897
1.727
1.496
1.403
1.28
1.126
</t>
  </si>
  <si>
    <r>
      <t>C. freundii</t>
    </r>
    <r>
      <rPr>
        <sz val="11"/>
        <color rgb="FF000000"/>
        <rFont val="Calibri"/>
        <family val="2"/>
        <scheme val="minor"/>
      </rPr>
      <t xml:space="preserve">
PCR for viruses not done</t>
    </r>
  </si>
  <si>
    <r>
      <t>Citrobacter freundii</t>
    </r>
    <r>
      <rPr>
        <sz val="11"/>
        <color rgb="FF000000"/>
        <rFont val="Calibri"/>
        <family val="2"/>
        <scheme val="minor"/>
      </rPr>
      <t xml:space="preserve">
Prevotella nanceiensis
Neisseria mucosa
Citrobacter werkmanii (C. freundii complex)
Citrobacter portucalensis (C. freundii complex)
Citrobacter braakii
Citrobacter sp. FDAARGOS_156
Klebsiella aerogenes
Citrobacter pasteurii
Veillonella parvula
Human gammaherpesvirus 4
Enterovirus A
Rhinovirus B
Rhinovirus C</t>
    </r>
  </si>
  <si>
    <t>1235
73
51
47
45
34
27
24
23
21
12
2
2
1</t>
  </si>
  <si>
    <t xml:space="preserve">70.41
4.162
2.908
2.68
2.566
1.938
1.539
1.368
1.311
1.197
</t>
  </si>
  <si>
    <r>
      <t>Citrobacter freundii</t>
    </r>
    <r>
      <rPr>
        <sz val="11"/>
        <color rgb="FF000000"/>
        <rFont val="Calibri"/>
        <family val="2"/>
        <scheme val="minor"/>
      </rPr>
      <t xml:space="preserve">
Prevotella nanceiensis
Neisseria mucosa
Citrobacter werkmanii (C. freundii complex)
Citrobacter portucalensis (C. freundii complex)
Citrobacter braakii
Veillonella parvula
Citrobacter sp. FDAARGOS_156
Klebsiella aerogenes
Human gammaherpesvirus 4
Mycoplasma salivarium
Rhinovirus B
Enterovirus A
Enterovirus H
Rhinovirus C</t>
    </r>
  </si>
  <si>
    <t>5660
367
263
241
218
156
133
122
99
44
13
15
2
1
1</t>
  </si>
  <si>
    <t xml:space="preserve">70.119
4.547
3.258
2.986
2.701
1.933
1.648
1.511
1.226
</t>
  </si>
  <si>
    <r>
      <t>Citrobacter freundii</t>
    </r>
    <r>
      <rPr>
        <sz val="11"/>
        <color rgb="FF000000"/>
        <rFont val="Calibri"/>
        <family val="2"/>
        <scheme val="minor"/>
      </rPr>
      <t xml:space="preserve">
Prevotella nanceiensis
Neisseria mucosa
Citrobacter werkmanii (C. freundii complex)
Citrobacter portucalensis (C. freundii complex)
Citrobacter braakii
Veillonella parvula
Citrobacter sp. FDAARGOS_156
Klebsiella aerogenes
Klebsiella pneumoniae
Mycoplasma salivarium
</t>
    </r>
    <r>
      <rPr>
        <sz val="11"/>
        <color rgb="FF000000"/>
        <rFont val="Calibri"/>
        <family val="2"/>
      </rPr>
      <t>Legionella pneumophila</t>
    </r>
    <r>
      <rPr>
        <sz val="11"/>
        <color rgb="FF000000"/>
        <rFont val="Calibri"/>
        <family val="2"/>
        <scheme val="minor"/>
      </rPr>
      <t xml:space="preserve">
Legionella longbeachae
Rhinovirus B
Enterovirus A
Enterovirus
Rhinovirus C
Enterovirus H
Enterovirus D
Enterovirus J
Rhinovirus A</t>
    </r>
  </si>
  <si>
    <t>57621
3764
2627
2403
2400
1787
1641
1271
894
863
172
4
1
243
25
12
12
5
2
1</t>
  </si>
  <si>
    <t xml:space="preserve">69.766
4.557
3.181
2.909
2.906
2.164
1.987
1.539
1.082
1.045
</t>
  </si>
  <si>
    <t>Cutibacterium acnes
Staphylococcus epidermidis
Haemophilus parainfluenzae
Staphylococcus hominis</t>
  </si>
  <si>
    <t>2689
452
98
73</t>
  </si>
  <si>
    <t>77.292
12.992
2.817
2.098</t>
  </si>
  <si>
    <t>Cutibacterium acnes
Staphylococcus epidermidis
Haemophilus parainfluenzae
Staphylococcus hominis
Enterovirus J
Rhinovirus B</t>
  </si>
  <si>
    <t>12575
2148
418
304
1
1</t>
  </si>
  <si>
    <t xml:space="preserve">77.595
13.254
2.579
1.876
</t>
  </si>
  <si>
    <t>Cutibacterium acnes
Staphylococcus epidermidis
Haemophilus parainfluenzae
Staphylococcus hominis
Rhinovirus B
Rhinovirus C</t>
  </si>
  <si>
    <t>118251
21709
3718
3123
3
1</t>
  </si>
  <si>
    <t xml:space="preserve">76.693
14.08
2.411
2.025
</t>
  </si>
  <si>
    <t xml:space="preserve">Cutibacterium acnes
Haemophilus parainfluenzae
Staphylococcus hominis
Staphylococcus epidermidis
Moraxella osloensis
</t>
  </si>
  <si>
    <t xml:space="preserve">573
22
21
20
12
</t>
  </si>
  <si>
    <t xml:space="preserve">85.907
3.298
3.148
2.999
1.799
</t>
  </si>
  <si>
    <t>Cutibacterium acnes
Staphylococcus epidermidis
Staphylococcus hominis
Haemophilus parainfluenzae
Moraxella osloensis
Human orthopneumovirus</t>
  </si>
  <si>
    <t>2718
133
123
77
55
1</t>
  </si>
  <si>
    <t xml:space="preserve">84.938
4.156
3.844
2.406
1.719
</t>
  </si>
  <si>
    <t xml:space="preserve">Cutibacterium acnes
Staphylococcus epidermidis
Staphylococcus hominis
Haemophilus parainfluenzae
Moraxella osloensis
Human orthopneumovirus
</t>
  </si>
  <si>
    <t xml:space="preserve">26769
1328
1197
556
455
2
</t>
  </si>
  <si>
    <t xml:space="preserve">86.005
4.267
3.846
1.786
1.462
</t>
  </si>
  <si>
    <t>Streptococcus pneumoniae
Streptococcus salivarius
Streptococcus mitis
Streptococcus sp. FDAARGOS_192
Streptococcus pyogenes
Rothia mucilaginosa
Gemella haemolysans
Streptococcus oralis
Haemophilus influenzae
Prevotella melaninogenica
Prevotella histicola
Neisseria mucosa
Streptococcus equinus
Streptococcus viridans
Prevotella pallens
Gemella sanguinis
Granulicatella adiacens
Haemophilus parainfluenzae
Haemophilus aegyptius
Human orthopneumovirus</t>
  </si>
  <si>
    <t>1530
486
435
331
299
250
231
205
184
173
166
141
138
114
92
89
66
66
60
5</t>
  </si>
  <si>
    <t xml:space="preserve">26.781
8.507
7.614
5.794
5.234
4.376
4.043
3.588
3.221
3.028
2.906
2.468
2.416
1.995
1.61
1.558
1.155
1.155
1.05
</t>
  </si>
  <si>
    <t>Streptococcus pneumoniae
Streptococcus salivarius
Streptococcus mitis
Streptococcus sp. FDAARGOS_192
Streptococcus pyogenes
Rothia mucilaginosa
Streptococcus oralis
Gemella haemolysans
Haemophilus influenzae
Prevotella melaninogenica
Prevotella histicola
Neisseria mucosa
Streptococcus equinus
Streptococcus viridans
Gemella sanguinis
Prevotella pallens
Haemophilus parainfluenzae
Granulicatella adiacens
Haemophilus aegyptius
Prevotella salivae
Human orthopneumovirus</t>
  </si>
  <si>
    <t>6653
2092
1961
1409
1374
1084
962
941
758
723
650
626
596
483
398
337
304
266
262
253
23</t>
  </si>
  <si>
    <t xml:space="preserve">26.907
8.461
7.931
5.698
5.557
4.384
3.891
3.806
3.066
2.924
2.629
2.532
2.41
1.953
1.61
1.363
1.229
1.076
1.06
1.023
</t>
  </si>
  <si>
    <t xml:space="preserve">27.665
8.176
7.956
5.491
5.474
4.249
3.741
3.641
3.029
2.889
2.698
2.493
2.401
1.963
1.557
1.438
1.232
1.148
1.084
1.037
</t>
  </si>
  <si>
    <t xml:space="preserve">Neisseria mucosa
Prevotella melaninogenica
Streptococcus mitis
Prevotella nanceiensis
Streptococcus pneumoniae
Streptococcus viridans
Streptococcus oralis
Fusobacterium pseudoperiodonticum
Haemophilus parainfluenzae
Veillonella parvula
Gemella haemolysans
Capnocytophaga sp. FDAARGOS_737
Prevotella histicola
Rothia mucilaginosa
Streptococcus salivarius
Neisseria cinerea
Moraxella nonliquefaciens
Schaalia odontolytica
Fusobacterium periodonticum
Streptococcus sp. FDAARGOS_192
Prevotella jejuni
Gemella sanguinis
</t>
  </si>
  <si>
    <t xml:space="preserve">1014
801
735
706
572
558
446
370
352
309
278
273
216
199
193
159
134
122
118
116
110
107
</t>
  </si>
  <si>
    <t xml:space="preserve">11.166
8.821
8.094
7.774
6.299
6.145
4.911
4.074
3.876
3.403
3.061
3.006
2.379
2.191
2.125
1.751
1.476
1.343
1.299
1.277
1.211
1.178
</t>
  </si>
  <si>
    <t>Neisseria mucosa
Prevotella melaninogenica
Prevotella nanceiensis
Streptococcus mitis
Streptococcus viridans
Streptococcus pneumoniae
Streptococcus oralis
Fusobacterium pseudoperiodonticum
Haemophilus parainfluenzae
Veillonella parvula
Gemella haemolysans
Capnocytophaga sp. FDAARGOS_737
Prevotella histicola
Rothia mucilaginosa
Streptococcus salivarius
Neisseria cinerea
Moraxella nonliquefaciens
Fusobacterium periodonticum
Schaalia odontolytica
Gemella sanguinis
Prevotella jejuni
Streptococcus sp. FDAARGOS_192
Enterovirus J</t>
  </si>
  <si>
    <t>3950
3250
2958
2841
2329
2257
1784
1406
1314
1257
1076
1055
857
789
754
595
502
489
488
454
440
374
1</t>
  </si>
  <si>
    <t xml:space="preserve">11.012
9.06
8.246
7.92
6.493
6.292
4.973
3.92
3.663
3.504
3.0
2.941
2.389
2.2
2.102
1.659
1.399
1.363
1.36
1.266
1.227
1.043
</t>
  </si>
  <si>
    <t>Neisseria mucosa
Prevotella melaninogenica
Prevotella nanceiensis
Streptococcus mitis
Streptococcus viridans
Streptococcus pneumoniae
Streptococcus oralis
Fusobacterium pseudoperiodonticum
Veillonella parvula
Haemophilus parainfluenzae
Gemella haemolysans
Capnocytophaga sp. FDAARGOS_737
Prevotella histicola
Rothia mucilaginosa
Streptococcus salivarius
Neisseria cinerea
Fusobacterium periodonticum
Schaalia odontolytica
Moraxella nonliquefaciens
Prevotella jejuni
Gemella sanguinis
Enteovirus J
Rhinovirus B</t>
  </si>
  <si>
    <t>26422
21606
20259
19270
15754
15664
11626
10126
8598
8599
7469
6737
5273
5270
4826
3847
3433
3320
3318
3181
3143
1
1</t>
  </si>
  <si>
    <t xml:space="preserve">10.949
8.953
8.395
7.985
6.528
6.491
4.818
4.196
3.563
3.563
3.095
2.792
2.185
2.184
2.0
1.594
1.423
1.376
1.375
1.318
1.302
</t>
  </si>
  <si>
    <t>EV/RV
Human coronavirus 229E</t>
  </si>
  <si>
    <t>Prevotella melaninogenica
Streptococcus salivarius
Streptococcus sp. FDAARGOS_192
Streptococcus equinus
Neisseria mucosa
Veillonella parvula
Rothia mucilaginosa
Prevotella jejuni
Prevotella salivae
Prevotella scopos
Schaalia odontolytica
Streptococcus viridans
Gemella sanguinis
Human coronavirus 229E</t>
  </si>
  <si>
    <t>1465
441
325
150
123
118
105
104
84
69
67
65
38
28</t>
  </si>
  <si>
    <t>40.819
12.288
9.055
4.179
3.427
3.288
2.926
2.898
2.34
1.923
1.867
1.811
1.059</t>
  </si>
  <si>
    <t>Prevotella melaninogenica
Streptococcus salivarius
Streptococcus sp. FDAARGOS_192
Streptococcus equinus
Veillonella parvula
Neisseria mucosa
Rothia mucilaginosa
Prevotella jejuni
Prevotella salivae
Prevotella scopos
Schaalia odontolytica
Streptococcus viridans
Gemella sanguinis
Human coronavirus 229E
Mycoplasma salivarium</t>
  </si>
  <si>
    <t>6218
1793
1419
644
545
517
459
443
340
336
308
240
201
97
1</t>
  </si>
  <si>
    <t xml:space="preserve">40.445
11.663
9.23
4.189
3.545
3.363
2.986
2.881
2.212
2.186
2.003
1.561
1.307
</t>
  </si>
  <si>
    <t xml:space="preserve">Prevotella melaninogenica
Streptococcus salivarius
Streptococcus sp. FDAARGOS_192
Streptococcus equinus
Veillonella parvula
Neisseria mucosa
Prevotella jejuni
Rothia mucilaginosa
Prevotella salivae
Prevotella scopos
Schaalia odontolytica
Streptococcus viridans
Gemella sanguinis
Human coronavirus 229E
Mycoplasma salivarium
</t>
  </si>
  <si>
    <t xml:space="preserve">48149
13898
10857
4663
4260
4115
3588
3479
2760
2600
2226
1822
1707
733
9
</t>
  </si>
  <si>
    <t xml:space="preserve">40.261
11.621
9.078
3.899
3.562
3.441
3.0
2.909
2.308
2.174
1.861
1.524
1.427
</t>
  </si>
  <si>
    <t xml:space="preserve">Prevotella pallens
Prevotella histicola
Prevotella salivae
Veillonella parvula
Prevotella jejuni
Prevotella melaninogenica
Severe acute respiratory syndrome-related coronavirus
Prevotella veroralis
Streptococcus salivarius
Capnocytophaga ochracea
Streptococcus gordonii
Streptococcus sp. FDAARGOS_192
Prevotella multiformis
Granulicatella adiacens
Gemella morbillorum
Capnocytophaga sp. FDAARGOS_737
Streptococcus oralis
Mycoplasma salivarium
</t>
  </si>
  <si>
    <t>257
216
195
120
103
87
81
65
55
48
47
44
43
31
29
27
27
10</t>
  </si>
  <si>
    <t xml:space="preserve">13.714
11.526
6.403
5.496
4.642
4.322
3.469
2.935
2.561
2.508
2.348
2.295
1.654
1.547
1.441
1.441
</t>
  </si>
  <si>
    <t xml:space="preserve">Prevotella pallens
Prevotella histicola
Prevotella salivae
Veillonella parvula
Prevotella jejuni
Prevotella melaninogenica
Severe acute respiratory syndrome-related coronavirus
Prevotella veroralis
Streptococcus salivarius
Prevotella multiformis
Streptococcus gordonii
Streptococcus sp. FDAARGOS_192
Capnocytophaga ochracea
Granulicatella adiacens
Streptococcus oralis
Gemella morbillorum
Prevotella oulorum
Capnocytophaga sp. FDAARGOS_737
Prevotella nigrescens
</t>
  </si>
  <si>
    <t xml:space="preserve">1098
848
821
497
462
327
295
233
223
222
181
171
155
146
142
128
96
91
91
79
</t>
  </si>
  <si>
    <t xml:space="preserve">14.05
10.851
10.505
6.36
5.912
4.184
2.981
2.853
2.841
2.316
2.188
1.983
1.868
1.817
1.638
1.228
1.164
1.164
1.011
</t>
  </si>
  <si>
    <t>Prevotella pallens
Prevotella histicola
Prevotella salivae
Veillonella parvula
Prevotella jejuni
Prevotella melaninogenica
Severe acute respiratory syndrome-related coronavirus
Prevotella multiformis
Prevotella veroralis
Streptococcus salivarius
Streptococcus gordonii
Capnocytophaga ochracea
Streptococcus sp. FDAARGOS_192
Gemella morbillorum
Streptococcus oralis
Granulicatella adiacens
Prevotella oulorum
Schaalia odontolytica
Prevotella nigrescens
Capnocytophaga sp. FDAARGOS_737
Mycoplasma salivarium</t>
  </si>
  <si>
    <t>8906
6537
6528
4042
4022
2808
2207
1971
1881
1737
1499
1404
1270
1144
1138
1064
754
698
670
668
650
317</t>
  </si>
  <si>
    <t xml:space="preserve">14.106
10.354
10.34
6.402
6.37
4.448
3.496
3.122
2.979
2.751
2.374
2.224
2.012
1.812
1.802
1.685
1.194
1.106
1.061
1.058
1.03
</t>
  </si>
  <si>
    <t xml:space="preserve">Adenovirus </t>
  </si>
  <si>
    <t xml:space="preserve">Serratia liquefaciens
Human mastadenovirus B
Pseudomonas sp. FDAARGOS_380
Serratia plymuthica
Moraxella catarrhalis
Pseudomonas fluorescens
</t>
  </si>
  <si>
    <t xml:space="preserve">3296
1581
317
275
274
149
</t>
  </si>
  <si>
    <t xml:space="preserve">52.526
5.052
4.382
4.367
2.375
</t>
  </si>
  <si>
    <t xml:space="preserve">Serratia liquefaciens
Human mastadenovirus B
Pseudomonas sp. FDAARGOS_380
Moraxella catarrhalis
Serratia plymuthica
Pseudomonas fluorescens
</t>
  </si>
  <si>
    <t xml:space="preserve">12132
6501
1138
991
969
548
</t>
  </si>
  <si>
    <t xml:space="preserve">51.095
27.38
4.793
4.174
4.081
2.308
</t>
  </si>
  <si>
    <t xml:space="preserve">93032
55546
8303
7921
7825
3963
</t>
  </si>
  <si>
    <t xml:space="preserve">49.325
29.45
4.402
4.2
4.149
2.101
</t>
  </si>
  <si>
    <t xml:space="preserve">Streptococcus pneumoniae
Streptococcus salivarius
Streptococcus equinus
Streptococcus oralis
Streptococcus mitis
Gemella haemolysans
Streptococcus viridans
Streptococcus sp. FDAARGOS_192
Veillonella parvula
Streptococcus intermedius
Prevotella melaninogenica
Streptococcus sanguinis
Streptococcus sp. FDAARGOS_256
Gemella sanguinis
Rothia mucilaginosa
Streptococcus gordonii
</t>
  </si>
  <si>
    <t xml:space="preserve">422
365
185
173
142
106
81
68
50
40
38
38
37
28
28
23
</t>
  </si>
  <si>
    <t xml:space="preserve">20.985
18.15
9.199
8.603
7.061
5.271
4.028
3.381
2.486
1.989
1.89
1.89
1.84
1.392
1.392
1.144
</t>
  </si>
  <si>
    <t>Streptococcus pneumoniae
Streptococcus salivarius
Streptococcus equinus
Streptococcus oralis
Streptococcus mitis
Gemella haemolysans
Streptococcus viridans
Streptococcus sp. FDAARGOS_192
Streptococcus intermedius
Rothia mucilaginosa
Veillonella parvula
Streptococcus sanguinis
Streptococcus sp. FDAARGOS_256
Prevotella melaninogenica
Streptococcus gordonii
Gemella sanguinis
Mycoplasma salivarium</t>
  </si>
  <si>
    <t>2076
1755
942
895
727
577
446
357
227
183
179
162
159
153
131
116
3</t>
  </si>
  <si>
    <t xml:space="preserve">20.793
17.578
9.435
8.964
7.282
5.779
4.467
3.576
2.274
1.833
1.793
1.623
1.593
1.532
1.312
1.162
</t>
  </si>
  <si>
    <t>Streptococcus pneumoniae
Streptococcus salivarius
Streptococcus equinus
Streptococcus oralis
Streptococcus mitis
Gemella haemolysans
Streptococcus viridans
Streptococcus sp. FDAARGOS_192
Streptococcus intermedius
Streptococcus sp. FDAARGOS_256
Rothia mucilaginosa
Veillonella parvula
Streptococcus sanguinis
Prevotella melaninogenica
Streptococcus gordonii
Gemella sanguinis
Haemophilus parainfluenzae
Neisseria mucosa
Mycoplasma salivarium</t>
  </si>
  <si>
    <t>22076
19206
10559
9208
8194
6512
4450
3719
2836
1818
1809
1722
1681
1564
1546
1254
1134
1130
47</t>
  </si>
  <si>
    <t xml:space="preserve">20.401
17.749
9.758
8.51
7.572
6.018
4.112
3.437
2.621
1.68
1.672
1.591
1.553
1.445
1.429
1.159
1.048
1.044
</t>
  </si>
  <si>
    <t>Rothia mucilaginosa
Granulicatella adiacens
Streptococcus sanguinis
Prevotella nanceiensis
Neisseria mucosa
Prevotella histicola
Capnocytophaga sp. FDAARGOS_737
Streptococcus salivarius
Veillonella parvula
Haemophilus parainfluenzae
Streptococcus viridans
Rothia dentocariosa
Streptococcus oralis
Streptococcus pneumoniae
Gemella sanguinis
Prevotella melaninogenica
Abiotrophia defectiva
Streptococcus equinus
Streptococcus gordonii
Moraxella nonliquefaciens
Acinetobacter johnsonii
Gemella haemolysans
Streptococcus mitis
Rothia aeria
Capnocytophaga ochracea
Human respirovirus 3</t>
  </si>
  <si>
    <t>120
94
90
88
73
67
67
62
61
57
57
54
53
44
37
36
34
26
21
20
19
19
18
18
17
7</t>
  </si>
  <si>
    <t xml:space="preserve">8.119
6.36
6.089
5.954
4.939
4.533
4.533
4.195
4.127
3.857
3.857
3.654
3.586
2.977
2.503
2.436
2.3
1.759
1.421
1.353
1.286
1.286
1.218
1.218
1.15
</t>
  </si>
  <si>
    <t>Rothia mucilaginosa
Granulicatella adiacens
Prevotella nanceiensis
Neisseria mucosa
Streptococcus sanguinis
Streptococcus salivarius
Streptococcus oralis
Rothia dentocariosa
Haemophilus parainfluenzae
Streptococcus viridans
Capnocytophaga sp. FDAARGOS_737
Prevotella histicola
Veillonella parvula
Streptococcus pneumoniae
Gemella sanguinis
Abiotrophia defectiva
Streptococcus mitis
Moraxella nonliquefaciens
Capnocytophaga ochracea
Streptococcus equinus
Prevotella melaninogenica
Gemella haemolysans
Streptococcus gordonii
Acinetobacter johnsonii
Streptococcus sp. FDAARGOS_192
Rothia aeria
Human respirovirus 3</t>
  </si>
  <si>
    <t>541
419
403
373
371
312
311
308
282
278
273
233
227
202
158
148
132
130
130
113
113
105
101
84
82
75
13</t>
  </si>
  <si>
    <t xml:space="preserve">7.915
6.13
5.896
5.457
5.428
4.565
4.55
4.506
4.126
4.067
3.994
3.409
3.321
2.955
2.312
2.165
1.931
1.902
1.902
1.653
1.653
1.536
1.478
1.229
1.2
1.097
</t>
  </si>
  <si>
    <t>Rothia mucilaginosa
Streptococcus sanguinis
Prevotella nanceiensis
Granulicatella adiacens
Neisseria mucosa
Rothia dentocariosa
Streptococcus oralis
Streptococcus salivarius
Haemophilus parainfluenzae
Capnocytophaga sp. FDAARGOS_737
Streptococcus viridans
Prevotella histicola
Streptococcus pneumoniae
Veillonella parvula
Gemella sanguinis
Abiotrophia defectiva
Moraxella nonliquefaciens
Streptococcus mitis
Streptococcus equinus
Capnocytophaga ochracea
Prevotella melaninogenica
Gemella haemolysans
Streptococcus gordonii
Acinetobacter johnsonii
Rothia aeria
Streptococcus sp. FDAARGOS_256
Streptococcus sp. FDAARGOS_192
Human respirovirus 3
Human metapneumovirus</t>
  </si>
  <si>
    <t>5873
4414
4379
4283
4105
3524
3391
3305
3196
2917
2904
2810
2412
2079
1926
1708
1445
1427
1356
1168
1117
987
926
912
852
831
757
92
2</t>
  </si>
  <si>
    <t xml:space="preserve">7.897
5.935
5.888
5.759
5.52
4.739
4.56
4.444
4.297
3.922
3.905
3.778
3.243
2.796
2.59
2.297
1.943
1.919
1.823
1.571
1.502
1.327
1.245
1.226
1.146
1.117
1.018
</t>
  </si>
  <si>
    <t xml:space="preserve">Prevotella micans
</t>
  </si>
  <si>
    <t xml:space="preserve">14
</t>
  </si>
  <si>
    <t xml:space="preserve">35.0
</t>
  </si>
  <si>
    <t xml:space="preserve">Prevotella micans
Cutibacterium acnes
Escherichia coli
Acinetobacter johnsonii
</t>
  </si>
  <si>
    <t xml:space="preserve">51
25
15
11
</t>
  </si>
  <si>
    <t xml:space="preserve">38.346
18.797
11.278
8.271
</t>
  </si>
  <si>
    <t xml:space="preserve">Prevotella micans
Cutibacterium acnes
Acinetobacter johnsonii
Escherichia coli
Streptococcus oralis
Fusobacterium periodonticum
Streptococcus viridans
</t>
  </si>
  <si>
    <t xml:space="preserve">591
209
111
96
65
52
49
</t>
  </si>
  <si>
    <t xml:space="preserve">45.462
16.077
8.538
7.385
5.0
4.0
3.769
</t>
  </si>
  <si>
    <t>Pseudomonas aeruginosa
Severe acute resporatory syndrome-related coronavirus
Mycoplasma salivarium</t>
  </si>
  <si>
    <t>2704
915
403</t>
  </si>
  <si>
    <t xml:space="preserve">66.08
22.36
9.85
</t>
  </si>
  <si>
    <t>FP</t>
  </si>
  <si>
    <t>12016
3935
1748</t>
  </si>
  <si>
    <t>66.67
21.83
9.70</t>
  </si>
  <si>
    <r>
      <t>Pseudomonas aeruginosa</t>
    </r>
    <r>
      <rPr>
        <sz val="11"/>
        <color rgb="FF000000"/>
        <rFont val="Calibri"/>
        <family val="2"/>
        <scheme val="minor"/>
      </rPr>
      <t xml:space="preserve">
Severe acute resporatory syndrome-related coronavirus
Mycoplasma salivarium</t>
    </r>
  </si>
  <si>
    <t>115331
35545
18596</t>
  </si>
  <si>
    <t>Finegoldia magna
Pseudomonas fluorescens
Cutibacterium acnes
Influenza C virus
Severe acute respiratory syndrome-related coronavirus</t>
  </si>
  <si>
    <t>89
37
24
12
1</t>
  </si>
  <si>
    <t xml:space="preserve">50.282
20.904
13.559
</t>
  </si>
  <si>
    <t>Finegoldia magna
Pseudomonas fluorescens
Cutibacterium acnes
Pseudomonas sp. FDAARGOS_380
Anaerococcus murdochii
Staphylococcus epidermidis
Influenza C virus
Severe acute respiratory syndrome-related coronavirus</t>
  </si>
  <si>
    <t xml:space="preserve">378
166
84
29
15
12
34
2  </t>
  </si>
  <si>
    <t xml:space="preserve">51.15
22.463
11.367
3.924
2.03
1.624
</t>
  </si>
  <si>
    <t>Finegoldia magna
Pseudomonas fluorescens
Cutibacterium acnes
Pseudomonas sp. FDAARGOS_380
Staphylococcus epidermidis
Anaerococcus murdochii
Peptoniphilus harei
Peptoniphilus asaccharolyticus
Influenza C virus
Severe acute respiratory syndrome-related coronavirus</t>
  </si>
  <si>
    <t>2634
1384
675
222
104
88
83
63
308
3</t>
  </si>
  <si>
    <t xml:space="preserve">47.9
25.168
12.275
4.037
1.891
1.6
1.509
1.146
</t>
  </si>
  <si>
    <t>Clinical laboratory results</t>
  </si>
  <si>
    <t>Total microbial classified 0.5 hrs</t>
  </si>
  <si>
    <t>Reportable rganisms at 0.5 hrs</t>
  </si>
  <si>
    <t xml:space="preserve">0.5% abundance </t>
  </si>
  <si>
    <t>1% abundance</t>
  </si>
  <si>
    <t>2% abundance</t>
  </si>
  <si>
    <t>5% abundance</t>
  </si>
  <si>
    <t>10% abundance</t>
  </si>
  <si>
    <t>Total classified bacteial reads 2 hrs</t>
  </si>
  <si>
    <t xml:space="preserve">Routine culture negative
Pneumococo Ag positive </t>
  </si>
  <si>
    <t xml:space="preserve">Streptococus pneumoniae </t>
  </si>
  <si>
    <t xml:space="preserve">Streptococcus pneumoniae
</t>
  </si>
  <si>
    <t xml:space="preserve">13
</t>
  </si>
  <si>
    <t xml:space="preserve">26.531
</t>
  </si>
  <si>
    <t xml:space="preserve">106
</t>
  </si>
  <si>
    <t xml:space="preserve">34.884
</t>
  </si>
  <si>
    <t xml:space="preserve">
</t>
  </si>
  <si>
    <t>Streptococcus pyogenes
Streptococcus dysgalactiae</t>
  </si>
  <si>
    <t>6977
336</t>
  </si>
  <si>
    <t>93.853
4.52</t>
  </si>
  <si>
    <r>
      <t>Streptococcus pyogenes</t>
    </r>
    <r>
      <rPr>
        <sz val="11"/>
        <color rgb="FF000000"/>
        <rFont val="Calibri"/>
        <family val="2"/>
        <scheme val="minor"/>
      </rPr>
      <t xml:space="preserve">
</t>
    </r>
  </si>
  <si>
    <t xml:space="preserve">30586
</t>
  </si>
  <si>
    <t xml:space="preserve">93.667
</t>
  </si>
  <si>
    <t xml:space="preserve">291547
</t>
  </si>
  <si>
    <t xml:space="preserve">49.727
</t>
  </si>
  <si>
    <t>S. epidermidis (S)</t>
  </si>
  <si>
    <t xml:space="preserve">Staphylococcus epidermidis
Prevotella micans
</t>
  </si>
  <si>
    <t xml:space="preserve">102
30
</t>
  </si>
  <si>
    <t xml:space="preserve">55.738
16.393
</t>
  </si>
  <si>
    <t xml:space="preserve">Staphylococcus epidermidis
Prevotella micans
</t>
  </si>
  <si>
    <t xml:space="preserve">380
132
</t>
  </si>
  <si>
    <t xml:space="preserve">51.491
17.886
</t>
  </si>
  <si>
    <t xml:space="preserve">3372
1262
</t>
  </si>
  <si>
    <t xml:space="preserve">29.022
24.46
</t>
  </si>
  <si>
    <t xml:space="preserve">
14
</t>
  </si>
  <si>
    <t xml:space="preserve">
2.28
</t>
  </si>
  <si>
    <t xml:space="preserve">
160
</t>
  </si>
  <si>
    <t xml:space="preserve">
1.726
</t>
  </si>
  <si>
    <t>S. aureus</t>
  </si>
  <si>
    <t>NDL</t>
  </si>
  <si>
    <r>
      <t xml:space="preserve">Rothia mucilaginosa
Streptococcus mitis
Streptococcus pneumoniae
Streptococcus oralis
</t>
    </r>
    <r>
      <rPr>
        <sz val="11"/>
        <color rgb="FF000000"/>
        <rFont val="Calibri"/>
        <family val="2"/>
      </rPr>
      <t>Severe acute respiratory syndrome-related coronavirus</t>
    </r>
    <r>
      <rPr>
        <sz val="11"/>
        <color rgb="FF000000"/>
        <rFont val="Calibri"/>
        <family val="2"/>
        <scheme val="minor"/>
      </rPr>
      <t xml:space="preserve">
</t>
    </r>
  </si>
  <si>
    <r>
      <t xml:space="preserve">Rothia mucilaginosa
Streptococcus mitis
Streptococcus pneumoniae
Streptococcus oralis
</t>
    </r>
    <r>
      <rPr>
        <sz val="11"/>
        <color rgb="FF000000"/>
        <rFont val="Calibri"/>
        <family val="2"/>
      </rPr>
      <t>Severe acute respiratory syndrome-related coronavirus</t>
    </r>
    <r>
      <rPr>
        <sz val="11"/>
        <color rgb="FF000000"/>
        <rFont val="Calibri"/>
        <family val="2"/>
        <scheme val="minor"/>
      </rPr>
      <t xml:space="preserve">
Prevotella histicola
</t>
    </r>
  </si>
  <si>
    <t xml:space="preserve">87.446
2.979
2.453
1.613
1.213
1.16
</t>
  </si>
  <si>
    <r>
      <t xml:space="preserve">Rothia mucilaginosa
Streptococcus mitis
Streptococcus pneumoniae
Streptococcus oralis
Prevotella histicola
</t>
    </r>
    <r>
      <rPr>
        <sz val="11"/>
        <color rgb="FF000000"/>
        <rFont val="Calibri"/>
        <family val="2"/>
      </rPr>
      <t>Severe acute respiratory syndrome-related coronavirus</t>
    </r>
    <r>
      <rPr>
        <sz val="11"/>
        <color rgb="FF000000"/>
        <rFont val="Calibri"/>
        <family val="2"/>
        <scheme val="minor"/>
      </rPr>
      <t xml:space="preserve">
</t>
    </r>
  </si>
  <si>
    <t xml:space="preserve">58.333
29.688
3.646
3.125
1.042
</t>
  </si>
  <si>
    <r>
      <t xml:space="preserve">
</t>
    </r>
    <r>
      <rPr>
        <sz val="11"/>
        <color rgb="FF000000"/>
        <rFont val="Calibri"/>
        <family val="2"/>
      </rPr>
      <t>Legionella pneumophila</t>
    </r>
  </si>
  <si>
    <t xml:space="preserve">
25.0</t>
  </si>
  <si>
    <t xml:space="preserve">
Legionella pneumophila
</t>
  </si>
  <si>
    <t xml:space="preserve">
12
</t>
  </si>
  <si>
    <t xml:space="preserve">
41.379
</t>
  </si>
  <si>
    <t xml:space="preserve">Legionella pneumophila
</t>
  </si>
  <si>
    <t xml:space="preserve">112
</t>
  </si>
  <si>
    <t xml:space="preserve">57.958
</t>
  </si>
  <si>
    <t xml:space="preserve">37
</t>
  </si>
  <si>
    <t xml:space="preserve">57.812
</t>
  </si>
  <si>
    <t xml:space="preserve">
Sphingobacterium multivorum
</t>
  </si>
  <si>
    <t xml:space="preserve">
66
</t>
  </si>
  <si>
    <t xml:space="preserve">
24.535
</t>
  </si>
  <si>
    <t>Prevotella micans
Sphingobacterium multivorum
Prevotella pleuritidis</t>
  </si>
  <si>
    <t>1533
153
38</t>
  </si>
  <si>
    <t>56.25
12.5
6.25</t>
  </si>
  <si>
    <t xml:space="preserve">Pseudomonas aeruginosa
</t>
  </si>
  <si>
    <t xml:space="preserve">47
</t>
  </si>
  <si>
    <t xml:space="preserve">61.842
</t>
  </si>
  <si>
    <t xml:space="preserve">Pseudomonas aeruginosa
</t>
  </si>
  <si>
    <t xml:space="preserve">280
</t>
  </si>
  <si>
    <t xml:space="preserve">75.881
</t>
  </si>
  <si>
    <r>
      <t>Pseudomonas aeruginosa</t>
    </r>
    <r>
      <rPr>
        <sz val="11"/>
        <color rgb="FF000000"/>
        <rFont val="Calibri"/>
        <family val="2"/>
        <scheme val="minor"/>
      </rPr>
      <t xml:space="preserve">
</t>
    </r>
  </si>
  <si>
    <t xml:space="preserve">2256
</t>
  </si>
  <si>
    <t xml:space="preserve">95.422
</t>
  </si>
  <si>
    <t xml:space="preserve">93.548
</t>
  </si>
  <si>
    <t xml:space="preserve">1213
</t>
  </si>
  <si>
    <t xml:space="preserve">94.84
</t>
  </si>
  <si>
    <t xml:space="preserve">8587
</t>
  </si>
  <si>
    <t xml:space="preserve">66.459
</t>
  </si>
  <si>
    <t>K. pneumoniae (H)
URTF (S)</t>
  </si>
  <si>
    <t xml:space="preserve">Klebsiella pneumoniae
Haemophilus influenzae
Citrobacter koseri
</t>
  </si>
  <si>
    <t xml:space="preserve">290
71
11
</t>
  </si>
  <si>
    <t xml:space="preserve">62.907
15.401
2.386
</t>
  </si>
  <si>
    <t xml:space="preserve">Klebsiella pneumoniae
Haemophilus influenzae
Citrobacter koseri
</t>
  </si>
  <si>
    <t xml:space="preserve">1216
286
62
</t>
  </si>
  <si>
    <t xml:space="preserve">63.665
14.974
3.246
</t>
  </si>
  <si>
    <t xml:space="preserve">Klebsiella pneumoniae
Haemophilus influenzae
</t>
  </si>
  <si>
    <t xml:space="preserve">10577
2338
</t>
  </si>
  <si>
    <t xml:space="preserve">90.23
2.516
</t>
  </si>
  <si>
    <t>Negative
Pneumococo Ag positive</t>
  </si>
  <si>
    <t>Streptococcus pneumoniae
Human respirovirus 3</t>
  </si>
  <si>
    <t>Streptococcus pneumoniae
Prevotella micans
Human respirovirus 3</t>
  </si>
  <si>
    <t xml:space="preserve">Streptococcus pneumoniae
Prevotella micans
Human respirovirus 3
</t>
  </si>
  <si>
    <t xml:space="preserve">8931
249
318
</t>
  </si>
  <si>
    <t xml:space="preserve">62.384
19.868
</t>
  </si>
  <si>
    <t>P. multocida (L)</t>
  </si>
  <si>
    <t xml:space="preserve">Pasteurella multocida
Bacteroides heparinolyticus
Prevotella micans
</t>
  </si>
  <si>
    <t xml:space="preserve">599
72
10
</t>
  </si>
  <si>
    <t xml:space="preserve">80.728
9.704
1.348
</t>
  </si>
  <si>
    <t xml:space="preserve">2594
261
42
</t>
  </si>
  <si>
    <t xml:space="preserve">82.454
8.296
1.335
</t>
  </si>
  <si>
    <r>
      <t>Pasteurella multocida</t>
    </r>
    <r>
      <rPr>
        <sz val="11"/>
        <color rgb="FF000000"/>
        <rFont val="Calibri"/>
        <family val="2"/>
        <scheme val="minor"/>
      </rPr>
      <t xml:space="preserve">
Bacteroides heparinolyticus
Prevotella micans
Prevotella dentalis
Prevotella amnii</t>
    </r>
  </si>
  <si>
    <t>18287
1626
412
117
115</t>
  </si>
  <si>
    <t>46.98
13.754
6.528
1.051
1.018</t>
  </si>
  <si>
    <t>B. cenocepacia (H)</t>
  </si>
  <si>
    <r>
      <t>Burkholderia cenocepacia</t>
    </r>
    <r>
      <rPr>
        <sz val="11"/>
        <color rgb="FF000000"/>
        <rFont val="Calibri"/>
        <family val="2"/>
        <scheme val="minor"/>
      </rPr>
      <t xml:space="preserve">
</t>
    </r>
  </si>
  <si>
    <t xml:space="preserve">10548
</t>
  </si>
  <si>
    <t xml:space="preserve">87.463
</t>
  </si>
  <si>
    <t xml:space="preserve">41107
</t>
  </si>
  <si>
    <t xml:space="preserve">86.977
</t>
  </si>
  <si>
    <t xml:space="preserve">314869
</t>
  </si>
  <si>
    <t xml:space="preserve">52.131
</t>
  </si>
  <si>
    <t xml:space="preserve">Mycobacterium angelicum
Prevotella micans
</t>
  </si>
  <si>
    <t xml:space="preserve">159
48
</t>
  </si>
  <si>
    <t xml:space="preserve">84.093
2.351
</t>
  </si>
  <si>
    <t xml:space="preserve">Serratia marcescens
Enterobacter hormaechei (E. cloacae complex)
Moraxella catarrhalis
Neisseria mucosa
</t>
  </si>
  <si>
    <t xml:space="preserve">13736
337
249
204
</t>
  </si>
  <si>
    <t xml:space="preserve">85.882
2.107
1.557
1.275
</t>
  </si>
  <si>
    <t xml:space="preserve">59943
1467
1233
954
</t>
  </si>
  <si>
    <t xml:space="preserve">85.218
2.086
1.753
1.356
</t>
  </si>
  <si>
    <t xml:space="preserve">569552
13689
13303
9940
</t>
  </si>
  <si>
    <t xml:space="preserve">47.199
3.868
3.759
3.12
</t>
  </si>
  <si>
    <t xml:space="preserve">
Stenotrophomonas maltophilia
Enterococcus faecalis
Aspergillus fumigatus
Pneumocystis jirovecii
Candida albicans</t>
  </si>
  <si>
    <t xml:space="preserve">
68
29
4
1
1</t>
  </si>
  <si>
    <t xml:space="preserve">
3.753
1.6
</t>
  </si>
  <si>
    <t xml:space="preserve">
Stenotrophomonas maltophilia
Staphylococcus epidermidis
Enterococcus faecalis
Aspergillus fumigatus
Candida albicans
Pneumocystis jirovecii
Aspergillus clavatus</t>
  </si>
  <si>
    <t xml:space="preserve">
350
343
119
18
4
1
1</t>
  </si>
  <si>
    <t>3.756
3.681
1.277
0.193
0.043
0.011
0.011</t>
  </si>
  <si>
    <t xml:space="preserve">
Staphylococcus epidermidis
Stenotrophomonas maltophilia
Enterococcus faecalis
Aspergillus fumigatus
Aspergillus clavatus
Candida albicans
Pneumocystis jirovecii
Aspergillus terreus</t>
  </si>
  <si>
    <t xml:space="preserve">
3911
3246
1416
196
20
17
15
1</t>
  </si>
  <si>
    <t xml:space="preserve">
5.751
2.795
2.619
2.078
1.844
1.229
1.112
1.083
</t>
  </si>
  <si>
    <t xml:space="preserve">S. maltophilia </t>
  </si>
  <si>
    <t xml:space="preserve">
Stenotrophomonas maltophilia
</t>
  </si>
  <si>
    <t xml:space="preserve">
30
</t>
  </si>
  <si>
    <t xml:space="preserve">
1.296
</t>
  </si>
  <si>
    <t xml:space="preserve">
Stenotrophomonas maltophilia
</t>
  </si>
  <si>
    <t xml:space="preserve">
377
</t>
  </si>
  <si>
    <t xml:space="preserve">
4.758
</t>
  </si>
  <si>
    <t xml:space="preserve">Klebsiella aerogenes
Corynebacterium tuberculostearicum
Parvimonas micra
Streptococcus anginosus
</t>
  </si>
  <si>
    <t xml:space="preserve">170
22
20
11
</t>
  </si>
  <si>
    <t xml:space="preserve">41.063
5.314
4.831
2.657
</t>
  </si>
  <si>
    <t xml:space="preserve">Klebsiella aerogenes
Parvimonas micra
Streptococcus anginosus
Prevotella melaninogenica
</t>
  </si>
  <si>
    <t xml:space="preserve">1203
145
107
56
</t>
  </si>
  <si>
    <t xml:space="preserve">
42.181
5.084
3.751
1.964
</t>
  </si>
  <si>
    <t xml:space="preserve">Klebsiella aerogenes
</t>
  </si>
  <si>
    <t xml:space="preserve">17392
</t>
  </si>
  <si>
    <t xml:space="preserve">95.398
</t>
  </si>
  <si>
    <t>S. aureus (H)
C. albicans (S)</t>
  </si>
  <si>
    <r>
      <t>Serratia liquefaciens</t>
    </r>
    <r>
      <rPr>
        <sz val="11"/>
        <color rgb="FF000000"/>
        <rFont val="Calibri"/>
        <family val="2"/>
        <scheme val="minor"/>
      </rPr>
      <t xml:space="preserve">
</t>
    </r>
    <r>
      <rPr>
        <sz val="11"/>
        <color rgb="FF000000"/>
        <rFont val="Calibri"/>
        <family val="2"/>
      </rPr>
      <t>Staphylococcus aureus</t>
    </r>
  </si>
  <si>
    <t>8691
229</t>
  </si>
  <si>
    <t>95.621
2.52</t>
  </si>
  <si>
    <t xml:space="preserve">Serratia liquefaciens
Staphylococcus aureus
</t>
  </si>
  <si>
    <t xml:space="preserve">37579
997
</t>
  </si>
  <si>
    <t xml:space="preserve">95.538
2.535
</t>
  </si>
  <si>
    <t xml:space="preserve">Serratia liquefaciens
Staphylococcus aureus
Candida albicans
</t>
  </si>
  <si>
    <t xml:space="preserve">244191
6771
4
</t>
  </si>
  <si>
    <t xml:space="preserve">80.198
14.111
</t>
  </si>
  <si>
    <t>B. cenocepacia (L)</t>
  </si>
  <si>
    <t>Burkholderia cepacia</t>
  </si>
  <si>
    <r>
      <t xml:space="preserve">
</t>
    </r>
    <r>
      <rPr>
        <sz val="11"/>
        <color rgb="FF000000"/>
        <rFont val="Calibri"/>
        <family val="2"/>
      </rPr>
      <t>Burkholderia cepacia</t>
    </r>
    <r>
      <rPr>
        <sz val="11"/>
        <color rgb="FF000000"/>
        <rFont val="Calibri"/>
        <family val="2"/>
        <scheme val="minor"/>
      </rPr>
      <t xml:space="preserve">
</t>
    </r>
  </si>
  <si>
    <t xml:space="preserve">
331
</t>
  </si>
  <si>
    <t xml:space="preserve">
3.427
</t>
  </si>
  <si>
    <t>P. aeruginosa (L)</t>
  </si>
  <si>
    <r>
      <t>Pseudomonas aeruginosa</t>
    </r>
    <r>
      <rPr>
        <sz val="11"/>
        <color rgb="FF000000"/>
        <rFont val="Calibri"/>
        <family val="2"/>
        <scheme val="minor"/>
      </rPr>
      <t xml:space="preserve">
</t>
    </r>
    <r>
      <rPr>
        <sz val="11"/>
        <color rgb="FF000000"/>
        <rFont val="Calibri"/>
        <family val="2"/>
      </rPr>
      <t>Achromobacter xylosoxidans
Stenotrophomonas maltophilia</t>
    </r>
    <r>
      <rPr>
        <sz val="11"/>
        <color rgb="FF000000"/>
        <rFont val="Calibri"/>
        <family val="2"/>
        <scheme val="minor"/>
      </rPr>
      <t xml:space="preserve">
Pseudomonas sp. FDAARGOS_761
Haemophilus parainfluenzae
Neisseria mucosa
</t>
    </r>
  </si>
  <si>
    <t xml:space="preserve">1199
224
73
65
47
30
</t>
  </si>
  <si>
    <t xml:space="preserve">70.447
13.161
4.289
3.819
2.761
1.763
</t>
  </si>
  <si>
    <t xml:space="preserve">Pseudomonas aeruginosa
Achromobacter xylosoxidans
Stenotrophomonas maltophilia
Pseudomonas sp. FDAARGOS_761
Haemophilus parainfluenzae
Neisseria mucosa
</t>
  </si>
  <si>
    <t xml:space="preserve">4610
850
278
217
215
120
</t>
  </si>
  <si>
    <t xml:space="preserve">70.565
13.011
4.255
3.322
3.291
1.837
</t>
  </si>
  <si>
    <r>
      <t>Pseudomonas aeruginosa</t>
    </r>
    <r>
      <rPr>
        <sz val="11"/>
        <color rgb="FF000000"/>
        <rFont val="Calibri"/>
        <family val="2"/>
        <scheme val="minor"/>
      </rPr>
      <t xml:space="preserve">
Achromobacter xylosoxidans
Stenotrophomonas maltophilia
Haemophilus parainfluenzae
Pseudomonas sp. FDAARGOS_761
Neisseria mucosa
</t>
    </r>
  </si>
  <si>
    <t xml:space="preserve">32373
6210
2044
1631
1605
911
</t>
  </si>
  <si>
    <t xml:space="preserve">86.693
3.569
1.366
1.366
1.19
1.146
</t>
  </si>
  <si>
    <t xml:space="preserve">
</t>
  </si>
  <si>
    <t xml:space="preserve">VRE (S)
C. albicans (L)
</t>
  </si>
  <si>
    <t>Pseudomonas sp. FDAARGOS_380
Enterococcus faecium (VanA)
Candida albicans</t>
  </si>
  <si>
    <t>664
247
3</t>
  </si>
  <si>
    <t xml:space="preserve">21.551
8.017
</t>
  </si>
  <si>
    <t>2988
1101
16</t>
  </si>
  <si>
    <t xml:space="preserve">22.115
12.457
8.149
</t>
  </si>
  <si>
    <r>
      <t xml:space="preserve">Pseudomonas sp. FDAARGOS_380
</t>
    </r>
    <r>
      <rPr>
        <sz val="11"/>
        <color rgb="FF000000"/>
        <rFont val="Calibri"/>
        <family val="2"/>
      </rPr>
      <t>Enterococcus faecium (VanA)</t>
    </r>
    <r>
      <rPr>
        <sz val="11"/>
        <color rgb="FF000000"/>
        <rFont val="Calibri"/>
        <family val="2"/>
        <scheme val="minor"/>
      </rPr>
      <t xml:space="preserve">
</t>
    </r>
    <r>
      <rPr>
        <sz val="11"/>
        <color rgb="FF000000"/>
        <rFont val="Calibri"/>
        <family val="2"/>
      </rPr>
      <t>Candida albicans</t>
    </r>
  </si>
  <si>
    <r>
      <t xml:space="preserve">30743
</t>
    </r>
    <r>
      <rPr>
        <sz val="11"/>
        <color rgb="FF000000"/>
        <rFont val="Calibri"/>
        <family val="2"/>
      </rPr>
      <t>11047</t>
    </r>
    <r>
      <rPr>
        <sz val="11"/>
        <color rgb="FF000000"/>
        <rFont val="Calibri"/>
        <family val="2"/>
        <scheme val="minor"/>
      </rPr>
      <t xml:space="preserve">
165</t>
    </r>
  </si>
  <si>
    <t xml:space="preserve">23.429
4.364
</t>
  </si>
  <si>
    <t xml:space="preserve">
19
</t>
  </si>
  <si>
    <t xml:space="preserve">
11.656
</t>
  </si>
  <si>
    <t xml:space="preserve">
218
</t>
  </si>
  <si>
    <t>K. pneumoniae (H)</t>
  </si>
  <si>
    <r>
      <t>Klebsiella pneumoniae</t>
    </r>
    <r>
      <rPr>
        <sz val="11"/>
        <color rgb="FF000000"/>
        <rFont val="Calibri"/>
        <family val="2"/>
        <scheme val="minor"/>
      </rPr>
      <t xml:space="preserve">
</t>
    </r>
  </si>
  <si>
    <t xml:space="preserve">4410
</t>
  </si>
  <si>
    <t xml:space="preserve">95.974
</t>
  </si>
  <si>
    <t xml:space="preserve">19494
</t>
  </si>
  <si>
    <t xml:space="preserve">95.944
</t>
  </si>
  <si>
    <t xml:space="preserve">186128
</t>
  </si>
  <si>
    <t>Pseudomonas aeruginosa
Rhinovirus A</t>
  </si>
  <si>
    <t>Pseudomonas aeruginosa
Rhinovirus A
Rhinovirus C</t>
  </si>
  <si>
    <t>Pseudomonas aeruginosa
Rhinovirus A
Rhinovirus C
Enterovirus
Enterovirus J</t>
  </si>
  <si>
    <t xml:space="preserve">91.255
</t>
  </si>
  <si>
    <t xml:space="preserve">40
</t>
  </si>
  <si>
    <t xml:space="preserve">90.909
</t>
  </si>
  <si>
    <t xml:space="preserve">200
</t>
  </si>
  <si>
    <t xml:space="preserve">93.023
</t>
  </si>
  <si>
    <t xml:space="preserve">1534
</t>
  </si>
  <si>
    <t xml:space="preserve">Neisseria mucosa
Eikenella corrodens
Prevotella melaninogenica
Influenza A virus
</t>
  </si>
  <si>
    <t>39
33
10
1</t>
  </si>
  <si>
    <t xml:space="preserve">Eikenella corrodens
Neisseria mucosa
Veillonella parvula
Rothia mucilaginosa
Prevotella melaninogenica
Prevotella jejuni
Neisseria meningitidis
Neisseria cinerea
Escherichia coli
Infleunza A virus </t>
  </si>
  <si>
    <t xml:space="preserve">32.939
27.703
6.588
6.25
5.236
3.547
3.378
2.196
2.027
</t>
  </si>
  <si>
    <t xml:space="preserve">Eikenella corrodens
Neisseria mucosa
Rothia mucilaginosa
Veillonella parvula
Prevotella melaninogenica
Prevotella jejuni
Neisseria meningitidis
Neisseria cinerea
Escherichia coli
Schaalia odontolytica
Influenza virus A
</t>
  </si>
  <si>
    <t xml:space="preserve">1996
1896
404
401
334
269
159
123
112
97
3
</t>
  </si>
  <si>
    <t xml:space="preserve">69.766
4.557
3.181
2.909
2.906
2.164
1.987
1.539
1.082
1.045
</t>
  </si>
  <si>
    <t xml:space="preserve">C. freundii (M)
</t>
  </si>
  <si>
    <t>Citrobacter freundii
Prevotella nanceiensis
Neisseria mucosa
Klebsiella aerogenes
Veillonella parvula
Enterovirus A
Rhinovirus B
Rhinovirus C</t>
  </si>
  <si>
    <t>1235
73
51
24
21
2
2
1</t>
  </si>
  <si>
    <t xml:space="preserve">70.41
4.162
2.908
1.368
1.197
</t>
  </si>
  <si>
    <t>Citrobacter freundii
Prevotella nanceiensis
Neisseria mucosa
Veillonella parvula
Klebsiella aerogenes
Rhinovirus B
Enterovirus A
Rhinovirus C</t>
  </si>
  <si>
    <t>5660
367
263
133
99
15
2
1</t>
  </si>
  <si>
    <t xml:space="preserve">70.119
4.547
3.258
1.648
1.226
</t>
  </si>
  <si>
    <t xml:space="preserve">Citrobacter freundii
Prevotella nanceiensis
Neisseria mucosa
</t>
  </si>
  <si>
    <t xml:space="preserve">57621
3764
2627
</t>
  </si>
  <si>
    <t xml:space="preserve">78.823
6.134
5.739
</t>
  </si>
  <si>
    <t xml:space="preserve">Pseudomonas aeruginosa
Acinetobacter baumannii
Stenotrophomonas maltophilia
</t>
  </si>
  <si>
    <t xml:space="preserve">8841
541
330
</t>
  </si>
  <si>
    <t xml:space="preserve">79.966
4.893
2.985
</t>
  </si>
  <si>
    <t xml:space="preserve">Pseudomonas aeruginosa
Pseudomonas sp. FDAARGOS_761
Acinetobacter baumannii
Stenotrophomonas maltophilia
</t>
  </si>
  <si>
    <t xml:space="preserve">39090
3011
2638
1482
</t>
  </si>
  <si>
    <t xml:space="preserve">79.539
6.127
5.368
3.016
</t>
  </si>
  <si>
    <t>367192
28575
13780</t>
  </si>
  <si>
    <t xml:space="preserve">
70.018
8.795
4.115
</t>
  </si>
  <si>
    <t xml:space="preserve">
Pseudomonas aeruginosa
Acinetobacter baumannii
Stenotrophomonas maltophilia
</t>
  </si>
  <si>
    <t xml:space="preserve">
96
77
27
</t>
  </si>
  <si>
    <t xml:space="preserve">
4.34
3.481
1.221
</t>
  </si>
  <si>
    <t xml:space="preserve">
Pseudomonas aeruginosa
Acinetobacter baumannii
Stenotrophomonas maltophilia
</t>
  </si>
  <si>
    <t xml:space="preserve">
483
412
123
</t>
  </si>
  <si>
    <t xml:space="preserve">
4.178
3.564
1.064
</t>
  </si>
  <si>
    <t xml:space="preserve">
Pseudomonas aeruginosa
Acinetobacter baumannii
Stenotrophomonas maltophilia
</t>
  </si>
  <si>
    <t xml:space="preserve">
5239
4577
1069
</t>
  </si>
  <si>
    <t xml:space="preserve">
9.657
8.395
3.397
</t>
  </si>
  <si>
    <r>
      <t>Pseudomonas aeruginosa</t>
    </r>
    <r>
      <rPr>
        <sz val="11"/>
        <color rgb="FF000000"/>
        <rFont val="Calibri"/>
        <family val="2"/>
        <scheme val="minor"/>
      </rPr>
      <t xml:space="preserve">
Neisseria mucosa
</t>
    </r>
    <r>
      <rPr>
        <sz val="11"/>
        <color rgb="FF000000"/>
        <rFont val="Calibri"/>
        <family val="2"/>
      </rPr>
      <t>Serratia marcescens</t>
    </r>
    <r>
      <rPr>
        <sz val="11"/>
        <color rgb="FF000000"/>
        <rFont val="Calibri"/>
        <family val="2"/>
        <scheme val="minor"/>
      </rPr>
      <t xml:space="preserve">
</t>
    </r>
    <r>
      <rPr>
        <sz val="11"/>
        <color rgb="FF000000"/>
        <rFont val="Calibri"/>
        <family val="2"/>
      </rPr>
      <t>Stenotrophomonas maltophilia</t>
    </r>
    <r>
      <rPr>
        <sz val="11"/>
        <color rgb="FF000000"/>
        <rFont val="Calibri"/>
        <family val="2"/>
        <scheme val="minor"/>
      </rPr>
      <t xml:space="preserve">
</t>
    </r>
    <r>
      <rPr>
        <sz val="11"/>
        <color rgb="FF000000"/>
        <rFont val="Calibri"/>
        <family val="2"/>
      </rPr>
      <t>Alcaligenes faecalis
Aggregatibacter aphrophilus</t>
    </r>
    <r>
      <rPr>
        <sz val="11"/>
        <color rgb="FF000000"/>
        <rFont val="Calibri"/>
        <family val="2"/>
        <scheme val="minor"/>
      </rPr>
      <t xml:space="preserve">
</t>
    </r>
  </si>
  <si>
    <t xml:space="preserve">2168
693
658
554
151
118
</t>
  </si>
  <si>
    <t xml:space="preserve">43.187
13.805
13.108
11.036
3.008
2.351
</t>
  </si>
  <si>
    <t xml:space="preserve">8665
3026
2676
2153
657
465
</t>
  </si>
  <si>
    <t xml:space="preserve">42.636
14.89
13.167
10.594
3.233
2.288
</t>
  </si>
  <si>
    <t>Pseudomonas aeruginosa
Neisseria mucosa
Serratia marcescens
Stenotrophomonas maltophilia
Pseudomonas sp. FDAARGOS_761
Alcaligenes faecalis
Aggregatibacter aphrophilus
Aggregatibacter segnis
Corynebacterium striatum
Mycoplasma salivarium</t>
  </si>
  <si>
    <t>64575
28463
22122
15652
13607
5506
4171
1600
1555
8</t>
  </si>
  <si>
    <t xml:space="preserve">86.909
6.037
1.767
1.626
1.066
</t>
  </si>
  <si>
    <t xml:space="preserve">Escherichia coli
Klebsiella aerogenes
Prevotella melaninogenica
</t>
  </si>
  <si>
    <t xml:space="preserve">7239
511
167
</t>
  </si>
  <si>
    <t xml:space="preserve">86.653
6.117
1.999
</t>
  </si>
  <si>
    <t xml:space="preserve">30614
2295
608
</t>
  </si>
  <si>
    <t xml:space="preserve">86.256
6.466
1.713
</t>
  </si>
  <si>
    <t>276158
19182
5614
1</t>
  </si>
  <si>
    <t xml:space="preserve">68.938
20.175
4.754
</t>
  </si>
  <si>
    <t xml:space="preserve">Pseudomonas aeruginosa
Serratia marcescens
Klebsiella michiganensis (K. oxytoca complex)
</t>
  </si>
  <si>
    <t xml:space="preserve">3562
240
129
</t>
  </si>
  <si>
    <t xml:space="preserve">68.461
4.613
2.479
</t>
  </si>
  <si>
    <t xml:space="preserve">16560
1097
523
</t>
  </si>
  <si>
    <t xml:space="preserve">69.058
4.575
2.181
</t>
  </si>
  <si>
    <r>
      <t>Pseudomonas aeruginosa</t>
    </r>
    <r>
      <rPr>
        <sz val="11"/>
        <color rgb="FF000000"/>
        <rFont val="Calibri"/>
        <family val="2"/>
        <scheme val="minor"/>
      </rPr>
      <t xml:space="preserve">
</t>
    </r>
    <r>
      <rPr>
        <sz val="11"/>
        <color rgb="FF000000"/>
        <rFont val="Calibri"/>
        <family val="2"/>
      </rPr>
      <t>Serratia marcescens
Klebsiella michiganensis (K. oxytoca complex)
Achromobacter xylosoxidans
Enterobacter asburiae (E. cloacae complex)
Corynebacterium striatum</t>
    </r>
  </si>
  <si>
    <t>186527
12862
6390
1905
1848
1766</t>
  </si>
  <si>
    <t>81.975
3.387
2.241
1.725
1.259
1.07</t>
  </si>
  <si>
    <t xml:space="preserve">Klebsiella aerogenes
Streptococcus mitis
Citrobacter koseri
Haemophilus parainfluenzae
</t>
  </si>
  <si>
    <t xml:space="preserve">1630
57
41
31
</t>
  </si>
  <si>
    <t xml:space="preserve">83.504
2.92
2.1
1.588
</t>
  </si>
  <si>
    <r>
      <t>Klebsiella aerogenes</t>
    </r>
    <r>
      <rPr>
        <sz val="11"/>
        <color rgb="FF000000"/>
        <rFont val="Calibri"/>
        <family val="2"/>
        <scheme val="minor"/>
      </rPr>
      <t xml:space="preserve">
Streptococcus mitis
Haemophilus parainfluenzae
</t>
    </r>
    <r>
      <rPr>
        <sz val="11"/>
        <color rgb="FF000000"/>
        <rFont val="Calibri"/>
        <family val="2"/>
      </rPr>
      <t>Citrobacter koseri</t>
    </r>
    <r>
      <rPr>
        <sz val="11"/>
        <color rgb="FF000000"/>
        <rFont val="Calibri"/>
        <family val="2"/>
        <scheme val="minor"/>
      </rPr>
      <t xml:space="preserve">
</t>
    </r>
  </si>
  <si>
    <t xml:space="preserve">6361
260
160
152
</t>
  </si>
  <si>
    <t xml:space="preserve">82.546
3.374
2.076
1.972
</t>
  </si>
  <si>
    <t>Klebsiella aerogenes
Streptococcus pneumoniae
Streptococcus mitis
Klebsiella pneumoniae
Haemophilus parainfluenzae
Citrobacter koseri
Streptococcus oralis
Neisseria cinerea</t>
  </si>
  <si>
    <t>42068
1778
1738
1150
1102
885
646
549</t>
  </si>
  <si>
    <t>68.928
11.936
7.619
3.969
2.765
0.86
0.592</t>
  </si>
  <si>
    <t>Roc curve 24h</t>
  </si>
  <si>
    <t xml:space="preserve">Abundance </t>
  </si>
  <si>
    <t>TPR</t>
  </si>
  <si>
    <t>FPR</t>
  </si>
  <si>
    <t>%</t>
  </si>
  <si>
    <t>Reportable organisms 2 hrs</t>
  </si>
  <si>
    <t>C. parasilopsis (L)</t>
  </si>
  <si>
    <t xml:space="preserve">
Candida parapsilosis
</t>
  </si>
  <si>
    <t xml:space="preserve">
2</t>
  </si>
  <si>
    <t xml:space="preserve">
Candida parapsilosis</t>
  </si>
  <si>
    <t xml:space="preserve">
6</t>
  </si>
  <si>
    <t xml:space="preserve">
64</t>
  </si>
  <si>
    <t>244191
6771
4</t>
  </si>
  <si>
    <t>Pseudomonas sp. FDAARGOS_380
Enterococcus faecium
Candida albicans</t>
  </si>
  <si>
    <t>30743
11047
165</t>
  </si>
  <si>
    <t>C. parasilopsis (S)</t>
  </si>
  <si>
    <t xml:space="preserve">
Clavispora lusitaniae
Candida parapsilosis
</t>
  </si>
  <si>
    <t xml:space="preserve">
32
7
</t>
  </si>
  <si>
    <t xml:space="preserve">
Clavispora lusitaniae
Candida parapsilosis
</t>
  </si>
  <si>
    <t xml:space="preserve">
164
29
</t>
  </si>
  <si>
    <t xml:space="preserve">
Clavispora lusitaniae
Candida parapsilosis</t>
  </si>
  <si>
    <t xml:space="preserve">
1481
221</t>
  </si>
  <si>
    <t>Sample type</t>
  </si>
  <si>
    <t>Ward</t>
  </si>
  <si>
    <t>Clinical details</t>
  </si>
  <si>
    <t>Virus results</t>
  </si>
  <si>
    <t>0.5h</t>
  </si>
  <si>
    <t>reads</t>
  </si>
  <si>
    <t>2h</t>
  </si>
  <si>
    <t>24h</t>
  </si>
  <si>
    <t>Target PCR for viruses  depleted</t>
  </si>
  <si>
    <t xml:space="preserve">Target organisms undepleted </t>
  </si>
  <si>
    <t>P_1</t>
  </si>
  <si>
    <t>PICU</t>
  </si>
  <si>
    <t>Bronchiolitis req MV, high crp at local</t>
  </si>
  <si>
    <t xml:space="preserve">
RSV</t>
  </si>
  <si>
    <t xml:space="preserve">
4</t>
  </si>
  <si>
    <t>S. pneumoniae
C. acnes 
RSV</t>
  </si>
  <si>
    <t>24
13
188</t>
  </si>
  <si>
    <t xml:space="preserve">54.54
29.54
</t>
  </si>
  <si>
    <t>P_2</t>
  </si>
  <si>
    <t>Admission</t>
  </si>
  <si>
    <t xml:space="preserve">
RSV </t>
  </si>
  <si>
    <t xml:space="preserve">
8</t>
  </si>
  <si>
    <t xml:space="preserve">
39</t>
  </si>
  <si>
    <t>P_3</t>
  </si>
  <si>
    <t>PICU admission. LRTI. Influenaza positive</t>
  </si>
  <si>
    <t xml:space="preserve">
FluA </t>
  </si>
  <si>
    <t xml:space="preserve">
45</t>
  </si>
  <si>
    <t xml:space="preserve">
N/A</t>
  </si>
  <si>
    <t>H. influenzae
FluA</t>
  </si>
  <si>
    <t>13
187</t>
  </si>
  <si>
    <t>48.15
N/A</t>
  </si>
  <si>
    <t>H. influenzae
P. micans
H. aegyptius
FluA</t>
  </si>
  <si>
    <t>66
49
29
1166</t>
  </si>
  <si>
    <t>43.42
32.24
29.08
N/A</t>
  </si>
  <si>
    <t>P_4</t>
  </si>
  <si>
    <t>Bronchiolitis</t>
  </si>
  <si>
    <t>P. micans 
M. catarrhalis
RSV</t>
  </si>
  <si>
    <t>45
22
10</t>
  </si>
  <si>
    <t>62.50
30.56
N/A</t>
  </si>
  <si>
    <t>P_5</t>
  </si>
  <si>
    <t>ECH Savannah Surgery</t>
  </si>
  <si>
    <t>Empyema,admission</t>
  </si>
  <si>
    <t>Negative/16S S. pyogenes detected</t>
  </si>
  <si>
    <t xml:space="preserve">S. pyogenes
</t>
  </si>
  <si>
    <t xml:space="preserve">35.90
</t>
  </si>
  <si>
    <t>P. micans
S. pyogenes 
P. fluorescens
C. acnes
Pseudomonas sp.
P. pleuritidis
M. osloensis
P. aeruginosa</t>
  </si>
  <si>
    <t>??</t>
  </si>
  <si>
    <t>38.23
25.96
17.91
9.86
2.62
1.41
1.41
1.01</t>
  </si>
  <si>
    <t>P_6</t>
  </si>
  <si>
    <t>?group A strep sepsis</t>
  </si>
  <si>
    <t xml:space="preserve">Metapneumovirus </t>
  </si>
  <si>
    <t>P_7</t>
  </si>
  <si>
    <t>ICU1</t>
  </si>
  <si>
    <t>?PJP, immunue suppressed, Type 2 resp failure</t>
  </si>
  <si>
    <t xml:space="preserve">Pneumocystis </t>
  </si>
  <si>
    <t xml:space="preserve">P. micans </t>
  </si>
  <si>
    <t>P. micas 
S. pneumoniae</t>
  </si>
  <si>
    <t>43
11</t>
  </si>
  <si>
    <t>65.15
16.67</t>
  </si>
  <si>
    <t>P. micas 
S. penumoniae
P. jirovencii</t>
  </si>
  <si>
    <t>430
108
1</t>
  </si>
  <si>
    <t>68.36
17.17
N/A</t>
  </si>
  <si>
    <t>P_8</t>
  </si>
  <si>
    <t>EW6</t>
  </si>
  <si>
    <t>? CAP, ? aspiration pnuemonia</t>
  </si>
  <si>
    <t>COVID Negative</t>
  </si>
  <si>
    <t>P_9</t>
  </si>
  <si>
    <t>Large empyema</t>
  </si>
  <si>
    <t>S. pyogenes (L)</t>
  </si>
  <si>
    <t>Metapneumovirus A</t>
  </si>
  <si>
    <t xml:space="preserve">S. pyogenes </t>
  </si>
  <si>
    <t>S. pyopgenes</t>
  </si>
  <si>
    <t>S. pyogenes</t>
  </si>
  <si>
    <t>P_10</t>
  </si>
  <si>
    <t>SRF, pneumonia</t>
  </si>
  <si>
    <t>E. cloacae (H)
S. aureus (H)</t>
  </si>
  <si>
    <t xml:space="preserve">E. cloacae 
S. aureus
</t>
  </si>
  <si>
    <t>2509
2412</t>
  </si>
  <si>
    <t>40.95
39.37</t>
  </si>
  <si>
    <t>E. cloacae 
S. aureus</t>
  </si>
  <si>
    <t>11071
10487</t>
  </si>
  <si>
    <t xml:space="preserve">E. cloacae
S. aureus
FluA </t>
  </si>
  <si>
    <t>114314
106925
1</t>
  </si>
  <si>
    <t>41.18
38.51
N/A</t>
  </si>
  <si>
    <t>P_11</t>
  </si>
  <si>
    <t>ICU</t>
  </si>
  <si>
    <t xml:space="preserve">Severe respiratory failure </t>
  </si>
  <si>
    <t>C. albicans (H)</t>
  </si>
  <si>
    <t xml:space="preserve">C. albicans </t>
  </si>
  <si>
    <t>C.albicans 
Rhinovirus C</t>
  </si>
  <si>
    <t>132
1</t>
  </si>
  <si>
    <t>98.51
N/A</t>
  </si>
  <si>
    <t>C. albicans 
Rhinovirus A/C</t>
  </si>
  <si>
    <t>1384
4</t>
  </si>
  <si>
    <t>97.19
N/A</t>
  </si>
  <si>
    <t>P_12</t>
  </si>
  <si>
    <t>Empyema</t>
  </si>
  <si>
    <t>Negative (16S S. pyogenes)</t>
  </si>
  <si>
    <t>P. micas
S. pyogenes</t>
  </si>
  <si>
    <t>25
14</t>
  </si>
  <si>
    <t>60.98
34.15</t>
  </si>
  <si>
    <t>P. micans
S. pyogenes</t>
  </si>
  <si>
    <t>119
59</t>
  </si>
  <si>
    <t>63.98
31.72</t>
  </si>
  <si>
    <t>P. micans
S.pyogenes</t>
  </si>
  <si>
    <t>1545
303</t>
  </si>
  <si>
    <t>80.43
15.77</t>
  </si>
  <si>
    <t>P_13</t>
  </si>
  <si>
    <t>Group a strep bacteraemia, right sided empyem</t>
  </si>
  <si>
    <t>E. cloacae (H)</t>
  </si>
  <si>
    <t xml:space="preserve">K. michiganenssis (oxytoca group)
E. cloacae </t>
  </si>
  <si>
    <t>174
18</t>
  </si>
  <si>
    <t>67.7
7</t>
  </si>
  <si>
    <t>714
66</t>
  </si>
  <si>
    <t>70.62
6.53</t>
  </si>
  <si>
    <t>4984
406</t>
  </si>
  <si>
    <t>74.3
6.05</t>
  </si>
  <si>
    <t>P_14</t>
  </si>
  <si>
    <t>ECMO SRF</t>
  </si>
  <si>
    <t>Negative (E. cloacae found with bacterial metag)</t>
  </si>
  <si>
    <t>A. johnsonii</t>
  </si>
  <si>
    <t xml:space="preserve">
E. cloacae</t>
  </si>
  <si>
    <t xml:space="preserve">
30</t>
  </si>
  <si>
    <t xml:space="preserve">
25.64</t>
  </si>
  <si>
    <t>E. cloacae 
A. johnsonii</t>
  </si>
  <si>
    <t>288
249</t>
  </si>
  <si>
    <t>28.1
24.29</t>
  </si>
  <si>
    <t>P_15</t>
  </si>
  <si>
    <t>SRF ECMO</t>
  </si>
  <si>
    <t>P_16</t>
  </si>
  <si>
    <t>T1RF; Flu</t>
  </si>
  <si>
    <t>A. xylosoxidans (L)</t>
  </si>
  <si>
    <t xml:space="preserve">P. aeruginosa </t>
  </si>
  <si>
    <t>P. aeruginosa
P. micans
A. xylosoxidans</t>
  </si>
  <si>
    <t>533
9
6</t>
  </si>
  <si>
    <t>96.56
1.63
1.09</t>
  </si>
  <si>
    <t>4077
64
45</t>
  </si>
  <si>
    <t>96.75
1.52
1.07</t>
  </si>
  <si>
    <t>P_17</t>
  </si>
  <si>
    <t>Sputum (purulent)</t>
  </si>
  <si>
    <t>ICU2</t>
  </si>
  <si>
    <t>SOB, CHEST PAIN, ? CAP</t>
  </si>
  <si>
    <t xml:space="preserve">S. pyogenes 
 </t>
  </si>
  <si>
    <t xml:space="preserve">15
</t>
  </si>
  <si>
    <t xml:space="preserve">46.88
</t>
  </si>
  <si>
    <t xml:space="preserve">S. pyogenes 
Metapneumovirus </t>
  </si>
  <si>
    <t>60
2</t>
  </si>
  <si>
    <t>47.62
N/A</t>
  </si>
  <si>
    <t xml:space="preserve">S. pyogenes
Metapneumovirus </t>
  </si>
  <si>
    <t>620
5</t>
  </si>
  <si>
    <t>51.84
N/A</t>
  </si>
  <si>
    <t>P_18</t>
  </si>
  <si>
    <t>William Gull Ward</t>
  </si>
  <si>
    <t>CAP ?cause</t>
  </si>
  <si>
    <t>Commensals</t>
  </si>
  <si>
    <t xml:space="preserve">Commensals including S. pneumoniae </t>
  </si>
  <si>
    <t>P_19</t>
  </si>
  <si>
    <t>bronchiolitis</t>
  </si>
  <si>
    <t xml:space="preserve">RSV </t>
  </si>
  <si>
    <t>P_20</t>
  </si>
  <si>
    <t>GSTT Neonatal ICU</t>
  </si>
  <si>
    <t>C. koseri (H)
P. aeruginosa (H)</t>
  </si>
  <si>
    <t xml:space="preserve">P. mirabilis 
P. aeruginosa </t>
  </si>
  <si>
    <t>8854
1875</t>
  </si>
  <si>
    <t>79.44
16.82</t>
  </si>
  <si>
    <t>39482
7878</t>
  </si>
  <si>
    <t>80.28
16.02</t>
  </si>
  <si>
    <t>P. mirabilis 
P. aeruginosa</t>
  </si>
  <si>
    <t>380742
67112</t>
  </si>
  <si>
    <t>82.01
14.46</t>
  </si>
  <si>
    <t>P_21</t>
  </si>
  <si>
    <t>BAL/SN</t>
  </si>
  <si>
    <t>Bocaparvovirus 
P.jirovencii</t>
  </si>
  <si>
    <t>2339
1</t>
  </si>
  <si>
    <t>Bocaparvovirus
P.jirovencii</t>
  </si>
  <si>
    <t>10809
1</t>
  </si>
  <si>
    <t>N/A
N/A</t>
  </si>
  <si>
    <t>Bocaparvovirus 
P. jirovencii
CMV</t>
  </si>
  <si>
    <t xml:space="preserve">110132
6
</t>
  </si>
  <si>
    <t>P_22</t>
  </si>
  <si>
    <t>GSTT AE Paediatrics STH</t>
  </si>
  <si>
    <t>P. aeruginosa (M)
Mixed coliforms (M)</t>
  </si>
  <si>
    <t>H. influenzae</t>
  </si>
  <si>
    <t xml:space="preserve">H. influenzae </t>
  </si>
  <si>
    <t>H. influenzae
RSV</t>
  </si>
  <si>
    <t>150472
1</t>
  </si>
  <si>
    <t>71.87
N/A</t>
  </si>
  <si>
    <t>P_23</t>
  </si>
  <si>
    <t>Admission for CAP</t>
  </si>
  <si>
    <t xml:space="preserve">S. pneumoniae </t>
  </si>
  <si>
    <t xml:space="preserve">S. pneumoniae  </t>
  </si>
  <si>
    <t>P_24</t>
  </si>
  <si>
    <t>group A strep, on blood culture.</t>
  </si>
  <si>
    <t>Negative (previous S. pyogenes)</t>
  </si>
  <si>
    <t>P_25</t>
  </si>
  <si>
    <t>2day h/o fever/cough</t>
  </si>
  <si>
    <t>S. pyogenes
URFT (L)</t>
  </si>
  <si>
    <t>P_26</t>
  </si>
  <si>
    <t>LRTI; Septic Shock</t>
  </si>
  <si>
    <t>P_27</t>
  </si>
  <si>
    <t>NBL</t>
  </si>
  <si>
    <t xml:space="preserve">New ICU admission </t>
  </si>
  <si>
    <t xml:space="preserve">Oral flora including 
H. influenzae </t>
  </si>
  <si>
    <t xml:space="preserve">Oral flora including 
H. influenzae 
S.pneumoniae </t>
  </si>
  <si>
    <t>405
11</t>
  </si>
  <si>
    <t>68.64
1.86</t>
  </si>
  <si>
    <t>2195
56</t>
  </si>
  <si>
    <t>59.60
1.52</t>
  </si>
  <si>
    <t>P_28</t>
  </si>
  <si>
    <t>Right side penumonia with effusion</t>
  </si>
  <si>
    <t>P_29</t>
  </si>
  <si>
    <t>P_30</t>
  </si>
  <si>
    <t>neonatal collapse</t>
  </si>
  <si>
    <t xml:space="preserve">Oral flora </t>
  </si>
  <si>
    <t>P_31</t>
  </si>
  <si>
    <t>neonatal colla ?cause</t>
  </si>
  <si>
    <t>Report no generated</t>
  </si>
  <si>
    <t>P_32</t>
  </si>
  <si>
    <t>Influenza and strep A</t>
  </si>
  <si>
    <t>P_33</t>
  </si>
  <si>
    <t>CHF/COPD exacerbation/ ? CAP</t>
  </si>
  <si>
    <t xml:space="preserve">Not tested </t>
  </si>
  <si>
    <t>Oral flora including S. pneumoniae</t>
  </si>
  <si>
    <t>Control numbeer</t>
  </si>
  <si>
    <t>Samples numbers</t>
  </si>
  <si>
    <t>Reportable organisms at 0.5h</t>
  </si>
  <si>
    <t>Reportable organisms at 2h</t>
  </si>
  <si>
    <t>Reportable organisms at 24h</t>
  </si>
  <si>
    <t>51, 52,53, 54, 55</t>
  </si>
  <si>
    <t xml:space="preserve">
Escherichia coli
</t>
  </si>
  <si>
    <t xml:space="preserve">
57
</t>
  </si>
  <si>
    <t xml:space="preserve">
413
</t>
  </si>
  <si>
    <t xml:space="preserve">
Escherichia coli
Stenotrophomonas maltophilia
</t>
  </si>
  <si>
    <t xml:space="preserve">
4284
315
</t>
  </si>
  <si>
    <t>56, 57</t>
  </si>
  <si>
    <t xml:space="preserve">
31
11
</t>
  </si>
  <si>
    <t xml:space="preserve">Escherichia coli
Stenotrophomonas maltophilia
</t>
  </si>
  <si>
    <t xml:space="preserve">
161
61
</t>
  </si>
  <si>
    <t xml:space="preserve">
Escherichia coli
Stenotrophomonas maltophilia</t>
  </si>
  <si>
    <t xml:space="preserve">
1710
605</t>
  </si>
  <si>
    <t>1, 2, 3, 4, 5</t>
  </si>
  <si>
    <t xml:space="preserve">
54
</t>
  </si>
  <si>
    <t xml:space="preserve">
214
</t>
  </si>
  <si>
    <t xml:space="preserve">
2494
</t>
  </si>
  <si>
    <t>6, 7, 8, 9, 10</t>
  </si>
  <si>
    <t xml:space="preserve">
77
</t>
  </si>
  <si>
    <t xml:space="preserve">
320
</t>
  </si>
  <si>
    <t xml:space="preserve">
870
</t>
  </si>
  <si>
    <t>11, 62, 63, 64, 65, 66</t>
  </si>
  <si>
    <t xml:space="preserve">
2
</t>
  </si>
  <si>
    <t xml:space="preserve">
131
</t>
  </si>
  <si>
    <t>12, 13, 14, 67</t>
  </si>
  <si>
    <t xml:space="preserve">
Streptococcus gordonii
</t>
  </si>
  <si>
    <t xml:space="preserve">
174
</t>
  </si>
  <si>
    <t xml:space="preserve">
705
</t>
  </si>
  <si>
    <t xml:space="preserve">
Streptococcus gordonii</t>
  </si>
  <si>
    <t xml:space="preserve">
5916</t>
  </si>
  <si>
    <t>71, 72, 74, 75, 76, 77, 78</t>
  </si>
  <si>
    <t>69, 21, 70, 71, 22, 72, 23</t>
  </si>
  <si>
    <t xml:space="preserve">
Staphylococcus epidermidis
</t>
  </si>
  <si>
    <t xml:space="preserve">
11
</t>
  </si>
  <si>
    <t xml:space="preserve">
Staphylococcus epidermidis
Streptococcus pneumoniae
</t>
  </si>
  <si>
    <t xml:space="preserve">
125
112
</t>
  </si>
  <si>
    <t>73, 74, 75, 76, 77, 78, 79, 80, 81, 82</t>
  </si>
  <si>
    <t xml:space="preserve">
83
</t>
  </si>
  <si>
    <t>24, 25, 26, 27, 28, 29, 30, 31, 32, 33, 83</t>
  </si>
  <si>
    <t xml:space="preserve">
43
</t>
  </si>
  <si>
    <t xml:space="preserve">
Staphylococcus epidermidis
Streptococcus pneumoniae</t>
  </si>
  <si>
    <t xml:space="preserve">
320
28</t>
  </si>
  <si>
    <t xml:space="preserve">
6516
442</t>
  </si>
  <si>
    <t>84, 85, 34</t>
  </si>
  <si>
    <t>86, 36, 37, 87, 88</t>
  </si>
  <si>
    <t>90, 91, 92, 38, 39, 40, 41, 42, 43</t>
  </si>
  <si>
    <t xml:space="preserve">
Escherichia coli
Streptococcus pneumoniae
</t>
  </si>
  <si>
    <t xml:space="preserve">
39
9
</t>
  </si>
  <si>
    <t>PNC_1</t>
  </si>
  <si>
    <t>P1, P2, P3</t>
  </si>
  <si>
    <t xml:space="preserve">
Escherichia coli</t>
  </si>
  <si>
    <t xml:space="preserve">
43</t>
  </si>
  <si>
    <t>PNC_2</t>
  </si>
  <si>
    <t>P4, P5, P7, P8, P9, P10, P11</t>
  </si>
  <si>
    <t>PNC_3</t>
  </si>
  <si>
    <t>P12, P13, P14, P15, P16, P17, P19</t>
  </si>
  <si>
    <t>PNC_4</t>
  </si>
  <si>
    <t>P18, P20, P22, P21, P22, P23</t>
  </si>
  <si>
    <t>PNC_5</t>
  </si>
  <si>
    <t>P24, P25</t>
  </si>
  <si>
    <t>PNC_6</t>
  </si>
  <si>
    <t>P26, P27, P28, P29, P30, P31, P32, P33</t>
  </si>
  <si>
    <t xml:space="preserve">
Streptococcus sanguinis</t>
  </si>
  <si>
    <t xml:space="preserve">
15
</t>
  </si>
  <si>
    <t xml:space="preserve">
Streptococcus sanguinis
</t>
  </si>
  <si>
    <t xml:space="preserve">
133
</t>
  </si>
  <si>
    <t>Streptococcus oralis
Streptococcus mitis
Haemophilus parainfluenzae
Prevotella nigrescens
Streptococcus pneumoniae
Gemella haemolysans
Prevotella denticola
Streptococcus sp. FDAARGOS_256
Veillonella parvula
Rothia mucilaginosa
Streptococcus gordonii
Prevotella melaninogenica
Streptococcus salivarius
Streptococcus viridans
Rothia dentocariosa
Haemophilus influenzae
Parvimonas micra
Severe acute respiratory syndrome-related coronavirus</t>
  </si>
  <si>
    <t>978
537
469
329
306
276
209
162
156
145
140
130
92
90
76
66
50
1</t>
  </si>
  <si>
    <t>4440
2333
2135
1508
1441
1183
882
706
704
629
567
510
450
406
318
259
217
6</t>
  </si>
  <si>
    <t>Streptococcus oralis
Streptococcus mitis
Haemophilus parainfluenzae
Prevotella nigrescens
Streptococcus pneumoniae
Gemella haemolysans
Prevotella denticola
Veillonella parvula
Streptococcus sp. FDAARGOS_256
Rothia mucilaginosa
Streptococcus gordonii
Prevotella melaninogenica
Streptococcus salivarius
Streptococcus viridans
Rothia dentocariosa
Haemophilus influenzae
Prevotella oris
Parvimonas micra
Severe acute respiratory syndrome-related coronavirus</t>
  </si>
  <si>
    <t>34216
18207
16957
11801
11148
9793
7084
5842
5657
4697
4444
4051
3585
3018
2356
2122
1808
1712
34</t>
  </si>
  <si>
    <t>Prevotella melaninogenica
Streptococcus viridans
Gemella haemolysans
Prevotella pallens
Prevotella histicola
Neisseria mucosa
Haemophilus parainfluenzae
Veillonella parvula
Prevotella nanceiensis
Prevotella salivae
Streptococcus sanguinis
Moraxella nonliquefaciens
Gemella sanguinis
Streptococcus salivarius
Prevotella jejuni
Granulicatella adiacens
Streptococcus oralis
Human orthopneumovirus
Severe acute respiratory syndrome-related coronavirus</t>
  </si>
  <si>
    <t>15501
15227
8461
7717
6603
5738
5270
4499
4249
3450
3347
3165
2666
1583
1521
1281
1239
10
7
2</t>
  </si>
  <si>
    <t xml:space="preserve">RSV 
</t>
  </si>
  <si>
    <t>Human betaherpesvirus 5
Streptococcus salivarius
Streptococcus oralis
Schaalia odontolytica
Veillonella parvula
Streptococcus pneumoniae
Streptococcus equinus
Streptococcus mitis
Streptococcus viridans
Streptococcus sp. FDAARGOS_192
Haemophilus parainfluenzae
Streptococcus gordonii
Streptococcus sp. FDAARGOS_256
Human orthopneumovirus
Severe acute respiratory syndrome-related coronavirus</t>
  </si>
  <si>
    <t>60731
56305
20524
15236
13393
12285
11645
10019
9143
7255
5256
4643
3297
45
3</t>
  </si>
  <si>
    <t>Streptococcus pneumoniae
Streptococcus salivarius
Streptococcus mitis
Streptococcus pyogenes
Streptococcus sp. FDAARGOS_192
Rothia mucilaginosa
Gemella haemolysans
Streptococcus oralis
Haemophilus influenzae
Prevotella melaninogenica
Prevotella histicola
Streptococcus equinus
Neisseria mucosa
Streptococcus viridans
Gemella sanguinis
Prevotella pallens
Haemophilus parainfluenzae
Prevotella salivae
Haemophilus aegyptius
Moraxella nonliquefaciens
Human orthopneumovirus
Inluenza virus C</t>
  </si>
  <si>
    <t>57023
16853
16398
11318
11282
8757
7710
7504
6243
5955
5562
5139
4949
4047
3210
2964
2540
2366
2234
2138
199
1</t>
  </si>
  <si>
    <t>Respiratory syncitial virus</t>
  </si>
  <si>
    <t>Pneumocystis Ct value in clinical sample: 30
Aspergillus fumigatus: 28</t>
  </si>
  <si>
    <t>Fn</t>
  </si>
  <si>
    <t>NC_1</t>
  </si>
  <si>
    <t>NC_2</t>
  </si>
  <si>
    <t>NC_3</t>
  </si>
  <si>
    <t>NC_4</t>
  </si>
  <si>
    <t>NC_5</t>
  </si>
  <si>
    <t>NC_6</t>
  </si>
  <si>
    <t>NC_7</t>
  </si>
  <si>
    <t>NC_8</t>
  </si>
  <si>
    <t>NC_9</t>
  </si>
  <si>
    <t>NC_10</t>
  </si>
  <si>
    <t>NC_11</t>
  </si>
  <si>
    <t>NC_12</t>
  </si>
  <si>
    <t>NC_13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</si>
</sst>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1"/>
      <color theme="1"/>
      <name val="Calibri"/>
      <family val="2"/>
      <scheme val="minor"/>
    </font>
    <font>
      <b/>
      <sz val="11"/>
      <color rgb="FF000000"/>
      <name val="Calibri"/>
      <family val="2"/>
      <charset val="1"/>
    </font>
    <font>
      <b/>
      <sz val="10"/>
      <color rgb="FF000000"/>
      <name val="arial"/>
      <family val="2"/>
    </font>
    <font>
      <b/>
      <sz val="11"/>
      <color rgb="FF000000"/>
      <name val="Cambria"/>
      <family val="1"/>
    </font>
    <font>
      <sz val="11"/>
      <color rgb="FF000000"/>
      <name val="Calibri"/>
      <family val="2"/>
      <scheme val="minor"/>
    </font>
    <font>
      <sz val="11"/>
      <color rgb="FF000000"/>
      <name val="Calibri"/>
      <family val="2"/>
    </font>
    <font>
      <sz val="11"/>
      <color rgb="FF000000"/>
      <name val="Calibri (Body)"/>
    </font>
    <font>
      <sz val="11"/>
      <name val="Calibri"/>
      <family val="2"/>
    </font>
    <font>
      <b/>
      <sz val="10"/>
      <name val="Arial"/>
      <family val="2"/>
    </font>
    <font>
      <sz val="10"/>
      <color rgb="FF000000"/>
      <name val="Calibri"/>
      <family val="2"/>
    </font>
    <font>
      <sz val="10"/>
      <color rgb="FF000000"/>
      <name val="Calibri"/>
      <family val="2"/>
      <charset val="1"/>
    </font>
    <font>
      <sz val="10"/>
      <color rgb="FF000000"/>
      <name val="arial"/>
      <family val="2"/>
      <charset val="1"/>
    </font>
    <font>
      <b/>
      <sz val="10"/>
      <color rgb="FF000000"/>
      <name val="Cambria"/>
      <family val="1"/>
    </font>
    <font>
      <b/>
      <sz val="10"/>
      <color rgb="FF000000"/>
      <name val="Calibri"/>
      <family val="2"/>
      <scheme val="minor"/>
    </font>
    <font>
      <sz val="11"/>
      <name val="Cambria"/>
      <family val="1"/>
    </font>
    <font>
      <sz val="11"/>
      <color rgb="FF000000"/>
      <name val="Cambria"/>
      <family val="1"/>
    </font>
    <font>
      <b/>
      <sz val="11"/>
      <color rgb="FF000000"/>
      <name val="Calibri"/>
      <family val="2"/>
      <scheme val="minor"/>
    </font>
    <font>
      <sz val="11"/>
      <color rgb="FF000000"/>
      <name val="Calibri"/>
      <family val="2"/>
      <charset val="1"/>
    </font>
    <font>
      <b/>
      <sz val="10"/>
      <color rgb="FF000000"/>
      <name val="Calibri"/>
      <family val="2"/>
      <charset val="1"/>
    </font>
    <font>
      <sz val="11"/>
      <color rgb="FF000000"/>
      <name val="Calibri"/>
    </font>
    <font>
      <sz val="11"/>
      <color rgb="FF00B050"/>
      <name val="Calibri"/>
    </font>
    <font>
      <b/>
      <sz val="11"/>
      <color rgb="FF000000"/>
      <name val="Calibri"/>
      <family val="2"/>
    </font>
    <font>
      <b/>
      <u/>
      <sz val="10"/>
      <color rgb="FF000000"/>
      <name val="arial"/>
      <family val="2"/>
    </font>
    <font>
      <sz val="11"/>
      <name val="Calibri"/>
      <charset val="1"/>
    </font>
    <font>
      <b/>
      <sz val="11"/>
      <name val="Calibri"/>
      <charset val="1"/>
    </font>
    <font>
      <sz val="12"/>
      <color rgb="FF000000"/>
      <name val="Calibri"/>
      <charset val="1"/>
    </font>
    <font>
      <b/>
      <sz val="10"/>
      <color theme="1"/>
      <name val="Cambria"/>
      <charset val="1"/>
    </font>
    <font>
      <sz val="10"/>
      <color rgb="FF000000"/>
      <name val="Calibri"/>
      <charset val="1"/>
    </font>
    <font>
      <sz val="8"/>
      <color rgb="FF000000"/>
      <name val="Arial"/>
      <charset val="1"/>
    </font>
    <font>
      <sz val="11"/>
      <color rgb="FF000000"/>
      <name val="Calibri"/>
      <charset val="1"/>
    </font>
    <font>
      <b/>
      <sz val="11"/>
      <color rgb="FF000000"/>
      <name val="Calibri"/>
      <charset val="1"/>
    </font>
    <font>
      <sz val="11"/>
      <color rgb="FFFF0000"/>
      <name val="Calibri"/>
      <charset val="1"/>
    </font>
    <font>
      <b/>
      <sz val="12"/>
      <color rgb="FF000000"/>
      <name val="Calibri"/>
      <charset val="1"/>
    </font>
    <font>
      <i/>
      <sz val="12"/>
      <color rgb="FF000000"/>
      <name val="Calibri"/>
      <charset val="1"/>
    </font>
    <font>
      <b/>
      <sz val="11"/>
      <color rgb="FF000000"/>
      <name val="Calibri"/>
    </font>
    <font>
      <b/>
      <sz val="10"/>
      <color rgb="FF000000"/>
      <name val="Calibri"/>
    </font>
    <font>
      <sz val="10"/>
      <color rgb="FF000000"/>
      <name val="Calibri"/>
    </font>
    <font>
      <b/>
      <sz val="12"/>
      <color rgb="FF000000"/>
      <name val="Calibri"/>
    </font>
    <font>
      <sz val="12"/>
      <color rgb="FF000000"/>
      <name val="Calibri"/>
    </font>
    <font>
      <sz val="10"/>
      <color rgb="FF000000"/>
      <name val="Calibri"/>
      <family val="2"/>
      <scheme val="minor"/>
    </font>
    <font>
      <sz val="10"/>
      <color rgb="FF000000"/>
      <name val="Arial"/>
      <family val="2"/>
    </font>
    <font>
      <b/>
      <sz val="11"/>
      <name val="Cambria"/>
      <family val="1"/>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medium">
        <color rgb="FF000000"/>
      </top>
      <bottom/>
      <diagonal/>
    </border>
    <border>
      <left/>
      <right style="thin">
        <color rgb="FF000000"/>
      </right>
      <top/>
      <bottom/>
      <diagonal/>
    </border>
    <border>
      <left/>
      <right style="thin">
        <color rgb="FF000000"/>
      </right>
      <top/>
      <bottom style="medium">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182">
    <xf numFmtId="0" fontId="0" fillId="0" borderId="0" xfId="0"/>
    <xf numFmtId="0" fontId="1" fillId="0" borderId="0" xfId="0" applyFont="1"/>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0" fillId="0" borderId="1" xfId="0" applyBorder="1"/>
    <xf numFmtId="0" fontId="2" fillId="0" borderId="4"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2" fillId="0" borderId="0" xfId="0" applyFont="1" applyAlignment="1">
      <alignment horizontal="center" vertical="center"/>
    </xf>
    <xf numFmtId="0" fontId="4" fillId="0" borderId="0" xfId="0" applyFont="1"/>
    <xf numFmtId="0" fontId="4" fillId="0" borderId="0" xfId="0" applyFont="1" applyAlignment="1">
      <alignment wrapText="1"/>
    </xf>
    <xf numFmtId="0" fontId="2" fillId="0" borderId="0" xfId="0" applyFont="1" applyAlignment="1">
      <alignment horizontal="center" vertical="center"/>
    </xf>
    <xf numFmtId="0" fontId="13" fillId="0" borderId="0" xfId="0" applyFont="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1" fillId="0" borderId="1" xfId="0" applyFont="1" applyBorder="1" applyAlignment="1">
      <alignment horizontal="center"/>
    </xf>
    <xf numFmtId="0" fontId="14" fillId="0" borderId="1" xfId="0" applyFont="1" applyBorder="1" applyAlignment="1">
      <alignment horizontal="center" vertical="center"/>
    </xf>
    <xf numFmtId="0" fontId="0" fillId="0" borderId="2" xfId="0" applyBorder="1" applyAlignment="1">
      <alignment horizontal="center" vertical="center"/>
    </xf>
    <xf numFmtId="0" fontId="5" fillId="0" borderId="4"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vertical="center"/>
    </xf>
    <xf numFmtId="0" fontId="4" fillId="0" borderId="1"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4" xfId="0" applyBorder="1" applyAlignment="1">
      <alignment horizontal="center" vertical="center"/>
    </xf>
    <xf numFmtId="0" fontId="3" fillId="0" borderId="0" xfId="0" applyFont="1" applyAlignment="1">
      <alignment horizontal="center" vertical="center"/>
    </xf>
    <xf numFmtId="0" fontId="5" fillId="0" borderId="0" xfId="0" applyFont="1" applyAlignment="1">
      <alignment wrapText="1"/>
    </xf>
    <xf numFmtId="0" fontId="16" fillId="0" borderId="0" xfId="0" applyFont="1"/>
    <xf numFmtId="9" fontId="4" fillId="0" borderId="0" xfId="0" applyNumberFormat="1" applyFont="1" applyAlignment="1">
      <alignment wrapText="1"/>
    </xf>
    <xf numFmtId="10" fontId="4" fillId="0" borderId="0" xfId="0" applyNumberFormat="1" applyFont="1" applyAlignment="1">
      <alignment wrapText="1"/>
    </xf>
    <xf numFmtId="0" fontId="5" fillId="0" borderId="0" xfId="0" applyFont="1"/>
    <xf numFmtId="0" fontId="6" fillId="0" borderId="0" xfId="0" applyFont="1" applyAlignment="1">
      <alignment wrapText="1"/>
    </xf>
    <xf numFmtId="0" fontId="6" fillId="0" borderId="0" xfId="0" applyFont="1"/>
    <xf numFmtId="9" fontId="4" fillId="0" borderId="0" xfId="0" applyNumberFormat="1" applyFont="1"/>
    <xf numFmtId="10" fontId="4" fillId="0" borderId="0" xfId="0" applyNumberFormat="1" applyFont="1"/>
    <xf numFmtId="0" fontId="4" fillId="0" borderId="1" xfId="0" applyFont="1" applyBorder="1" applyAlignment="1">
      <alignment horizontal="left" vertical="center" wrapText="1"/>
    </xf>
    <xf numFmtId="0" fontId="17" fillId="0" borderId="1" xfId="0" applyFont="1" applyBorder="1" applyAlignment="1">
      <alignment horizontal="left" vertical="center" wrapText="1"/>
    </xf>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8"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4" fillId="0" borderId="1" xfId="0" applyFont="1" applyBorder="1" applyAlignment="1">
      <alignment horizontal="center"/>
    </xf>
    <xf numFmtId="0" fontId="11" fillId="0" borderId="0" xfId="0" applyFont="1" applyAlignment="1">
      <alignment horizontal="center" vertical="center"/>
    </xf>
    <xf numFmtId="0" fontId="5" fillId="0" borderId="1" xfId="0" applyFont="1" applyBorder="1" applyAlignment="1">
      <alignment horizontal="left" vertical="top" wrapText="1"/>
    </xf>
    <xf numFmtId="0" fontId="19" fillId="0" borderId="0" xfId="0" applyFont="1" applyAlignment="1">
      <alignment wrapText="1"/>
    </xf>
    <xf numFmtId="0" fontId="21" fillId="0" borderId="0" xfId="0" applyFont="1" applyAlignment="1">
      <alignment horizontal="center" vertical="center"/>
    </xf>
    <xf numFmtId="2" fontId="11" fillId="0" borderId="0" xfId="0" applyNumberFormat="1" applyFont="1" applyAlignment="1">
      <alignment horizontal="center" vertical="center"/>
    </xf>
    <xf numFmtId="164" fontId="11" fillId="0" borderId="0" xfId="0" applyNumberFormat="1" applyFont="1" applyAlignment="1">
      <alignment horizontal="center" vertical="center"/>
    </xf>
    <xf numFmtId="1" fontId="11" fillId="0" borderId="0" xfId="0" applyNumberFormat="1" applyFont="1" applyAlignment="1">
      <alignment horizontal="center" vertical="center"/>
    </xf>
    <xf numFmtId="0" fontId="21" fillId="0" borderId="0" xfId="0" applyFont="1"/>
    <xf numFmtId="0" fontId="2" fillId="0" borderId="0" xfId="0" applyFont="1" applyAlignment="1">
      <alignment vertical="center"/>
    </xf>
    <xf numFmtId="0" fontId="24" fillId="0" borderId="7" xfId="0" applyFont="1" applyBorder="1"/>
    <xf numFmtId="0" fontId="24" fillId="0" borderId="8" xfId="0" applyFont="1" applyBorder="1"/>
    <xf numFmtId="0" fontId="24" fillId="0" borderId="9" xfId="0" applyFont="1" applyBorder="1"/>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5" fillId="0" borderId="13" xfId="0" applyFont="1" applyBorder="1" applyAlignment="1">
      <alignment horizontal="center"/>
    </xf>
    <xf numFmtId="0" fontId="25" fillId="0" borderId="14" xfId="0" applyFont="1" applyBorder="1" applyAlignment="1">
      <alignment horizontal="center"/>
    </xf>
    <xf numFmtId="0" fontId="25" fillId="0" borderId="15" xfId="0" applyFont="1" applyBorder="1" applyAlignment="1">
      <alignment horizontal="center"/>
    </xf>
    <xf numFmtId="0" fontId="0" fillId="0" borderId="1" xfId="0" applyBorder="1" applyAlignment="1">
      <alignment horizontal="center"/>
    </xf>
    <xf numFmtId="0" fontId="0" fillId="0" borderId="0" xfId="0" applyAlignment="1">
      <alignment horizontal="center"/>
    </xf>
    <xf numFmtId="0" fontId="19" fillId="0" borderId="1" xfId="0" applyFont="1" applyBorder="1" applyAlignment="1">
      <alignment horizontal="left" vertical="center" wrapText="1"/>
    </xf>
    <xf numFmtId="0" fontId="3" fillId="0" borderId="4" xfId="0" applyFont="1" applyBorder="1" applyAlignment="1">
      <alignment horizontal="left" vertical="center"/>
    </xf>
    <xf numFmtId="0" fontId="5" fillId="0" borderId="4" xfId="0" applyFont="1" applyBorder="1" applyAlignment="1">
      <alignment horizontal="center" vertical="center"/>
    </xf>
    <xf numFmtId="0" fontId="18" fillId="0" borderId="0" xfId="0" applyFont="1" applyAlignment="1">
      <alignment horizontal="center" vertical="center" wrapText="1"/>
    </xf>
    <xf numFmtId="0" fontId="3" fillId="0" borderId="2" xfId="0" applyFont="1" applyBorder="1" applyAlignment="1">
      <alignment horizontal="left" vertical="center"/>
    </xf>
    <xf numFmtId="0" fontId="32" fillId="0" borderId="16" xfId="0" applyFont="1" applyBorder="1" applyAlignment="1">
      <alignment horizontal="center" vertical="center"/>
    </xf>
    <xf numFmtId="0" fontId="32" fillId="0" borderId="16" xfId="0" applyFont="1" applyBorder="1" applyAlignment="1">
      <alignment horizontal="center"/>
    </xf>
    <xf numFmtId="0" fontId="33" fillId="0" borderId="3" xfId="0" applyFont="1" applyBorder="1" applyAlignment="1">
      <alignment horizontal="center"/>
    </xf>
    <xf numFmtId="0" fontId="25" fillId="0" borderId="18" xfId="0" applyFont="1" applyBorder="1" applyAlignment="1">
      <alignment horizontal="center"/>
    </xf>
    <xf numFmtId="0" fontId="25" fillId="0" borderId="3" xfId="0" applyFont="1" applyBorder="1" applyAlignment="1">
      <alignment horizontal="center"/>
    </xf>
    <xf numFmtId="0" fontId="25" fillId="0" borderId="3" xfId="0" quotePrefix="1" applyFont="1" applyBorder="1" applyAlignment="1">
      <alignment horizontal="center"/>
    </xf>
    <xf numFmtId="0" fontId="33" fillId="0" borderId="1" xfId="0" applyFont="1" applyBorder="1" applyAlignment="1">
      <alignment horizontal="center"/>
    </xf>
    <xf numFmtId="0" fontId="25" fillId="0" borderId="4" xfId="0" applyFont="1" applyBorder="1" applyAlignment="1">
      <alignment horizontal="center"/>
    </xf>
    <xf numFmtId="0" fontId="25" fillId="0" borderId="1" xfId="0" applyFont="1" applyBorder="1" applyAlignment="1">
      <alignment horizontal="center"/>
    </xf>
    <xf numFmtId="0" fontId="33" fillId="0" borderId="16" xfId="0" applyFont="1" applyBorder="1" applyAlignment="1">
      <alignment horizontal="center"/>
    </xf>
    <xf numFmtId="0" fontId="25" fillId="0" borderId="17" xfId="0" applyFont="1" applyBorder="1" applyAlignment="1">
      <alignment horizontal="center"/>
    </xf>
    <xf numFmtId="0" fontId="25" fillId="0" borderId="16" xfId="0" applyFont="1" applyBorder="1" applyAlignment="1">
      <alignment horizontal="center"/>
    </xf>
    <xf numFmtId="0" fontId="30" fillId="0" borderId="1" xfId="0" applyFont="1" applyBorder="1" applyAlignment="1">
      <alignment horizontal="center" vertical="center"/>
    </xf>
    <xf numFmtId="0" fontId="29" fillId="0" borderId="1" xfId="0" applyFont="1" applyBorder="1" applyAlignment="1">
      <alignment horizontal="center" vertical="center"/>
    </xf>
    <xf numFmtId="0" fontId="29" fillId="0" borderId="1" xfId="0" quotePrefix="1" applyFont="1" applyBorder="1" applyAlignment="1">
      <alignment horizontal="center" vertical="center"/>
    </xf>
    <xf numFmtId="0" fontId="34" fillId="0" borderId="1" xfId="0" applyFont="1" applyBorder="1" applyAlignment="1">
      <alignment horizontal="center" vertical="center"/>
    </xf>
    <xf numFmtId="0" fontId="35"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xf>
    <xf numFmtId="0" fontId="34" fillId="0" borderId="0" xfId="0" applyFont="1" applyAlignment="1">
      <alignment horizontal="center" vertical="center"/>
    </xf>
    <xf numFmtId="0" fontId="35" fillId="0" borderId="0" xfId="0" applyFont="1" applyAlignment="1">
      <alignment horizontal="center" vertical="center"/>
    </xf>
    <xf numFmtId="0" fontId="19" fillId="0" borderId="0" xfId="0" applyFont="1" applyAlignment="1">
      <alignment horizontal="center"/>
    </xf>
    <xf numFmtId="0" fontId="19" fillId="0" borderId="0" xfId="0" applyFont="1" applyAlignment="1">
      <alignment horizontal="center" vertical="center"/>
    </xf>
    <xf numFmtId="0" fontId="19" fillId="0" borderId="0" xfId="0" applyFont="1" applyAlignment="1">
      <alignment horizontal="center" vertical="center" wrapText="1"/>
    </xf>
    <xf numFmtId="0" fontId="1" fillId="0" borderId="0" xfId="0" applyFont="1" applyAlignment="1">
      <alignment horizontal="center"/>
    </xf>
    <xf numFmtId="0" fontId="1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wrapText="1"/>
    </xf>
    <xf numFmtId="0" fontId="4" fillId="0" borderId="0" xfId="0" applyFont="1" applyAlignment="1">
      <alignment horizontal="center" vertical="center"/>
    </xf>
    <xf numFmtId="0" fontId="0" fillId="0" borderId="0" xfId="0" applyAlignment="1">
      <alignment horizontal="center" wrapText="1"/>
    </xf>
    <xf numFmtId="0" fontId="34" fillId="0" borderId="1" xfId="0" applyFont="1" applyBorder="1" applyAlignment="1">
      <alignment horizontal="center"/>
    </xf>
    <xf numFmtId="0" fontId="28" fillId="0" borderId="0" xfId="0" applyFont="1" applyAlignment="1">
      <alignment wrapText="1"/>
    </xf>
    <xf numFmtId="0" fontId="34" fillId="0" borderId="0" xfId="0" applyFont="1" applyAlignment="1">
      <alignment horizontal="center"/>
    </xf>
    <xf numFmtId="0" fontId="36" fillId="0" borderId="0" xfId="0" applyFont="1" applyAlignment="1">
      <alignment horizontal="center" vertical="center"/>
    </xf>
    <xf numFmtId="0" fontId="29" fillId="0" borderId="2"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0" fillId="0" borderId="5" xfId="0" applyBorder="1" applyAlignment="1">
      <alignment horizontal="center" vertical="center"/>
    </xf>
    <xf numFmtId="0" fontId="4" fillId="0" borderId="5" xfId="0" applyFont="1" applyBorder="1" applyAlignment="1">
      <alignment horizontal="center" vertical="center"/>
    </xf>
    <xf numFmtId="0" fontId="29" fillId="0" borderId="0" xfId="0" applyFont="1"/>
    <xf numFmtId="0" fontId="31" fillId="0" borderId="0" xfId="0" applyFont="1"/>
    <xf numFmtId="0" fontId="30" fillId="0" borderId="22" xfId="0" applyFont="1" applyBorder="1" applyAlignment="1">
      <alignment horizontal="center" vertical="center"/>
    </xf>
    <xf numFmtId="0" fontId="29" fillId="0" borderId="1" xfId="0" applyFont="1" applyBorder="1" applyAlignment="1">
      <alignment horizontal="center"/>
    </xf>
    <xf numFmtId="0" fontId="29" fillId="0" borderId="1" xfId="0" quotePrefix="1" applyFont="1" applyBorder="1" applyAlignment="1">
      <alignment horizontal="center"/>
    </xf>
    <xf numFmtId="0" fontId="29" fillId="0" borderId="23" xfId="0" applyFont="1" applyBorder="1" applyAlignment="1">
      <alignment horizontal="center" vertical="center"/>
    </xf>
    <xf numFmtId="0" fontId="29" fillId="0" borderId="5" xfId="0" applyFont="1" applyBorder="1" applyAlignment="1">
      <alignment horizontal="center"/>
    </xf>
    <xf numFmtId="0" fontId="29" fillId="0" borderId="24" xfId="0" applyFont="1" applyBorder="1" applyAlignment="1">
      <alignment horizontal="center" vertical="center"/>
    </xf>
    <xf numFmtId="0" fontId="29" fillId="0" borderId="3" xfId="0" applyFont="1" applyBorder="1" applyAlignment="1">
      <alignment horizontal="center"/>
    </xf>
    <xf numFmtId="0" fontId="29" fillId="0" borderId="5" xfId="0" quotePrefix="1" applyFont="1" applyBorder="1" applyAlignment="1">
      <alignment horizontal="center"/>
    </xf>
    <xf numFmtId="0" fontId="0" fillId="0" borderId="2" xfId="0" applyBorder="1" applyAlignment="1">
      <alignment horizontal="center"/>
    </xf>
    <xf numFmtId="0" fontId="29" fillId="0" borderId="5" xfId="0" quotePrefix="1" applyFont="1" applyBorder="1" applyAlignment="1">
      <alignment horizontal="center" vertical="center"/>
    </xf>
    <xf numFmtId="0" fontId="20" fillId="0" borderId="0" xfId="0" applyFont="1"/>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4" xfId="0" applyFont="1" applyBorder="1" applyAlignment="1">
      <alignment horizontal="center" vertical="center"/>
    </xf>
    <xf numFmtId="0" fontId="2" fillId="0" borderId="5" xfId="0" applyFont="1" applyBorder="1" applyAlignment="1">
      <alignment horizontal="center" vertical="center"/>
    </xf>
    <xf numFmtId="0" fontId="4" fillId="0" borderId="0" xfId="0" applyFont="1" applyAlignment="1">
      <alignment horizontal="center" vertical="center" wrapText="1"/>
    </xf>
    <xf numFmtId="0" fontId="26" fillId="0" borderId="0" xfId="0" applyFont="1" applyAlignment="1">
      <alignment horizontal="center" vertical="center"/>
    </xf>
    <xf numFmtId="0" fontId="27" fillId="0" borderId="0" xfId="0" applyFont="1" applyAlignment="1">
      <alignment horizontal="center" vertical="center" wrapText="1"/>
    </xf>
    <xf numFmtId="0" fontId="37" fillId="0" borderId="16" xfId="0" applyFont="1" applyBorder="1" applyAlignment="1">
      <alignment horizontal="center"/>
    </xf>
    <xf numFmtId="0" fontId="19" fillId="0" borderId="0" xfId="0" applyFont="1"/>
    <xf numFmtId="0" fontId="39" fillId="0" borderId="1" xfId="0" applyFont="1" applyBorder="1" applyAlignment="1">
      <alignment horizontal="center" vertical="center" wrapText="1"/>
    </xf>
    <xf numFmtId="0" fontId="39" fillId="0" borderId="0" xfId="0" applyFont="1" applyAlignment="1">
      <alignment horizontal="center" vertical="center"/>
    </xf>
    <xf numFmtId="0" fontId="40" fillId="0" borderId="1" xfId="0" applyFont="1" applyBorder="1" applyAlignment="1">
      <alignment horizontal="center" vertical="center"/>
    </xf>
    <xf numFmtId="0" fontId="39" fillId="0" borderId="1" xfId="0" applyFont="1" applyBorder="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vertical="center"/>
    </xf>
    <xf numFmtId="0" fontId="4" fillId="0" borderId="23" xfId="0"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vertical="center"/>
    </xf>
    <xf numFmtId="0" fontId="4" fillId="0" borderId="1" xfId="0" applyFont="1" applyBorder="1"/>
    <xf numFmtId="0" fontId="4" fillId="0" borderId="1" xfId="0" applyFont="1" applyBorder="1" applyAlignment="1">
      <alignment wrapText="1"/>
    </xf>
    <xf numFmtId="2" fontId="4" fillId="0" borderId="0" xfId="0" applyNumberFormat="1" applyFont="1" applyAlignment="1">
      <alignment horizontal="left" vertical="center"/>
    </xf>
    <xf numFmtId="0" fontId="4" fillId="0" borderId="4" xfId="0" applyFont="1" applyBorder="1" applyAlignment="1">
      <alignment horizontal="left" vertical="center"/>
    </xf>
    <xf numFmtId="164" fontId="4" fillId="0" borderId="0" xfId="0" applyNumberFormat="1"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4" xfId="0" applyFont="1" applyBorder="1" applyAlignment="1">
      <alignment horizontal="left" vertical="center" wrapText="1"/>
    </xf>
    <xf numFmtId="0" fontId="4" fillId="0" borderId="22" xfId="0" applyFont="1" applyBorder="1" applyAlignment="1">
      <alignment horizontal="left" vertical="center" wrapText="1"/>
    </xf>
    <xf numFmtId="0" fontId="4" fillId="0" borderId="11" xfId="0" applyFont="1" applyBorder="1" applyAlignment="1">
      <alignment horizontal="left" vertical="center" wrapText="1"/>
    </xf>
    <xf numFmtId="0" fontId="4" fillId="0" borderId="11" xfId="0" applyFont="1" applyBorder="1" applyAlignment="1">
      <alignment horizontal="left" vertical="center"/>
    </xf>
    <xf numFmtId="0" fontId="3" fillId="0" borderId="11" xfId="0" applyFont="1" applyBorder="1" applyAlignment="1">
      <alignment horizontal="left" vertical="center"/>
    </xf>
    <xf numFmtId="0" fontId="21" fillId="0" borderId="1" xfId="0" applyFont="1" applyBorder="1" applyAlignment="1">
      <alignment horizontal="center" vertical="center"/>
    </xf>
    <xf numFmtId="0" fontId="41" fillId="0" borderId="0" xfId="0" applyFont="1" applyAlignment="1">
      <alignment horizontal="center" vertical="center"/>
    </xf>
    <xf numFmtId="0" fontId="32" fillId="0" borderId="19" xfId="0" applyFont="1" applyBorder="1" applyAlignment="1">
      <alignment horizontal="center" vertical="center"/>
    </xf>
    <xf numFmtId="0" fontId="32" fillId="0" borderId="20" xfId="0" applyFont="1" applyBorder="1" applyAlignment="1">
      <alignment horizontal="center" vertical="center"/>
    </xf>
    <xf numFmtId="0" fontId="32" fillId="0" borderId="21" xfId="0" applyFont="1" applyBorder="1" applyAlignment="1">
      <alignment horizontal="center" vertical="center"/>
    </xf>
    <xf numFmtId="0" fontId="22"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uke Blagdon Snell" id="{DDD3437A-30A6-4214-A0F7-10037DACA52B}" userId="S::k1810481@kcl.ac.uk::ba6ec498-a545-4b24-8989-d274d7ec2d6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2" dT="2023-06-14T08:24:24.21" personId="{DDD3437A-30A6-4214-A0F7-10037DACA52B}" id="{702FFF7F-D1AA-48D1-9136-3BF8FBD3995E}">
    <text xml:space="preserve">Are you counting this Kleb as an additional detection? Could be misclass from Citrobacter too. </text>
  </threadedComment>
  <threadedComment ref="E45" dT="2023-06-14T08:24:57.20" personId="{DDD3437A-30A6-4214-A0F7-10037DACA52B}" id="{350B42B7-BD52-480F-8593-F7FA3F1A34EA}">
    <text>Alcaligenes and Aggregatibacter are not on list of predefined pathogens.</text>
  </threadedComment>
  <threadedComment ref="E49" dT="2023-06-14T08:25:34.43" personId="{DDD3437A-30A6-4214-A0F7-10037DACA52B}" id="{FC55F904-B90F-4436-9063-E68BBC1DC114}">
    <text>Mycoplasma salvarium is not on list of predefined pathogens</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2"/>
  <sheetViews>
    <sheetView workbookViewId="0">
      <selection activeCell="C34" sqref="C34"/>
    </sheetView>
  </sheetViews>
  <sheetFormatPr baseColWidth="10" defaultColWidth="8.83203125" defaultRowHeight="15" x14ac:dyDescent="0.2"/>
  <cols>
    <col min="1" max="1" width="27.5" customWidth="1"/>
  </cols>
  <sheetData>
    <row r="1" spans="1:1" x14ac:dyDescent="0.2">
      <c r="A1" t="s">
        <v>0</v>
      </c>
    </row>
    <row r="2" spans="1:1" x14ac:dyDescent="0.2">
      <c r="A2" t="s">
        <v>1</v>
      </c>
    </row>
    <row r="3" spans="1:1" x14ac:dyDescent="0.2">
      <c r="A3" t="s">
        <v>2</v>
      </c>
    </row>
    <row r="4" spans="1:1" x14ac:dyDescent="0.2">
      <c r="A4" t="s">
        <v>3</v>
      </c>
    </row>
    <row r="5" spans="1:1" x14ac:dyDescent="0.2">
      <c r="A5" t="s">
        <v>4</v>
      </c>
    </row>
    <row r="6" spans="1:1" x14ac:dyDescent="0.2">
      <c r="A6" t="s">
        <v>5</v>
      </c>
    </row>
    <row r="7" spans="1:1" x14ac:dyDescent="0.2">
      <c r="A7" t="s">
        <v>6</v>
      </c>
    </row>
    <row r="8" spans="1:1" x14ac:dyDescent="0.2">
      <c r="A8" t="s">
        <v>7</v>
      </c>
    </row>
    <row r="9" spans="1:1" x14ac:dyDescent="0.2">
      <c r="A9" t="s">
        <v>8</v>
      </c>
    </row>
    <row r="10" spans="1:1" x14ac:dyDescent="0.2">
      <c r="A10" t="s">
        <v>9</v>
      </c>
    </row>
    <row r="11" spans="1:1" x14ac:dyDescent="0.2">
      <c r="A11" t="s">
        <v>10</v>
      </c>
    </row>
    <row r="12" spans="1:1" x14ac:dyDescent="0.2">
      <c r="A12" t="s">
        <v>11</v>
      </c>
    </row>
    <row r="13" spans="1:1" x14ac:dyDescent="0.2">
      <c r="A13" t="s">
        <v>12</v>
      </c>
    </row>
    <row r="14" spans="1:1" x14ac:dyDescent="0.2">
      <c r="A14" t="s">
        <v>13</v>
      </c>
    </row>
    <row r="15" spans="1:1" x14ac:dyDescent="0.2">
      <c r="A15" t="s">
        <v>14</v>
      </c>
    </row>
    <row r="16" spans="1:1" x14ac:dyDescent="0.2">
      <c r="A16" t="s">
        <v>15</v>
      </c>
    </row>
    <row r="17" spans="1:1" x14ac:dyDescent="0.2">
      <c r="A17" t="s">
        <v>16</v>
      </c>
    </row>
    <row r="18" spans="1:1" x14ac:dyDescent="0.2">
      <c r="A18" t="s">
        <v>17</v>
      </c>
    </row>
    <row r="19" spans="1:1" x14ac:dyDescent="0.2">
      <c r="A19" t="s">
        <v>18</v>
      </c>
    </row>
    <row r="20" spans="1:1" x14ac:dyDescent="0.2">
      <c r="A20" t="s">
        <v>19</v>
      </c>
    </row>
    <row r="21" spans="1:1" x14ac:dyDescent="0.2">
      <c r="A21" t="s">
        <v>20</v>
      </c>
    </row>
    <row r="22" spans="1:1" x14ac:dyDescent="0.2">
      <c r="A22" t="s">
        <v>21</v>
      </c>
    </row>
    <row r="23" spans="1:1" x14ac:dyDescent="0.2">
      <c r="A23" t="s">
        <v>22</v>
      </c>
    </row>
    <row r="24" spans="1:1" x14ac:dyDescent="0.2">
      <c r="A24" t="s">
        <v>23</v>
      </c>
    </row>
    <row r="25" spans="1:1" x14ac:dyDescent="0.2">
      <c r="A25" t="s">
        <v>24</v>
      </c>
    </row>
    <row r="26" spans="1:1" x14ac:dyDescent="0.2">
      <c r="A26" t="s">
        <v>25</v>
      </c>
    </row>
    <row r="27" spans="1:1" x14ac:dyDescent="0.2">
      <c r="A27" t="s">
        <v>26</v>
      </c>
    </row>
    <row r="28" spans="1:1" x14ac:dyDescent="0.2">
      <c r="A28" t="s">
        <v>27</v>
      </c>
    </row>
    <row r="29" spans="1:1" x14ac:dyDescent="0.2">
      <c r="A29" t="s">
        <v>28</v>
      </c>
    </row>
    <row r="30" spans="1:1" x14ac:dyDescent="0.2">
      <c r="A30" t="s">
        <v>29</v>
      </c>
    </row>
    <row r="31" spans="1:1" x14ac:dyDescent="0.2">
      <c r="A31" t="s">
        <v>30</v>
      </c>
    </row>
    <row r="37" spans="1:1" x14ac:dyDescent="0.2">
      <c r="A37" s="117"/>
    </row>
    <row r="38" spans="1:1" x14ac:dyDescent="0.2">
      <c r="A38" s="117"/>
    </row>
    <row r="39" spans="1:1" x14ac:dyDescent="0.2">
      <c r="A39" s="117"/>
    </row>
    <row r="40" spans="1:1" x14ac:dyDescent="0.2">
      <c r="A40" s="117"/>
    </row>
    <row r="41" spans="1:1" x14ac:dyDescent="0.2">
      <c r="A41" s="117"/>
    </row>
    <row r="42" spans="1:1" x14ac:dyDescent="0.2">
      <c r="A42" s="117"/>
    </row>
    <row r="43" spans="1:1" x14ac:dyDescent="0.2">
      <c r="A43" s="117"/>
    </row>
    <row r="44" spans="1:1" x14ac:dyDescent="0.2">
      <c r="A44" s="117"/>
    </row>
    <row r="45" spans="1:1" x14ac:dyDescent="0.2">
      <c r="A45" s="117"/>
    </row>
    <row r="46" spans="1:1" x14ac:dyDescent="0.2">
      <c r="A46" s="117"/>
    </row>
    <row r="47" spans="1:1" x14ac:dyDescent="0.2">
      <c r="A47" s="117"/>
    </row>
    <row r="48" spans="1:1" x14ac:dyDescent="0.2">
      <c r="A48" s="117"/>
    </row>
    <row r="49" spans="1:1" x14ac:dyDescent="0.2">
      <c r="A49" s="117"/>
    </row>
    <row r="50" spans="1:1" x14ac:dyDescent="0.2">
      <c r="A50" s="117"/>
    </row>
    <row r="51" spans="1:1" x14ac:dyDescent="0.2">
      <c r="A51" s="117"/>
    </row>
    <row r="52" spans="1:1" x14ac:dyDescent="0.2">
      <c r="A52" s="117"/>
    </row>
    <row r="53" spans="1:1" x14ac:dyDescent="0.2">
      <c r="A53" s="117"/>
    </row>
    <row r="54" spans="1:1" x14ac:dyDescent="0.2">
      <c r="A54" s="117"/>
    </row>
    <row r="55" spans="1:1" x14ac:dyDescent="0.2">
      <c r="A55" s="117"/>
    </row>
    <row r="56" spans="1:1" x14ac:dyDescent="0.2">
      <c r="A56" s="117"/>
    </row>
    <row r="57" spans="1:1" x14ac:dyDescent="0.2">
      <c r="A57" s="117"/>
    </row>
    <row r="58" spans="1:1" x14ac:dyDescent="0.2">
      <c r="A58" s="117"/>
    </row>
    <row r="59" spans="1:1" x14ac:dyDescent="0.2">
      <c r="A59" s="117"/>
    </row>
    <row r="60" spans="1:1" x14ac:dyDescent="0.2">
      <c r="A60" s="117"/>
    </row>
    <row r="61" spans="1:1" x14ac:dyDescent="0.2">
      <c r="A61" s="117"/>
    </row>
    <row r="62" spans="1:1" x14ac:dyDescent="0.2">
      <c r="A62" s="117"/>
    </row>
    <row r="63" spans="1:1" x14ac:dyDescent="0.2">
      <c r="A63" s="117"/>
    </row>
    <row r="64" spans="1:1" x14ac:dyDescent="0.2">
      <c r="A64" s="117"/>
    </row>
    <row r="65" spans="1:1" x14ac:dyDescent="0.2">
      <c r="A65" s="117"/>
    </row>
    <row r="66" spans="1:1" x14ac:dyDescent="0.2">
      <c r="A66" s="117"/>
    </row>
    <row r="67" spans="1:1" x14ac:dyDescent="0.2">
      <c r="A67" s="117"/>
    </row>
    <row r="68" spans="1:1" x14ac:dyDescent="0.2">
      <c r="A68" s="117"/>
    </row>
    <row r="69" spans="1:1" x14ac:dyDescent="0.2">
      <c r="A69" s="117"/>
    </row>
    <row r="70" spans="1:1" x14ac:dyDescent="0.2">
      <c r="A70" s="117"/>
    </row>
    <row r="71" spans="1:1" x14ac:dyDescent="0.2">
      <c r="A71" s="117"/>
    </row>
    <row r="72" spans="1:1" x14ac:dyDescent="0.2">
      <c r="A72" s="1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12"/>
  <sheetViews>
    <sheetView topLeftCell="B1" workbookViewId="0">
      <pane ySplit="1" topLeftCell="A15" activePane="bottomLeft" state="frozen"/>
      <selection pane="bottomLeft" activeCell="J14" sqref="J14"/>
    </sheetView>
  </sheetViews>
  <sheetFormatPr baseColWidth="10" defaultColWidth="9.1640625" defaultRowHeight="15" x14ac:dyDescent="0.2"/>
  <cols>
    <col min="1" max="1" width="9.1640625" style="20" hidden="1" customWidth="1"/>
    <col min="2" max="2" width="10" style="20" customWidth="1"/>
    <col min="3" max="3" width="9.1640625" style="20"/>
    <col min="4" max="4" width="9.1640625" style="20" customWidth="1"/>
    <col min="5" max="5" width="11.5" style="20" customWidth="1"/>
    <col min="6" max="6" width="44.33203125" style="20" customWidth="1"/>
    <col min="7" max="8" width="11.5" style="20" customWidth="1"/>
    <col min="9" max="12" width="10.83203125" style="20" customWidth="1"/>
    <col min="13" max="15" width="11.5" style="20" customWidth="1"/>
    <col min="16" max="16" width="40" style="20" customWidth="1"/>
    <col min="17" max="23" width="11.5" style="20" customWidth="1"/>
    <col min="24" max="24" width="45.33203125" style="20" customWidth="1"/>
    <col min="25" max="26" width="11.5" style="20" customWidth="1"/>
    <col min="27" max="29" width="9.1640625" style="20"/>
    <col min="30" max="30" width="11.5" style="20" customWidth="1"/>
    <col min="31" max="16384" width="9.1640625" style="20"/>
  </cols>
  <sheetData>
    <row r="1" spans="1:30" x14ac:dyDescent="0.2">
      <c r="A1" s="1" t="s">
        <v>31</v>
      </c>
      <c r="B1" s="3" t="s">
        <v>75</v>
      </c>
      <c r="C1" s="2" t="s">
        <v>912</v>
      </c>
      <c r="D1" s="2" t="s">
        <v>48</v>
      </c>
      <c r="E1" s="3" t="s">
        <v>913</v>
      </c>
      <c r="F1" s="3" t="s">
        <v>914</v>
      </c>
      <c r="G1" s="3" t="s">
        <v>258</v>
      </c>
      <c r="H1" s="3" t="s">
        <v>259</v>
      </c>
      <c r="I1" s="3" t="s">
        <v>915</v>
      </c>
      <c r="J1" s="3" t="s">
        <v>916</v>
      </c>
      <c r="K1" s="3" t="s">
        <v>917</v>
      </c>
      <c r="L1" s="3" t="s">
        <v>918</v>
      </c>
      <c r="M1" s="3" t="s">
        <v>919</v>
      </c>
      <c r="N1" s="3" t="s">
        <v>920</v>
      </c>
      <c r="O1" s="3" t="s">
        <v>921</v>
      </c>
      <c r="P1" s="3" t="s">
        <v>922</v>
      </c>
      <c r="Q1" s="3" t="s">
        <v>262</v>
      </c>
      <c r="R1" s="3" t="s">
        <v>263</v>
      </c>
      <c r="S1" s="3" t="s">
        <v>923</v>
      </c>
      <c r="T1" s="3" t="s">
        <v>924</v>
      </c>
      <c r="U1" s="3" t="s">
        <v>925</v>
      </c>
      <c r="V1" s="3" t="s">
        <v>918</v>
      </c>
      <c r="W1" s="3" t="s">
        <v>926</v>
      </c>
      <c r="X1" s="3" t="s">
        <v>489</v>
      </c>
      <c r="Y1" s="3" t="s">
        <v>927</v>
      </c>
      <c r="Z1" s="3" t="s">
        <v>267</v>
      </c>
      <c r="AA1" s="3" t="s">
        <v>923</v>
      </c>
      <c r="AB1" s="81" t="s">
        <v>916</v>
      </c>
      <c r="AC1" s="81" t="s">
        <v>917</v>
      </c>
      <c r="AD1" s="174" t="s">
        <v>928</v>
      </c>
    </row>
    <row r="2" spans="1:30" s="151" customFormat="1" ht="108" customHeight="1" x14ac:dyDescent="0.2">
      <c r="A2" s="151">
        <v>1</v>
      </c>
      <c r="B2" s="3">
        <v>1</v>
      </c>
      <c r="C2" s="5" t="s">
        <v>929</v>
      </c>
      <c r="D2" s="4" t="s">
        <v>381</v>
      </c>
      <c r="E2" s="4">
        <v>1209</v>
      </c>
      <c r="F2" s="5" t="s">
        <v>930</v>
      </c>
      <c r="G2" s="5" t="s">
        <v>931</v>
      </c>
      <c r="H2" s="47" t="s">
        <v>932</v>
      </c>
      <c r="I2" s="4" t="s">
        <v>933</v>
      </c>
      <c r="J2" s="4" t="s">
        <v>933</v>
      </c>
      <c r="K2" s="4" t="s">
        <v>933</v>
      </c>
      <c r="L2" s="4" t="s">
        <v>933</v>
      </c>
      <c r="M2" s="4">
        <v>6205</v>
      </c>
      <c r="N2" s="4">
        <v>53.274999999999999</v>
      </c>
      <c r="O2" s="4">
        <v>5004</v>
      </c>
      <c r="P2" s="77" t="s">
        <v>934</v>
      </c>
      <c r="Q2" s="5" t="s">
        <v>935</v>
      </c>
      <c r="R2" s="47" t="s">
        <v>936</v>
      </c>
      <c r="S2" s="4" t="s">
        <v>933</v>
      </c>
      <c r="T2" s="4" t="s">
        <v>933</v>
      </c>
      <c r="U2" s="4" t="s">
        <v>933</v>
      </c>
      <c r="V2" s="4" t="s">
        <v>933</v>
      </c>
      <c r="W2" s="4">
        <v>35743</v>
      </c>
      <c r="X2" s="5" t="s">
        <v>937</v>
      </c>
      <c r="Y2" s="47" t="s">
        <v>938</v>
      </c>
      <c r="Z2" s="47" t="s">
        <v>939</v>
      </c>
      <c r="AA2" s="4" t="s">
        <v>933</v>
      </c>
      <c r="AB2" s="152" t="s">
        <v>933</v>
      </c>
      <c r="AC2" s="152" t="s">
        <v>933</v>
      </c>
      <c r="AD2" s="156" t="s">
        <v>933</v>
      </c>
    </row>
    <row r="3" spans="1:30" s="151" customFormat="1" ht="320" x14ac:dyDescent="0.2">
      <c r="A3" s="151">
        <v>2</v>
      </c>
      <c r="B3" s="3">
        <v>2</v>
      </c>
      <c r="C3" s="6" t="s">
        <v>38</v>
      </c>
      <c r="D3" s="4" t="s">
        <v>381</v>
      </c>
      <c r="E3" s="4">
        <v>67</v>
      </c>
      <c r="F3" s="47" t="s">
        <v>940</v>
      </c>
      <c r="G3" s="47" t="s">
        <v>941</v>
      </c>
      <c r="H3" s="47" t="s">
        <v>942</v>
      </c>
      <c r="I3" s="4" t="s">
        <v>933</v>
      </c>
      <c r="J3" s="4" t="s">
        <v>933</v>
      </c>
      <c r="K3" s="4" t="s">
        <v>933</v>
      </c>
      <c r="L3" s="4" t="s">
        <v>933</v>
      </c>
      <c r="M3" s="4">
        <v>71</v>
      </c>
      <c r="N3" s="4">
        <v>10.472</v>
      </c>
      <c r="O3" s="4">
        <v>263</v>
      </c>
      <c r="P3" s="47" t="s">
        <v>943</v>
      </c>
      <c r="Q3" s="47" t="s">
        <v>944</v>
      </c>
      <c r="R3" s="47" t="s">
        <v>945</v>
      </c>
      <c r="S3" s="4" t="s">
        <v>933</v>
      </c>
      <c r="T3" s="4" t="s">
        <v>933</v>
      </c>
      <c r="U3" s="4" t="s">
        <v>933</v>
      </c>
      <c r="V3" s="4" t="s">
        <v>933</v>
      </c>
      <c r="W3" s="4">
        <v>1846</v>
      </c>
      <c r="X3" s="47" t="s">
        <v>946</v>
      </c>
      <c r="Y3" s="47" t="s">
        <v>947</v>
      </c>
      <c r="Z3" s="47" t="s">
        <v>948</v>
      </c>
      <c r="AA3" s="47" t="s">
        <v>949</v>
      </c>
      <c r="AB3" s="47" t="s">
        <v>933</v>
      </c>
      <c r="AC3" s="47" t="s">
        <v>933</v>
      </c>
      <c r="AD3" s="171" t="s">
        <v>933</v>
      </c>
    </row>
    <row r="4" spans="1:30" s="151" customFormat="1" ht="304" x14ac:dyDescent="0.2">
      <c r="A4" s="151">
        <v>3</v>
      </c>
      <c r="B4" s="3">
        <v>3</v>
      </c>
      <c r="C4" s="6" t="s">
        <v>84</v>
      </c>
      <c r="D4" s="4" t="s">
        <v>381</v>
      </c>
      <c r="E4" s="4">
        <v>4903</v>
      </c>
      <c r="F4" s="47" t="s">
        <v>1918</v>
      </c>
      <c r="G4" s="47" t="s">
        <v>1919</v>
      </c>
      <c r="H4" s="47" t="s">
        <v>950</v>
      </c>
      <c r="I4" s="4" t="s">
        <v>949</v>
      </c>
      <c r="J4" s="4" t="s">
        <v>949</v>
      </c>
      <c r="K4" s="4" t="s">
        <v>949</v>
      </c>
      <c r="L4" s="4" t="s">
        <v>949</v>
      </c>
      <c r="M4" s="4">
        <v>62902</v>
      </c>
      <c r="N4" s="4">
        <v>60.58</v>
      </c>
      <c r="O4" s="4">
        <v>21633</v>
      </c>
      <c r="P4" s="5" t="s">
        <v>1918</v>
      </c>
      <c r="Q4" s="47" t="s">
        <v>1920</v>
      </c>
      <c r="R4" s="47" t="s">
        <v>952</v>
      </c>
      <c r="S4" s="47" t="s">
        <v>949</v>
      </c>
      <c r="T4" s="47" t="s">
        <v>949</v>
      </c>
      <c r="U4" s="47" t="s">
        <v>949</v>
      </c>
      <c r="V4" s="47" t="s">
        <v>949</v>
      </c>
      <c r="W4" s="4">
        <v>169519</v>
      </c>
      <c r="X4" s="47" t="s">
        <v>1921</v>
      </c>
      <c r="Y4" s="47" t="s">
        <v>1922</v>
      </c>
      <c r="Z4" s="47" t="s">
        <v>953</v>
      </c>
      <c r="AA4" s="47" t="s">
        <v>949</v>
      </c>
      <c r="AB4" s="47" t="s">
        <v>949</v>
      </c>
      <c r="AC4" s="154" t="s">
        <v>949</v>
      </c>
      <c r="AD4" s="172" t="s">
        <v>949</v>
      </c>
    </row>
    <row r="5" spans="1:30" s="151" customFormat="1" ht="192" x14ac:dyDescent="0.2">
      <c r="A5" s="151">
        <v>4</v>
      </c>
      <c r="B5" s="3">
        <v>4</v>
      </c>
      <c r="C5" s="6" t="s">
        <v>38</v>
      </c>
      <c r="D5" s="4" t="s">
        <v>381</v>
      </c>
      <c r="E5" s="4">
        <v>1207</v>
      </c>
      <c r="F5" s="47" t="s">
        <v>954</v>
      </c>
      <c r="G5" s="47" t="s">
        <v>955</v>
      </c>
      <c r="H5" s="47" t="s">
        <v>956</v>
      </c>
      <c r="I5" s="4" t="s">
        <v>933</v>
      </c>
      <c r="J5" s="4" t="s">
        <v>933</v>
      </c>
      <c r="K5" s="4" t="s">
        <v>933</v>
      </c>
      <c r="L5" s="4" t="s">
        <v>933</v>
      </c>
      <c r="M5" s="4">
        <v>58447</v>
      </c>
      <c r="N5" s="4">
        <v>80.290999999999997</v>
      </c>
      <c r="O5" s="4">
        <v>5310</v>
      </c>
      <c r="P5" s="47" t="s">
        <v>957</v>
      </c>
      <c r="Q5" s="47" t="s">
        <v>958</v>
      </c>
      <c r="R5" s="47" t="s">
        <v>959</v>
      </c>
      <c r="S5" s="47" t="s">
        <v>949</v>
      </c>
      <c r="T5" s="47" t="s">
        <v>949</v>
      </c>
      <c r="U5" s="47" t="s">
        <v>949</v>
      </c>
      <c r="V5" s="47" t="s">
        <v>933</v>
      </c>
      <c r="W5" s="4">
        <v>53309</v>
      </c>
      <c r="X5" s="47" t="s">
        <v>960</v>
      </c>
      <c r="Y5" s="47" t="s">
        <v>961</v>
      </c>
      <c r="Z5" s="47" t="s">
        <v>962</v>
      </c>
      <c r="AA5" s="47" t="s">
        <v>949</v>
      </c>
      <c r="AB5" s="154" t="s">
        <v>949</v>
      </c>
      <c r="AC5" s="154" t="s">
        <v>949</v>
      </c>
      <c r="AD5" s="172" t="s">
        <v>949</v>
      </c>
    </row>
    <row r="6" spans="1:30" s="151" customFormat="1" ht="64" x14ac:dyDescent="0.2">
      <c r="A6" s="151">
        <v>6</v>
      </c>
      <c r="B6" s="3">
        <v>5</v>
      </c>
      <c r="C6" s="6" t="s">
        <v>84</v>
      </c>
      <c r="D6" s="4" t="s">
        <v>381</v>
      </c>
      <c r="E6" s="4">
        <v>7</v>
      </c>
      <c r="F6" s="5" t="s">
        <v>963</v>
      </c>
      <c r="G6" s="47">
        <v>3</v>
      </c>
      <c r="H6" s="47" t="s">
        <v>964</v>
      </c>
      <c r="I6" s="4" t="s">
        <v>949</v>
      </c>
      <c r="J6" s="4" t="s">
        <v>949</v>
      </c>
      <c r="K6" s="4" t="s">
        <v>933</v>
      </c>
      <c r="L6" s="4" t="s">
        <v>933</v>
      </c>
      <c r="M6" s="4">
        <v>0</v>
      </c>
      <c r="N6" s="4">
        <v>0</v>
      </c>
      <c r="O6" s="4">
        <v>16</v>
      </c>
      <c r="P6" s="47" t="s">
        <v>965</v>
      </c>
      <c r="Q6" s="47">
        <v>5</v>
      </c>
      <c r="R6" s="47"/>
      <c r="S6" s="4" t="s">
        <v>949</v>
      </c>
      <c r="T6" s="4" t="s">
        <v>949</v>
      </c>
      <c r="U6" s="4" t="s">
        <v>933</v>
      </c>
      <c r="V6" s="4" t="s">
        <v>933</v>
      </c>
      <c r="W6" s="4">
        <v>49</v>
      </c>
      <c r="X6" s="47" t="s">
        <v>965</v>
      </c>
      <c r="Y6" s="47" t="s">
        <v>967</v>
      </c>
      <c r="Z6" s="47"/>
      <c r="AA6" s="4" t="s">
        <v>949</v>
      </c>
      <c r="AB6" s="152" t="s">
        <v>949</v>
      </c>
      <c r="AC6" s="152" t="s">
        <v>949</v>
      </c>
      <c r="AD6" s="173" t="s">
        <v>933</v>
      </c>
    </row>
    <row r="7" spans="1:30" s="151" customFormat="1" ht="288" x14ac:dyDescent="0.2">
      <c r="A7" s="151">
        <v>5</v>
      </c>
      <c r="B7" s="3">
        <v>6</v>
      </c>
      <c r="C7" s="6" t="s">
        <v>47</v>
      </c>
      <c r="D7" s="4" t="s">
        <v>381</v>
      </c>
      <c r="E7" s="4">
        <v>4615</v>
      </c>
      <c r="F7" s="47" t="s">
        <v>968</v>
      </c>
      <c r="G7" s="47" t="s">
        <v>969</v>
      </c>
      <c r="H7" s="47" t="s">
        <v>970</v>
      </c>
      <c r="I7" s="47" t="s">
        <v>949</v>
      </c>
      <c r="J7" s="47" t="s">
        <v>949</v>
      </c>
      <c r="K7" s="47" t="s">
        <v>933</v>
      </c>
      <c r="L7" s="47" t="s">
        <v>933</v>
      </c>
      <c r="M7" s="4">
        <v>150785</v>
      </c>
      <c r="N7" s="4">
        <v>81.724000000000004</v>
      </c>
      <c r="O7" s="4">
        <v>19402</v>
      </c>
      <c r="P7" s="47" t="s">
        <v>971</v>
      </c>
      <c r="Q7" s="47" t="s">
        <v>972</v>
      </c>
      <c r="R7" s="47" t="s">
        <v>973</v>
      </c>
      <c r="S7" s="47" t="s">
        <v>949</v>
      </c>
      <c r="T7" s="47" t="s">
        <v>949</v>
      </c>
      <c r="U7" s="47" t="s">
        <v>949</v>
      </c>
      <c r="V7" s="47" t="s">
        <v>949</v>
      </c>
      <c r="W7" s="4">
        <v>177252</v>
      </c>
      <c r="X7" s="47" t="s">
        <v>974</v>
      </c>
      <c r="Y7" s="47" t="s">
        <v>975</v>
      </c>
      <c r="Z7" s="47" t="s">
        <v>976</v>
      </c>
      <c r="AA7" s="47" t="s">
        <v>949</v>
      </c>
      <c r="AB7" s="154" t="s">
        <v>949</v>
      </c>
      <c r="AC7" s="154" t="s">
        <v>949</v>
      </c>
      <c r="AD7" s="172" t="s">
        <v>949</v>
      </c>
    </row>
    <row r="8" spans="1:30" s="151" customFormat="1" ht="320" x14ac:dyDescent="0.2">
      <c r="A8" s="151">
        <v>7</v>
      </c>
      <c r="B8" s="3">
        <v>7</v>
      </c>
      <c r="C8" s="5" t="s">
        <v>1925</v>
      </c>
      <c r="D8" s="4" t="s">
        <v>381</v>
      </c>
      <c r="E8" s="4">
        <v>9795</v>
      </c>
      <c r="F8" s="47" t="s">
        <v>977</v>
      </c>
      <c r="G8" s="47" t="s">
        <v>978</v>
      </c>
      <c r="H8" s="47" t="s">
        <v>979</v>
      </c>
      <c r="I8" s="47" t="s">
        <v>949</v>
      </c>
      <c r="J8" s="47" t="s">
        <v>933</v>
      </c>
      <c r="K8" s="47" t="s">
        <v>933</v>
      </c>
      <c r="L8" s="47" t="s">
        <v>933</v>
      </c>
      <c r="M8" s="4">
        <v>134</v>
      </c>
      <c r="N8" s="4">
        <v>0.10199999999999999</v>
      </c>
      <c r="O8" s="4">
        <v>36223</v>
      </c>
      <c r="P8" s="47" t="s">
        <v>980</v>
      </c>
      <c r="Q8" s="47" t="s">
        <v>981</v>
      </c>
      <c r="R8" s="47" t="s">
        <v>982</v>
      </c>
      <c r="S8" s="4" t="s">
        <v>949</v>
      </c>
      <c r="T8" s="4" t="s">
        <v>949</v>
      </c>
      <c r="U8" s="4" t="s">
        <v>933</v>
      </c>
      <c r="V8" s="4" t="s">
        <v>933</v>
      </c>
      <c r="W8" s="4">
        <v>104242</v>
      </c>
      <c r="X8" s="5" t="s">
        <v>1923</v>
      </c>
      <c r="Y8" s="47" t="s">
        <v>1924</v>
      </c>
      <c r="Z8" s="47" t="s">
        <v>983</v>
      </c>
      <c r="AA8" s="4" t="s">
        <v>949</v>
      </c>
      <c r="AB8" s="152" t="s">
        <v>949</v>
      </c>
      <c r="AC8" s="152" t="s">
        <v>949</v>
      </c>
      <c r="AD8" s="173" t="s">
        <v>933</v>
      </c>
    </row>
    <row r="9" spans="1:30" s="151" customFormat="1" ht="192" x14ac:dyDescent="0.2">
      <c r="A9" s="151">
        <v>8</v>
      </c>
      <c r="B9" s="3">
        <v>8</v>
      </c>
      <c r="C9" s="5" t="s">
        <v>38</v>
      </c>
      <c r="D9" s="4" t="s">
        <v>381</v>
      </c>
      <c r="E9" s="4">
        <v>11296</v>
      </c>
      <c r="F9" s="47" t="s">
        <v>984</v>
      </c>
      <c r="G9" s="47" t="s">
        <v>985</v>
      </c>
      <c r="H9" s="47" t="s">
        <v>986</v>
      </c>
      <c r="I9" s="4" t="s">
        <v>949</v>
      </c>
      <c r="J9" s="4" t="s">
        <v>933</v>
      </c>
      <c r="K9" s="4" t="s">
        <v>933</v>
      </c>
      <c r="L9" s="4" t="s">
        <v>933</v>
      </c>
      <c r="M9" s="4">
        <v>6155</v>
      </c>
      <c r="N9" s="4">
        <v>64.007000000000005</v>
      </c>
      <c r="O9" s="4">
        <v>42556</v>
      </c>
      <c r="P9" s="47" t="s">
        <v>987</v>
      </c>
      <c r="Q9" s="47" t="s">
        <v>988</v>
      </c>
      <c r="R9" s="47" t="s">
        <v>989</v>
      </c>
      <c r="S9" s="47" t="s">
        <v>949</v>
      </c>
      <c r="T9" s="47" t="s">
        <v>933</v>
      </c>
      <c r="U9" s="47" t="s">
        <v>933</v>
      </c>
      <c r="V9" s="47" t="s">
        <v>933</v>
      </c>
      <c r="W9" s="4">
        <v>124419</v>
      </c>
      <c r="X9" s="47" t="s">
        <v>987</v>
      </c>
      <c r="Y9" s="47" t="s">
        <v>990</v>
      </c>
      <c r="Z9" s="47" t="s">
        <v>991</v>
      </c>
      <c r="AA9" s="47" t="s">
        <v>949</v>
      </c>
      <c r="AB9" s="154" t="s">
        <v>949</v>
      </c>
      <c r="AC9" s="154" t="s">
        <v>949</v>
      </c>
      <c r="AD9" s="172" t="s">
        <v>933</v>
      </c>
    </row>
    <row r="10" spans="1:30" s="151" customFormat="1" ht="350" x14ac:dyDescent="0.2">
      <c r="A10" s="151">
        <v>9</v>
      </c>
      <c r="B10" s="3">
        <v>9</v>
      </c>
      <c r="C10" s="6" t="s">
        <v>40</v>
      </c>
      <c r="D10" s="4" t="s">
        <v>381</v>
      </c>
      <c r="E10" s="4">
        <v>12247</v>
      </c>
      <c r="F10" s="47" t="s">
        <v>992</v>
      </c>
      <c r="G10" s="47" t="s">
        <v>993</v>
      </c>
      <c r="H10" s="47" t="s">
        <v>994</v>
      </c>
      <c r="I10" s="47" t="s">
        <v>949</v>
      </c>
      <c r="J10" s="47" t="s">
        <v>933</v>
      </c>
      <c r="K10" s="47" t="s">
        <v>933</v>
      </c>
      <c r="L10" s="47" t="s">
        <v>933</v>
      </c>
      <c r="M10" s="4">
        <v>17857</v>
      </c>
      <c r="N10" s="4">
        <v>13.73</v>
      </c>
      <c r="O10" s="4">
        <v>46423</v>
      </c>
      <c r="P10" s="5" t="s">
        <v>995</v>
      </c>
      <c r="Q10" s="47" t="s">
        <v>996</v>
      </c>
      <c r="R10" s="47" t="s">
        <v>997</v>
      </c>
      <c r="S10" s="47" t="s">
        <v>949</v>
      </c>
      <c r="T10" s="47" t="s">
        <v>949</v>
      </c>
      <c r="U10" s="47" t="s">
        <v>949</v>
      </c>
      <c r="V10" s="47" t="s">
        <v>933</v>
      </c>
      <c r="W10" s="4">
        <v>136587</v>
      </c>
      <c r="X10" s="5" t="s">
        <v>998</v>
      </c>
      <c r="Y10" s="47" t="s">
        <v>999</v>
      </c>
      <c r="Z10" s="47" t="s">
        <v>1000</v>
      </c>
      <c r="AA10" s="47" t="s">
        <v>949</v>
      </c>
      <c r="AB10" s="154" t="s">
        <v>949</v>
      </c>
      <c r="AC10" s="154" t="s">
        <v>949</v>
      </c>
      <c r="AD10" s="172" t="s">
        <v>949</v>
      </c>
    </row>
    <row r="11" spans="1:30" s="151" customFormat="1" ht="192" x14ac:dyDescent="0.2">
      <c r="A11" s="151">
        <v>10</v>
      </c>
      <c r="B11" s="3">
        <v>10</v>
      </c>
      <c r="C11" s="6" t="s">
        <v>41</v>
      </c>
      <c r="D11" s="4" t="s">
        <v>381</v>
      </c>
      <c r="E11" s="4">
        <v>429</v>
      </c>
      <c r="F11" s="47" t="s">
        <v>1001</v>
      </c>
      <c r="G11" s="47" t="s">
        <v>1002</v>
      </c>
      <c r="H11" s="47" t="s">
        <v>1003</v>
      </c>
      <c r="I11" s="4" t="s">
        <v>949</v>
      </c>
      <c r="J11" s="4" t="s">
        <v>933</v>
      </c>
      <c r="K11" s="4" t="s">
        <v>933</v>
      </c>
      <c r="L11" s="4" t="s">
        <v>933</v>
      </c>
      <c r="M11" s="4">
        <v>5016</v>
      </c>
      <c r="N11" s="4">
        <v>70.837000000000003</v>
      </c>
      <c r="O11" s="4">
        <v>1640</v>
      </c>
      <c r="P11" s="47" t="s">
        <v>1004</v>
      </c>
      <c r="Q11" s="47" t="s">
        <v>1005</v>
      </c>
      <c r="R11" s="47" t="s">
        <v>1006</v>
      </c>
      <c r="S11" s="4" t="s">
        <v>949</v>
      </c>
      <c r="T11" s="4" t="s">
        <v>933</v>
      </c>
      <c r="U11" s="4" t="s">
        <v>933</v>
      </c>
      <c r="V11" s="4" t="s">
        <v>933</v>
      </c>
      <c r="W11" s="4">
        <v>4783</v>
      </c>
      <c r="X11" s="47" t="s">
        <v>1007</v>
      </c>
      <c r="Y11" s="47" t="s">
        <v>1008</v>
      </c>
      <c r="Z11" s="47" t="s">
        <v>1009</v>
      </c>
      <c r="AA11" s="4" t="s">
        <v>949</v>
      </c>
      <c r="AB11" s="152" t="s">
        <v>949</v>
      </c>
      <c r="AC11" s="152" t="s">
        <v>933</v>
      </c>
      <c r="AD11" s="173" t="s">
        <v>933</v>
      </c>
    </row>
    <row r="12" spans="1:30" s="151" customFormat="1" ht="128" x14ac:dyDescent="0.2">
      <c r="A12" s="151">
        <v>11</v>
      </c>
      <c r="B12" s="3">
        <v>11</v>
      </c>
      <c r="C12" s="4" t="s">
        <v>1010</v>
      </c>
      <c r="D12" s="4" t="s">
        <v>51</v>
      </c>
      <c r="E12" s="4">
        <v>6421</v>
      </c>
      <c r="F12" s="47" t="s">
        <v>1011</v>
      </c>
      <c r="G12" s="47" t="s">
        <v>1012</v>
      </c>
      <c r="H12" s="47" t="s">
        <v>1013</v>
      </c>
      <c r="I12" s="4" t="s">
        <v>949</v>
      </c>
      <c r="J12" s="4" t="s">
        <v>949</v>
      </c>
      <c r="K12" s="4" t="s">
        <v>949</v>
      </c>
      <c r="L12" s="4" t="s">
        <v>949</v>
      </c>
      <c r="M12" s="4">
        <v>22274</v>
      </c>
      <c r="N12" s="4">
        <v>30.661999999999999</v>
      </c>
      <c r="O12" s="4">
        <v>34038</v>
      </c>
      <c r="P12" s="47" t="s">
        <v>1014</v>
      </c>
      <c r="Q12" s="47" t="s">
        <v>1015</v>
      </c>
      <c r="R12" s="47" t="s">
        <v>1016</v>
      </c>
      <c r="S12" s="4" t="s">
        <v>949</v>
      </c>
      <c r="T12" s="4" t="s">
        <v>949</v>
      </c>
      <c r="U12" s="4" t="s">
        <v>949</v>
      </c>
      <c r="V12" s="4" t="s">
        <v>949</v>
      </c>
      <c r="W12" s="4">
        <v>223036</v>
      </c>
      <c r="X12" s="47" t="s">
        <v>1017</v>
      </c>
      <c r="Y12" s="47" t="s">
        <v>1018</v>
      </c>
      <c r="Z12" s="47" t="s">
        <v>1019</v>
      </c>
      <c r="AA12" s="47" t="s">
        <v>949</v>
      </c>
      <c r="AB12" s="154" t="s">
        <v>949</v>
      </c>
      <c r="AC12" s="154" t="s">
        <v>949</v>
      </c>
      <c r="AD12" s="172" t="s">
        <v>949</v>
      </c>
    </row>
    <row r="13" spans="1:30" s="151" customFormat="1" ht="212.25" customHeight="1" x14ac:dyDescent="0.2">
      <c r="A13" s="151">
        <v>12</v>
      </c>
      <c r="B13" s="3">
        <v>12</v>
      </c>
      <c r="C13" s="6" t="s">
        <v>40</v>
      </c>
      <c r="D13" s="4" t="s">
        <v>1020</v>
      </c>
      <c r="E13" s="4">
        <v>4891</v>
      </c>
      <c r="F13" s="47" t="s">
        <v>1021</v>
      </c>
      <c r="G13" s="47" t="s">
        <v>1022</v>
      </c>
      <c r="H13" s="47" t="s">
        <v>1023</v>
      </c>
      <c r="I13" s="47" t="s">
        <v>949</v>
      </c>
      <c r="J13" s="47" t="s">
        <v>933</v>
      </c>
      <c r="K13" s="47" t="s">
        <v>933</v>
      </c>
      <c r="L13" s="47" t="s">
        <v>933</v>
      </c>
      <c r="M13" s="4">
        <v>18744</v>
      </c>
      <c r="N13" s="4">
        <v>23.425999999999998</v>
      </c>
      <c r="O13" s="4">
        <v>18358</v>
      </c>
      <c r="P13" s="5" t="s">
        <v>1024</v>
      </c>
      <c r="Q13" s="47" t="s">
        <v>1025</v>
      </c>
      <c r="R13" s="47" t="s">
        <v>1026</v>
      </c>
      <c r="S13" s="47" t="s">
        <v>949</v>
      </c>
      <c r="T13" s="47" t="s">
        <v>949</v>
      </c>
      <c r="U13" s="47" t="s">
        <v>933</v>
      </c>
      <c r="V13" s="47" t="s">
        <v>933</v>
      </c>
      <c r="W13" s="4">
        <v>121690</v>
      </c>
      <c r="X13" s="5" t="s">
        <v>1027</v>
      </c>
      <c r="Y13" s="47" t="s">
        <v>1028</v>
      </c>
      <c r="Z13" s="47" t="s">
        <v>1029</v>
      </c>
      <c r="AA13" s="4" t="s">
        <v>949</v>
      </c>
      <c r="AB13" s="152" t="s">
        <v>949</v>
      </c>
      <c r="AC13" s="152" t="s">
        <v>949</v>
      </c>
      <c r="AD13" s="173" t="s">
        <v>949</v>
      </c>
    </row>
    <row r="14" spans="1:30" s="151" customFormat="1" ht="208" x14ac:dyDescent="0.2">
      <c r="A14" s="151">
        <v>13</v>
      </c>
      <c r="B14" s="3">
        <v>13</v>
      </c>
      <c r="C14" s="6" t="s">
        <v>38</v>
      </c>
      <c r="D14" s="4" t="s">
        <v>1020</v>
      </c>
      <c r="E14" s="4">
        <v>9479</v>
      </c>
      <c r="F14" s="47" t="s">
        <v>1030</v>
      </c>
      <c r="G14" s="47" t="s">
        <v>1031</v>
      </c>
      <c r="H14" s="47" t="s">
        <v>1032</v>
      </c>
      <c r="I14" s="4" t="s">
        <v>933</v>
      </c>
      <c r="J14" s="4" t="s">
        <v>933</v>
      </c>
      <c r="K14" s="4" t="s">
        <v>933</v>
      </c>
      <c r="L14" s="4" t="s">
        <v>933</v>
      </c>
      <c r="M14" s="4">
        <v>6316</v>
      </c>
      <c r="N14" s="4">
        <v>58.95</v>
      </c>
      <c r="O14" s="4">
        <v>37791</v>
      </c>
      <c r="P14" s="47" t="s">
        <v>1033</v>
      </c>
      <c r="Q14" s="47" t="s">
        <v>1034</v>
      </c>
      <c r="R14" s="47" t="s">
        <v>1035</v>
      </c>
      <c r="S14" s="47" t="s">
        <v>949</v>
      </c>
      <c r="T14" s="47" t="s">
        <v>933</v>
      </c>
      <c r="U14" s="47" t="s">
        <v>933</v>
      </c>
      <c r="V14" s="47" t="s">
        <v>933</v>
      </c>
      <c r="W14" s="4">
        <v>323638</v>
      </c>
      <c r="X14" s="47" t="s">
        <v>1036</v>
      </c>
      <c r="Y14" s="47" t="s">
        <v>1037</v>
      </c>
      <c r="Z14" s="47" t="s">
        <v>1038</v>
      </c>
      <c r="AA14" s="47" t="s">
        <v>949</v>
      </c>
      <c r="AB14" s="154" t="s">
        <v>933</v>
      </c>
      <c r="AC14" s="154" t="s">
        <v>933</v>
      </c>
      <c r="AD14" s="172" t="s">
        <v>933</v>
      </c>
    </row>
    <row r="15" spans="1:30" s="151" customFormat="1" x14ac:dyDescent="0.2">
      <c r="A15" s="151">
        <v>14</v>
      </c>
      <c r="B15" s="3">
        <v>14</v>
      </c>
      <c r="C15" s="6" t="s">
        <v>42</v>
      </c>
      <c r="D15" s="4" t="s">
        <v>1039</v>
      </c>
      <c r="E15" s="4">
        <v>3</v>
      </c>
      <c r="F15" s="4" t="s">
        <v>93</v>
      </c>
      <c r="G15" s="4">
        <v>3</v>
      </c>
      <c r="H15" s="4"/>
      <c r="I15" s="4" t="s">
        <v>949</v>
      </c>
      <c r="J15" s="4" t="s">
        <v>949</v>
      </c>
      <c r="K15" s="4" t="s">
        <v>933</v>
      </c>
      <c r="L15" s="4" t="s">
        <v>1932</v>
      </c>
      <c r="M15" s="4">
        <v>175</v>
      </c>
      <c r="N15" s="4">
        <v>93.582999999999998</v>
      </c>
      <c r="O15" s="4">
        <v>5</v>
      </c>
      <c r="P15" s="4" t="s">
        <v>93</v>
      </c>
      <c r="Q15" s="4">
        <v>5</v>
      </c>
      <c r="R15" s="4"/>
      <c r="S15" s="4" t="s">
        <v>949</v>
      </c>
      <c r="T15" s="4" t="s">
        <v>949</v>
      </c>
      <c r="U15" s="4" t="s">
        <v>949</v>
      </c>
      <c r="V15" s="4" t="s">
        <v>933</v>
      </c>
      <c r="W15" s="4">
        <v>16</v>
      </c>
      <c r="X15" s="6" t="s">
        <v>1930</v>
      </c>
      <c r="Y15" s="4">
        <v>16</v>
      </c>
      <c r="Z15" s="47"/>
      <c r="AA15" s="4" t="s">
        <v>949</v>
      </c>
      <c r="AB15" s="4" t="s">
        <v>949</v>
      </c>
      <c r="AC15" s="4" t="s">
        <v>949</v>
      </c>
      <c r="AD15" s="4" t="s">
        <v>949</v>
      </c>
    </row>
    <row r="16" spans="1:30" s="151" customFormat="1" ht="192" x14ac:dyDescent="0.2">
      <c r="A16" s="151">
        <v>15</v>
      </c>
      <c r="B16" s="3">
        <v>15</v>
      </c>
      <c r="C16" s="6" t="s">
        <v>40</v>
      </c>
      <c r="D16" s="4" t="s">
        <v>381</v>
      </c>
      <c r="E16" s="4">
        <v>4868</v>
      </c>
      <c r="F16" s="47" t="s">
        <v>1040</v>
      </c>
      <c r="G16" s="47" t="s">
        <v>1041</v>
      </c>
      <c r="H16" s="47" t="s">
        <v>1042</v>
      </c>
      <c r="I16" s="47" t="s">
        <v>949</v>
      </c>
      <c r="J16" s="47" t="s">
        <v>949</v>
      </c>
      <c r="K16" s="47" t="s">
        <v>949</v>
      </c>
      <c r="L16" s="47" t="s">
        <v>933</v>
      </c>
      <c r="M16" s="4">
        <v>89407</v>
      </c>
      <c r="N16" s="4">
        <v>58.686</v>
      </c>
      <c r="O16" s="4">
        <v>19947</v>
      </c>
      <c r="P16" s="47" t="s">
        <v>1043</v>
      </c>
      <c r="Q16" s="47" t="s">
        <v>1044</v>
      </c>
      <c r="R16" s="47" t="s">
        <v>1045</v>
      </c>
      <c r="S16" s="47" t="s">
        <v>949</v>
      </c>
      <c r="T16" s="47" t="s">
        <v>949</v>
      </c>
      <c r="U16" s="47" t="s">
        <v>949</v>
      </c>
      <c r="V16" s="47" t="s">
        <v>949</v>
      </c>
      <c r="W16" s="4">
        <v>169035</v>
      </c>
      <c r="X16" s="47" t="s">
        <v>1043</v>
      </c>
      <c r="Y16" s="47" t="s">
        <v>1046</v>
      </c>
      <c r="Z16" s="47" t="s">
        <v>1047</v>
      </c>
      <c r="AA16" s="4" t="s">
        <v>949</v>
      </c>
      <c r="AB16" s="4" t="s">
        <v>949</v>
      </c>
      <c r="AC16" s="152" t="s">
        <v>949</v>
      </c>
      <c r="AD16" s="173" t="s">
        <v>949</v>
      </c>
    </row>
    <row r="17" spans="1:30" s="151" customFormat="1" ht="144" x14ac:dyDescent="0.2">
      <c r="A17" s="151">
        <v>16</v>
      </c>
      <c r="B17" s="3">
        <v>16</v>
      </c>
      <c r="C17" s="5" t="s">
        <v>1048</v>
      </c>
      <c r="D17" s="4" t="s">
        <v>381</v>
      </c>
      <c r="E17" s="4">
        <v>9539</v>
      </c>
      <c r="F17" s="47" t="s">
        <v>1049</v>
      </c>
      <c r="G17" s="47" t="s">
        <v>1050</v>
      </c>
      <c r="H17" s="47" t="s">
        <v>1051</v>
      </c>
      <c r="I17" s="4" t="s">
        <v>949</v>
      </c>
      <c r="J17" s="4" t="s">
        <v>949</v>
      </c>
      <c r="K17" s="4" t="s">
        <v>949</v>
      </c>
      <c r="L17" s="4" t="s">
        <v>949</v>
      </c>
      <c r="M17" s="4">
        <v>61300</v>
      </c>
      <c r="N17" s="4">
        <v>56.765999999999998</v>
      </c>
      <c r="O17" s="4">
        <v>36768</v>
      </c>
      <c r="P17" s="47" t="s">
        <v>1052</v>
      </c>
      <c r="Q17" s="47" t="s">
        <v>1053</v>
      </c>
      <c r="R17" s="47" t="s">
        <v>1054</v>
      </c>
      <c r="S17" s="4" t="s">
        <v>949</v>
      </c>
      <c r="T17" s="4" t="s">
        <v>949</v>
      </c>
      <c r="U17" s="4" t="s">
        <v>949</v>
      </c>
      <c r="V17" s="4" t="s">
        <v>949</v>
      </c>
      <c r="W17" s="4">
        <v>291321</v>
      </c>
      <c r="X17" s="5" t="s">
        <v>1055</v>
      </c>
      <c r="Y17" s="47" t="s">
        <v>1056</v>
      </c>
      <c r="Z17" s="47" t="s">
        <v>1057</v>
      </c>
      <c r="AA17" s="47" t="s">
        <v>949</v>
      </c>
      <c r="AB17" s="154" t="s">
        <v>949</v>
      </c>
      <c r="AC17" s="154" t="s">
        <v>949</v>
      </c>
      <c r="AD17" s="172" t="s">
        <v>949</v>
      </c>
    </row>
    <row r="18" spans="1:30" s="151" customFormat="1" ht="320" x14ac:dyDescent="0.2">
      <c r="A18" s="151">
        <v>17</v>
      </c>
      <c r="B18" s="3">
        <v>17</v>
      </c>
      <c r="C18" s="6" t="s">
        <v>1010</v>
      </c>
      <c r="D18" s="4" t="s">
        <v>381</v>
      </c>
      <c r="E18" s="4">
        <v>8513</v>
      </c>
      <c r="F18" s="47" t="s">
        <v>1058</v>
      </c>
      <c r="G18" s="47" t="s">
        <v>1059</v>
      </c>
      <c r="H18" s="47" t="s">
        <v>1060</v>
      </c>
      <c r="I18" s="47" t="s">
        <v>949</v>
      </c>
      <c r="J18" s="47" t="s">
        <v>949</v>
      </c>
      <c r="K18" s="47" t="s">
        <v>949</v>
      </c>
      <c r="L18" s="47" t="s">
        <v>949</v>
      </c>
      <c r="M18" s="4">
        <v>18377</v>
      </c>
      <c r="N18" s="4">
        <v>16.131</v>
      </c>
      <c r="O18" s="4">
        <v>39013</v>
      </c>
      <c r="P18" s="47" t="s">
        <v>1061</v>
      </c>
      <c r="Q18" s="47" t="s">
        <v>1062</v>
      </c>
      <c r="R18" s="47" t="s">
        <v>1063</v>
      </c>
      <c r="S18" s="47" t="s">
        <v>949</v>
      </c>
      <c r="T18" s="47" t="s">
        <v>949</v>
      </c>
      <c r="U18" s="47" t="s">
        <v>949</v>
      </c>
      <c r="V18" s="47" t="s">
        <v>949</v>
      </c>
      <c r="W18" s="4">
        <v>385911</v>
      </c>
      <c r="X18" s="47" t="s">
        <v>1064</v>
      </c>
      <c r="Y18" s="47" t="s">
        <v>1065</v>
      </c>
      <c r="Z18" s="47" t="s">
        <v>1066</v>
      </c>
      <c r="AA18" s="47" t="s">
        <v>949</v>
      </c>
      <c r="AB18" s="154" t="s">
        <v>949</v>
      </c>
      <c r="AC18" s="154" t="s">
        <v>949</v>
      </c>
      <c r="AD18" s="172" t="s">
        <v>949</v>
      </c>
    </row>
    <row r="19" spans="1:30" s="151" customFormat="1" ht="240" x14ac:dyDescent="0.2">
      <c r="A19" s="151">
        <v>18</v>
      </c>
      <c r="B19" s="3">
        <v>18</v>
      </c>
      <c r="C19" s="5" t="s">
        <v>42</v>
      </c>
      <c r="D19" s="4" t="s">
        <v>381</v>
      </c>
      <c r="E19" s="4">
        <v>5278</v>
      </c>
      <c r="F19" s="5" t="s">
        <v>1067</v>
      </c>
      <c r="G19" s="47" t="s">
        <v>1068</v>
      </c>
      <c r="H19" s="47" t="s">
        <v>1069</v>
      </c>
      <c r="I19" s="47" t="s">
        <v>949</v>
      </c>
      <c r="J19" s="47" t="s">
        <v>933</v>
      </c>
      <c r="K19" s="47" t="s">
        <v>933</v>
      </c>
      <c r="L19" s="47" t="s">
        <v>933</v>
      </c>
      <c r="M19" s="4">
        <v>9079</v>
      </c>
      <c r="N19" s="4">
        <v>10.244999999999999</v>
      </c>
      <c r="O19" s="4">
        <v>24097</v>
      </c>
      <c r="P19" s="5" t="s">
        <v>1070</v>
      </c>
      <c r="Q19" s="47" t="s">
        <v>1071</v>
      </c>
      <c r="R19" s="47" t="s">
        <v>1072</v>
      </c>
      <c r="S19" s="47" t="s">
        <v>949</v>
      </c>
      <c r="T19" s="47" t="s">
        <v>949</v>
      </c>
      <c r="U19" s="47" t="s">
        <v>949</v>
      </c>
      <c r="V19" s="47" t="s">
        <v>933</v>
      </c>
      <c r="W19" s="4">
        <v>236308</v>
      </c>
      <c r="X19" s="5" t="s">
        <v>1926</v>
      </c>
      <c r="Y19" s="47" t="s">
        <v>1927</v>
      </c>
      <c r="Z19" s="47" t="s">
        <v>1073</v>
      </c>
      <c r="AA19" s="47" t="s">
        <v>949</v>
      </c>
      <c r="AB19" s="154" t="s">
        <v>949</v>
      </c>
      <c r="AC19" s="154" t="s">
        <v>949</v>
      </c>
      <c r="AD19" s="172" t="s">
        <v>949</v>
      </c>
    </row>
    <row r="20" spans="1:30" s="151" customFormat="1" ht="96" x14ac:dyDescent="0.2">
      <c r="A20" s="151">
        <v>19</v>
      </c>
      <c r="B20" s="3">
        <v>19</v>
      </c>
      <c r="C20" s="5" t="s">
        <v>42</v>
      </c>
      <c r="D20" s="4" t="s">
        <v>381</v>
      </c>
      <c r="E20" s="4">
        <v>16307</v>
      </c>
      <c r="F20" s="47" t="s">
        <v>1074</v>
      </c>
      <c r="G20" s="47" t="s">
        <v>1075</v>
      </c>
      <c r="H20" s="47" t="s">
        <v>1076</v>
      </c>
      <c r="I20" s="4" t="s">
        <v>949</v>
      </c>
      <c r="J20" s="4" t="s">
        <v>949</v>
      </c>
      <c r="K20" s="4" t="s">
        <v>949</v>
      </c>
      <c r="L20" s="4" t="s">
        <v>949</v>
      </c>
      <c r="M20" s="4">
        <v>9410</v>
      </c>
      <c r="N20" s="4">
        <v>8.1590000000000007</v>
      </c>
      <c r="O20" s="4">
        <v>74391</v>
      </c>
      <c r="P20" s="47" t="s">
        <v>1074</v>
      </c>
      <c r="Q20" s="47" t="s">
        <v>1077</v>
      </c>
      <c r="R20" s="47" t="s">
        <v>1078</v>
      </c>
      <c r="S20" s="4" t="s">
        <v>949</v>
      </c>
      <c r="T20" s="4" t="s">
        <v>949</v>
      </c>
      <c r="U20" s="4" t="s">
        <v>949</v>
      </c>
      <c r="V20" s="4" t="s">
        <v>949</v>
      </c>
      <c r="W20" s="4">
        <v>713785</v>
      </c>
      <c r="X20" s="47" t="s">
        <v>1074</v>
      </c>
      <c r="Y20" s="47" t="s">
        <v>1079</v>
      </c>
      <c r="Z20" s="47" t="s">
        <v>1080</v>
      </c>
      <c r="AA20" s="47" t="s">
        <v>949</v>
      </c>
      <c r="AB20" s="154" t="s">
        <v>949</v>
      </c>
      <c r="AC20" s="154" t="s">
        <v>949</v>
      </c>
      <c r="AD20" s="172" t="s">
        <v>949</v>
      </c>
    </row>
    <row r="21" spans="1:30" s="151" customFormat="1" ht="80" x14ac:dyDescent="0.2">
      <c r="A21" s="151">
        <v>46</v>
      </c>
      <c r="B21" s="3">
        <v>20</v>
      </c>
      <c r="C21" s="5" t="s">
        <v>1081</v>
      </c>
      <c r="D21" s="4" t="s">
        <v>56</v>
      </c>
      <c r="E21" s="4">
        <v>263</v>
      </c>
      <c r="F21" s="5" t="s">
        <v>1082</v>
      </c>
      <c r="G21" s="47" t="s">
        <v>1083</v>
      </c>
      <c r="H21" s="47" t="s">
        <v>1084</v>
      </c>
      <c r="I21" s="47" t="s">
        <v>949</v>
      </c>
      <c r="J21" s="47" t="s">
        <v>949</v>
      </c>
      <c r="K21" s="47" t="s">
        <v>949</v>
      </c>
      <c r="L21" s="47" t="s">
        <v>933</v>
      </c>
      <c r="M21" s="4">
        <v>59834</v>
      </c>
      <c r="N21" s="4">
        <v>97.733999999999995</v>
      </c>
      <c r="O21" s="4">
        <v>1075</v>
      </c>
      <c r="P21" s="5" t="s">
        <v>1085</v>
      </c>
      <c r="Q21" s="47" t="s">
        <v>1086</v>
      </c>
      <c r="R21" s="47" t="s">
        <v>1087</v>
      </c>
      <c r="S21" s="47" t="s">
        <v>949</v>
      </c>
      <c r="T21" s="47" t="s">
        <v>949</v>
      </c>
      <c r="U21" s="47" t="s">
        <v>949</v>
      </c>
      <c r="V21" s="47" t="s">
        <v>949</v>
      </c>
      <c r="W21" s="4">
        <v>9898</v>
      </c>
      <c r="X21" s="5" t="s">
        <v>1085</v>
      </c>
      <c r="Y21" s="47" t="s">
        <v>1088</v>
      </c>
      <c r="Z21" s="47" t="s">
        <v>1089</v>
      </c>
      <c r="AA21" s="47" t="s">
        <v>949</v>
      </c>
      <c r="AB21" s="154" t="s">
        <v>949</v>
      </c>
      <c r="AC21" s="154" t="s">
        <v>949</v>
      </c>
      <c r="AD21" s="172" t="s">
        <v>949</v>
      </c>
    </row>
    <row r="22" spans="1:30" s="151" customFormat="1" ht="16" x14ac:dyDescent="0.2">
      <c r="A22" s="151">
        <v>20</v>
      </c>
      <c r="B22" s="3">
        <v>21</v>
      </c>
      <c r="C22" s="4" t="s">
        <v>36</v>
      </c>
      <c r="D22" s="4" t="s">
        <v>1090</v>
      </c>
      <c r="E22" s="4">
        <v>69</v>
      </c>
      <c r="F22" s="47" t="s">
        <v>36</v>
      </c>
      <c r="G22" s="47"/>
      <c r="H22" s="47"/>
      <c r="I22" s="4" t="s">
        <v>951</v>
      </c>
      <c r="J22" s="4" t="s">
        <v>951</v>
      </c>
      <c r="K22" s="4" t="s">
        <v>951</v>
      </c>
      <c r="L22" s="4" t="s">
        <v>951</v>
      </c>
      <c r="M22" s="4">
        <v>45411</v>
      </c>
      <c r="N22" s="4">
        <v>89.805000000000007</v>
      </c>
      <c r="O22" s="4">
        <v>294</v>
      </c>
      <c r="P22" s="47" t="s">
        <v>37</v>
      </c>
      <c r="Q22" s="47"/>
      <c r="R22" s="47"/>
      <c r="S22" s="4" t="s">
        <v>951</v>
      </c>
      <c r="T22" s="4" t="s">
        <v>951</v>
      </c>
      <c r="U22" s="4" t="s">
        <v>951</v>
      </c>
      <c r="V22" s="4" t="s">
        <v>951</v>
      </c>
      <c r="W22" s="4">
        <v>2133</v>
      </c>
      <c r="X22" s="47" t="s">
        <v>36</v>
      </c>
      <c r="Y22" s="47"/>
      <c r="Z22" s="47"/>
      <c r="AA22" s="47" t="s">
        <v>951</v>
      </c>
      <c r="AB22" s="47" t="s">
        <v>951</v>
      </c>
      <c r="AC22" s="154" t="s">
        <v>951</v>
      </c>
      <c r="AD22" s="172" t="s">
        <v>951</v>
      </c>
    </row>
    <row r="23" spans="1:30" s="151" customFormat="1" ht="183.75" customHeight="1" x14ac:dyDescent="0.2">
      <c r="A23" s="151">
        <v>21</v>
      </c>
      <c r="B23" s="3">
        <v>22</v>
      </c>
      <c r="C23" s="6" t="s">
        <v>1091</v>
      </c>
      <c r="D23" s="4" t="s">
        <v>1092</v>
      </c>
      <c r="E23" s="4">
        <v>2287</v>
      </c>
      <c r="F23" s="47" t="s">
        <v>1093</v>
      </c>
      <c r="G23" s="47" t="s">
        <v>1094</v>
      </c>
      <c r="H23" s="47" t="s">
        <v>1095</v>
      </c>
      <c r="I23" s="4" t="s">
        <v>949</v>
      </c>
      <c r="J23" s="4" t="s">
        <v>949</v>
      </c>
      <c r="K23" s="4" t="s">
        <v>949</v>
      </c>
      <c r="L23" s="4" t="s">
        <v>949</v>
      </c>
      <c r="M23" s="4">
        <v>42349</v>
      </c>
      <c r="N23" s="4">
        <v>62.725999999999999</v>
      </c>
      <c r="O23" s="4">
        <v>9126</v>
      </c>
      <c r="P23" s="47" t="s">
        <v>1096</v>
      </c>
      <c r="Q23" s="47" t="s">
        <v>1097</v>
      </c>
      <c r="R23" s="47" t="s">
        <v>1098</v>
      </c>
      <c r="S23" s="4" t="s">
        <v>949</v>
      </c>
      <c r="T23" s="4" t="s">
        <v>949</v>
      </c>
      <c r="U23" s="4" t="s">
        <v>949</v>
      </c>
      <c r="V23" s="4" t="s">
        <v>949</v>
      </c>
      <c r="W23" s="4">
        <v>68755</v>
      </c>
      <c r="X23" s="47" t="s">
        <v>1099</v>
      </c>
      <c r="Y23" s="47" t="s">
        <v>1100</v>
      </c>
      <c r="Z23" s="47" t="s">
        <v>1101</v>
      </c>
      <c r="AA23" s="47" t="s">
        <v>949</v>
      </c>
      <c r="AB23" s="154" t="s">
        <v>949</v>
      </c>
      <c r="AC23" s="154" t="s">
        <v>949</v>
      </c>
      <c r="AD23" s="172" t="s">
        <v>949</v>
      </c>
    </row>
    <row r="24" spans="1:30" s="151" customFormat="1" ht="335" x14ac:dyDescent="0.2">
      <c r="A24" s="151">
        <v>22</v>
      </c>
      <c r="B24" s="3">
        <v>23</v>
      </c>
      <c r="C24" s="6" t="s">
        <v>43</v>
      </c>
      <c r="D24" s="4" t="s">
        <v>1092</v>
      </c>
      <c r="E24" s="4">
        <v>2665</v>
      </c>
      <c r="F24" s="47" t="s">
        <v>1102</v>
      </c>
      <c r="G24" s="47" t="s">
        <v>1103</v>
      </c>
      <c r="H24" s="47" t="s">
        <v>1104</v>
      </c>
      <c r="I24" s="155" t="s">
        <v>949</v>
      </c>
      <c r="J24" s="47" t="s">
        <v>949</v>
      </c>
      <c r="K24" s="47" t="s">
        <v>933</v>
      </c>
      <c r="L24" s="47" t="s">
        <v>933</v>
      </c>
      <c r="M24" s="4">
        <v>118473</v>
      </c>
      <c r="N24" s="4">
        <v>74.837000000000003</v>
      </c>
      <c r="O24" s="4">
        <v>11042</v>
      </c>
      <c r="P24" s="47" t="s">
        <v>1105</v>
      </c>
      <c r="Q24" s="47" t="s">
        <v>1106</v>
      </c>
      <c r="R24" s="47" t="s">
        <v>1107</v>
      </c>
      <c r="S24" s="47" t="s">
        <v>949</v>
      </c>
      <c r="T24" s="47" t="s">
        <v>949</v>
      </c>
      <c r="U24" s="47" t="s">
        <v>949</v>
      </c>
      <c r="V24" s="47" t="s">
        <v>949</v>
      </c>
      <c r="W24" s="4">
        <v>85270</v>
      </c>
      <c r="X24" s="47" t="s">
        <v>1108</v>
      </c>
      <c r="Y24" s="47" t="s">
        <v>1109</v>
      </c>
      <c r="Z24" s="47" t="s">
        <v>1110</v>
      </c>
      <c r="AA24" s="47" t="s">
        <v>949</v>
      </c>
      <c r="AB24" s="154" t="s">
        <v>949</v>
      </c>
      <c r="AC24" s="154" t="s">
        <v>949</v>
      </c>
      <c r="AD24" s="172" t="s">
        <v>949</v>
      </c>
    </row>
    <row r="25" spans="1:30" s="151" customFormat="1" ht="176" x14ac:dyDescent="0.2">
      <c r="A25" s="151">
        <v>23</v>
      </c>
      <c r="B25" s="3">
        <v>24</v>
      </c>
      <c r="C25" s="6" t="s">
        <v>37</v>
      </c>
      <c r="D25" s="6" t="s">
        <v>1020</v>
      </c>
      <c r="E25" s="4">
        <v>6635</v>
      </c>
      <c r="F25" s="47" t="s">
        <v>1111</v>
      </c>
      <c r="G25" s="47" t="s">
        <v>1112</v>
      </c>
      <c r="H25" s="154" t="s">
        <v>1113</v>
      </c>
      <c r="I25" s="47" t="s">
        <v>951</v>
      </c>
      <c r="J25" s="47" t="s">
        <v>951</v>
      </c>
      <c r="K25" s="47" t="s">
        <v>951</v>
      </c>
      <c r="L25" s="47" t="s">
        <v>951</v>
      </c>
      <c r="M25" s="4">
        <v>426</v>
      </c>
      <c r="N25" s="4">
        <v>0.625</v>
      </c>
      <c r="O25" s="4">
        <v>26419</v>
      </c>
      <c r="P25" s="47" t="s">
        <v>1114</v>
      </c>
      <c r="Q25" s="47" t="s">
        <v>1115</v>
      </c>
      <c r="R25" s="47" t="s">
        <v>1116</v>
      </c>
      <c r="S25" s="47" t="s">
        <v>951</v>
      </c>
      <c r="T25" s="47" t="s">
        <v>951</v>
      </c>
      <c r="U25" s="47" t="s">
        <v>951</v>
      </c>
      <c r="V25" s="47" t="s">
        <v>951</v>
      </c>
      <c r="W25" s="4">
        <v>204793</v>
      </c>
      <c r="X25" s="47" t="s">
        <v>1117</v>
      </c>
      <c r="Y25" s="47" t="s">
        <v>1118</v>
      </c>
      <c r="Z25" s="47" t="s">
        <v>1119</v>
      </c>
      <c r="AA25" s="4" t="s">
        <v>951</v>
      </c>
      <c r="AB25" s="4" t="s">
        <v>951</v>
      </c>
      <c r="AC25" s="152" t="s">
        <v>951</v>
      </c>
      <c r="AD25" s="173" t="s">
        <v>951</v>
      </c>
    </row>
    <row r="26" spans="1:30" s="151" customFormat="1" ht="48" x14ac:dyDescent="0.2">
      <c r="A26" s="151">
        <v>24</v>
      </c>
      <c r="B26" s="3">
        <v>25</v>
      </c>
      <c r="C26" s="6" t="s">
        <v>36</v>
      </c>
      <c r="D26" s="6" t="s">
        <v>1020</v>
      </c>
      <c r="E26" s="4">
        <v>12124</v>
      </c>
      <c r="F26" s="47" t="s">
        <v>1120</v>
      </c>
      <c r="G26" s="47" t="s">
        <v>1121</v>
      </c>
      <c r="H26" s="47" t="s">
        <v>1122</v>
      </c>
      <c r="I26" s="156" t="s">
        <v>951</v>
      </c>
      <c r="J26" s="156" t="s">
        <v>951</v>
      </c>
      <c r="K26" s="156" t="s">
        <v>951</v>
      </c>
      <c r="L26" s="156" t="s">
        <v>951</v>
      </c>
      <c r="M26" s="4">
        <v>17</v>
      </c>
      <c r="N26" s="4">
        <v>2.7E-2</v>
      </c>
      <c r="O26" s="4">
        <v>52403</v>
      </c>
      <c r="P26" s="47" t="s">
        <v>1123</v>
      </c>
      <c r="Q26" s="47" t="s">
        <v>1124</v>
      </c>
      <c r="R26" s="47" t="s">
        <v>1125</v>
      </c>
      <c r="S26" s="4" t="s">
        <v>951</v>
      </c>
      <c r="T26" s="4" t="s">
        <v>951</v>
      </c>
      <c r="U26" s="4" t="s">
        <v>951</v>
      </c>
      <c r="V26" s="4" t="s">
        <v>951</v>
      </c>
      <c r="W26" s="4">
        <v>484987</v>
      </c>
      <c r="X26" s="5" t="s">
        <v>1123</v>
      </c>
      <c r="Y26" s="47" t="s">
        <v>1126</v>
      </c>
      <c r="Z26" s="47" t="s">
        <v>1127</v>
      </c>
      <c r="AA26" s="47" t="s">
        <v>951</v>
      </c>
      <c r="AB26" s="47" t="s">
        <v>951</v>
      </c>
      <c r="AC26" s="154" t="s">
        <v>951</v>
      </c>
      <c r="AD26" s="172" t="s">
        <v>951</v>
      </c>
    </row>
    <row r="27" spans="1:30" s="151" customFormat="1" ht="32" x14ac:dyDescent="0.2">
      <c r="A27" s="151">
        <v>25</v>
      </c>
      <c r="B27" s="3">
        <v>26</v>
      </c>
      <c r="C27" s="6" t="s">
        <v>36</v>
      </c>
      <c r="D27" s="4" t="s">
        <v>1020</v>
      </c>
      <c r="E27" s="4">
        <v>196</v>
      </c>
      <c r="F27" s="47" t="s">
        <v>1128</v>
      </c>
      <c r="G27" s="47" t="s">
        <v>1129</v>
      </c>
      <c r="H27" s="47" t="s">
        <v>1130</v>
      </c>
      <c r="I27" s="4" t="s">
        <v>951</v>
      </c>
      <c r="J27" s="4" t="s">
        <v>951</v>
      </c>
      <c r="K27" s="4" t="s">
        <v>951</v>
      </c>
      <c r="L27" s="4" t="s">
        <v>951</v>
      </c>
      <c r="M27" s="4">
        <v>12856</v>
      </c>
      <c r="N27" s="4">
        <v>93.498000000000005</v>
      </c>
      <c r="O27" s="4">
        <v>799</v>
      </c>
      <c r="P27" s="47" t="s">
        <v>1128</v>
      </c>
      <c r="Q27" s="47" t="s">
        <v>1131</v>
      </c>
      <c r="R27" s="47" t="s">
        <v>1132</v>
      </c>
      <c r="S27" s="4" t="s">
        <v>951</v>
      </c>
      <c r="T27" s="4" t="s">
        <v>951</v>
      </c>
      <c r="U27" s="4" t="s">
        <v>951</v>
      </c>
      <c r="V27" s="4" t="s">
        <v>951</v>
      </c>
      <c r="W27" s="4">
        <v>7520</v>
      </c>
      <c r="X27" s="47" t="s">
        <v>1128</v>
      </c>
      <c r="Y27" s="47" t="s">
        <v>1133</v>
      </c>
      <c r="Z27" s="47" t="s">
        <v>1134</v>
      </c>
      <c r="AA27" s="4" t="s">
        <v>951</v>
      </c>
      <c r="AB27" s="4" t="s">
        <v>951</v>
      </c>
      <c r="AC27" s="152" t="s">
        <v>951</v>
      </c>
      <c r="AD27" s="173" t="s">
        <v>951</v>
      </c>
    </row>
    <row r="28" spans="1:30" s="151" customFormat="1" ht="192" x14ac:dyDescent="0.2">
      <c r="A28" s="151">
        <v>26</v>
      </c>
      <c r="B28" s="3">
        <v>27</v>
      </c>
      <c r="C28" s="6" t="s">
        <v>37</v>
      </c>
      <c r="D28" s="4" t="s">
        <v>1020</v>
      </c>
      <c r="E28" s="4">
        <v>780</v>
      </c>
      <c r="F28" s="47" t="s">
        <v>1135</v>
      </c>
      <c r="G28" s="47" t="s">
        <v>1136</v>
      </c>
      <c r="H28" s="47" t="s">
        <v>1137</v>
      </c>
      <c r="I28" s="4" t="s">
        <v>951</v>
      </c>
      <c r="J28" s="4" t="s">
        <v>951</v>
      </c>
      <c r="K28" s="4" t="s">
        <v>951</v>
      </c>
      <c r="L28" s="4" t="s">
        <v>951</v>
      </c>
      <c r="M28" s="4">
        <v>20947</v>
      </c>
      <c r="N28" s="4">
        <v>73.256</v>
      </c>
      <c r="O28" s="4">
        <v>3185</v>
      </c>
      <c r="P28" s="47" t="s">
        <v>1138</v>
      </c>
      <c r="Q28" s="47" t="s">
        <v>1139</v>
      </c>
      <c r="R28" s="47" t="s">
        <v>1140</v>
      </c>
      <c r="S28" s="47" t="s">
        <v>951</v>
      </c>
      <c r="T28" s="47" t="s">
        <v>951</v>
      </c>
      <c r="U28" s="47" t="s">
        <v>951</v>
      </c>
      <c r="V28" s="47" t="s">
        <v>951</v>
      </c>
      <c r="W28" s="4">
        <v>26766</v>
      </c>
      <c r="X28" s="47" t="s">
        <v>1141</v>
      </c>
      <c r="Y28" s="47" t="s">
        <v>1142</v>
      </c>
      <c r="Z28" s="47" t="s">
        <v>1143</v>
      </c>
      <c r="AA28" s="47" t="s">
        <v>951</v>
      </c>
      <c r="AB28" s="47" t="s">
        <v>951</v>
      </c>
      <c r="AC28" s="154" t="s">
        <v>951</v>
      </c>
      <c r="AD28" s="172" t="s">
        <v>951</v>
      </c>
    </row>
    <row r="29" spans="1:30" s="151" customFormat="1" ht="256" x14ac:dyDescent="0.2">
      <c r="A29" s="151">
        <v>27</v>
      </c>
      <c r="B29" s="3">
        <v>28</v>
      </c>
      <c r="C29" s="6" t="s">
        <v>37</v>
      </c>
      <c r="D29" s="4" t="s">
        <v>1020</v>
      </c>
      <c r="E29" s="4">
        <v>7368</v>
      </c>
      <c r="F29" s="47" t="s">
        <v>1144</v>
      </c>
      <c r="G29" s="47" t="s">
        <v>1145</v>
      </c>
      <c r="H29" s="155" t="s">
        <v>1146</v>
      </c>
      <c r="I29" s="157" t="s">
        <v>951</v>
      </c>
      <c r="J29" s="157" t="s">
        <v>951</v>
      </c>
      <c r="K29" s="157" t="s">
        <v>951</v>
      </c>
      <c r="L29" s="157" t="s">
        <v>951</v>
      </c>
      <c r="M29" s="4">
        <v>4367</v>
      </c>
      <c r="N29" s="4">
        <v>6.0330000000000004</v>
      </c>
      <c r="O29" s="4">
        <v>30850</v>
      </c>
      <c r="P29" s="47" t="s">
        <v>1147</v>
      </c>
      <c r="Q29" s="155" t="s">
        <v>1148</v>
      </c>
      <c r="R29" s="155" t="s">
        <v>1149</v>
      </c>
      <c r="S29" s="155" t="s">
        <v>951</v>
      </c>
      <c r="T29" s="47" t="s">
        <v>951</v>
      </c>
      <c r="U29" s="47" t="s">
        <v>951</v>
      </c>
      <c r="V29" s="47" t="s">
        <v>951</v>
      </c>
      <c r="W29" s="4">
        <v>273658</v>
      </c>
      <c r="X29" s="47" t="s">
        <v>1150</v>
      </c>
      <c r="Y29" s="47" t="s">
        <v>1151</v>
      </c>
      <c r="Z29" s="155" t="s">
        <v>1152</v>
      </c>
      <c r="AA29" s="155" t="s">
        <v>951</v>
      </c>
      <c r="AB29" s="155" t="s">
        <v>951</v>
      </c>
      <c r="AC29" s="159" t="s">
        <v>951</v>
      </c>
      <c r="AD29" s="172" t="s">
        <v>951</v>
      </c>
    </row>
    <row r="30" spans="1:30" s="151" customFormat="1" ht="112" x14ac:dyDescent="0.2">
      <c r="A30" s="151">
        <v>28</v>
      </c>
      <c r="B30" s="3">
        <v>29</v>
      </c>
      <c r="C30" s="6" t="s">
        <v>37</v>
      </c>
      <c r="D30" s="4" t="s">
        <v>1020</v>
      </c>
      <c r="E30" s="4">
        <v>1639</v>
      </c>
      <c r="F30" s="47" t="s">
        <v>1153</v>
      </c>
      <c r="G30" s="154" t="s">
        <v>1154</v>
      </c>
      <c r="H30" s="47" t="s">
        <v>1155</v>
      </c>
      <c r="I30" s="4" t="s">
        <v>951</v>
      </c>
      <c r="J30" s="4" t="s">
        <v>951</v>
      </c>
      <c r="K30" s="4" t="s">
        <v>951</v>
      </c>
      <c r="L30" s="4" t="s">
        <v>951</v>
      </c>
      <c r="M30" s="151">
        <v>31039</v>
      </c>
      <c r="N30" s="4">
        <v>71.346999999999994</v>
      </c>
      <c r="O30" s="4">
        <v>6990</v>
      </c>
      <c r="P30" s="154" t="s">
        <v>1153</v>
      </c>
      <c r="Q30" s="47" t="s">
        <v>1156</v>
      </c>
      <c r="R30" s="47" t="s">
        <v>1157</v>
      </c>
      <c r="S30" s="47" t="s">
        <v>951</v>
      </c>
      <c r="T30" s="47" t="s">
        <v>951</v>
      </c>
      <c r="U30" s="47" t="s">
        <v>951</v>
      </c>
      <c r="V30" s="47" t="s">
        <v>951</v>
      </c>
      <c r="W30" s="4">
        <v>65851</v>
      </c>
      <c r="X30" s="47" t="s">
        <v>1153</v>
      </c>
      <c r="Y30" s="154" t="s">
        <v>1158</v>
      </c>
      <c r="Z30" s="47" t="s">
        <v>1159</v>
      </c>
      <c r="AA30" s="4" t="s">
        <v>951</v>
      </c>
      <c r="AB30" s="4" t="s">
        <v>951</v>
      </c>
      <c r="AC30" s="152" t="s">
        <v>951</v>
      </c>
      <c r="AD30" s="173" t="s">
        <v>951</v>
      </c>
    </row>
    <row r="31" spans="1:30" s="151" customFormat="1" ht="144" x14ac:dyDescent="0.2">
      <c r="A31" s="151">
        <v>29</v>
      </c>
      <c r="B31" s="3">
        <v>30</v>
      </c>
      <c r="C31" s="6" t="s">
        <v>37</v>
      </c>
      <c r="D31" s="4" t="s">
        <v>1020</v>
      </c>
      <c r="E31" s="4">
        <v>5378</v>
      </c>
      <c r="F31" s="47" t="s">
        <v>1160</v>
      </c>
      <c r="G31" s="47" t="s">
        <v>1161</v>
      </c>
      <c r="H31" s="153" t="s">
        <v>1162</v>
      </c>
      <c r="I31" s="156" t="s">
        <v>951</v>
      </c>
      <c r="J31" s="156" t="s">
        <v>951</v>
      </c>
      <c r="K31" s="156" t="s">
        <v>951</v>
      </c>
      <c r="L31" s="156" t="s">
        <v>951</v>
      </c>
      <c r="M31" s="4">
        <v>30623</v>
      </c>
      <c r="N31" s="4">
        <v>46.496000000000002</v>
      </c>
      <c r="O31" s="4">
        <v>23382</v>
      </c>
      <c r="P31" s="47" t="s">
        <v>1160</v>
      </c>
      <c r="Q31" s="153" t="s">
        <v>1163</v>
      </c>
      <c r="R31" s="153" t="s">
        <v>1164</v>
      </c>
      <c r="S31" s="153" t="s">
        <v>951</v>
      </c>
      <c r="T31" s="153" t="s">
        <v>951</v>
      </c>
      <c r="U31" s="153" t="s">
        <v>951</v>
      </c>
      <c r="V31" s="153" t="s">
        <v>951</v>
      </c>
      <c r="W31" s="4">
        <v>237905</v>
      </c>
      <c r="X31" s="47" t="s">
        <v>1160</v>
      </c>
      <c r="Y31" s="47" t="s">
        <v>1165</v>
      </c>
      <c r="Z31" s="153" t="s">
        <v>1166</v>
      </c>
      <c r="AA31" s="153" t="s">
        <v>951</v>
      </c>
      <c r="AB31" s="153" t="s">
        <v>951</v>
      </c>
      <c r="AC31" s="170" t="s">
        <v>951</v>
      </c>
      <c r="AD31" s="172" t="s">
        <v>951</v>
      </c>
    </row>
    <row r="32" spans="1:30" s="151" customFormat="1" ht="176" x14ac:dyDescent="0.2">
      <c r="A32" s="151">
        <v>30</v>
      </c>
      <c r="B32" s="3">
        <v>31</v>
      </c>
      <c r="C32" s="6" t="s">
        <v>37</v>
      </c>
      <c r="D32" s="4" t="s">
        <v>1020</v>
      </c>
      <c r="E32" s="4">
        <v>125</v>
      </c>
      <c r="F32" s="47" t="s">
        <v>1167</v>
      </c>
      <c r="G32" s="47" t="s">
        <v>1168</v>
      </c>
      <c r="H32" s="47" t="s">
        <v>1169</v>
      </c>
      <c r="I32" s="4" t="s">
        <v>951</v>
      </c>
      <c r="J32" s="4" t="s">
        <v>951</v>
      </c>
      <c r="K32" s="4" t="s">
        <v>951</v>
      </c>
      <c r="L32" s="4" t="s">
        <v>951</v>
      </c>
      <c r="M32" s="4">
        <v>75165</v>
      </c>
      <c r="N32" s="4">
        <v>89.769000000000005</v>
      </c>
      <c r="O32" s="4">
        <v>589</v>
      </c>
      <c r="P32" s="47" t="s">
        <v>1170</v>
      </c>
      <c r="Q32" s="47" t="s">
        <v>1171</v>
      </c>
      <c r="R32" s="47" t="s">
        <v>1172</v>
      </c>
      <c r="S32" s="4" t="s">
        <v>951</v>
      </c>
      <c r="T32" s="4" t="s">
        <v>951</v>
      </c>
      <c r="U32" s="4" t="s">
        <v>951</v>
      </c>
      <c r="V32" s="4" t="s">
        <v>951</v>
      </c>
      <c r="W32" s="4">
        <v>4568</v>
      </c>
      <c r="X32" s="47" t="s">
        <v>1173</v>
      </c>
      <c r="Y32" s="47" t="s">
        <v>1174</v>
      </c>
      <c r="Z32" s="47" t="s">
        <v>1175</v>
      </c>
      <c r="AA32" s="47" t="s">
        <v>951</v>
      </c>
      <c r="AB32" s="47" t="s">
        <v>951</v>
      </c>
      <c r="AC32" s="154" t="s">
        <v>951</v>
      </c>
      <c r="AD32" s="172" t="s">
        <v>951</v>
      </c>
    </row>
    <row r="33" spans="1:30" s="151" customFormat="1" ht="320" x14ac:dyDescent="0.2">
      <c r="A33" s="151">
        <v>31</v>
      </c>
      <c r="B33" s="3">
        <v>32</v>
      </c>
      <c r="C33" s="6" t="s">
        <v>37</v>
      </c>
      <c r="D33" s="4" t="s">
        <v>1020</v>
      </c>
      <c r="E33" s="4">
        <v>5854</v>
      </c>
      <c r="F33" s="47" t="s">
        <v>1176</v>
      </c>
      <c r="G33" s="47" t="s">
        <v>1177</v>
      </c>
      <c r="H33" s="47" t="s">
        <v>1178</v>
      </c>
      <c r="I33" s="4" t="s">
        <v>951</v>
      </c>
      <c r="J33" s="4" t="s">
        <v>951</v>
      </c>
      <c r="K33" s="4" t="s">
        <v>951</v>
      </c>
      <c r="L33" s="4" t="s">
        <v>951</v>
      </c>
      <c r="M33" s="4">
        <v>237</v>
      </c>
      <c r="N33" s="4">
        <v>0.40899999999999997</v>
      </c>
      <c r="O33" s="4">
        <v>25716</v>
      </c>
      <c r="P33" s="5" t="s">
        <v>1179</v>
      </c>
      <c r="Q33" s="47" t="s">
        <v>1180</v>
      </c>
      <c r="R33" s="47" t="s">
        <v>1181</v>
      </c>
      <c r="S33" s="47" t="s">
        <v>951</v>
      </c>
      <c r="T33" s="47" t="s">
        <v>951</v>
      </c>
      <c r="U33" s="47" t="s">
        <v>951</v>
      </c>
      <c r="V33" s="47" t="s">
        <v>951</v>
      </c>
      <c r="W33" s="4">
        <v>254310</v>
      </c>
      <c r="X33" s="5" t="s">
        <v>1182</v>
      </c>
      <c r="Y33" s="47" t="s">
        <v>1183</v>
      </c>
      <c r="Z33" s="47" t="s">
        <v>1184</v>
      </c>
      <c r="AA33" s="47" t="s">
        <v>951</v>
      </c>
      <c r="AB33" s="47" t="s">
        <v>951</v>
      </c>
      <c r="AC33" s="154" t="s">
        <v>951</v>
      </c>
      <c r="AD33" s="172" t="s">
        <v>951</v>
      </c>
    </row>
    <row r="34" spans="1:30" s="151" customFormat="1" ht="288" x14ac:dyDescent="0.2">
      <c r="A34" s="151">
        <v>33</v>
      </c>
      <c r="B34" s="3">
        <v>33</v>
      </c>
      <c r="C34" s="6" t="s">
        <v>37</v>
      </c>
      <c r="D34" s="4" t="s">
        <v>1020</v>
      </c>
      <c r="E34" s="4">
        <v>98</v>
      </c>
      <c r="F34" s="47" t="s">
        <v>1185</v>
      </c>
      <c r="G34" s="47" t="s">
        <v>1186</v>
      </c>
      <c r="H34" s="47" t="s">
        <v>1187</v>
      </c>
      <c r="I34" s="4" t="s">
        <v>951</v>
      </c>
      <c r="J34" s="4" t="s">
        <v>951</v>
      </c>
      <c r="K34" s="4" t="s">
        <v>951</v>
      </c>
      <c r="L34" s="4" t="s">
        <v>951</v>
      </c>
      <c r="M34" s="4">
        <v>40</v>
      </c>
      <c r="N34" s="4">
        <v>3.61</v>
      </c>
      <c r="O34" s="4">
        <v>445</v>
      </c>
      <c r="P34" s="47" t="s">
        <v>1188</v>
      </c>
      <c r="Q34" s="47" t="s">
        <v>1189</v>
      </c>
      <c r="R34" s="47" t="s">
        <v>1190</v>
      </c>
      <c r="S34" s="4" t="s">
        <v>951</v>
      </c>
      <c r="T34" s="4" t="s">
        <v>951</v>
      </c>
      <c r="U34" s="4" t="s">
        <v>951</v>
      </c>
      <c r="V34" s="4" t="s">
        <v>951</v>
      </c>
      <c r="W34" s="4">
        <v>2157</v>
      </c>
      <c r="X34" s="47" t="s">
        <v>1191</v>
      </c>
      <c r="Y34" s="47" t="s">
        <v>1192</v>
      </c>
      <c r="Z34" s="47" t="s">
        <v>1193</v>
      </c>
      <c r="AA34" s="4" t="s">
        <v>951</v>
      </c>
      <c r="AB34" s="4" t="s">
        <v>951</v>
      </c>
      <c r="AC34" s="152" t="s">
        <v>951</v>
      </c>
      <c r="AD34" s="173" t="s">
        <v>951</v>
      </c>
    </row>
    <row r="35" spans="1:30" s="151" customFormat="1" ht="80" x14ac:dyDescent="0.2">
      <c r="A35" s="151">
        <v>47</v>
      </c>
      <c r="B35" s="3">
        <v>34</v>
      </c>
      <c r="C35" s="6" t="s">
        <v>1194</v>
      </c>
      <c r="D35" s="6" t="s">
        <v>56</v>
      </c>
      <c r="E35" s="4">
        <v>1821</v>
      </c>
      <c r="F35" s="5" t="s">
        <v>1195</v>
      </c>
      <c r="G35" s="47" t="s">
        <v>1196</v>
      </c>
      <c r="H35" s="47" t="s">
        <v>1197</v>
      </c>
      <c r="I35" s="152" t="s">
        <v>949</v>
      </c>
      <c r="J35" s="4" t="s">
        <v>933</v>
      </c>
      <c r="K35" s="4" t="s">
        <v>933</v>
      </c>
      <c r="L35" s="4" t="s">
        <v>933</v>
      </c>
      <c r="M35" s="158">
        <v>22261</v>
      </c>
      <c r="N35" s="4">
        <v>70.768000000000001</v>
      </c>
      <c r="O35" s="4">
        <v>8076</v>
      </c>
      <c r="P35" s="5" t="s">
        <v>1198</v>
      </c>
      <c r="Q35" s="47" t="s">
        <v>1199</v>
      </c>
      <c r="R35" s="47" t="s">
        <v>1200</v>
      </c>
      <c r="S35" s="47" t="s">
        <v>949</v>
      </c>
      <c r="T35" s="47" t="s">
        <v>949</v>
      </c>
      <c r="U35" s="47" t="s">
        <v>949</v>
      </c>
      <c r="V35" s="47" t="s">
        <v>933</v>
      </c>
      <c r="W35" s="4">
        <v>77161</v>
      </c>
      <c r="X35" s="5" t="s">
        <v>1201</v>
      </c>
      <c r="Y35" s="47" t="s">
        <v>1202</v>
      </c>
      <c r="Z35" s="47" t="s">
        <v>1203</v>
      </c>
      <c r="AA35" s="47" t="s">
        <v>949</v>
      </c>
      <c r="AB35" s="154" t="s">
        <v>949</v>
      </c>
      <c r="AC35" s="154" t="s">
        <v>949</v>
      </c>
      <c r="AD35" s="172" t="s">
        <v>949</v>
      </c>
    </row>
    <row r="36" spans="1:30" s="151" customFormat="1" ht="80" x14ac:dyDescent="0.2">
      <c r="A36" s="151">
        <v>32</v>
      </c>
      <c r="B36" s="3">
        <v>35</v>
      </c>
      <c r="C36" s="4" t="s">
        <v>1204</v>
      </c>
      <c r="D36" s="4" t="s">
        <v>1090</v>
      </c>
      <c r="E36" s="4">
        <v>5972</v>
      </c>
      <c r="F36" s="47" t="s">
        <v>1205</v>
      </c>
      <c r="G36" s="47" t="s">
        <v>1206</v>
      </c>
      <c r="H36" s="47" t="s">
        <v>1207</v>
      </c>
      <c r="I36" s="4" t="s">
        <v>949</v>
      </c>
      <c r="J36" s="156" t="s">
        <v>933</v>
      </c>
      <c r="K36" s="156" t="s">
        <v>933</v>
      </c>
      <c r="L36" s="156" t="s">
        <v>933</v>
      </c>
      <c r="M36" s="4">
        <v>54</v>
      </c>
      <c r="N36" s="4">
        <v>6.9000000000000006E-2</v>
      </c>
      <c r="O36" s="4">
        <v>22759</v>
      </c>
      <c r="P36" s="5" t="s">
        <v>1208</v>
      </c>
      <c r="Q36" s="47" t="s">
        <v>1209</v>
      </c>
      <c r="R36" s="47" t="s">
        <v>1210</v>
      </c>
      <c r="S36" s="47" t="s">
        <v>949</v>
      </c>
      <c r="T36" s="47" t="s">
        <v>949</v>
      </c>
      <c r="U36" s="47" t="s">
        <v>949</v>
      </c>
      <c r="V36" s="47" t="s">
        <v>933</v>
      </c>
      <c r="W36" s="4">
        <v>168544</v>
      </c>
      <c r="X36" s="47" t="s">
        <v>1211</v>
      </c>
      <c r="Y36" s="47" t="s">
        <v>1212</v>
      </c>
      <c r="Z36" s="47" t="s">
        <v>1213</v>
      </c>
      <c r="AA36" s="47" t="s">
        <v>949</v>
      </c>
      <c r="AB36" s="154" t="s">
        <v>949</v>
      </c>
      <c r="AC36" s="154" t="s">
        <v>949</v>
      </c>
      <c r="AD36" s="172" t="s">
        <v>949</v>
      </c>
    </row>
    <row r="37" spans="1:30" s="151" customFormat="1" ht="249.75" customHeight="1" x14ac:dyDescent="0.2">
      <c r="A37" s="151">
        <v>50</v>
      </c>
      <c r="B37" s="3">
        <v>36</v>
      </c>
      <c r="C37" s="5" t="s">
        <v>1214</v>
      </c>
      <c r="D37" s="6" t="s">
        <v>51</v>
      </c>
      <c r="E37" s="4">
        <v>120</v>
      </c>
      <c r="F37" s="47" t="s">
        <v>1215</v>
      </c>
      <c r="G37" s="47" t="s">
        <v>1216</v>
      </c>
      <c r="H37" s="47" t="s">
        <v>1217</v>
      </c>
      <c r="I37" s="4" t="s">
        <v>949</v>
      </c>
      <c r="J37" s="4" t="s">
        <v>933</v>
      </c>
      <c r="K37" s="4" t="s">
        <v>933</v>
      </c>
      <c r="L37" s="4" t="s">
        <v>933</v>
      </c>
      <c r="M37" s="4">
        <v>67840</v>
      </c>
      <c r="N37" s="4">
        <v>97.334999999999994</v>
      </c>
      <c r="O37" s="4">
        <v>592</v>
      </c>
      <c r="P37" s="47" t="s">
        <v>1218</v>
      </c>
      <c r="Q37" s="47" t="s">
        <v>1219</v>
      </c>
      <c r="R37" s="47" t="s">
        <v>1220</v>
      </c>
      <c r="S37" s="4" t="s">
        <v>949</v>
      </c>
      <c r="T37" s="4" t="s">
        <v>933</v>
      </c>
      <c r="U37" s="4" t="s">
        <v>933</v>
      </c>
      <c r="V37" s="4" t="s">
        <v>933</v>
      </c>
      <c r="W37" s="4">
        <v>6484</v>
      </c>
      <c r="X37" s="47" t="s">
        <v>1221</v>
      </c>
      <c r="Y37" s="47" t="s">
        <v>1222</v>
      </c>
      <c r="Z37" s="47" t="s">
        <v>1223</v>
      </c>
      <c r="AA37" s="47" t="s">
        <v>949</v>
      </c>
      <c r="AB37" s="154" t="s">
        <v>949</v>
      </c>
      <c r="AC37" s="154" t="s">
        <v>933</v>
      </c>
      <c r="AD37" s="172" t="s">
        <v>933</v>
      </c>
    </row>
    <row r="38" spans="1:30" s="151" customFormat="1" ht="335" x14ac:dyDescent="0.2">
      <c r="A38" s="151">
        <v>49</v>
      </c>
      <c r="B38" s="3">
        <v>37</v>
      </c>
      <c r="C38" s="5" t="s">
        <v>1224</v>
      </c>
      <c r="D38" s="6" t="s">
        <v>51</v>
      </c>
      <c r="E38" s="4">
        <v>1754</v>
      </c>
      <c r="F38" s="5" t="s">
        <v>1225</v>
      </c>
      <c r="G38" s="47" t="s">
        <v>1226</v>
      </c>
      <c r="H38" s="47" t="s">
        <v>1227</v>
      </c>
      <c r="I38" s="47" t="s">
        <v>949</v>
      </c>
      <c r="J38" s="47" t="s">
        <v>949</v>
      </c>
      <c r="K38" s="47" t="s">
        <v>949</v>
      </c>
      <c r="L38" s="47" t="s">
        <v>933</v>
      </c>
      <c r="M38" s="4">
        <v>59780</v>
      </c>
      <c r="N38" s="4">
        <v>81.8</v>
      </c>
      <c r="O38" s="4">
        <v>8072</v>
      </c>
      <c r="P38" s="5" t="s">
        <v>1228</v>
      </c>
      <c r="Q38" s="47" t="s">
        <v>1229</v>
      </c>
      <c r="R38" s="47" t="s">
        <v>1230</v>
      </c>
      <c r="S38" s="47" t="s">
        <v>949</v>
      </c>
      <c r="T38" s="47" t="s">
        <v>949</v>
      </c>
      <c r="U38" s="47" t="s">
        <v>933</v>
      </c>
      <c r="V38" s="47" t="s">
        <v>933</v>
      </c>
      <c r="W38" s="4">
        <v>82592</v>
      </c>
      <c r="X38" s="5" t="s">
        <v>1231</v>
      </c>
      <c r="Y38" s="47" t="s">
        <v>1232</v>
      </c>
      <c r="Z38" s="47" t="s">
        <v>1233</v>
      </c>
      <c r="AA38" s="47" t="s">
        <v>949</v>
      </c>
      <c r="AB38" s="154" t="s">
        <v>949</v>
      </c>
      <c r="AC38" s="154" t="s">
        <v>949</v>
      </c>
      <c r="AD38" s="172" t="s">
        <v>949</v>
      </c>
    </row>
    <row r="39" spans="1:30" s="151" customFormat="1" ht="96" x14ac:dyDescent="0.2">
      <c r="A39" s="151">
        <v>43</v>
      </c>
      <c r="B39" s="3">
        <v>38</v>
      </c>
      <c r="C39" s="4" t="s">
        <v>40</v>
      </c>
      <c r="D39" s="4" t="s">
        <v>56</v>
      </c>
      <c r="E39" s="4">
        <v>3479</v>
      </c>
      <c r="F39" s="47" t="s">
        <v>1234</v>
      </c>
      <c r="G39" s="47" t="s">
        <v>1235</v>
      </c>
      <c r="H39" s="47" t="s">
        <v>1236</v>
      </c>
      <c r="I39" s="4" t="s">
        <v>933</v>
      </c>
      <c r="J39" s="4" t="s">
        <v>933</v>
      </c>
      <c r="K39" s="4" t="s">
        <v>933</v>
      </c>
      <c r="L39" s="4" t="s">
        <v>933</v>
      </c>
      <c r="M39" s="4">
        <v>62894</v>
      </c>
      <c r="N39" s="4">
        <v>68.695999999999998</v>
      </c>
      <c r="O39" s="4">
        <v>16206</v>
      </c>
      <c r="P39" s="47" t="s">
        <v>1237</v>
      </c>
      <c r="Q39" s="47" t="s">
        <v>1238</v>
      </c>
      <c r="R39" s="47" t="s">
        <v>1239</v>
      </c>
      <c r="S39" s="47" t="s">
        <v>949</v>
      </c>
      <c r="T39" s="47" t="s">
        <v>933</v>
      </c>
      <c r="U39" s="47" t="s">
        <v>933</v>
      </c>
      <c r="V39" s="47" t="s">
        <v>933</v>
      </c>
      <c r="W39" s="4">
        <v>154188</v>
      </c>
      <c r="X39" s="47" t="s">
        <v>1240</v>
      </c>
      <c r="Y39" s="47" t="s">
        <v>1241</v>
      </c>
      <c r="Z39" s="47" t="s">
        <v>1242</v>
      </c>
      <c r="AA39" s="47" t="s">
        <v>949</v>
      </c>
      <c r="AB39" s="154" t="s">
        <v>949</v>
      </c>
      <c r="AC39" s="154" t="s">
        <v>933</v>
      </c>
      <c r="AD39" s="172" t="s">
        <v>933</v>
      </c>
    </row>
    <row r="40" spans="1:30" s="151" customFormat="1" ht="112" x14ac:dyDescent="0.2">
      <c r="A40" s="151">
        <v>44</v>
      </c>
      <c r="B40" s="3">
        <v>39</v>
      </c>
      <c r="C40" s="4" t="s">
        <v>42</v>
      </c>
      <c r="D40" s="4" t="s">
        <v>56</v>
      </c>
      <c r="E40" s="4">
        <v>667</v>
      </c>
      <c r="F40" s="47" t="s">
        <v>1243</v>
      </c>
      <c r="G40" s="47" t="s">
        <v>1244</v>
      </c>
      <c r="H40" s="47" t="s">
        <v>1245</v>
      </c>
      <c r="I40" s="4" t="s">
        <v>933</v>
      </c>
      <c r="J40" s="4" t="s">
        <v>933</v>
      </c>
      <c r="K40" s="4" t="s">
        <v>933</v>
      </c>
      <c r="L40" s="4" t="s">
        <v>933</v>
      </c>
      <c r="M40" s="4">
        <v>3229</v>
      </c>
      <c r="N40" s="4">
        <v>38.042000000000002</v>
      </c>
      <c r="O40" s="4">
        <v>3200</v>
      </c>
      <c r="P40" s="47" t="s">
        <v>1246</v>
      </c>
      <c r="Q40" s="47" t="s">
        <v>1247</v>
      </c>
      <c r="R40" s="47" t="s">
        <v>1248</v>
      </c>
      <c r="S40" s="4" t="s">
        <v>949</v>
      </c>
      <c r="T40" s="4" t="s">
        <v>933</v>
      </c>
      <c r="U40" s="4" t="s">
        <v>933</v>
      </c>
      <c r="V40" s="4" t="s">
        <v>933</v>
      </c>
      <c r="W40" s="4">
        <v>31125</v>
      </c>
      <c r="X40" s="47" t="s">
        <v>1249</v>
      </c>
      <c r="Y40" s="47" t="s">
        <v>1250</v>
      </c>
      <c r="Z40" s="47" t="s">
        <v>1251</v>
      </c>
      <c r="AA40" s="47" t="s">
        <v>949</v>
      </c>
      <c r="AB40" s="154" t="s">
        <v>933</v>
      </c>
      <c r="AC40" s="154" t="s">
        <v>933</v>
      </c>
      <c r="AD40" s="172" t="s">
        <v>933</v>
      </c>
    </row>
    <row r="41" spans="1:30" s="151" customFormat="1" ht="350" x14ac:dyDescent="0.2">
      <c r="A41" s="151">
        <v>34</v>
      </c>
      <c r="B41" s="3">
        <v>40</v>
      </c>
      <c r="C41" s="4" t="s">
        <v>42</v>
      </c>
      <c r="D41" s="4" t="s">
        <v>83</v>
      </c>
      <c r="E41" s="4">
        <v>5713</v>
      </c>
      <c r="F41" s="47" t="s">
        <v>1252</v>
      </c>
      <c r="G41" s="47" t="s">
        <v>1253</v>
      </c>
      <c r="H41" s="47" t="s">
        <v>1254</v>
      </c>
      <c r="I41" s="47" t="s">
        <v>949</v>
      </c>
      <c r="J41" s="47" t="s">
        <v>949</v>
      </c>
      <c r="K41" s="47" t="s">
        <v>949</v>
      </c>
      <c r="L41" s="47" t="s">
        <v>933</v>
      </c>
      <c r="M41" s="4">
        <v>3133</v>
      </c>
      <c r="N41" s="4">
        <v>4.431</v>
      </c>
      <c r="O41" s="4">
        <v>24726</v>
      </c>
      <c r="P41" s="47" t="s">
        <v>1255</v>
      </c>
      <c r="Q41" s="47" t="s">
        <v>1256</v>
      </c>
      <c r="R41" s="47" t="s">
        <v>1257</v>
      </c>
      <c r="S41" s="47" t="s">
        <v>949</v>
      </c>
      <c r="T41" s="47" t="s">
        <v>949</v>
      </c>
      <c r="U41" s="47" t="s">
        <v>949</v>
      </c>
      <c r="V41" s="47" t="s">
        <v>949</v>
      </c>
      <c r="W41" s="4">
        <v>206118</v>
      </c>
      <c r="X41" s="47" t="s">
        <v>1928</v>
      </c>
      <c r="Y41" s="47" t="s">
        <v>1929</v>
      </c>
      <c r="Z41" s="47" t="s">
        <v>1258</v>
      </c>
      <c r="AA41" s="47" t="s">
        <v>949</v>
      </c>
      <c r="AB41" s="154" t="s">
        <v>949</v>
      </c>
      <c r="AC41" s="154" t="s">
        <v>949</v>
      </c>
      <c r="AD41" s="172" t="s">
        <v>949</v>
      </c>
    </row>
    <row r="42" spans="1:30" s="151" customFormat="1" ht="365" x14ac:dyDescent="0.2">
      <c r="A42" s="151">
        <v>35</v>
      </c>
      <c r="B42" s="3">
        <v>41</v>
      </c>
      <c r="C42" s="4" t="s">
        <v>40</v>
      </c>
      <c r="D42" s="4" t="s">
        <v>83</v>
      </c>
      <c r="E42" s="4">
        <v>9081</v>
      </c>
      <c r="F42" s="47" t="s">
        <v>1259</v>
      </c>
      <c r="G42" s="47" t="s">
        <v>1260</v>
      </c>
      <c r="H42" s="47" t="s">
        <v>1261</v>
      </c>
      <c r="I42" s="47" t="s">
        <v>933</v>
      </c>
      <c r="J42" s="47" t="s">
        <v>933</v>
      </c>
      <c r="K42" s="47" t="s">
        <v>933</v>
      </c>
      <c r="L42" s="47" t="s">
        <v>933</v>
      </c>
      <c r="M42" s="4">
        <v>705</v>
      </c>
      <c r="N42" s="4">
        <v>0.63800000000000001</v>
      </c>
      <c r="O42" s="4">
        <v>35871</v>
      </c>
      <c r="P42" s="47" t="s">
        <v>1262</v>
      </c>
      <c r="Q42" s="47" t="s">
        <v>1263</v>
      </c>
      <c r="R42" s="47" t="s">
        <v>1264</v>
      </c>
      <c r="S42" s="47" t="s">
        <v>949</v>
      </c>
      <c r="T42" s="47" t="s">
        <v>933</v>
      </c>
      <c r="U42" s="47" t="s">
        <v>933</v>
      </c>
      <c r="V42" s="47" t="s">
        <v>933</v>
      </c>
      <c r="W42" s="4">
        <v>241325</v>
      </c>
      <c r="X42" s="47" t="s">
        <v>1265</v>
      </c>
      <c r="Y42" s="47" t="s">
        <v>1266</v>
      </c>
      <c r="Z42" s="47" t="s">
        <v>1267</v>
      </c>
      <c r="AA42" s="47" t="s">
        <v>949</v>
      </c>
      <c r="AB42" s="154" t="s">
        <v>933</v>
      </c>
      <c r="AC42" s="154" t="s">
        <v>933</v>
      </c>
      <c r="AD42" s="172" t="s">
        <v>933</v>
      </c>
    </row>
    <row r="43" spans="1:30" s="151" customFormat="1" ht="272" x14ac:dyDescent="0.2">
      <c r="A43" s="151">
        <v>36</v>
      </c>
      <c r="B43" s="3">
        <v>42</v>
      </c>
      <c r="C43" s="5" t="s">
        <v>1268</v>
      </c>
      <c r="D43" s="4" t="s">
        <v>1020</v>
      </c>
      <c r="E43" s="4">
        <v>3619</v>
      </c>
      <c r="F43" s="47" t="s">
        <v>1269</v>
      </c>
      <c r="G43" s="47" t="s">
        <v>1270</v>
      </c>
      <c r="H43" s="47" t="s">
        <v>1271</v>
      </c>
      <c r="I43" s="4" t="s">
        <v>933</v>
      </c>
      <c r="J43" s="4" t="s">
        <v>933</v>
      </c>
      <c r="K43" s="4" t="s">
        <v>933</v>
      </c>
      <c r="L43" s="4" t="s">
        <v>933</v>
      </c>
      <c r="M43" s="4">
        <v>48387</v>
      </c>
      <c r="N43" s="4">
        <v>57.756999999999998</v>
      </c>
      <c r="O43" s="4">
        <v>15374</v>
      </c>
      <c r="P43" s="47" t="s">
        <v>1272</v>
      </c>
      <c r="Q43" s="47" t="s">
        <v>1273</v>
      </c>
      <c r="R43" s="47" t="s">
        <v>1274</v>
      </c>
      <c r="S43" s="4" t="s">
        <v>933</v>
      </c>
      <c r="T43" s="4" t="s">
        <v>933</v>
      </c>
      <c r="U43" s="4" t="s">
        <v>933</v>
      </c>
      <c r="V43" s="4" t="s">
        <v>933</v>
      </c>
      <c r="W43" s="4">
        <v>119591</v>
      </c>
      <c r="X43" s="5" t="s">
        <v>1275</v>
      </c>
      <c r="Y43" s="47" t="s">
        <v>1276</v>
      </c>
      <c r="Z43" s="47" t="s">
        <v>1277</v>
      </c>
      <c r="AA43" s="47" t="s">
        <v>933</v>
      </c>
      <c r="AB43" s="154" t="s">
        <v>933</v>
      </c>
      <c r="AC43" s="154" t="s">
        <v>933</v>
      </c>
      <c r="AD43" s="172" t="s">
        <v>933</v>
      </c>
    </row>
    <row r="44" spans="1:30" s="151" customFormat="1" ht="350" x14ac:dyDescent="0.2">
      <c r="A44" s="151">
        <v>37</v>
      </c>
      <c r="B44" s="3">
        <v>43</v>
      </c>
      <c r="C44" s="4" t="s">
        <v>46</v>
      </c>
      <c r="D44" s="4" t="s">
        <v>1020</v>
      </c>
      <c r="E44" s="4">
        <v>1874</v>
      </c>
      <c r="F44" s="47" t="s">
        <v>1278</v>
      </c>
      <c r="G44" s="47" t="s">
        <v>1279</v>
      </c>
      <c r="H44" s="47" t="s">
        <v>1280</v>
      </c>
      <c r="I44" s="47" t="s">
        <v>949</v>
      </c>
      <c r="J44" s="47" t="s">
        <v>949</v>
      </c>
      <c r="K44" s="47" t="s">
        <v>949</v>
      </c>
      <c r="L44" s="47" t="s">
        <v>949</v>
      </c>
      <c r="M44" s="4">
        <v>5181</v>
      </c>
      <c r="N44" s="4">
        <v>5.4459999999999997</v>
      </c>
      <c r="O44" s="4">
        <v>7815</v>
      </c>
      <c r="P44" s="58" t="s">
        <v>1281</v>
      </c>
      <c r="Q44" s="160" t="s">
        <v>1282</v>
      </c>
      <c r="R44" s="160" t="s">
        <v>1283</v>
      </c>
      <c r="S44" s="47" t="s">
        <v>949</v>
      </c>
      <c r="T44" s="47" t="s">
        <v>949</v>
      </c>
      <c r="U44" s="47" t="s">
        <v>949</v>
      </c>
      <c r="V44" s="47" t="s">
        <v>949</v>
      </c>
      <c r="W44" s="4">
        <v>63136</v>
      </c>
      <c r="X44" s="160" t="s">
        <v>1284</v>
      </c>
      <c r="Y44" s="160" t="s">
        <v>1285</v>
      </c>
      <c r="Z44" s="160" t="s">
        <v>1286</v>
      </c>
      <c r="AA44" s="47" t="s">
        <v>949</v>
      </c>
      <c r="AB44" s="154" t="s">
        <v>949</v>
      </c>
      <c r="AC44" s="154" t="s">
        <v>949</v>
      </c>
      <c r="AD44" s="172" t="s">
        <v>949</v>
      </c>
    </row>
    <row r="45" spans="1:30" s="151" customFormat="1" ht="112" x14ac:dyDescent="0.2">
      <c r="A45" s="151">
        <v>38</v>
      </c>
      <c r="B45" s="3">
        <v>44</v>
      </c>
      <c r="C45" s="6" t="s">
        <v>1287</v>
      </c>
      <c r="D45" s="4" t="s">
        <v>1020</v>
      </c>
      <c r="E45" s="4">
        <v>6275</v>
      </c>
      <c r="F45" s="47" t="s">
        <v>1288</v>
      </c>
      <c r="G45" s="47" t="s">
        <v>1289</v>
      </c>
      <c r="H45" s="47" t="s">
        <v>1290</v>
      </c>
      <c r="I45" s="4"/>
      <c r="J45" s="4"/>
      <c r="K45" s="4"/>
      <c r="L45" s="4"/>
      <c r="M45" s="4">
        <v>23</v>
      </c>
      <c r="N45" s="4">
        <v>8.4000000000000005E-2</v>
      </c>
      <c r="O45" s="4">
        <v>23744</v>
      </c>
      <c r="P45" s="5" t="s">
        <v>1291</v>
      </c>
      <c r="Q45" s="47" t="s">
        <v>1292</v>
      </c>
      <c r="R45" s="47" t="s">
        <v>1293</v>
      </c>
      <c r="S45" s="47"/>
      <c r="T45" s="47"/>
      <c r="U45" s="47"/>
      <c r="V45" s="47"/>
      <c r="W45" s="4">
        <v>188611</v>
      </c>
      <c r="X45" s="5" t="s">
        <v>1288</v>
      </c>
      <c r="Y45" s="47" t="s">
        <v>1294</v>
      </c>
      <c r="Z45" s="47" t="s">
        <v>1295</v>
      </c>
      <c r="AA45" s="47"/>
      <c r="AB45" s="154"/>
      <c r="AC45" s="154"/>
      <c r="AD45" s="172"/>
    </row>
    <row r="46" spans="1:30" ht="304" x14ac:dyDescent="0.2">
      <c r="A46" s="151">
        <v>39</v>
      </c>
      <c r="B46" s="3">
        <v>45</v>
      </c>
      <c r="C46" s="6" t="s">
        <v>36</v>
      </c>
      <c r="D46" s="4" t="s">
        <v>1020</v>
      </c>
      <c r="E46" s="4">
        <v>2011</v>
      </c>
      <c r="F46" s="47" t="s">
        <v>1296</v>
      </c>
      <c r="G46" s="47" t="s">
        <v>1297</v>
      </c>
      <c r="H46" s="47" t="s">
        <v>1298</v>
      </c>
      <c r="I46" s="4" t="s">
        <v>951</v>
      </c>
      <c r="J46" s="4" t="s">
        <v>951</v>
      </c>
      <c r="K46" s="4" t="s">
        <v>951</v>
      </c>
      <c r="L46" s="4" t="s">
        <v>951</v>
      </c>
      <c r="M46" s="4">
        <v>1886</v>
      </c>
      <c r="N46" s="4">
        <v>9.5879999999999992</v>
      </c>
      <c r="O46" s="4">
        <v>9984</v>
      </c>
      <c r="P46" s="47" t="s">
        <v>1299</v>
      </c>
      <c r="Q46" s="47" t="s">
        <v>1300</v>
      </c>
      <c r="R46" s="47" t="s">
        <v>1301</v>
      </c>
      <c r="S46" s="47" t="s">
        <v>951</v>
      </c>
      <c r="T46" s="47" t="s">
        <v>951</v>
      </c>
      <c r="U46" s="47" t="s">
        <v>951</v>
      </c>
      <c r="V46" s="47" t="s">
        <v>951</v>
      </c>
      <c r="W46" s="4">
        <v>108208</v>
      </c>
      <c r="X46" s="47" t="s">
        <v>1302</v>
      </c>
      <c r="Y46" s="47" t="s">
        <v>1303</v>
      </c>
      <c r="Z46" s="47" t="s">
        <v>1304</v>
      </c>
      <c r="AA46" s="47" t="s">
        <v>951</v>
      </c>
      <c r="AB46" s="47" t="s">
        <v>951</v>
      </c>
      <c r="AC46" s="154" t="s">
        <v>951</v>
      </c>
      <c r="AD46" s="172" t="s">
        <v>951</v>
      </c>
    </row>
    <row r="47" spans="1:30" s="151" customFormat="1" ht="16" x14ac:dyDescent="0.2">
      <c r="A47" s="151">
        <v>40</v>
      </c>
      <c r="B47" s="3">
        <v>46</v>
      </c>
      <c r="C47" s="6" t="s">
        <v>36</v>
      </c>
      <c r="D47" s="4" t="s">
        <v>1020</v>
      </c>
      <c r="E47" s="4">
        <v>1006</v>
      </c>
      <c r="F47" s="47" t="s">
        <v>36</v>
      </c>
      <c r="G47" s="47"/>
      <c r="H47" s="47"/>
      <c r="I47" s="4" t="s">
        <v>951</v>
      </c>
      <c r="J47" s="4" t="s">
        <v>951</v>
      </c>
      <c r="K47" s="4" t="s">
        <v>951</v>
      </c>
      <c r="L47" s="4" t="s">
        <v>951</v>
      </c>
      <c r="M47" s="4">
        <v>14765</v>
      </c>
      <c r="N47" s="4">
        <v>70.171999999999997</v>
      </c>
      <c r="O47" s="4">
        <v>5118</v>
      </c>
      <c r="P47" s="47" t="s">
        <v>36</v>
      </c>
      <c r="Q47" s="47"/>
      <c r="R47" s="47"/>
      <c r="S47" s="4" t="s">
        <v>951</v>
      </c>
      <c r="T47" s="4" t="s">
        <v>951</v>
      </c>
      <c r="U47" s="4" t="s">
        <v>951</v>
      </c>
      <c r="V47" s="4" t="s">
        <v>951</v>
      </c>
      <c r="W47" s="4"/>
      <c r="X47" s="47" t="s">
        <v>36</v>
      </c>
      <c r="Y47" s="47"/>
      <c r="Z47" s="47"/>
      <c r="AA47" s="47" t="s">
        <v>951</v>
      </c>
      <c r="AB47" s="47" t="s">
        <v>951</v>
      </c>
      <c r="AC47" s="154" t="s">
        <v>951</v>
      </c>
      <c r="AD47" s="172" t="s">
        <v>951</v>
      </c>
    </row>
    <row r="48" spans="1:30" s="151" customFormat="1" ht="409.6" x14ac:dyDescent="0.2">
      <c r="A48" s="151">
        <v>41</v>
      </c>
      <c r="B48" s="3">
        <v>47</v>
      </c>
      <c r="C48" s="6" t="s">
        <v>47</v>
      </c>
      <c r="D48" s="4" t="s">
        <v>1020</v>
      </c>
      <c r="E48" s="4">
        <v>1478</v>
      </c>
      <c r="F48" s="47" t="s">
        <v>1305</v>
      </c>
      <c r="G48" s="47" t="s">
        <v>1306</v>
      </c>
      <c r="H48" s="47" t="s">
        <v>1307</v>
      </c>
      <c r="I48" s="47" t="s">
        <v>949</v>
      </c>
      <c r="J48" s="47" t="s">
        <v>949</v>
      </c>
      <c r="K48" s="47" t="s">
        <v>949</v>
      </c>
      <c r="L48" s="47" t="s">
        <v>933</v>
      </c>
      <c r="M48" s="4">
        <v>8731</v>
      </c>
      <c r="N48" s="4">
        <v>22.391999999999999</v>
      </c>
      <c r="O48" s="4">
        <v>6835</v>
      </c>
      <c r="P48" s="47" t="s">
        <v>1308</v>
      </c>
      <c r="Q48" s="47" t="s">
        <v>1309</v>
      </c>
      <c r="R48" s="47" t="s">
        <v>1310</v>
      </c>
      <c r="S48" s="47" t="s">
        <v>949</v>
      </c>
      <c r="T48" s="47" t="s">
        <v>949</v>
      </c>
      <c r="U48" s="47" t="s">
        <v>949</v>
      </c>
      <c r="V48" s="47" t="s">
        <v>949</v>
      </c>
      <c r="W48" s="4">
        <v>74369</v>
      </c>
      <c r="X48" s="5" t="s">
        <v>1311</v>
      </c>
      <c r="Y48" s="47" t="s">
        <v>1312</v>
      </c>
      <c r="Z48" s="47" t="s">
        <v>1313</v>
      </c>
      <c r="AA48" s="47" t="s">
        <v>949</v>
      </c>
      <c r="AB48" s="154" t="s">
        <v>949</v>
      </c>
      <c r="AC48" s="154" t="s">
        <v>949</v>
      </c>
      <c r="AD48" s="172" t="s">
        <v>949</v>
      </c>
    </row>
    <row r="49" spans="1:30" ht="144" x14ac:dyDescent="0.2">
      <c r="A49" s="151">
        <v>42</v>
      </c>
      <c r="B49" s="3">
        <v>48</v>
      </c>
      <c r="C49" s="6" t="s">
        <v>36</v>
      </c>
      <c r="D49" s="4" t="s">
        <v>1020</v>
      </c>
      <c r="E49" s="4">
        <v>40</v>
      </c>
      <c r="F49" s="47" t="s">
        <v>1314</v>
      </c>
      <c r="G49" s="47" t="s">
        <v>1315</v>
      </c>
      <c r="H49" s="47" t="s">
        <v>1316</v>
      </c>
      <c r="I49" s="4" t="s">
        <v>951</v>
      </c>
      <c r="J49" s="4" t="s">
        <v>951</v>
      </c>
      <c r="K49" s="4" t="s">
        <v>951</v>
      </c>
      <c r="L49" s="4" t="s">
        <v>951</v>
      </c>
      <c r="M49" s="4">
        <v>344</v>
      </c>
      <c r="N49" s="4">
        <v>47.645000000000003</v>
      </c>
      <c r="O49" s="4">
        <v>133</v>
      </c>
      <c r="P49" s="47" t="s">
        <v>1317</v>
      </c>
      <c r="Q49" s="47" t="s">
        <v>1318</v>
      </c>
      <c r="R49" s="47" t="s">
        <v>1319</v>
      </c>
      <c r="S49" s="4" t="s">
        <v>951</v>
      </c>
      <c r="T49" s="4" t="s">
        <v>951</v>
      </c>
      <c r="U49" s="4" t="s">
        <v>951</v>
      </c>
      <c r="V49" s="4" t="s">
        <v>951</v>
      </c>
      <c r="W49" s="4">
        <v>1300</v>
      </c>
      <c r="X49" s="47" t="s">
        <v>1320</v>
      </c>
      <c r="Y49" s="47" t="s">
        <v>1321</v>
      </c>
      <c r="Z49" s="47" t="s">
        <v>1322</v>
      </c>
      <c r="AA49" s="4" t="s">
        <v>951</v>
      </c>
      <c r="AB49" s="4" t="s">
        <v>951</v>
      </c>
      <c r="AC49" s="152" t="s">
        <v>951</v>
      </c>
      <c r="AD49" s="173" t="s">
        <v>951</v>
      </c>
    </row>
    <row r="50" spans="1:30" s="151" customFormat="1" ht="64" x14ac:dyDescent="0.2">
      <c r="A50" s="151">
        <v>48</v>
      </c>
      <c r="B50" s="3">
        <v>49</v>
      </c>
      <c r="C50" s="47" t="s">
        <v>73</v>
      </c>
      <c r="D50" s="4" t="s">
        <v>56</v>
      </c>
      <c r="E50" s="4"/>
      <c r="F50" s="47" t="s">
        <v>1323</v>
      </c>
      <c r="G50" s="47" t="s">
        <v>1324</v>
      </c>
      <c r="H50" s="47" t="s">
        <v>1325</v>
      </c>
      <c r="I50" s="4" t="s">
        <v>1326</v>
      </c>
      <c r="J50" s="4" t="s">
        <v>949</v>
      </c>
      <c r="K50" s="4" t="s">
        <v>949</v>
      </c>
      <c r="L50" s="4" t="s">
        <v>949</v>
      </c>
      <c r="M50" s="161">
        <v>143330</v>
      </c>
      <c r="N50" s="161">
        <v>98.108000000000004</v>
      </c>
      <c r="O50" s="162"/>
      <c r="P50" s="47" t="s">
        <v>1323</v>
      </c>
      <c r="Q50" s="47" t="s">
        <v>1327</v>
      </c>
      <c r="R50" s="47" t="s">
        <v>1328</v>
      </c>
      <c r="S50" s="47" t="s">
        <v>949</v>
      </c>
      <c r="T50" s="47" t="s">
        <v>949</v>
      </c>
      <c r="U50" s="47" t="s">
        <v>949</v>
      </c>
      <c r="V50" s="47" t="s">
        <v>949</v>
      </c>
      <c r="W50" s="162"/>
      <c r="X50" s="5" t="s">
        <v>1329</v>
      </c>
      <c r="Y50" s="47" t="s">
        <v>1330</v>
      </c>
      <c r="Z50" s="4"/>
      <c r="AA50" s="47" t="s">
        <v>949</v>
      </c>
      <c r="AB50" s="154" t="s">
        <v>949</v>
      </c>
      <c r="AC50" s="154" t="s">
        <v>949</v>
      </c>
      <c r="AD50" s="172" t="s">
        <v>949</v>
      </c>
    </row>
    <row r="51" spans="1:30" ht="176" x14ac:dyDescent="0.2">
      <c r="A51" s="151">
        <v>45</v>
      </c>
      <c r="B51" s="3">
        <v>50</v>
      </c>
      <c r="C51" s="4" t="s">
        <v>37</v>
      </c>
      <c r="D51" s="162" t="s">
        <v>83</v>
      </c>
      <c r="E51" s="162">
        <v>177</v>
      </c>
      <c r="F51" s="163" t="s">
        <v>1331</v>
      </c>
      <c r="G51" s="163" t="s">
        <v>1332</v>
      </c>
      <c r="H51" s="163" t="s">
        <v>1333</v>
      </c>
      <c r="I51" s="4" t="s">
        <v>949</v>
      </c>
      <c r="J51" s="4" t="s">
        <v>949</v>
      </c>
      <c r="K51" s="4" t="s">
        <v>949</v>
      </c>
      <c r="L51" s="4" t="s">
        <v>949</v>
      </c>
      <c r="M51" s="161">
        <v>26153</v>
      </c>
      <c r="N51" s="161">
        <v>58.277999999999999</v>
      </c>
      <c r="O51" s="161">
        <v>739</v>
      </c>
      <c r="P51" s="163" t="s">
        <v>1334</v>
      </c>
      <c r="Q51" s="163" t="s">
        <v>1335</v>
      </c>
      <c r="R51" s="163" t="s">
        <v>1336</v>
      </c>
      <c r="S51" s="47" t="s">
        <v>949</v>
      </c>
      <c r="T51" s="47" t="s">
        <v>949</v>
      </c>
      <c r="U51" s="47" t="s">
        <v>949</v>
      </c>
      <c r="V51" s="47" t="s">
        <v>949</v>
      </c>
      <c r="W51" s="162">
        <v>5499</v>
      </c>
      <c r="X51" s="163" t="s">
        <v>1337</v>
      </c>
      <c r="Y51" s="163" t="s">
        <v>1338</v>
      </c>
      <c r="Z51" s="163" t="s">
        <v>1339</v>
      </c>
      <c r="AA51" s="47" t="s">
        <v>949</v>
      </c>
      <c r="AB51" s="47" t="s">
        <v>949</v>
      </c>
      <c r="AC51" s="154" t="s">
        <v>949</v>
      </c>
      <c r="AD51" s="172" t="s">
        <v>949</v>
      </c>
    </row>
    <row r="54" spans="1:30" x14ac:dyDescent="0.2">
      <c r="I54" s="64"/>
      <c r="J54" s="64"/>
      <c r="K54" s="64"/>
      <c r="L54" s="64"/>
    </row>
    <row r="62" spans="1:30" x14ac:dyDescent="0.2">
      <c r="H62" s="64"/>
      <c r="R62" s="64"/>
      <c r="Z62" s="64"/>
    </row>
    <row r="73" spans="8:26" x14ac:dyDescent="0.2">
      <c r="H73" s="64"/>
      <c r="R73" s="64"/>
      <c r="Z73" s="64"/>
    </row>
    <row r="84" spans="8:26" x14ac:dyDescent="0.2">
      <c r="H84" s="64"/>
      <c r="R84" s="64"/>
      <c r="Z84" s="64"/>
    </row>
    <row r="95" spans="8:26" x14ac:dyDescent="0.2">
      <c r="H95" s="64"/>
      <c r="R95" s="64"/>
      <c r="Z95" s="64"/>
    </row>
    <row r="106" spans="5:29" x14ac:dyDescent="0.2">
      <c r="E106" s="180"/>
      <c r="F106" s="180"/>
      <c r="G106" s="22"/>
      <c r="H106" s="151"/>
      <c r="Q106" s="180"/>
      <c r="R106" s="180"/>
      <c r="S106" s="22"/>
      <c r="T106" s="151"/>
      <c r="Z106" s="180"/>
      <c r="AA106" s="180"/>
      <c r="AB106" s="22"/>
      <c r="AC106" s="151"/>
    </row>
    <row r="107" spans="5:29" x14ac:dyDescent="0.2">
      <c r="E107" s="22"/>
      <c r="F107" s="22"/>
      <c r="G107" s="22"/>
      <c r="H107" s="151"/>
      <c r="Q107" s="22"/>
      <c r="R107" s="22"/>
      <c r="S107" s="22"/>
      <c r="T107" s="151"/>
      <c r="Z107" s="22"/>
      <c r="AA107" s="22"/>
      <c r="AB107" s="22"/>
      <c r="AC107" s="151"/>
    </row>
    <row r="108" spans="5:29" x14ac:dyDescent="0.2">
      <c r="E108" s="61"/>
      <c r="F108" s="61"/>
      <c r="G108" s="62"/>
      <c r="H108" s="164"/>
      <c r="Q108" s="61"/>
      <c r="R108" s="61"/>
      <c r="S108" s="62"/>
      <c r="T108" s="164"/>
      <c r="Z108" s="61"/>
      <c r="AA108" s="61"/>
      <c r="AB108" s="62"/>
      <c r="AC108" s="164"/>
    </row>
    <row r="109" spans="5:29" x14ac:dyDescent="0.2">
      <c r="E109" s="61"/>
      <c r="F109" s="61"/>
      <c r="G109" s="63"/>
      <c r="H109" s="164"/>
      <c r="Q109" s="61"/>
      <c r="R109" s="61"/>
      <c r="S109" s="63"/>
      <c r="T109" s="164"/>
      <c r="Z109" s="61"/>
      <c r="AA109" s="61"/>
      <c r="AB109" s="63"/>
      <c r="AC109" s="164"/>
    </row>
    <row r="110" spans="5:29" x14ac:dyDescent="0.2">
      <c r="E110" s="61"/>
      <c r="F110" s="61"/>
      <c r="G110" s="63"/>
      <c r="H110" s="164"/>
      <c r="Q110" s="61"/>
      <c r="R110" s="61"/>
      <c r="S110" s="63"/>
      <c r="T110" s="164"/>
      <c r="Z110" s="61"/>
      <c r="AA110" s="61"/>
      <c r="AB110" s="63"/>
      <c r="AC110" s="164"/>
    </row>
    <row r="111" spans="5:29" x14ac:dyDescent="0.2">
      <c r="E111" s="61"/>
      <c r="F111" s="61"/>
      <c r="G111" s="63"/>
      <c r="H111" s="164"/>
      <c r="Q111" s="61"/>
      <c r="R111" s="61"/>
      <c r="S111" s="63"/>
      <c r="T111" s="164"/>
      <c r="Z111" s="61"/>
      <c r="AA111" s="61"/>
      <c r="AB111" s="63"/>
      <c r="AC111" s="164"/>
    </row>
    <row r="112" spans="5:29" x14ac:dyDescent="0.2">
      <c r="E112" s="61"/>
      <c r="F112" s="61"/>
      <c r="G112" s="63"/>
      <c r="H112" s="164"/>
    </row>
  </sheetData>
  <mergeCells count="3">
    <mergeCell ref="E106:F106"/>
    <mergeCell ref="Q106:R106"/>
    <mergeCell ref="Z106:AA10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115"/>
  <sheetViews>
    <sheetView workbookViewId="0">
      <pane ySplit="1" topLeftCell="A2" activePane="bottomLeft" state="frozen"/>
      <selection pane="bottomLeft" activeCell="E7" sqref="E7"/>
    </sheetView>
  </sheetViews>
  <sheetFormatPr baseColWidth="10" defaultColWidth="8.83203125" defaultRowHeight="15" x14ac:dyDescent="0.2"/>
  <cols>
    <col min="1" max="1" width="17.1640625" style="20" customWidth="1"/>
    <col min="2" max="2" width="12.5" style="20" bestFit="1" customWidth="1"/>
    <col min="3" max="3" width="26.83203125" style="20" bestFit="1" customWidth="1"/>
    <col min="4" max="4" width="8.5" style="20" customWidth="1"/>
    <col min="5" max="5" width="29" style="20" customWidth="1"/>
    <col min="6" max="6" width="15.5" style="20" customWidth="1"/>
    <col min="7" max="7" width="8.83203125" style="20" customWidth="1"/>
    <col min="8" max="12" width="17.6640625" style="151" customWidth="1"/>
    <col min="13" max="13" width="9.1640625" style="20"/>
    <col min="14" max="14" width="28.5" style="20" customWidth="1"/>
    <col min="15" max="16" width="9.1640625" style="20"/>
    <col min="17" max="21" width="17.83203125" style="151" customWidth="1"/>
    <col min="22" max="22" width="8.83203125" style="20"/>
    <col min="23" max="23" width="31.1640625" style="20" customWidth="1"/>
    <col min="24" max="24" width="15" style="20" bestFit="1" customWidth="1"/>
    <col min="25" max="25" width="19.5" style="20" bestFit="1" customWidth="1"/>
    <col min="26" max="30" width="19" style="151" customWidth="1"/>
    <col min="31" max="31" width="22.5" style="20" customWidth="1"/>
    <col min="32" max="16384" width="8.83203125" style="20"/>
  </cols>
  <sheetData>
    <row r="1" spans="1:30" x14ac:dyDescent="0.2">
      <c r="A1" s="78" t="s">
        <v>481</v>
      </c>
      <c r="B1" s="8" t="s">
        <v>48</v>
      </c>
      <c r="C1" s="2" t="s">
        <v>1340</v>
      </c>
      <c r="D1" s="3" t="s">
        <v>1341</v>
      </c>
      <c r="E1" s="3" t="s">
        <v>1342</v>
      </c>
      <c r="F1" s="3" t="s">
        <v>258</v>
      </c>
      <c r="G1" s="3" t="s">
        <v>259</v>
      </c>
      <c r="H1" s="3" t="s">
        <v>1343</v>
      </c>
      <c r="I1" s="3" t="s">
        <v>1344</v>
      </c>
      <c r="J1" s="3" t="s">
        <v>1345</v>
      </c>
      <c r="K1" s="3" t="s">
        <v>1346</v>
      </c>
      <c r="L1" s="3" t="s">
        <v>1347</v>
      </c>
      <c r="M1" s="3" t="s">
        <v>1348</v>
      </c>
      <c r="N1" s="3" t="s">
        <v>261</v>
      </c>
      <c r="O1" s="3" t="s">
        <v>262</v>
      </c>
      <c r="P1" s="3" t="s">
        <v>263</v>
      </c>
      <c r="Q1" s="3" t="s">
        <v>1343</v>
      </c>
      <c r="R1" s="3" t="s">
        <v>1344</v>
      </c>
      <c r="S1" s="3" t="s">
        <v>1345</v>
      </c>
      <c r="T1" s="3" t="s">
        <v>1346</v>
      </c>
      <c r="U1" s="3" t="s">
        <v>1347</v>
      </c>
      <c r="V1" s="3" t="s">
        <v>742</v>
      </c>
      <c r="W1" s="3" t="s">
        <v>489</v>
      </c>
      <c r="X1" s="3" t="s">
        <v>266</v>
      </c>
      <c r="Y1" s="3" t="s">
        <v>267</v>
      </c>
      <c r="Z1" s="3" t="s">
        <v>1343</v>
      </c>
      <c r="AA1" s="3" t="s">
        <v>1344</v>
      </c>
      <c r="AB1" s="3" t="s">
        <v>1345</v>
      </c>
      <c r="AC1" s="3" t="s">
        <v>1346</v>
      </c>
      <c r="AD1" s="3" t="s">
        <v>1347</v>
      </c>
    </row>
    <row r="2" spans="1:30" ht="48" x14ac:dyDescent="0.2">
      <c r="A2" s="78">
        <v>51</v>
      </c>
      <c r="B2" s="165" t="s">
        <v>54</v>
      </c>
      <c r="C2" s="47" t="s">
        <v>1349</v>
      </c>
      <c r="D2" s="4">
        <v>21</v>
      </c>
      <c r="E2" s="47" t="s">
        <v>1350</v>
      </c>
      <c r="F2" s="47">
        <v>3</v>
      </c>
      <c r="G2" s="47">
        <v>33.332999999999998</v>
      </c>
      <c r="H2" s="4" t="s">
        <v>933</v>
      </c>
      <c r="I2" s="4" t="s">
        <v>933</v>
      </c>
      <c r="J2" s="4" t="s">
        <v>933</v>
      </c>
      <c r="K2" s="4" t="s">
        <v>933</v>
      </c>
      <c r="L2" s="4" t="s">
        <v>933</v>
      </c>
      <c r="M2" s="4">
        <v>49</v>
      </c>
      <c r="N2" s="5" t="s">
        <v>1351</v>
      </c>
      <c r="O2" s="47" t="s">
        <v>1352</v>
      </c>
      <c r="P2" s="47" t="s">
        <v>1353</v>
      </c>
      <c r="Q2" s="4" t="s">
        <v>949</v>
      </c>
      <c r="R2" s="4" t="s">
        <v>949</v>
      </c>
      <c r="S2" s="4" t="s">
        <v>949</v>
      </c>
      <c r="T2" s="4" t="s">
        <v>949</v>
      </c>
      <c r="U2" s="4" t="s">
        <v>949</v>
      </c>
      <c r="V2" s="4">
        <v>335</v>
      </c>
      <c r="W2" s="5" t="s">
        <v>1351</v>
      </c>
      <c r="X2" s="47" t="s">
        <v>1354</v>
      </c>
      <c r="Y2" s="47" t="s">
        <v>1355</v>
      </c>
      <c r="Z2" s="4" t="s">
        <v>949</v>
      </c>
      <c r="AA2" s="4" t="s">
        <v>949</v>
      </c>
      <c r="AB2" s="4" t="s">
        <v>949</v>
      </c>
      <c r="AC2" s="4" t="s">
        <v>949</v>
      </c>
      <c r="AD2" s="4" t="s">
        <v>949</v>
      </c>
    </row>
    <row r="3" spans="1:30" ht="16" x14ac:dyDescent="0.2">
      <c r="A3" s="78">
        <v>52</v>
      </c>
      <c r="B3" s="9" t="s">
        <v>56</v>
      </c>
      <c r="C3" s="4" t="s">
        <v>36</v>
      </c>
      <c r="D3" s="4">
        <v>3</v>
      </c>
      <c r="E3" s="5" t="s">
        <v>36</v>
      </c>
      <c r="F3" s="47"/>
      <c r="G3" s="47"/>
      <c r="H3" s="4" t="s">
        <v>951</v>
      </c>
      <c r="I3" s="4" t="s">
        <v>951</v>
      </c>
      <c r="J3" s="4" t="s">
        <v>951</v>
      </c>
      <c r="K3" s="4" t="s">
        <v>951</v>
      </c>
      <c r="L3" s="4" t="s">
        <v>951</v>
      </c>
      <c r="M3" s="4">
        <v>15</v>
      </c>
      <c r="N3" s="5" t="s">
        <v>36</v>
      </c>
      <c r="O3" s="47"/>
      <c r="P3" s="47"/>
      <c r="Q3" s="4" t="s">
        <v>951</v>
      </c>
      <c r="R3" s="4" t="s">
        <v>951</v>
      </c>
      <c r="S3" s="4" t="s">
        <v>951</v>
      </c>
      <c r="T3" s="4" t="s">
        <v>951</v>
      </c>
      <c r="U3" s="4" t="s">
        <v>951</v>
      </c>
      <c r="V3" s="4">
        <v>129</v>
      </c>
      <c r="W3" s="5"/>
      <c r="X3" s="47"/>
      <c r="Y3" s="47"/>
      <c r="Z3" s="4" t="s">
        <v>951</v>
      </c>
      <c r="AA3" s="4" t="s">
        <v>951</v>
      </c>
      <c r="AB3" s="4" t="s">
        <v>951</v>
      </c>
      <c r="AC3" s="4" t="s">
        <v>951</v>
      </c>
      <c r="AD3" s="4" t="s">
        <v>951</v>
      </c>
    </row>
    <row r="4" spans="1:30" ht="32" x14ac:dyDescent="0.2">
      <c r="A4" s="78">
        <v>53</v>
      </c>
      <c r="B4" s="9" t="s">
        <v>54</v>
      </c>
      <c r="C4" s="4" t="s">
        <v>36</v>
      </c>
      <c r="D4" s="4">
        <v>278</v>
      </c>
      <c r="E4" s="5" t="s">
        <v>36</v>
      </c>
      <c r="F4" s="47" t="s">
        <v>1356</v>
      </c>
      <c r="G4" s="47" t="s">
        <v>1356</v>
      </c>
      <c r="H4" s="4" t="s">
        <v>951</v>
      </c>
      <c r="I4" s="4" t="s">
        <v>951</v>
      </c>
      <c r="J4" s="4" t="s">
        <v>951</v>
      </c>
      <c r="K4" s="4" t="s">
        <v>951</v>
      </c>
      <c r="L4" s="4" t="s">
        <v>951</v>
      </c>
      <c r="M4" s="4">
        <v>1133</v>
      </c>
      <c r="N4" s="5" t="s">
        <v>36</v>
      </c>
      <c r="O4" s="47"/>
      <c r="P4" s="47"/>
      <c r="Q4" s="4" t="s">
        <v>951</v>
      </c>
      <c r="R4" s="4" t="s">
        <v>951</v>
      </c>
      <c r="S4" s="4" t="s">
        <v>951</v>
      </c>
      <c r="T4" s="4" t="s">
        <v>951</v>
      </c>
      <c r="U4" s="4" t="s">
        <v>951</v>
      </c>
      <c r="V4" s="4">
        <v>8301</v>
      </c>
      <c r="W4" s="5" t="s">
        <v>36</v>
      </c>
      <c r="X4" s="47"/>
      <c r="Y4" s="47"/>
      <c r="Z4" s="4" t="s">
        <v>951</v>
      </c>
      <c r="AA4" s="4" t="s">
        <v>951</v>
      </c>
      <c r="AB4" s="4" t="s">
        <v>951</v>
      </c>
      <c r="AC4" s="4" t="s">
        <v>951</v>
      </c>
      <c r="AD4" s="4" t="s">
        <v>951</v>
      </c>
    </row>
    <row r="5" spans="1:30" ht="16" x14ac:dyDescent="0.2">
      <c r="A5" s="78">
        <v>54</v>
      </c>
      <c r="B5" s="9" t="s">
        <v>54</v>
      </c>
      <c r="C5" s="4" t="s">
        <v>36</v>
      </c>
      <c r="D5" s="4">
        <v>30</v>
      </c>
      <c r="E5" s="5" t="s">
        <v>36</v>
      </c>
      <c r="F5" s="47"/>
      <c r="G5" s="47"/>
      <c r="H5" s="4" t="s">
        <v>951</v>
      </c>
      <c r="I5" s="4" t="s">
        <v>951</v>
      </c>
      <c r="J5" s="4" t="s">
        <v>951</v>
      </c>
      <c r="K5" s="4" t="s">
        <v>951</v>
      </c>
      <c r="L5" s="4" t="s">
        <v>951</v>
      </c>
      <c r="M5" s="4">
        <v>122</v>
      </c>
      <c r="N5" s="5" t="s">
        <v>36</v>
      </c>
      <c r="O5" s="47"/>
      <c r="P5" s="47"/>
      <c r="Q5" s="4" t="s">
        <v>951</v>
      </c>
      <c r="R5" s="4" t="s">
        <v>951</v>
      </c>
      <c r="S5" s="4" t="s">
        <v>951</v>
      </c>
      <c r="T5" s="4" t="s">
        <v>951</v>
      </c>
      <c r="U5" s="4" t="s">
        <v>951</v>
      </c>
      <c r="V5" s="4">
        <v>867</v>
      </c>
      <c r="W5" s="5" t="s">
        <v>36</v>
      </c>
      <c r="X5" s="47"/>
      <c r="Y5" s="47"/>
      <c r="Z5" s="4" t="s">
        <v>951</v>
      </c>
      <c r="AA5" s="4" t="s">
        <v>951</v>
      </c>
      <c r="AB5" s="4" t="s">
        <v>951</v>
      </c>
      <c r="AC5" s="4" t="s">
        <v>951</v>
      </c>
      <c r="AD5" s="4" t="s">
        <v>951</v>
      </c>
    </row>
    <row r="6" spans="1:30" ht="16" x14ac:dyDescent="0.2">
      <c r="A6" s="78">
        <v>55</v>
      </c>
      <c r="B6" s="9" t="s">
        <v>54</v>
      </c>
      <c r="C6" s="4" t="s">
        <v>36</v>
      </c>
      <c r="D6" s="4">
        <v>30</v>
      </c>
      <c r="E6" s="5" t="s">
        <v>36</v>
      </c>
      <c r="F6" s="47"/>
      <c r="G6" s="47"/>
      <c r="H6" s="4" t="s">
        <v>951</v>
      </c>
      <c r="I6" s="4" t="s">
        <v>951</v>
      </c>
      <c r="J6" s="4" t="s">
        <v>951</v>
      </c>
      <c r="K6" s="4" t="s">
        <v>951</v>
      </c>
      <c r="L6" s="4" t="s">
        <v>951</v>
      </c>
      <c r="M6" s="4">
        <v>119</v>
      </c>
      <c r="N6" s="5" t="s">
        <v>36</v>
      </c>
      <c r="O6" s="47"/>
      <c r="P6" s="47"/>
      <c r="Q6" s="4" t="s">
        <v>951</v>
      </c>
      <c r="R6" s="4" t="s">
        <v>951</v>
      </c>
      <c r="S6" s="4" t="s">
        <v>951</v>
      </c>
      <c r="T6" s="4" t="s">
        <v>951</v>
      </c>
      <c r="U6" s="4" t="s">
        <v>951</v>
      </c>
      <c r="V6" s="4">
        <v>853</v>
      </c>
      <c r="W6" s="5" t="s">
        <v>36</v>
      </c>
      <c r="X6" s="47"/>
      <c r="Y6" s="47"/>
      <c r="Z6" s="4" t="s">
        <v>951</v>
      </c>
      <c r="AA6" s="4" t="s">
        <v>951</v>
      </c>
      <c r="AB6" s="4" t="s">
        <v>951</v>
      </c>
      <c r="AC6" s="4" t="s">
        <v>951</v>
      </c>
      <c r="AD6" s="4" t="s">
        <v>951</v>
      </c>
    </row>
    <row r="7" spans="1:30" ht="32" x14ac:dyDescent="0.2">
      <c r="A7" s="78">
        <v>56</v>
      </c>
      <c r="B7" s="9" t="s">
        <v>54</v>
      </c>
      <c r="C7" s="4" t="s">
        <v>57</v>
      </c>
      <c r="D7" s="4">
        <v>7434</v>
      </c>
      <c r="E7" s="5" t="s">
        <v>1357</v>
      </c>
      <c r="F7" s="47" t="s">
        <v>1358</v>
      </c>
      <c r="G7" s="47" t="s">
        <v>1359</v>
      </c>
      <c r="H7" s="4" t="s">
        <v>949</v>
      </c>
      <c r="I7" s="4" t="s">
        <v>949</v>
      </c>
      <c r="J7" s="4" t="s">
        <v>949</v>
      </c>
      <c r="K7" s="4" t="s">
        <v>949</v>
      </c>
      <c r="L7" s="4" t="s">
        <v>949</v>
      </c>
      <c r="M7" s="4">
        <v>32654</v>
      </c>
      <c r="N7" s="5" t="s">
        <v>1360</v>
      </c>
      <c r="O7" s="47" t="s">
        <v>1361</v>
      </c>
      <c r="P7" s="47" t="s">
        <v>1362</v>
      </c>
      <c r="Q7" s="4" t="s">
        <v>949</v>
      </c>
      <c r="R7" s="4" t="s">
        <v>949</v>
      </c>
      <c r="S7" s="4" t="s">
        <v>949</v>
      </c>
      <c r="T7" s="4" t="s">
        <v>949</v>
      </c>
      <c r="U7" s="4" t="s">
        <v>949</v>
      </c>
      <c r="V7" s="4">
        <v>312134</v>
      </c>
      <c r="W7" s="5" t="s">
        <v>1360</v>
      </c>
      <c r="X7" s="47" t="s">
        <v>1363</v>
      </c>
      <c r="Y7" s="47" t="s">
        <v>1364</v>
      </c>
      <c r="Z7" s="4" t="s">
        <v>949</v>
      </c>
      <c r="AA7" s="4" t="s">
        <v>949</v>
      </c>
      <c r="AB7" s="4" t="s">
        <v>949</v>
      </c>
      <c r="AC7" s="4" t="s">
        <v>949</v>
      </c>
      <c r="AD7" s="4" t="s">
        <v>949</v>
      </c>
    </row>
    <row r="8" spans="1:30" ht="64" x14ac:dyDescent="0.2">
      <c r="A8" s="78">
        <v>57</v>
      </c>
      <c r="B8" s="9" t="s">
        <v>54</v>
      </c>
      <c r="C8" s="4" t="s">
        <v>1365</v>
      </c>
      <c r="D8" s="4">
        <v>183</v>
      </c>
      <c r="E8" s="5" t="s">
        <v>1366</v>
      </c>
      <c r="F8" s="47" t="s">
        <v>1367</v>
      </c>
      <c r="G8" s="47" t="s">
        <v>1368</v>
      </c>
      <c r="H8" s="4" t="s">
        <v>949</v>
      </c>
      <c r="I8" s="4" t="s">
        <v>949</v>
      </c>
      <c r="J8" s="4" t="s">
        <v>949</v>
      </c>
      <c r="K8" s="4" t="s">
        <v>949</v>
      </c>
      <c r="L8" s="4" t="s">
        <v>949</v>
      </c>
      <c r="M8" s="4">
        <v>738</v>
      </c>
      <c r="N8" s="5" t="s">
        <v>1369</v>
      </c>
      <c r="O8" s="47" t="s">
        <v>1370</v>
      </c>
      <c r="P8" s="47" t="s">
        <v>1371</v>
      </c>
      <c r="Q8" s="4" t="s">
        <v>949</v>
      </c>
      <c r="R8" s="4" t="s">
        <v>949</v>
      </c>
      <c r="S8" s="4" t="s">
        <v>949</v>
      </c>
      <c r="T8" s="4" t="s">
        <v>949</v>
      </c>
      <c r="U8" s="4" t="s">
        <v>949</v>
      </c>
      <c r="V8" s="4">
        <v>6781</v>
      </c>
      <c r="W8" s="5" t="s">
        <v>1366</v>
      </c>
      <c r="X8" s="47" t="s">
        <v>1372</v>
      </c>
      <c r="Y8" s="47" t="s">
        <v>1373</v>
      </c>
      <c r="Z8" s="4" t="s">
        <v>949</v>
      </c>
      <c r="AA8" s="4" t="s">
        <v>949</v>
      </c>
      <c r="AB8" s="4" t="s">
        <v>949</v>
      </c>
      <c r="AC8" s="4" t="s">
        <v>949</v>
      </c>
      <c r="AD8" s="4" t="s">
        <v>949</v>
      </c>
    </row>
    <row r="9" spans="1:30" ht="48" x14ac:dyDescent="0.2">
      <c r="A9" s="78">
        <v>58</v>
      </c>
      <c r="B9" s="9" t="s">
        <v>54</v>
      </c>
      <c r="C9" s="6" t="s">
        <v>37</v>
      </c>
      <c r="D9" s="4">
        <v>109</v>
      </c>
      <c r="E9" s="5" t="s">
        <v>36</v>
      </c>
      <c r="F9" s="47"/>
      <c r="G9" s="47"/>
      <c r="H9" s="4" t="s">
        <v>951</v>
      </c>
      <c r="I9" s="4" t="s">
        <v>951</v>
      </c>
      <c r="J9" s="4" t="s">
        <v>951</v>
      </c>
      <c r="K9" s="4" t="s">
        <v>951</v>
      </c>
      <c r="L9" s="4" t="s">
        <v>951</v>
      </c>
      <c r="M9" s="4">
        <v>614</v>
      </c>
      <c r="N9" s="5" t="s">
        <v>36</v>
      </c>
      <c r="O9" s="47" t="s">
        <v>1374</v>
      </c>
      <c r="P9" s="47" t="s">
        <v>1375</v>
      </c>
      <c r="Q9" s="4" t="s">
        <v>951</v>
      </c>
      <c r="R9" s="4" t="s">
        <v>951</v>
      </c>
      <c r="S9" s="4" t="s">
        <v>951</v>
      </c>
      <c r="T9" s="4" t="s">
        <v>951</v>
      </c>
      <c r="U9" s="4" t="s">
        <v>951</v>
      </c>
      <c r="V9" s="4">
        <v>5744</v>
      </c>
      <c r="W9" s="5" t="s">
        <v>36</v>
      </c>
      <c r="X9" s="47" t="s">
        <v>1376</v>
      </c>
      <c r="Y9" s="47" t="s">
        <v>1377</v>
      </c>
      <c r="Z9" s="4" t="s">
        <v>951</v>
      </c>
      <c r="AA9" s="4" t="s">
        <v>951</v>
      </c>
      <c r="AB9" s="4" t="s">
        <v>951</v>
      </c>
      <c r="AC9" s="4" t="s">
        <v>951</v>
      </c>
      <c r="AD9" s="4" t="s">
        <v>951</v>
      </c>
    </row>
    <row r="10" spans="1:30" ht="16" x14ac:dyDescent="0.2">
      <c r="A10" s="78">
        <v>59</v>
      </c>
      <c r="B10" s="9" t="s">
        <v>54</v>
      </c>
      <c r="C10" s="6" t="s">
        <v>36</v>
      </c>
      <c r="D10" s="4">
        <v>611</v>
      </c>
      <c r="E10" s="5" t="s">
        <v>36</v>
      </c>
      <c r="F10" s="47"/>
      <c r="G10" s="47"/>
      <c r="H10" s="4" t="s">
        <v>951</v>
      </c>
      <c r="I10" s="4" t="s">
        <v>951</v>
      </c>
      <c r="J10" s="4" t="s">
        <v>951</v>
      </c>
      <c r="K10" s="4" t="s">
        <v>951</v>
      </c>
      <c r="L10" s="4" t="s">
        <v>951</v>
      </c>
      <c r="M10" s="4">
        <v>3310</v>
      </c>
      <c r="N10" s="5" t="s">
        <v>1378</v>
      </c>
      <c r="O10" s="47">
        <v>20</v>
      </c>
      <c r="P10" s="47">
        <v>0.60399999999999998</v>
      </c>
      <c r="Q10" s="4" t="s">
        <v>1326</v>
      </c>
      <c r="R10" s="4" t="s">
        <v>951</v>
      </c>
      <c r="S10" s="4" t="s">
        <v>951</v>
      </c>
      <c r="T10" s="4" t="s">
        <v>951</v>
      </c>
      <c r="U10" s="4" t="s">
        <v>951</v>
      </c>
      <c r="V10" s="4">
        <v>19058</v>
      </c>
      <c r="W10" s="5" t="s">
        <v>1378</v>
      </c>
      <c r="X10" s="47">
        <v>133</v>
      </c>
      <c r="Y10" s="47">
        <v>0.83699999999999997</v>
      </c>
      <c r="Z10" s="4" t="s">
        <v>1326</v>
      </c>
      <c r="AA10" s="4" t="s">
        <v>951</v>
      </c>
      <c r="AB10" s="4" t="s">
        <v>951</v>
      </c>
      <c r="AC10" s="4" t="s">
        <v>951</v>
      </c>
      <c r="AD10" s="4" t="s">
        <v>951</v>
      </c>
    </row>
    <row r="11" spans="1:30" ht="16" x14ac:dyDescent="0.2">
      <c r="A11" s="78">
        <v>60</v>
      </c>
      <c r="B11" s="9" t="s">
        <v>56</v>
      </c>
      <c r="C11" s="6" t="s">
        <v>37</v>
      </c>
      <c r="D11" s="4">
        <v>7</v>
      </c>
      <c r="E11" s="47" t="s">
        <v>36</v>
      </c>
      <c r="F11" s="47"/>
      <c r="G11" s="47"/>
      <c r="H11" s="4" t="s">
        <v>951</v>
      </c>
      <c r="I11" s="4" t="s">
        <v>951</v>
      </c>
      <c r="J11" s="4" t="s">
        <v>951</v>
      </c>
      <c r="K11" s="4" t="s">
        <v>951</v>
      </c>
      <c r="L11" s="4" t="s">
        <v>951</v>
      </c>
      <c r="M11" s="4">
        <v>32</v>
      </c>
      <c r="N11" s="5" t="s">
        <v>36</v>
      </c>
      <c r="O11" s="47"/>
      <c r="P11" s="47"/>
      <c r="Q11" s="4" t="s">
        <v>951</v>
      </c>
      <c r="R11" s="4" t="s">
        <v>951</v>
      </c>
      <c r="S11" s="4" t="s">
        <v>951</v>
      </c>
      <c r="T11" s="4" t="s">
        <v>951</v>
      </c>
      <c r="U11" s="4" t="s">
        <v>951</v>
      </c>
      <c r="V11" s="4">
        <v>239</v>
      </c>
      <c r="W11" s="5" t="s">
        <v>36</v>
      </c>
      <c r="X11" s="47"/>
      <c r="Y11" s="47"/>
      <c r="Z11" s="47" t="s">
        <v>951</v>
      </c>
      <c r="AA11" s="47" t="s">
        <v>951</v>
      </c>
      <c r="AB11" s="47" t="s">
        <v>951</v>
      </c>
      <c r="AC11" s="47" t="s">
        <v>951</v>
      </c>
      <c r="AD11" s="47" t="s">
        <v>951</v>
      </c>
    </row>
    <row r="12" spans="1:30" ht="16" x14ac:dyDescent="0.2">
      <c r="A12" s="78">
        <v>61</v>
      </c>
      <c r="B12" s="9" t="s">
        <v>1379</v>
      </c>
      <c r="C12" s="6" t="s">
        <v>36</v>
      </c>
      <c r="D12" s="4">
        <v>406</v>
      </c>
      <c r="E12" s="5" t="s">
        <v>36</v>
      </c>
      <c r="F12" s="47"/>
      <c r="G12" s="47"/>
      <c r="H12" s="4" t="s">
        <v>951</v>
      </c>
      <c r="I12" s="4" t="s">
        <v>951</v>
      </c>
      <c r="J12" s="4" t="s">
        <v>951</v>
      </c>
      <c r="K12" s="4" t="s">
        <v>951</v>
      </c>
      <c r="L12" s="4" t="s">
        <v>951</v>
      </c>
      <c r="M12" s="4">
        <v>1791</v>
      </c>
      <c r="N12" s="5" t="s">
        <v>36</v>
      </c>
      <c r="O12" s="47"/>
      <c r="P12" s="47"/>
      <c r="Q12" s="4" t="s">
        <v>951</v>
      </c>
      <c r="R12" s="4" t="s">
        <v>951</v>
      </c>
      <c r="S12" s="4" t="s">
        <v>951</v>
      </c>
      <c r="T12" s="4" t="s">
        <v>951</v>
      </c>
      <c r="U12" s="4" t="s">
        <v>951</v>
      </c>
      <c r="V12" s="4">
        <v>7979</v>
      </c>
      <c r="W12" s="5" t="s">
        <v>36</v>
      </c>
      <c r="X12" s="47"/>
      <c r="Y12" s="47"/>
      <c r="Z12" s="47" t="s">
        <v>951</v>
      </c>
      <c r="AA12" s="47" t="s">
        <v>951</v>
      </c>
      <c r="AB12" s="47" t="s">
        <v>951</v>
      </c>
      <c r="AC12" s="47" t="s">
        <v>951</v>
      </c>
      <c r="AD12" s="47" t="s">
        <v>951</v>
      </c>
    </row>
    <row r="13" spans="1:30" ht="128" x14ac:dyDescent="0.2">
      <c r="A13" s="78">
        <v>11</v>
      </c>
      <c r="B13" s="165" t="s">
        <v>51</v>
      </c>
      <c r="C13" s="4" t="s">
        <v>52</v>
      </c>
      <c r="D13" s="4">
        <v>6421</v>
      </c>
      <c r="E13" s="47" t="s">
        <v>1380</v>
      </c>
      <c r="F13" s="47" t="s">
        <v>1012</v>
      </c>
      <c r="G13" s="47" t="s">
        <v>1013</v>
      </c>
      <c r="H13" s="4" t="s">
        <v>949</v>
      </c>
      <c r="I13" s="4" t="s">
        <v>949</v>
      </c>
      <c r="J13" s="4" t="s">
        <v>949</v>
      </c>
      <c r="K13" s="4" t="s">
        <v>949</v>
      </c>
      <c r="L13" s="4" t="s">
        <v>949</v>
      </c>
      <c r="M13" s="4">
        <v>34038</v>
      </c>
      <c r="N13" s="47" t="s">
        <v>1381</v>
      </c>
      <c r="O13" s="47" t="s">
        <v>1015</v>
      </c>
      <c r="P13" s="47" t="s">
        <v>1382</v>
      </c>
      <c r="Q13" s="4" t="s">
        <v>949</v>
      </c>
      <c r="R13" s="4" t="s">
        <v>949</v>
      </c>
      <c r="S13" s="4" t="s">
        <v>949</v>
      </c>
      <c r="T13" s="4" t="s">
        <v>949</v>
      </c>
      <c r="U13" s="4" t="s">
        <v>949</v>
      </c>
      <c r="V13" s="4">
        <v>223036</v>
      </c>
      <c r="W13" s="47" t="s">
        <v>1383</v>
      </c>
      <c r="X13" s="47" t="s">
        <v>1018</v>
      </c>
      <c r="Y13" s="47" t="s">
        <v>1384</v>
      </c>
      <c r="Z13" s="4" t="s">
        <v>949</v>
      </c>
      <c r="AA13" s="4" t="s">
        <v>949</v>
      </c>
      <c r="AB13" s="4" t="s">
        <v>949</v>
      </c>
      <c r="AC13" s="4" t="s">
        <v>949</v>
      </c>
      <c r="AD13" s="4" t="s">
        <v>949</v>
      </c>
    </row>
    <row r="14" spans="1:30" ht="48" x14ac:dyDescent="0.2">
      <c r="A14" s="78">
        <v>62</v>
      </c>
      <c r="B14" s="9" t="s">
        <v>56</v>
      </c>
      <c r="C14" s="6" t="s">
        <v>61</v>
      </c>
      <c r="D14" s="4">
        <v>4</v>
      </c>
      <c r="E14" s="47" t="s">
        <v>1385</v>
      </c>
      <c r="F14" s="47" t="s">
        <v>966</v>
      </c>
      <c r="G14" s="47" t="s">
        <v>1386</v>
      </c>
      <c r="H14" s="4" t="s">
        <v>949</v>
      </c>
      <c r="I14" s="4" t="s">
        <v>949</v>
      </c>
      <c r="J14" s="4" t="s">
        <v>949</v>
      </c>
      <c r="K14" s="4" t="s">
        <v>949</v>
      </c>
      <c r="L14" s="4" t="s">
        <v>949</v>
      </c>
      <c r="M14" s="4">
        <v>29</v>
      </c>
      <c r="N14" s="5" t="s">
        <v>1387</v>
      </c>
      <c r="O14" s="47" t="s">
        <v>1388</v>
      </c>
      <c r="P14" s="47" t="s">
        <v>1389</v>
      </c>
      <c r="Q14" s="4" t="s">
        <v>949</v>
      </c>
      <c r="R14" s="4" t="s">
        <v>949</v>
      </c>
      <c r="S14" s="4" t="s">
        <v>949</v>
      </c>
      <c r="T14" s="4" t="s">
        <v>949</v>
      </c>
      <c r="U14" s="4" t="s">
        <v>949</v>
      </c>
      <c r="V14" s="4">
        <v>192</v>
      </c>
      <c r="W14" s="5" t="s">
        <v>1390</v>
      </c>
      <c r="X14" s="47" t="s">
        <v>1391</v>
      </c>
      <c r="Y14" s="47" t="s">
        <v>1392</v>
      </c>
      <c r="Z14" s="4" t="s">
        <v>949</v>
      </c>
      <c r="AA14" s="4" t="s">
        <v>949</v>
      </c>
      <c r="AB14" s="4" t="s">
        <v>949</v>
      </c>
      <c r="AC14" s="4" t="s">
        <v>949</v>
      </c>
      <c r="AD14" s="4" t="s">
        <v>949</v>
      </c>
    </row>
    <row r="15" spans="1:30" ht="64" x14ac:dyDescent="0.2">
      <c r="A15" s="78">
        <v>63</v>
      </c>
      <c r="B15" s="9" t="s">
        <v>54</v>
      </c>
      <c r="C15" s="6" t="s">
        <v>37</v>
      </c>
      <c r="D15" s="4">
        <v>64</v>
      </c>
      <c r="E15" s="5" t="s">
        <v>1314</v>
      </c>
      <c r="F15" s="47" t="s">
        <v>1393</v>
      </c>
      <c r="G15" s="47" t="s">
        <v>1394</v>
      </c>
      <c r="H15" s="4" t="s">
        <v>951</v>
      </c>
      <c r="I15" s="4" t="s">
        <v>951</v>
      </c>
      <c r="J15" s="4" t="s">
        <v>951</v>
      </c>
      <c r="K15" s="4" t="s">
        <v>951</v>
      </c>
      <c r="L15" s="4" t="s">
        <v>951</v>
      </c>
      <c r="M15" s="4">
        <v>269</v>
      </c>
      <c r="N15" s="5" t="s">
        <v>1395</v>
      </c>
      <c r="O15" s="47" t="s">
        <v>1396</v>
      </c>
      <c r="P15" s="47" t="s">
        <v>1397</v>
      </c>
      <c r="Q15" s="4" t="s">
        <v>951</v>
      </c>
      <c r="R15" s="4" t="s">
        <v>951</v>
      </c>
      <c r="S15" s="4" t="s">
        <v>951</v>
      </c>
      <c r="T15" s="4" t="s">
        <v>951</v>
      </c>
      <c r="U15" s="4" t="s">
        <v>951</v>
      </c>
      <c r="V15" s="4">
        <v>2645</v>
      </c>
      <c r="W15" s="48" t="s">
        <v>1398</v>
      </c>
      <c r="X15" s="47" t="s">
        <v>1399</v>
      </c>
      <c r="Y15" s="47" t="s">
        <v>1400</v>
      </c>
      <c r="Z15" s="4" t="s">
        <v>951</v>
      </c>
      <c r="AA15" s="4" t="s">
        <v>951</v>
      </c>
      <c r="AB15" s="4" t="s">
        <v>951</v>
      </c>
      <c r="AC15" s="4" t="s">
        <v>951</v>
      </c>
      <c r="AD15" s="4" t="s">
        <v>951</v>
      </c>
    </row>
    <row r="16" spans="1:30" ht="16" x14ac:dyDescent="0.2">
      <c r="A16" s="78">
        <v>64</v>
      </c>
      <c r="B16" s="9" t="s">
        <v>56</v>
      </c>
      <c r="C16" s="6" t="s">
        <v>36</v>
      </c>
      <c r="D16" s="4">
        <v>0</v>
      </c>
      <c r="E16" s="4">
        <v>0</v>
      </c>
      <c r="F16" s="4">
        <v>0</v>
      </c>
      <c r="G16" s="4">
        <v>0</v>
      </c>
      <c r="H16" s="4" t="s">
        <v>951</v>
      </c>
      <c r="I16" s="4" t="s">
        <v>951</v>
      </c>
      <c r="J16" s="4" t="s">
        <v>951</v>
      </c>
      <c r="K16" s="4" t="s">
        <v>951</v>
      </c>
      <c r="L16" s="4" t="s">
        <v>951</v>
      </c>
      <c r="M16" s="4">
        <v>1</v>
      </c>
      <c r="N16" s="4" t="s">
        <v>36</v>
      </c>
      <c r="O16" s="4"/>
      <c r="P16" s="4"/>
      <c r="Q16" s="4" t="s">
        <v>951</v>
      </c>
      <c r="R16" s="4" t="s">
        <v>951</v>
      </c>
      <c r="S16" s="4" t="s">
        <v>951</v>
      </c>
      <c r="T16" s="4" t="s">
        <v>951</v>
      </c>
      <c r="U16" s="4" t="s">
        <v>951</v>
      </c>
      <c r="V16" s="4">
        <v>16</v>
      </c>
      <c r="W16" s="5" t="s">
        <v>36</v>
      </c>
      <c r="X16" s="47"/>
      <c r="Y16" s="47"/>
      <c r="Z16" s="47" t="s">
        <v>951</v>
      </c>
      <c r="AA16" s="47" t="s">
        <v>951</v>
      </c>
      <c r="AB16" s="47" t="s">
        <v>951</v>
      </c>
      <c r="AC16" s="47" t="s">
        <v>951</v>
      </c>
      <c r="AD16" s="47" t="s">
        <v>951</v>
      </c>
    </row>
    <row r="17" spans="1:31" ht="48" x14ac:dyDescent="0.2">
      <c r="A17" s="78">
        <v>65</v>
      </c>
      <c r="B17" s="9" t="s">
        <v>56</v>
      </c>
      <c r="C17" s="6" t="s">
        <v>60</v>
      </c>
      <c r="D17" s="4">
        <v>76</v>
      </c>
      <c r="E17" s="5" t="s">
        <v>1401</v>
      </c>
      <c r="F17" s="47" t="s">
        <v>1402</v>
      </c>
      <c r="G17" s="47" t="s">
        <v>1403</v>
      </c>
      <c r="H17" s="4" t="s">
        <v>949</v>
      </c>
      <c r="I17" s="4" t="s">
        <v>949</v>
      </c>
      <c r="J17" s="4" t="s">
        <v>949</v>
      </c>
      <c r="K17" s="4" t="s">
        <v>949</v>
      </c>
      <c r="L17" s="4" t="s">
        <v>949</v>
      </c>
      <c r="M17" s="4">
        <v>369</v>
      </c>
      <c r="N17" s="5" t="s">
        <v>1404</v>
      </c>
      <c r="O17" s="47" t="s">
        <v>1405</v>
      </c>
      <c r="P17" s="47" t="s">
        <v>1406</v>
      </c>
      <c r="Q17" s="4" t="s">
        <v>949</v>
      </c>
      <c r="R17" s="4" t="s">
        <v>949</v>
      </c>
      <c r="S17" s="4" t="s">
        <v>949</v>
      </c>
      <c r="T17" s="4" t="s">
        <v>949</v>
      </c>
      <c r="U17" s="4" t="s">
        <v>949</v>
      </c>
      <c r="V17" s="4">
        <v>2973</v>
      </c>
      <c r="W17" s="5" t="s">
        <v>1407</v>
      </c>
      <c r="X17" s="47" t="s">
        <v>1408</v>
      </c>
      <c r="Y17" s="47" t="s">
        <v>1409</v>
      </c>
      <c r="Z17" s="4" t="s">
        <v>949</v>
      </c>
      <c r="AA17" s="4" t="s">
        <v>949</v>
      </c>
      <c r="AB17" s="4" t="s">
        <v>949</v>
      </c>
      <c r="AC17" s="4" t="s">
        <v>949</v>
      </c>
      <c r="AD17" s="4" t="s">
        <v>949</v>
      </c>
    </row>
    <row r="18" spans="1:31" ht="32" x14ac:dyDescent="0.2">
      <c r="A18" s="78">
        <v>66</v>
      </c>
      <c r="B18" s="9" t="s">
        <v>59</v>
      </c>
      <c r="C18" s="6" t="s">
        <v>60</v>
      </c>
      <c r="D18" s="4">
        <v>248</v>
      </c>
      <c r="E18" s="5" t="s">
        <v>1407</v>
      </c>
      <c r="F18" s="47">
        <v>232</v>
      </c>
      <c r="G18" s="47" t="s">
        <v>1410</v>
      </c>
      <c r="H18" s="4" t="s">
        <v>949</v>
      </c>
      <c r="I18" s="4" t="s">
        <v>949</v>
      </c>
      <c r="J18" s="4" t="s">
        <v>949</v>
      </c>
      <c r="K18" s="4" t="s">
        <v>949</v>
      </c>
      <c r="L18" s="4" t="s">
        <v>949</v>
      </c>
      <c r="M18" s="4">
        <v>1279</v>
      </c>
      <c r="N18" s="5" t="s">
        <v>1407</v>
      </c>
      <c r="O18" s="47" t="s">
        <v>1411</v>
      </c>
      <c r="P18" s="47" t="s">
        <v>1412</v>
      </c>
      <c r="Q18" s="4" t="s">
        <v>949</v>
      </c>
      <c r="R18" s="4" t="s">
        <v>949</v>
      </c>
      <c r="S18" s="4" t="s">
        <v>949</v>
      </c>
      <c r="T18" s="4" t="s">
        <v>949</v>
      </c>
      <c r="U18" s="4" t="s">
        <v>949</v>
      </c>
      <c r="V18" s="4">
        <v>8999</v>
      </c>
      <c r="W18" s="5" t="s">
        <v>1407</v>
      </c>
      <c r="X18" s="47" t="s">
        <v>1413</v>
      </c>
      <c r="Y18" s="47" t="s">
        <v>1414</v>
      </c>
      <c r="Z18" s="47" t="s">
        <v>949</v>
      </c>
      <c r="AA18" s="47" t="s">
        <v>949</v>
      </c>
      <c r="AB18" s="47" t="s">
        <v>949</v>
      </c>
      <c r="AC18" s="47" t="s">
        <v>949</v>
      </c>
      <c r="AD18" s="47" t="s">
        <v>949</v>
      </c>
    </row>
    <row r="19" spans="1:31" ht="80" x14ac:dyDescent="0.2">
      <c r="A19" s="78">
        <v>67</v>
      </c>
      <c r="B19" s="165" t="s">
        <v>56</v>
      </c>
      <c r="C19" s="5" t="s">
        <v>1415</v>
      </c>
      <c r="D19" s="4">
        <v>461</v>
      </c>
      <c r="E19" s="5" t="s">
        <v>1416</v>
      </c>
      <c r="F19" s="47" t="s">
        <v>1417</v>
      </c>
      <c r="G19" s="47" t="s">
        <v>1418</v>
      </c>
      <c r="H19" s="4" t="s">
        <v>949</v>
      </c>
      <c r="I19" s="4" t="s">
        <v>949</v>
      </c>
      <c r="J19" s="4" t="s">
        <v>949</v>
      </c>
      <c r="K19" s="4" t="s">
        <v>949</v>
      </c>
      <c r="L19" s="4" t="s">
        <v>949</v>
      </c>
      <c r="M19" s="4">
        <v>1910</v>
      </c>
      <c r="N19" s="5" t="s">
        <v>1419</v>
      </c>
      <c r="O19" s="47" t="s">
        <v>1420</v>
      </c>
      <c r="P19" s="47" t="s">
        <v>1421</v>
      </c>
      <c r="Q19" s="4" t="s">
        <v>949</v>
      </c>
      <c r="R19" s="4" t="s">
        <v>949</v>
      </c>
      <c r="S19" s="4" t="s">
        <v>949</v>
      </c>
      <c r="T19" s="4" t="s">
        <v>949</v>
      </c>
      <c r="U19" s="4" t="s">
        <v>949</v>
      </c>
      <c r="V19" s="4">
        <v>15915</v>
      </c>
      <c r="W19" s="5" t="s">
        <v>1422</v>
      </c>
      <c r="X19" s="47" t="s">
        <v>1423</v>
      </c>
      <c r="Y19" s="47" t="s">
        <v>1424</v>
      </c>
      <c r="Z19" s="47" t="s">
        <v>949</v>
      </c>
      <c r="AA19" s="47" t="s">
        <v>949</v>
      </c>
      <c r="AB19" s="47" t="s">
        <v>949</v>
      </c>
      <c r="AC19" s="47" t="s">
        <v>949</v>
      </c>
      <c r="AD19" s="47" t="s">
        <v>949</v>
      </c>
    </row>
    <row r="20" spans="1:31" ht="64" x14ac:dyDescent="0.2">
      <c r="A20" s="78">
        <v>20</v>
      </c>
      <c r="B20" s="165" t="s">
        <v>56</v>
      </c>
      <c r="C20" s="5" t="s">
        <v>1425</v>
      </c>
      <c r="D20" s="4">
        <v>263</v>
      </c>
      <c r="E20" s="5" t="s">
        <v>1426</v>
      </c>
      <c r="F20" s="47" t="s">
        <v>1083</v>
      </c>
      <c r="G20" s="47" t="s">
        <v>1084</v>
      </c>
      <c r="H20" s="47" t="s">
        <v>949</v>
      </c>
      <c r="I20" s="47" t="s">
        <v>949</v>
      </c>
      <c r="J20" s="47" t="s">
        <v>949</v>
      </c>
      <c r="K20" s="47" t="s">
        <v>949</v>
      </c>
      <c r="L20" s="47" t="s">
        <v>949</v>
      </c>
      <c r="M20" s="4">
        <v>1075</v>
      </c>
      <c r="N20" s="5" t="s">
        <v>1427</v>
      </c>
      <c r="O20" s="47" t="s">
        <v>1086</v>
      </c>
      <c r="P20" s="47" t="s">
        <v>1087</v>
      </c>
      <c r="Q20" s="47" t="s">
        <v>949</v>
      </c>
      <c r="R20" s="47" t="s">
        <v>949</v>
      </c>
      <c r="S20" s="47" t="s">
        <v>949</v>
      </c>
      <c r="T20" s="47" t="s">
        <v>949</v>
      </c>
      <c r="U20" s="47" t="s">
        <v>949</v>
      </c>
      <c r="V20" s="4">
        <v>9898</v>
      </c>
      <c r="W20" s="5" t="s">
        <v>1428</v>
      </c>
      <c r="X20" s="47" t="s">
        <v>1429</v>
      </c>
      <c r="Y20" s="47" t="s">
        <v>1430</v>
      </c>
      <c r="Z20" s="4" t="s">
        <v>949</v>
      </c>
      <c r="AA20" s="4" t="s">
        <v>949</v>
      </c>
      <c r="AB20" s="4" t="s">
        <v>949</v>
      </c>
      <c r="AC20" s="4" t="s">
        <v>949</v>
      </c>
      <c r="AD20" s="4" t="s">
        <v>949</v>
      </c>
    </row>
    <row r="21" spans="1:31" ht="16" x14ac:dyDescent="0.2">
      <c r="A21" s="78">
        <v>68</v>
      </c>
      <c r="B21" s="165" t="s">
        <v>56</v>
      </c>
      <c r="C21" s="6" t="s">
        <v>36</v>
      </c>
      <c r="D21" s="4">
        <v>16</v>
      </c>
      <c r="E21" s="5" t="s">
        <v>36</v>
      </c>
      <c r="F21" s="47"/>
      <c r="G21" s="47"/>
      <c r="H21" s="4" t="s">
        <v>951</v>
      </c>
      <c r="I21" s="4" t="s">
        <v>951</v>
      </c>
      <c r="J21" s="4" t="s">
        <v>951</v>
      </c>
      <c r="K21" s="4" t="s">
        <v>951</v>
      </c>
      <c r="L21" s="4" t="s">
        <v>951</v>
      </c>
      <c r="M21" s="4">
        <v>80</v>
      </c>
      <c r="N21" s="5" t="s">
        <v>36</v>
      </c>
      <c r="O21" s="47"/>
      <c r="P21" s="47"/>
      <c r="Q21" s="4" t="s">
        <v>951</v>
      </c>
      <c r="R21" s="4" t="s">
        <v>951</v>
      </c>
      <c r="S21" s="4" t="s">
        <v>951</v>
      </c>
      <c r="T21" s="4" t="s">
        <v>951</v>
      </c>
      <c r="U21" s="4" t="s">
        <v>951</v>
      </c>
      <c r="V21" s="4"/>
      <c r="W21" s="5" t="s">
        <v>36</v>
      </c>
      <c r="X21" s="47"/>
      <c r="Y21" s="47"/>
      <c r="Z21" s="47" t="s">
        <v>951</v>
      </c>
      <c r="AA21" s="47" t="s">
        <v>951</v>
      </c>
      <c r="AB21" s="47" t="s">
        <v>951</v>
      </c>
      <c r="AC21" s="47" t="s">
        <v>951</v>
      </c>
      <c r="AD21" s="47" t="s">
        <v>951</v>
      </c>
    </row>
    <row r="22" spans="1:31" ht="80" x14ac:dyDescent="0.2">
      <c r="A22" s="78">
        <v>69</v>
      </c>
      <c r="B22" s="165" t="s">
        <v>54</v>
      </c>
      <c r="C22" s="5" t="s">
        <v>1431</v>
      </c>
      <c r="D22" s="4">
        <v>742</v>
      </c>
      <c r="E22" s="5" t="s">
        <v>1432</v>
      </c>
      <c r="F22" s="47" t="s">
        <v>1433</v>
      </c>
      <c r="G22" s="47" t="s">
        <v>1434</v>
      </c>
      <c r="H22" s="4" t="s">
        <v>949</v>
      </c>
      <c r="I22" s="4" t="s">
        <v>949</v>
      </c>
      <c r="J22" s="4" t="s">
        <v>949</v>
      </c>
      <c r="K22" s="4" t="s">
        <v>949</v>
      </c>
      <c r="L22" s="4" t="s">
        <v>949</v>
      </c>
      <c r="M22" s="4">
        <v>3146</v>
      </c>
      <c r="N22" s="5" t="s">
        <v>1432</v>
      </c>
      <c r="O22" s="47" t="s">
        <v>1435</v>
      </c>
      <c r="P22" s="47" t="s">
        <v>1436</v>
      </c>
      <c r="Q22" s="47" t="s">
        <v>949</v>
      </c>
      <c r="R22" s="47" t="s">
        <v>949</v>
      </c>
      <c r="S22" s="47" t="s">
        <v>949</v>
      </c>
      <c r="T22" s="47" t="s">
        <v>949</v>
      </c>
      <c r="U22" s="47" t="s">
        <v>949</v>
      </c>
      <c r="V22" s="4">
        <v>22082</v>
      </c>
      <c r="W22" s="5" t="s">
        <v>1437</v>
      </c>
      <c r="X22" s="47" t="s">
        <v>1438</v>
      </c>
      <c r="Y22" s="47" t="s">
        <v>1439</v>
      </c>
      <c r="Z22" s="47"/>
      <c r="AA22" s="47"/>
      <c r="AB22" s="47"/>
      <c r="AC22" s="47"/>
      <c r="AD22" s="47"/>
    </row>
    <row r="23" spans="1:31" ht="32" x14ac:dyDescent="0.2">
      <c r="A23" s="78">
        <v>70</v>
      </c>
      <c r="B23" s="165" t="s">
        <v>51</v>
      </c>
      <c r="C23" s="5" t="s">
        <v>1440</v>
      </c>
      <c r="D23" s="4">
        <v>12060</v>
      </c>
      <c r="E23" s="5" t="s">
        <v>1441</v>
      </c>
      <c r="F23" s="47" t="s">
        <v>1442</v>
      </c>
      <c r="G23" s="47" t="s">
        <v>1443</v>
      </c>
      <c r="H23" s="4" t="s">
        <v>949</v>
      </c>
      <c r="I23" s="4" t="s">
        <v>949</v>
      </c>
      <c r="J23" s="4" t="s">
        <v>949</v>
      </c>
      <c r="K23" s="4" t="s">
        <v>949</v>
      </c>
      <c r="L23" s="4" t="s">
        <v>949</v>
      </c>
      <c r="M23" s="4">
        <v>47262</v>
      </c>
      <c r="N23" s="5" t="s">
        <v>1441</v>
      </c>
      <c r="O23" s="47" t="s">
        <v>1444</v>
      </c>
      <c r="P23" s="47" t="s">
        <v>1445</v>
      </c>
      <c r="Q23" s="47" t="s">
        <v>949</v>
      </c>
      <c r="R23" s="47" t="s">
        <v>949</v>
      </c>
      <c r="S23" s="47" t="s">
        <v>949</v>
      </c>
      <c r="T23" s="47" t="s">
        <v>949</v>
      </c>
      <c r="U23" s="47" t="s">
        <v>949</v>
      </c>
      <c r="V23" s="4">
        <v>368872</v>
      </c>
      <c r="W23" s="5" t="s">
        <v>1441</v>
      </c>
      <c r="X23" s="47" t="s">
        <v>1446</v>
      </c>
      <c r="Y23" s="47" t="s">
        <v>1447</v>
      </c>
      <c r="Z23" s="47" t="s">
        <v>949</v>
      </c>
      <c r="AA23" s="47" t="s">
        <v>949</v>
      </c>
      <c r="AB23" s="47" t="s">
        <v>949</v>
      </c>
      <c r="AC23" s="47" t="s">
        <v>949</v>
      </c>
      <c r="AD23" s="47" t="s">
        <v>949</v>
      </c>
    </row>
    <row r="24" spans="1:31" ht="64" x14ac:dyDescent="0.2">
      <c r="A24" s="78">
        <v>71</v>
      </c>
      <c r="B24" s="165" t="s">
        <v>54</v>
      </c>
      <c r="C24" s="5" t="s">
        <v>36</v>
      </c>
      <c r="D24" s="4">
        <v>7</v>
      </c>
      <c r="E24" s="47"/>
      <c r="F24" s="47"/>
      <c r="G24" s="47"/>
      <c r="H24" s="4" t="s">
        <v>951</v>
      </c>
      <c r="I24" s="4" t="s">
        <v>951</v>
      </c>
      <c r="J24" s="4" t="s">
        <v>951</v>
      </c>
      <c r="K24" s="4" t="s">
        <v>951</v>
      </c>
      <c r="L24" s="4" t="s">
        <v>951</v>
      </c>
      <c r="M24" s="4">
        <v>28</v>
      </c>
      <c r="N24" s="5"/>
      <c r="O24" s="47"/>
      <c r="P24" s="47"/>
      <c r="Q24" s="4" t="s">
        <v>951</v>
      </c>
      <c r="R24" s="4" t="s">
        <v>951</v>
      </c>
      <c r="S24" s="4" t="s">
        <v>951</v>
      </c>
      <c r="T24" s="4" t="s">
        <v>951</v>
      </c>
      <c r="U24" s="4" t="s">
        <v>951</v>
      </c>
      <c r="V24" s="4">
        <v>305</v>
      </c>
      <c r="W24" s="5" t="s">
        <v>1448</v>
      </c>
      <c r="X24" s="47" t="s">
        <v>1449</v>
      </c>
      <c r="Y24" s="47" t="s">
        <v>1450</v>
      </c>
      <c r="Z24" s="47" t="s">
        <v>951</v>
      </c>
      <c r="AA24" s="47" t="s">
        <v>951</v>
      </c>
      <c r="AB24" s="47" t="s">
        <v>951</v>
      </c>
      <c r="AC24" s="47" t="s">
        <v>951</v>
      </c>
      <c r="AD24" s="47" t="s">
        <v>951</v>
      </c>
    </row>
    <row r="25" spans="1:31" ht="96" x14ac:dyDescent="0.2">
      <c r="A25" s="78">
        <v>72</v>
      </c>
      <c r="B25" s="165" t="s">
        <v>54</v>
      </c>
      <c r="C25" s="5" t="s">
        <v>62</v>
      </c>
      <c r="D25" s="4">
        <v>15994</v>
      </c>
      <c r="E25" s="5" t="s">
        <v>1451</v>
      </c>
      <c r="F25" s="47" t="s">
        <v>1452</v>
      </c>
      <c r="G25" s="47" t="s">
        <v>1453</v>
      </c>
      <c r="H25" s="4" t="s">
        <v>949</v>
      </c>
      <c r="I25" s="4" t="s">
        <v>949</v>
      </c>
      <c r="J25" s="4" t="s">
        <v>949</v>
      </c>
      <c r="K25" s="4" t="s">
        <v>949</v>
      </c>
      <c r="L25" s="4" t="s">
        <v>949</v>
      </c>
      <c r="M25" s="4">
        <v>70341</v>
      </c>
      <c r="N25" s="5" t="s">
        <v>1451</v>
      </c>
      <c r="O25" s="47" t="s">
        <v>1454</v>
      </c>
      <c r="P25" s="47" t="s">
        <v>1455</v>
      </c>
      <c r="Q25" s="47" t="s">
        <v>949</v>
      </c>
      <c r="R25" s="47" t="s">
        <v>949</v>
      </c>
      <c r="S25" s="47" t="s">
        <v>949</v>
      </c>
      <c r="T25" s="47" t="s">
        <v>949</v>
      </c>
      <c r="U25" s="47" t="s">
        <v>949</v>
      </c>
      <c r="V25" s="4">
        <v>677292</v>
      </c>
      <c r="W25" s="5" t="s">
        <v>1451</v>
      </c>
      <c r="X25" s="47" t="s">
        <v>1456</v>
      </c>
      <c r="Y25" s="47" t="s">
        <v>1457</v>
      </c>
      <c r="Z25" s="47" t="s">
        <v>949</v>
      </c>
      <c r="AA25" s="47" t="s">
        <v>949</v>
      </c>
      <c r="AB25" s="47" t="s">
        <v>949</v>
      </c>
      <c r="AC25" s="47" t="s">
        <v>949</v>
      </c>
      <c r="AD25" s="47" t="s">
        <v>949</v>
      </c>
    </row>
    <row r="26" spans="1:31" ht="208" x14ac:dyDescent="0.2">
      <c r="A26" s="78">
        <v>73</v>
      </c>
      <c r="B26" s="9" t="s">
        <v>56</v>
      </c>
      <c r="C26" s="5" t="s">
        <v>63</v>
      </c>
      <c r="D26" s="4">
        <v>1812</v>
      </c>
      <c r="E26" s="5" t="s">
        <v>1458</v>
      </c>
      <c r="F26" s="47" t="s">
        <v>1459</v>
      </c>
      <c r="G26" s="47" t="s">
        <v>1460</v>
      </c>
      <c r="H26" s="4" t="s">
        <v>933</v>
      </c>
      <c r="I26" s="4" t="s">
        <v>933</v>
      </c>
      <c r="J26" s="4" t="s">
        <v>933</v>
      </c>
      <c r="K26" s="4" t="s">
        <v>933</v>
      </c>
      <c r="L26" s="4" t="s">
        <v>933</v>
      </c>
      <c r="M26" s="4">
        <v>9319</v>
      </c>
      <c r="N26" s="5" t="s">
        <v>1461</v>
      </c>
      <c r="O26" s="47" t="s">
        <v>1462</v>
      </c>
      <c r="P26" s="47" t="s">
        <v>1463</v>
      </c>
      <c r="Q26" s="47" t="s">
        <v>933</v>
      </c>
      <c r="R26" s="47" t="s">
        <v>933</v>
      </c>
      <c r="S26" s="47" t="s">
        <v>933</v>
      </c>
      <c r="T26" s="47" t="s">
        <v>933</v>
      </c>
      <c r="U26" s="47" t="s">
        <v>933</v>
      </c>
      <c r="V26" s="4">
        <v>104048</v>
      </c>
      <c r="W26" s="5" t="s">
        <v>1464</v>
      </c>
      <c r="X26" s="47" t="s">
        <v>1465</v>
      </c>
      <c r="Y26" s="47" t="s">
        <v>1466</v>
      </c>
      <c r="Z26" s="47" t="s">
        <v>933</v>
      </c>
      <c r="AA26" s="47"/>
      <c r="AB26" s="47" t="s">
        <v>933</v>
      </c>
      <c r="AC26" s="47" t="s">
        <v>933</v>
      </c>
      <c r="AD26" s="47" t="s">
        <v>933</v>
      </c>
      <c r="AE26" s="21" t="s">
        <v>1931</v>
      </c>
    </row>
    <row r="27" spans="1:31" ht="16" x14ac:dyDescent="0.2">
      <c r="A27" s="78">
        <v>74</v>
      </c>
      <c r="B27" s="9" t="s">
        <v>54</v>
      </c>
      <c r="C27" s="5" t="s">
        <v>37</v>
      </c>
      <c r="D27" s="4">
        <v>225</v>
      </c>
      <c r="E27" s="5" t="s">
        <v>36</v>
      </c>
      <c r="F27" s="47"/>
      <c r="G27" s="47"/>
      <c r="H27" s="4" t="s">
        <v>951</v>
      </c>
      <c r="I27" s="4" t="s">
        <v>951</v>
      </c>
      <c r="J27" s="4" t="s">
        <v>951</v>
      </c>
      <c r="K27" s="4" t="s">
        <v>951</v>
      </c>
      <c r="L27" s="4" t="s">
        <v>951</v>
      </c>
      <c r="M27" s="4">
        <v>932</v>
      </c>
      <c r="N27" s="5" t="s">
        <v>36</v>
      </c>
      <c r="O27" s="47"/>
      <c r="P27" s="47"/>
      <c r="Q27" s="4" t="s">
        <v>951</v>
      </c>
      <c r="R27" s="4" t="s">
        <v>951</v>
      </c>
      <c r="S27" s="4" t="s">
        <v>951</v>
      </c>
      <c r="T27" s="4" t="s">
        <v>951</v>
      </c>
      <c r="U27" s="4" t="s">
        <v>951</v>
      </c>
      <c r="V27" s="4">
        <v>6834</v>
      </c>
      <c r="W27" s="47" t="s">
        <v>37</v>
      </c>
      <c r="X27" s="47"/>
      <c r="Y27" s="47"/>
      <c r="Z27" s="4" t="s">
        <v>951</v>
      </c>
      <c r="AA27" s="4" t="s">
        <v>951</v>
      </c>
      <c r="AB27" s="4" t="s">
        <v>951</v>
      </c>
      <c r="AC27" s="4" t="s">
        <v>951</v>
      </c>
      <c r="AD27" s="4" t="s">
        <v>951</v>
      </c>
    </row>
    <row r="28" spans="1:31" ht="16" x14ac:dyDescent="0.2">
      <c r="A28" s="78">
        <v>75</v>
      </c>
      <c r="B28" s="9" t="s">
        <v>64</v>
      </c>
      <c r="C28" s="5" t="s">
        <v>65</v>
      </c>
      <c r="D28" s="4">
        <v>11</v>
      </c>
      <c r="E28" s="4" t="s">
        <v>36</v>
      </c>
      <c r="F28" s="4"/>
      <c r="G28" s="4"/>
      <c r="H28" s="4" t="s">
        <v>949</v>
      </c>
      <c r="I28" s="4" t="s">
        <v>949</v>
      </c>
      <c r="J28" s="4" t="s">
        <v>949</v>
      </c>
      <c r="K28" s="4" t="s">
        <v>949</v>
      </c>
      <c r="L28" s="4" t="s">
        <v>949</v>
      </c>
      <c r="M28" s="4">
        <v>43</v>
      </c>
      <c r="N28" s="5" t="s">
        <v>36</v>
      </c>
      <c r="O28" s="47"/>
      <c r="P28" s="47"/>
      <c r="Q28" s="4" t="s">
        <v>949</v>
      </c>
      <c r="R28" s="4" t="s">
        <v>949</v>
      </c>
      <c r="S28" s="4" t="s">
        <v>949</v>
      </c>
      <c r="T28" s="4" t="s">
        <v>949</v>
      </c>
      <c r="U28" s="4" t="s">
        <v>949</v>
      </c>
      <c r="V28" s="4">
        <v>240</v>
      </c>
      <c r="W28" s="5" t="s">
        <v>36</v>
      </c>
      <c r="X28" s="47"/>
      <c r="Y28" s="47"/>
      <c r="Z28" s="47" t="s">
        <v>949</v>
      </c>
      <c r="AA28" s="47" t="s">
        <v>949</v>
      </c>
      <c r="AB28" s="47" t="s">
        <v>933</v>
      </c>
      <c r="AC28" s="47" t="s">
        <v>933</v>
      </c>
      <c r="AD28" s="47" t="s">
        <v>933</v>
      </c>
    </row>
    <row r="29" spans="1:31" ht="80" x14ac:dyDescent="0.2">
      <c r="A29" s="78">
        <v>76</v>
      </c>
      <c r="B29" s="9" t="s">
        <v>56</v>
      </c>
      <c r="C29" s="5" t="s">
        <v>66</v>
      </c>
      <c r="D29" s="4">
        <v>423</v>
      </c>
      <c r="E29" s="5" t="s">
        <v>1467</v>
      </c>
      <c r="F29" s="47">
        <v>4</v>
      </c>
      <c r="G29" s="47">
        <v>0.94599999999999995</v>
      </c>
      <c r="H29" s="4" t="s">
        <v>933</v>
      </c>
      <c r="I29" s="4" t="s">
        <v>933</v>
      </c>
      <c r="J29" s="4" t="s">
        <v>933</v>
      </c>
      <c r="K29" s="4" t="s">
        <v>933</v>
      </c>
      <c r="L29" s="4" t="s">
        <v>933</v>
      </c>
      <c r="M29" s="4">
        <v>2315</v>
      </c>
      <c r="N29" s="5" t="s">
        <v>1468</v>
      </c>
      <c r="O29" s="47" t="s">
        <v>1469</v>
      </c>
      <c r="P29" s="47" t="s">
        <v>1470</v>
      </c>
      <c r="Q29" s="4" t="s">
        <v>949</v>
      </c>
      <c r="R29" s="4" t="s">
        <v>949</v>
      </c>
      <c r="S29" s="4" t="s">
        <v>933</v>
      </c>
      <c r="T29" s="4" t="s">
        <v>933</v>
      </c>
      <c r="U29" s="4" t="s">
        <v>933</v>
      </c>
      <c r="V29" s="4">
        <v>26159</v>
      </c>
      <c r="W29" s="5" t="s">
        <v>1471</v>
      </c>
      <c r="X29" s="47" t="s">
        <v>1472</v>
      </c>
      <c r="Y29" s="47" t="s">
        <v>1473</v>
      </c>
      <c r="Z29" s="47" t="s">
        <v>949</v>
      </c>
      <c r="AA29" s="47" t="s">
        <v>949</v>
      </c>
      <c r="AB29" s="47" t="s">
        <v>949</v>
      </c>
      <c r="AC29" s="47" t="s">
        <v>949</v>
      </c>
      <c r="AD29" s="47" t="s">
        <v>949</v>
      </c>
    </row>
    <row r="30" spans="1:31" ht="128" x14ac:dyDescent="0.2">
      <c r="A30" s="78">
        <v>77</v>
      </c>
      <c r="B30" s="9" t="s">
        <v>59</v>
      </c>
      <c r="C30" s="5" t="s">
        <v>74</v>
      </c>
      <c r="D30" s="4">
        <v>414</v>
      </c>
      <c r="E30" s="5" t="s">
        <v>1474</v>
      </c>
      <c r="F30" s="47" t="s">
        <v>1475</v>
      </c>
      <c r="G30" s="47" t="s">
        <v>1476</v>
      </c>
      <c r="H30" s="4" t="s">
        <v>949</v>
      </c>
      <c r="I30" s="4" t="s">
        <v>949</v>
      </c>
      <c r="J30" s="4" t="s">
        <v>949</v>
      </c>
      <c r="K30" s="4" t="s">
        <v>949</v>
      </c>
      <c r="L30" s="4" t="s">
        <v>949</v>
      </c>
      <c r="M30" s="4">
        <v>2852</v>
      </c>
      <c r="N30" s="5" t="s">
        <v>1477</v>
      </c>
      <c r="O30" s="47" t="s">
        <v>1478</v>
      </c>
      <c r="P30" s="47" t="s">
        <v>1479</v>
      </c>
      <c r="Q30" s="47" t="s">
        <v>949</v>
      </c>
      <c r="R30" s="47" t="s">
        <v>949</v>
      </c>
      <c r="S30" s="47" t="s">
        <v>949</v>
      </c>
      <c r="T30" s="47" t="s">
        <v>949</v>
      </c>
      <c r="U30" s="47" t="s">
        <v>949</v>
      </c>
      <c r="V30" s="4">
        <v>41994</v>
      </c>
      <c r="W30" s="5" t="s">
        <v>1480</v>
      </c>
      <c r="X30" s="47" t="s">
        <v>1481</v>
      </c>
      <c r="Y30" s="47" t="s">
        <v>1482</v>
      </c>
      <c r="Z30" s="4" t="s">
        <v>949</v>
      </c>
      <c r="AA30" s="4" t="s">
        <v>949</v>
      </c>
      <c r="AB30" s="4" t="s">
        <v>949</v>
      </c>
      <c r="AC30" s="4" t="s">
        <v>949</v>
      </c>
      <c r="AD30" s="4" t="s">
        <v>949</v>
      </c>
    </row>
    <row r="31" spans="1:31" ht="64" x14ac:dyDescent="0.2">
      <c r="A31" s="78">
        <v>78</v>
      </c>
      <c r="B31" s="9" t="s">
        <v>56</v>
      </c>
      <c r="C31" s="5" t="s">
        <v>1483</v>
      </c>
      <c r="D31" s="4">
        <v>9089</v>
      </c>
      <c r="E31" s="5" t="s">
        <v>1484</v>
      </c>
      <c r="F31" s="47" t="s">
        <v>1485</v>
      </c>
      <c r="G31" s="47" t="s">
        <v>1486</v>
      </c>
      <c r="H31" s="4" t="s">
        <v>949</v>
      </c>
      <c r="I31" s="4" t="s">
        <v>949</v>
      </c>
      <c r="J31" s="4" t="s">
        <v>949</v>
      </c>
      <c r="K31" s="4" t="s">
        <v>933</v>
      </c>
      <c r="L31" s="4" t="s">
        <v>933</v>
      </c>
      <c r="M31" s="4">
        <v>39334</v>
      </c>
      <c r="N31" s="5" t="s">
        <v>1487</v>
      </c>
      <c r="O31" s="47" t="s">
        <v>1488</v>
      </c>
      <c r="P31" s="47" t="s">
        <v>1489</v>
      </c>
      <c r="Q31" s="4" t="s">
        <v>949</v>
      </c>
      <c r="R31" s="4" t="s">
        <v>949</v>
      </c>
      <c r="S31" s="4" t="s">
        <v>949</v>
      </c>
      <c r="T31" s="4" t="s">
        <v>933</v>
      </c>
      <c r="U31" s="4" t="s">
        <v>933</v>
      </c>
      <c r="V31" s="4">
        <v>255972</v>
      </c>
      <c r="W31" s="5" t="s">
        <v>1490</v>
      </c>
      <c r="X31" s="47" t="s">
        <v>1491</v>
      </c>
      <c r="Y31" s="47" t="s">
        <v>1492</v>
      </c>
      <c r="Z31" s="47" t="s">
        <v>949</v>
      </c>
      <c r="AA31" s="47" t="s">
        <v>949</v>
      </c>
      <c r="AB31" s="47" t="s">
        <v>949</v>
      </c>
      <c r="AC31" s="47" t="s">
        <v>949</v>
      </c>
      <c r="AD31" s="47" t="s">
        <v>949</v>
      </c>
    </row>
    <row r="32" spans="1:31" ht="48" x14ac:dyDescent="0.2">
      <c r="A32" s="78">
        <v>79</v>
      </c>
      <c r="B32" s="9" t="s">
        <v>51</v>
      </c>
      <c r="C32" s="5" t="s">
        <v>1493</v>
      </c>
      <c r="D32" s="4">
        <v>1919</v>
      </c>
      <c r="E32" s="47" t="s">
        <v>1494</v>
      </c>
      <c r="F32" s="47">
        <v>13</v>
      </c>
      <c r="G32" s="47">
        <v>0.67700000000000005</v>
      </c>
      <c r="H32" s="4" t="s">
        <v>933</v>
      </c>
      <c r="I32" s="4" t="s">
        <v>933</v>
      </c>
      <c r="J32" s="4" t="s">
        <v>933</v>
      </c>
      <c r="K32" s="4" t="s">
        <v>933</v>
      </c>
      <c r="L32" s="4" t="s">
        <v>933</v>
      </c>
      <c r="M32" s="4">
        <v>7902</v>
      </c>
      <c r="N32" s="47" t="s">
        <v>1494</v>
      </c>
      <c r="O32" s="47">
        <v>53</v>
      </c>
      <c r="P32" s="47">
        <v>0.67100000000000004</v>
      </c>
      <c r="Q32" s="4" t="s">
        <v>933</v>
      </c>
      <c r="R32" s="4" t="s">
        <v>933</v>
      </c>
      <c r="S32" s="4" t="s">
        <v>933</v>
      </c>
      <c r="T32" s="4" t="s">
        <v>933</v>
      </c>
      <c r="U32" s="4" t="s">
        <v>933</v>
      </c>
      <c r="V32" s="4">
        <v>51696</v>
      </c>
      <c r="W32" s="47" t="s">
        <v>1495</v>
      </c>
      <c r="X32" s="47" t="s">
        <v>1496</v>
      </c>
      <c r="Y32" s="47" t="s">
        <v>1497</v>
      </c>
      <c r="Z32" s="4" t="s">
        <v>949</v>
      </c>
      <c r="AA32" s="4" t="s">
        <v>949</v>
      </c>
      <c r="AB32" s="4" t="s">
        <v>949</v>
      </c>
      <c r="AC32" s="4" t="s">
        <v>949</v>
      </c>
      <c r="AD32" s="4" t="s">
        <v>949</v>
      </c>
    </row>
    <row r="33" spans="1:30" ht="112" x14ac:dyDescent="0.2">
      <c r="A33" s="78">
        <v>80</v>
      </c>
      <c r="B33" s="9" t="s">
        <v>51</v>
      </c>
      <c r="C33" s="5" t="s">
        <v>1498</v>
      </c>
      <c r="D33" s="4">
        <v>1702</v>
      </c>
      <c r="E33" s="5" t="s">
        <v>1499</v>
      </c>
      <c r="F33" s="47" t="s">
        <v>1500</v>
      </c>
      <c r="G33" s="47" t="s">
        <v>1501</v>
      </c>
      <c r="H33" s="4" t="s">
        <v>949</v>
      </c>
      <c r="I33" s="4" t="s">
        <v>949</v>
      </c>
      <c r="J33" s="4" t="s">
        <v>949</v>
      </c>
      <c r="K33" s="4" t="s">
        <v>949</v>
      </c>
      <c r="L33" s="4" t="s">
        <v>949</v>
      </c>
      <c r="M33" s="4">
        <v>6533</v>
      </c>
      <c r="N33" s="5" t="s">
        <v>1502</v>
      </c>
      <c r="O33" s="47" t="s">
        <v>1503</v>
      </c>
      <c r="P33" s="47" t="s">
        <v>1504</v>
      </c>
      <c r="Q33" s="4" t="s">
        <v>949</v>
      </c>
      <c r="R33" s="4" t="s">
        <v>949</v>
      </c>
      <c r="S33" s="4" t="s">
        <v>949</v>
      </c>
      <c r="T33" s="4" t="s">
        <v>949</v>
      </c>
      <c r="U33" s="4" t="s">
        <v>949</v>
      </c>
      <c r="V33" s="4">
        <v>46828</v>
      </c>
      <c r="W33" s="5" t="s">
        <v>1505</v>
      </c>
      <c r="X33" s="47" t="s">
        <v>1506</v>
      </c>
      <c r="Y33" s="47" t="s">
        <v>1507</v>
      </c>
      <c r="Z33" s="47" t="s">
        <v>949</v>
      </c>
      <c r="AA33" s="47" t="s">
        <v>949</v>
      </c>
      <c r="AB33" s="47" t="s">
        <v>949</v>
      </c>
      <c r="AC33" s="47" t="s">
        <v>949</v>
      </c>
      <c r="AD33" s="47" t="s">
        <v>949</v>
      </c>
    </row>
    <row r="34" spans="1:30" ht="16" x14ac:dyDescent="0.2">
      <c r="A34" s="78">
        <v>81</v>
      </c>
      <c r="B34" s="9" t="s">
        <v>68</v>
      </c>
      <c r="C34" s="6" t="s">
        <v>36</v>
      </c>
      <c r="D34" s="4">
        <v>0</v>
      </c>
      <c r="E34" s="4">
        <v>0</v>
      </c>
      <c r="F34" s="4">
        <v>0</v>
      </c>
      <c r="G34" s="4">
        <v>0</v>
      </c>
      <c r="H34" s="4" t="s">
        <v>951</v>
      </c>
      <c r="I34" s="4" t="s">
        <v>951</v>
      </c>
      <c r="J34" s="4" t="s">
        <v>951</v>
      </c>
      <c r="K34" s="4" t="s">
        <v>951</v>
      </c>
      <c r="L34" s="4" t="s">
        <v>951</v>
      </c>
      <c r="M34" s="4">
        <v>2</v>
      </c>
      <c r="N34" s="4" t="s">
        <v>36</v>
      </c>
      <c r="O34" s="4"/>
      <c r="P34" s="4"/>
      <c r="Q34" s="4" t="s">
        <v>951</v>
      </c>
      <c r="R34" s="4" t="s">
        <v>951</v>
      </c>
      <c r="S34" s="4" t="s">
        <v>951</v>
      </c>
      <c r="T34" s="4" t="s">
        <v>951</v>
      </c>
      <c r="U34" s="4" t="s">
        <v>951</v>
      </c>
      <c r="V34" s="4">
        <v>5</v>
      </c>
      <c r="W34" s="47" t="s">
        <v>36</v>
      </c>
      <c r="X34" s="47"/>
      <c r="Y34" s="47"/>
      <c r="Z34" s="4" t="s">
        <v>951</v>
      </c>
      <c r="AA34" s="4" t="s">
        <v>951</v>
      </c>
      <c r="AB34" s="4" t="s">
        <v>951</v>
      </c>
      <c r="AC34" s="4" t="s">
        <v>951</v>
      </c>
      <c r="AD34" s="4" t="s">
        <v>951</v>
      </c>
    </row>
    <row r="35" spans="1:30" ht="48" x14ac:dyDescent="0.2">
      <c r="A35" s="78">
        <v>82</v>
      </c>
      <c r="B35" s="9" t="s">
        <v>68</v>
      </c>
      <c r="C35" s="6" t="s">
        <v>37</v>
      </c>
      <c r="D35" s="4">
        <v>164</v>
      </c>
      <c r="E35" s="5" t="s">
        <v>36</v>
      </c>
      <c r="F35" s="47"/>
      <c r="G35" s="47"/>
      <c r="H35" s="4" t="s">
        <v>951</v>
      </c>
      <c r="I35" s="4" t="s">
        <v>951</v>
      </c>
      <c r="J35" s="4" t="s">
        <v>951</v>
      </c>
      <c r="K35" s="4" t="s">
        <v>951</v>
      </c>
      <c r="L35" s="4" t="s">
        <v>951</v>
      </c>
      <c r="M35" s="4">
        <v>865</v>
      </c>
      <c r="N35" s="5" t="s">
        <v>36</v>
      </c>
      <c r="O35" s="47" t="s">
        <v>1356</v>
      </c>
      <c r="P35" s="47" t="s">
        <v>1508</v>
      </c>
      <c r="Q35" s="4" t="s">
        <v>951</v>
      </c>
      <c r="R35" s="4" t="s">
        <v>951</v>
      </c>
      <c r="S35" s="4" t="s">
        <v>951</v>
      </c>
      <c r="T35" s="4" t="s">
        <v>951</v>
      </c>
      <c r="U35" s="4" t="s">
        <v>951</v>
      </c>
      <c r="V35" s="4">
        <v>9078</v>
      </c>
      <c r="W35" s="5" t="s">
        <v>36</v>
      </c>
      <c r="X35" s="47"/>
      <c r="Y35" s="47"/>
      <c r="Z35" s="4" t="s">
        <v>951</v>
      </c>
      <c r="AA35" s="4" t="s">
        <v>951</v>
      </c>
      <c r="AB35" s="4" t="s">
        <v>951</v>
      </c>
      <c r="AC35" s="4" t="s">
        <v>951</v>
      </c>
      <c r="AD35" s="4" t="s">
        <v>951</v>
      </c>
    </row>
    <row r="36" spans="1:30" ht="64" x14ac:dyDescent="0.2">
      <c r="A36" s="78">
        <v>83</v>
      </c>
      <c r="B36" s="165" t="s">
        <v>56</v>
      </c>
      <c r="C36" s="5" t="s">
        <v>1509</v>
      </c>
      <c r="D36" s="4">
        <v>3081</v>
      </c>
      <c r="E36" s="77" t="s">
        <v>1510</v>
      </c>
      <c r="F36" s="47" t="s">
        <v>1511</v>
      </c>
      <c r="G36" s="47" t="s">
        <v>1512</v>
      </c>
      <c r="H36" s="47" t="s">
        <v>949</v>
      </c>
      <c r="I36" s="47" t="s">
        <v>949</v>
      </c>
      <c r="J36" s="47" t="s">
        <v>949</v>
      </c>
      <c r="K36" s="47" t="s">
        <v>949</v>
      </c>
      <c r="L36" s="47" t="s">
        <v>933</v>
      </c>
      <c r="M36" s="4">
        <v>13511</v>
      </c>
      <c r="N36" s="5" t="s">
        <v>1510</v>
      </c>
      <c r="O36" s="47" t="s">
        <v>1513</v>
      </c>
      <c r="P36" s="47" t="s">
        <v>1514</v>
      </c>
      <c r="Q36" s="47" t="s">
        <v>949</v>
      </c>
      <c r="R36" s="47" t="s">
        <v>949</v>
      </c>
      <c r="S36" s="47" t="s">
        <v>949</v>
      </c>
      <c r="T36" s="47" t="s">
        <v>949</v>
      </c>
      <c r="U36" s="47" t="s">
        <v>933</v>
      </c>
      <c r="V36" s="4">
        <v>134957</v>
      </c>
      <c r="W36" s="47" t="s">
        <v>1515</v>
      </c>
      <c r="X36" s="47" t="s">
        <v>1516</v>
      </c>
      <c r="Y36" s="47" t="s">
        <v>1517</v>
      </c>
      <c r="Z36" s="47" t="s">
        <v>949</v>
      </c>
      <c r="AA36" s="47" t="s">
        <v>949</v>
      </c>
      <c r="AB36" s="47" t="s">
        <v>949</v>
      </c>
      <c r="AC36" s="47" t="s">
        <v>949</v>
      </c>
      <c r="AD36" s="47" t="s">
        <v>949</v>
      </c>
    </row>
    <row r="37" spans="1:30" ht="64" x14ac:dyDescent="0.2">
      <c r="A37" s="78">
        <v>84</v>
      </c>
      <c r="B37" s="9" t="s">
        <v>56</v>
      </c>
      <c r="C37" s="6" t="s">
        <v>61</v>
      </c>
      <c r="D37" s="4">
        <v>23</v>
      </c>
      <c r="E37" s="47" t="s">
        <v>36</v>
      </c>
      <c r="F37" s="47"/>
      <c r="G37" s="47"/>
      <c r="H37" s="4" t="s">
        <v>933</v>
      </c>
      <c r="I37" s="4" t="s">
        <v>933</v>
      </c>
      <c r="J37" s="4" t="s">
        <v>933</v>
      </c>
      <c r="K37" s="4" t="s">
        <v>933</v>
      </c>
      <c r="L37" s="4" t="s">
        <v>933</v>
      </c>
      <c r="M37" s="4">
        <v>163</v>
      </c>
      <c r="N37" s="5" t="s">
        <v>1387</v>
      </c>
      <c r="O37" s="47" t="s">
        <v>1518</v>
      </c>
      <c r="P37" s="47" t="s">
        <v>1519</v>
      </c>
      <c r="Q37" s="4" t="s">
        <v>949</v>
      </c>
      <c r="R37" s="4" t="s">
        <v>949</v>
      </c>
      <c r="S37" s="4" t="s">
        <v>949</v>
      </c>
      <c r="T37" s="4" t="s">
        <v>949</v>
      </c>
      <c r="U37" s="4" t="s">
        <v>949</v>
      </c>
      <c r="V37" s="4">
        <v>1925</v>
      </c>
      <c r="W37" s="5" t="s">
        <v>1387</v>
      </c>
      <c r="X37" s="47" t="s">
        <v>1520</v>
      </c>
      <c r="Y37" s="47">
        <v>11.3</v>
      </c>
      <c r="Z37" s="4" t="s">
        <v>949</v>
      </c>
      <c r="AA37" s="4" t="s">
        <v>949</v>
      </c>
      <c r="AB37" s="4" t="s">
        <v>949</v>
      </c>
      <c r="AC37" s="4" t="s">
        <v>949</v>
      </c>
      <c r="AD37" s="4" t="s">
        <v>949</v>
      </c>
    </row>
    <row r="38" spans="1:30" ht="32" x14ac:dyDescent="0.2">
      <c r="A38" s="78">
        <v>85</v>
      </c>
      <c r="B38" s="9" t="s">
        <v>51</v>
      </c>
      <c r="C38" s="5" t="s">
        <v>1521</v>
      </c>
      <c r="D38" s="4">
        <v>4595</v>
      </c>
      <c r="E38" s="5" t="s">
        <v>1522</v>
      </c>
      <c r="F38" s="47" t="s">
        <v>1523</v>
      </c>
      <c r="G38" s="47" t="s">
        <v>1524</v>
      </c>
      <c r="H38" s="4" t="s">
        <v>949</v>
      </c>
      <c r="I38" s="4" t="s">
        <v>949</v>
      </c>
      <c r="J38" s="4" t="s">
        <v>949</v>
      </c>
      <c r="K38" s="4" t="s">
        <v>949</v>
      </c>
      <c r="L38" s="4" t="s">
        <v>949</v>
      </c>
      <c r="M38" s="4">
        <v>20318</v>
      </c>
      <c r="N38" s="5" t="s">
        <v>1522</v>
      </c>
      <c r="O38" s="47" t="s">
        <v>1525</v>
      </c>
      <c r="P38" s="47" t="s">
        <v>1526</v>
      </c>
      <c r="Q38" s="4" t="s">
        <v>949</v>
      </c>
      <c r="R38" s="4" t="s">
        <v>949</v>
      </c>
      <c r="S38" s="4" t="s">
        <v>949</v>
      </c>
      <c r="T38" s="4" t="s">
        <v>949</v>
      </c>
      <c r="U38" s="4" t="s">
        <v>949</v>
      </c>
      <c r="V38" s="4">
        <v>195091</v>
      </c>
      <c r="W38" s="5" t="s">
        <v>1522</v>
      </c>
      <c r="X38" s="47" t="s">
        <v>1527</v>
      </c>
      <c r="Y38" s="47">
        <v>67.400999999999996</v>
      </c>
      <c r="Z38" s="47" t="s">
        <v>949</v>
      </c>
      <c r="AA38" s="47" t="s">
        <v>949</v>
      </c>
      <c r="AB38" s="47" t="s">
        <v>949</v>
      </c>
      <c r="AC38" s="47" t="s">
        <v>949</v>
      </c>
      <c r="AD38" s="47" t="s">
        <v>949</v>
      </c>
    </row>
    <row r="39" spans="1:30" ht="80" x14ac:dyDescent="0.2">
      <c r="A39" s="78">
        <v>34</v>
      </c>
      <c r="B39" s="9" t="s">
        <v>56</v>
      </c>
      <c r="C39" s="5" t="s">
        <v>1194</v>
      </c>
      <c r="D39" s="4">
        <v>1821</v>
      </c>
      <c r="E39" s="5" t="s">
        <v>1528</v>
      </c>
      <c r="F39" s="47" t="s">
        <v>1196</v>
      </c>
      <c r="G39" s="47" t="s">
        <v>1197</v>
      </c>
      <c r="H39" s="4" t="s">
        <v>949</v>
      </c>
      <c r="I39" s="4" t="s">
        <v>949</v>
      </c>
      <c r="J39" s="4" t="s">
        <v>949</v>
      </c>
      <c r="K39" s="4" t="s">
        <v>949</v>
      </c>
      <c r="L39" s="4" t="s">
        <v>949</v>
      </c>
      <c r="M39" s="4">
        <v>8076</v>
      </c>
      <c r="N39" s="5" t="s">
        <v>1529</v>
      </c>
      <c r="O39" s="47" t="s">
        <v>1199</v>
      </c>
      <c r="P39" s="47" t="s">
        <v>1200</v>
      </c>
      <c r="Q39" s="47" t="s">
        <v>949</v>
      </c>
      <c r="R39" s="47" t="s">
        <v>949</v>
      </c>
      <c r="S39" s="47" t="s">
        <v>949</v>
      </c>
      <c r="T39" s="47" t="s">
        <v>949</v>
      </c>
      <c r="U39" s="47" t="s">
        <v>949</v>
      </c>
      <c r="V39" s="4">
        <v>77161</v>
      </c>
      <c r="W39" s="5" t="s">
        <v>1530</v>
      </c>
      <c r="X39" s="47" t="s">
        <v>1202</v>
      </c>
      <c r="Y39" s="47" t="s">
        <v>1531</v>
      </c>
      <c r="Z39" s="4" t="s">
        <v>949</v>
      </c>
      <c r="AA39" s="4" t="s">
        <v>949</v>
      </c>
      <c r="AB39" s="4" t="s">
        <v>949</v>
      </c>
      <c r="AC39" s="4" t="s">
        <v>949</v>
      </c>
      <c r="AD39" s="4" t="s">
        <v>949</v>
      </c>
    </row>
    <row r="40" spans="1:30" ht="32" x14ac:dyDescent="0.2">
      <c r="A40" s="78">
        <v>86</v>
      </c>
      <c r="B40" s="9" t="s">
        <v>59</v>
      </c>
      <c r="C40" s="6" t="s">
        <v>1498</v>
      </c>
      <c r="D40" s="4">
        <v>44</v>
      </c>
      <c r="E40" s="5" t="s">
        <v>1404</v>
      </c>
      <c r="F40" s="47" t="s">
        <v>1532</v>
      </c>
      <c r="G40" s="47" t="s">
        <v>1533</v>
      </c>
      <c r="H40" s="4" t="s">
        <v>949</v>
      </c>
      <c r="I40" s="4" t="s">
        <v>949</v>
      </c>
      <c r="J40" s="4" t="s">
        <v>949</v>
      </c>
      <c r="K40" s="4" t="s">
        <v>949</v>
      </c>
      <c r="L40" s="4" t="s">
        <v>949</v>
      </c>
      <c r="M40" s="4">
        <v>215</v>
      </c>
      <c r="N40" s="5" t="s">
        <v>1404</v>
      </c>
      <c r="O40" s="47" t="s">
        <v>1534</v>
      </c>
      <c r="P40" s="47" t="s">
        <v>1535</v>
      </c>
      <c r="Q40" s="4" t="s">
        <v>949</v>
      </c>
      <c r="R40" s="4" t="s">
        <v>949</v>
      </c>
      <c r="S40" s="4" t="s">
        <v>949</v>
      </c>
      <c r="T40" s="4" t="s">
        <v>949</v>
      </c>
      <c r="U40" s="4" t="s">
        <v>949</v>
      </c>
      <c r="V40" s="4">
        <v>1681</v>
      </c>
      <c r="W40" s="5" t="s">
        <v>1404</v>
      </c>
      <c r="X40" s="47" t="s">
        <v>1536</v>
      </c>
      <c r="Y40" s="47">
        <v>91</v>
      </c>
      <c r="Z40" s="47" t="s">
        <v>949</v>
      </c>
      <c r="AA40" s="47" t="s">
        <v>949</v>
      </c>
      <c r="AB40" s="47" t="s">
        <v>949</v>
      </c>
      <c r="AC40" s="47" t="s">
        <v>949</v>
      </c>
      <c r="AD40" s="47" t="s">
        <v>949</v>
      </c>
    </row>
    <row r="41" spans="1:30" ht="208" x14ac:dyDescent="0.2">
      <c r="A41" s="78">
        <v>36</v>
      </c>
      <c r="B41" s="9" t="s">
        <v>51</v>
      </c>
      <c r="C41" s="5" t="s">
        <v>53</v>
      </c>
      <c r="D41" s="4">
        <v>120</v>
      </c>
      <c r="E41" s="5" t="s">
        <v>1537</v>
      </c>
      <c r="F41" s="47" t="s">
        <v>1538</v>
      </c>
      <c r="G41" s="47" t="s">
        <v>1217</v>
      </c>
      <c r="H41" s="4" t="s">
        <v>949</v>
      </c>
      <c r="I41" s="4" t="s">
        <v>949</v>
      </c>
      <c r="J41" s="4" t="s">
        <v>949</v>
      </c>
      <c r="K41" s="4" t="s">
        <v>949</v>
      </c>
      <c r="L41" s="4" t="s">
        <v>949</v>
      </c>
      <c r="M41" s="4">
        <v>592</v>
      </c>
      <c r="N41" s="47" t="s">
        <v>1539</v>
      </c>
      <c r="O41" s="47" t="s">
        <v>1219</v>
      </c>
      <c r="P41" s="47" t="s">
        <v>1540</v>
      </c>
      <c r="Q41" s="4" t="s">
        <v>949</v>
      </c>
      <c r="R41" s="4" t="s">
        <v>949</v>
      </c>
      <c r="S41" s="4" t="s">
        <v>949</v>
      </c>
      <c r="T41" s="4" t="s">
        <v>949</v>
      </c>
      <c r="U41" s="4" t="s">
        <v>949</v>
      </c>
      <c r="V41" s="4">
        <v>6484</v>
      </c>
      <c r="W41" s="47" t="s">
        <v>1541</v>
      </c>
      <c r="X41" s="47" t="s">
        <v>1542</v>
      </c>
      <c r="Y41" s="47" t="s">
        <v>1543</v>
      </c>
      <c r="Z41" s="47" t="s">
        <v>949</v>
      </c>
      <c r="AA41" s="47" t="s">
        <v>949</v>
      </c>
      <c r="AB41" s="47" t="s">
        <v>949</v>
      </c>
      <c r="AC41" s="47" t="s">
        <v>949</v>
      </c>
      <c r="AD41" s="47" t="s">
        <v>949</v>
      </c>
    </row>
    <row r="42" spans="1:30" ht="128" x14ac:dyDescent="0.2">
      <c r="A42" s="78">
        <v>37</v>
      </c>
      <c r="B42" s="9" t="s">
        <v>51</v>
      </c>
      <c r="C42" s="5" t="s">
        <v>1544</v>
      </c>
      <c r="D42" s="4">
        <v>1754</v>
      </c>
      <c r="E42" s="5" t="s">
        <v>1545</v>
      </c>
      <c r="F42" s="47" t="s">
        <v>1546</v>
      </c>
      <c r="G42" s="47" t="s">
        <v>1547</v>
      </c>
      <c r="H42" s="47" t="s">
        <v>949</v>
      </c>
      <c r="I42" s="47" t="s">
        <v>949</v>
      </c>
      <c r="J42" s="47" t="s">
        <v>949</v>
      </c>
      <c r="K42" s="47" t="s">
        <v>949</v>
      </c>
      <c r="L42" s="47" t="s">
        <v>949</v>
      </c>
      <c r="M42" s="4">
        <v>8072</v>
      </c>
      <c r="N42" s="77" t="s">
        <v>1548</v>
      </c>
      <c r="O42" s="47" t="s">
        <v>1549</v>
      </c>
      <c r="P42" s="47" t="s">
        <v>1550</v>
      </c>
      <c r="Q42" s="47" t="s">
        <v>949</v>
      </c>
      <c r="R42" s="47" t="s">
        <v>949</v>
      </c>
      <c r="S42" s="47" t="s">
        <v>949</v>
      </c>
      <c r="T42" s="47" t="s">
        <v>949</v>
      </c>
      <c r="U42" s="47" t="s">
        <v>949</v>
      </c>
      <c r="V42" s="4">
        <v>82592</v>
      </c>
      <c r="W42" s="5" t="s">
        <v>1551</v>
      </c>
      <c r="X42" s="47" t="s">
        <v>1552</v>
      </c>
      <c r="Y42" s="47" t="s">
        <v>1553</v>
      </c>
      <c r="Z42" s="4" t="s">
        <v>949</v>
      </c>
      <c r="AA42" s="4" t="s">
        <v>949</v>
      </c>
      <c r="AB42" s="4" t="s">
        <v>949</v>
      </c>
      <c r="AC42" s="4" t="s">
        <v>949</v>
      </c>
      <c r="AD42" s="4" t="s">
        <v>933</v>
      </c>
    </row>
    <row r="43" spans="1:30" ht="96" x14ac:dyDescent="0.2">
      <c r="A43" s="78">
        <v>87</v>
      </c>
      <c r="B43" s="9" t="s">
        <v>56</v>
      </c>
      <c r="C43" s="47" t="s">
        <v>71</v>
      </c>
      <c r="D43" s="4">
        <v>11056</v>
      </c>
      <c r="E43" s="5" t="s">
        <v>1554</v>
      </c>
      <c r="F43" s="47" t="s">
        <v>1555</v>
      </c>
      <c r="G43" s="47" t="s">
        <v>1556</v>
      </c>
      <c r="H43" s="4" t="s">
        <v>949</v>
      </c>
      <c r="I43" s="4" t="s">
        <v>949</v>
      </c>
      <c r="J43" s="4" t="s">
        <v>949</v>
      </c>
      <c r="K43" s="4" t="s">
        <v>933</v>
      </c>
      <c r="L43" s="4" t="s">
        <v>933</v>
      </c>
      <c r="M43" s="4">
        <v>49146</v>
      </c>
      <c r="N43" s="5" t="s">
        <v>1557</v>
      </c>
      <c r="O43" s="47" t="s">
        <v>1558</v>
      </c>
      <c r="P43" s="47" t="s">
        <v>1559</v>
      </c>
      <c r="Q43" s="4" t="s">
        <v>949</v>
      </c>
      <c r="R43" s="4" t="s">
        <v>949</v>
      </c>
      <c r="S43" s="4" t="s">
        <v>949</v>
      </c>
      <c r="T43" s="4" t="s">
        <v>949</v>
      </c>
      <c r="U43" s="4" t="s">
        <v>933</v>
      </c>
      <c r="V43" s="4">
        <v>465843</v>
      </c>
      <c r="W43" s="5" t="s">
        <v>1554</v>
      </c>
      <c r="X43" s="47" t="s">
        <v>1560</v>
      </c>
      <c r="Y43" s="47" t="s">
        <v>1561</v>
      </c>
      <c r="Z43" s="47" t="s">
        <v>949</v>
      </c>
      <c r="AA43" s="47" t="s">
        <v>949</v>
      </c>
      <c r="AB43" s="47" t="s">
        <v>949</v>
      </c>
      <c r="AC43" s="47" t="s">
        <v>949</v>
      </c>
      <c r="AD43" s="47" t="s">
        <v>949</v>
      </c>
    </row>
    <row r="44" spans="1:30" ht="112" x14ac:dyDescent="0.2">
      <c r="A44" s="78">
        <v>88</v>
      </c>
      <c r="B44" s="9" t="s">
        <v>56</v>
      </c>
      <c r="C44" s="5" t="s">
        <v>72</v>
      </c>
      <c r="D44" s="4">
        <v>2212</v>
      </c>
      <c r="E44" s="5" t="s">
        <v>1562</v>
      </c>
      <c r="F44" s="47" t="s">
        <v>1563</v>
      </c>
      <c r="G44" s="47" t="s">
        <v>1564</v>
      </c>
      <c r="H44" s="47" t="s">
        <v>933</v>
      </c>
      <c r="I44" s="47" t="s">
        <v>933</v>
      </c>
      <c r="J44" s="47" t="s">
        <v>933</v>
      </c>
      <c r="K44" s="47" t="s">
        <v>933</v>
      </c>
      <c r="L44" s="47" t="s">
        <v>933</v>
      </c>
      <c r="M44" s="4">
        <v>11560</v>
      </c>
      <c r="N44" s="5" t="s">
        <v>1565</v>
      </c>
      <c r="O44" s="47" t="s">
        <v>1566</v>
      </c>
      <c r="P44" s="47" t="s">
        <v>1567</v>
      </c>
      <c r="Q44" s="47" t="s">
        <v>933</v>
      </c>
      <c r="R44" s="47" t="s">
        <v>933</v>
      </c>
      <c r="S44" s="47" t="s">
        <v>933</v>
      </c>
      <c r="T44" s="47" t="s">
        <v>933</v>
      </c>
      <c r="U44" s="47" t="s">
        <v>933</v>
      </c>
      <c r="V44" s="4">
        <v>127307</v>
      </c>
      <c r="W44" s="5" t="s">
        <v>1568</v>
      </c>
      <c r="X44" s="47" t="s">
        <v>1569</v>
      </c>
      <c r="Y44" s="47" t="s">
        <v>1570</v>
      </c>
      <c r="Z44" s="47" t="s">
        <v>933</v>
      </c>
      <c r="AA44" s="47" t="s">
        <v>933</v>
      </c>
      <c r="AB44" s="47" t="s">
        <v>933</v>
      </c>
      <c r="AC44" s="47" t="s">
        <v>933</v>
      </c>
      <c r="AD44" s="47" t="s">
        <v>933</v>
      </c>
    </row>
    <row r="45" spans="1:30" ht="160" x14ac:dyDescent="0.2">
      <c r="A45" s="78">
        <v>89</v>
      </c>
      <c r="B45" s="165" t="s">
        <v>51</v>
      </c>
      <c r="C45" s="4" t="s">
        <v>73</v>
      </c>
      <c r="D45" s="4">
        <v>5020</v>
      </c>
      <c r="E45" s="5" t="s">
        <v>1571</v>
      </c>
      <c r="F45" s="47" t="s">
        <v>1572</v>
      </c>
      <c r="G45" s="47" t="s">
        <v>1573</v>
      </c>
      <c r="H45" s="4" t="s">
        <v>949</v>
      </c>
      <c r="I45" s="4" t="s">
        <v>949</v>
      </c>
      <c r="J45" s="4" t="s">
        <v>949</v>
      </c>
      <c r="K45" s="4" t="s">
        <v>949</v>
      </c>
      <c r="L45" s="4" t="s">
        <v>949</v>
      </c>
      <c r="M45" s="4">
        <v>20323</v>
      </c>
      <c r="N45" s="5" t="s">
        <v>1571</v>
      </c>
      <c r="O45" s="47" t="s">
        <v>1574</v>
      </c>
      <c r="P45" s="47" t="s">
        <v>1575</v>
      </c>
      <c r="Q45" s="4" t="s">
        <v>949</v>
      </c>
      <c r="R45" s="4" t="s">
        <v>949</v>
      </c>
      <c r="S45" s="4" t="s">
        <v>949</v>
      </c>
      <c r="T45" s="4" t="s">
        <v>949</v>
      </c>
      <c r="U45" s="4" t="s">
        <v>949</v>
      </c>
      <c r="V45" s="4">
        <v>162080</v>
      </c>
      <c r="W45" s="5" t="s">
        <v>1576</v>
      </c>
      <c r="X45" s="47" t="s">
        <v>1577</v>
      </c>
      <c r="Y45" s="47" t="s">
        <v>1578</v>
      </c>
      <c r="Z45" s="4" t="s">
        <v>949</v>
      </c>
      <c r="AA45" s="4" t="s">
        <v>949</v>
      </c>
      <c r="AB45" s="4" t="s">
        <v>949</v>
      </c>
      <c r="AC45" s="4" t="s">
        <v>949</v>
      </c>
      <c r="AD45" s="4" t="s">
        <v>949</v>
      </c>
    </row>
    <row r="46" spans="1:30" ht="64" x14ac:dyDescent="0.2">
      <c r="A46" s="78">
        <v>90</v>
      </c>
      <c r="B46" s="165" t="s">
        <v>51</v>
      </c>
      <c r="C46" s="4" t="s">
        <v>74</v>
      </c>
      <c r="D46" s="4">
        <v>8354</v>
      </c>
      <c r="E46" s="5" t="s">
        <v>1579</v>
      </c>
      <c r="F46" s="47" t="s">
        <v>1580</v>
      </c>
      <c r="G46" s="47" t="s">
        <v>1581</v>
      </c>
      <c r="H46" s="4" t="s">
        <v>949</v>
      </c>
      <c r="I46" s="4" t="s">
        <v>949</v>
      </c>
      <c r="J46" s="4" t="s">
        <v>949</v>
      </c>
      <c r="K46" s="4" t="s">
        <v>949</v>
      </c>
      <c r="L46" s="4" t="s">
        <v>933</v>
      </c>
      <c r="M46" s="4">
        <v>35492</v>
      </c>
      <c r="N46" s="5" t="s">
        <v>1579</v>
      </c>
      <c r="O46" s="47" t="s">
        <v>1582</v>
      </c>
      <c r="P46" s="47" t="s">
        <v>1583</v>
      </c>
      <c r="Q46" s="4" t="s">
        <v>949</v>
      </c>
      <c r="R46" s="4" t="s">
        <v>949</v>
      </c>
      <c r="S46" s="4" t="s">
        <v>949</v>
      </c>
      <c r="T46" s="4" t="s">
        <v>949</v>
      </c>
      <c r="U46" s="4" t="s">
        <v>949</v>
      </c>
      <c r="V46" s="4">
        <v>317755</v>
      </c>
      <c r="W46" s="5" t="s">
        <v>1579</v>
      </c>
      <c r="X46" s="47" t="s">
        <v>1584</v>
      </c>
      <c r="Y46" s="47" t="s">
        <v>1585</v>
      </c>
      <c r="Z46" s="47" t="s">
        <v>949</v>
      </c>
      <c r="AA46" s="47" t="s">
        <v>949</v>
      </c>
      <c r="AB46" s="47" t="s">
        <v>949</v>
      </c>
      <c r="AC46" s="47" t="s">
        <v>949</v>
      </c>
      <c r="AD46" s="47" t="s">
        <v>949</v>
      </c>
    </row>
    <row r="47" spans="1:30" ht="128" x14ac:dyDescent="0.2">
      <c r="A47" s="78">
        <v>91</v>
      </c>
      <c r="B47" s="165" t="s">
        <v>51</v>
      </c>
      <c r="C47" s="4" t="s">
        <v>73</v>
      </c>
      <c r="D47" s="4">
        <v>5203</v>
      </c>
      <c r="E47" s="5" t="s">
        <v>1586</v>
      </c>
      <c r="F47" s="47" t="s">
        <v>1587</v>
      </c>
      <c r="G47" s="47" t="s">
        <v>1588</v>
      </c>
      <c r="H47" s="4" t="s">
        <v>949</v>
      </c>
      <c r="I47" s="4" t="s">
        <v>949</v>
      </c>
      <c r="J47" s="4" t="s">
        <v>949</v>
      </c>
      <c r="K47" s="4" t="s">
        <v>949</v>
      </c>
      <c r="L47" s="4" t="s">
        <v>949</v>
      </c>
      <c r="M47" s="4">
        <v>23980</v>
      </c>
      <c r="N47" s="5" t="s">
        <v>1586</v>
      </c>
      <c r="O47" s="47" t="s">
        <v>1589</v>
      </c>
      <c r="P47" s="47" t="s">
        <v>1590</v>
      </c>
      <c r="Q47" s="47" t="s">
        <v>949</v>
      </c>
      <c r="R47" s="47" t="s">
        <v>949</v>
      </c>
      <c r="S47" s="47" t="s">
        <v>949</v>
      </c>
      <c r="T47" s="47" t="s">
        <v>949</v>
      </c>
      <c r="U47" s="47" t="s">
        <v>949</v>
      </c>
      <c r="V47" s="4">
        <v>270572</v>
      </c>
      <c r="W47" s="5" t="s">
        <v>1591</v>
      </c>
      <c r="X47" s="47" t="s">
        <v>1592</v>
      </c>
      <c r="Y47" s="47" t="s">
        <v>1593</v>
      </c>
      <c r="Z47" s="4" t="s">
        <v>949</v>
      </c>
      <c r="AA47" s="4" t="s">
        <v>949</v>
      </c>
      <c r="AB47" s="4" t="s">
        <v>949</v>
      </c>
      <c r="AC47" s="4" t="s">
        <v>949</v>
      </c>
      <c r="AD47" s="4" t="s">
        <v>949</v>
      </c>
    </row>
    <row r="48" spans="1:30" ht="128" x14ac:dyDescent="0.2">
      <c r="A48" s="78">
        <v>92</v>
      </c>
      <c r="B48" s="165" t="s">
        <v>51</v>
      </c>
      <c r="C48" s="4" t="s">
        <v>74</v>
      </c>
      <c r="D48" s="4">
        <v>1952</v>
      </c>
      <c r="E48" s="5" t="s">
        <v>1594</v>
      </c>
      <c r="F48" s="47" t="s">
        <v>1595</v>
      </c>
      <c r="G48" s="47" t="s">
        <v>1596</v>
      </c>
      <c r="H48" s="4" t="s">
        <v>949</v>
      </c>
      <c r="I48" s="4" t="s">
        <v>949</v>
      </c>
      <c r="J48" s="4" t="s">
        <v>949</v>
      </c>
      <c r="K48" s="4" t="s">
        <v>949</v>
      </c>
      <c r="L48" s="4" t="s">
        <v>949</v>
      </c>
      <c r="M48" s="4">
        <v>7706</v>
      </c>
      <c r="N48" s="5" t="s">
        <v>1597</v>
      </c>
      <c r="O48" s="47" t="s">
        <v>1598</v>
      </c>
      <c r="P48" s="47" t="s">
        <v>1599</v>
      </c>
      <c r="Q48" s="4" t="s">
        <v>949</v>
      </c>
      <c r="R48" s="4" t="s">
        <v>949</v>
      </c>
      <c r="S48" s="4" t="s">
        <v>949</v>
      </c>
      <c r="T48" s="4" t="s">
        <v>949</v>
      </c>
      <c r="U48" s="4" t="s">
        <v>949</v>
      </c>
      <c r="V48" s="4">
        <v>51318</v>
      </c>
      <c r="W48" s="5" t="s">
        <v>1600</v>
      </c>
      <c r="X48" s="47" t="s">
        <v>1601</v>
      </c>
      <c r="Y48" s="47" t="s">
        <v>1602</v>
      </c>
      <c r="Z48" s="47"/>
      <c r="AA48" s="47"/>
      <c r="AB48" s="47"/>
      <c r="AC48" s="47"/>
      <c r="AD48" s="47"/>
    </row>
    <row r="49" spans="1:30" ht="64" x14ac:dyDescent="0.2">
      <c r="A49" s="78">
        <v>49</v>
      </c>
      <c r="B49" s="165" t="s">
        <v>56</v>
      </c>
      <c r="C49" s="47" t="s">
        <v>73</v>
      </c>
      <c r="D49" s="4"/>
      <c r="E49" s="47" t="s">
        <v>1323</v>
      </c>
      <c r="F49" s="47" t="s">
        <v>1324</v>
      </c>
      <c r="G49" s="47" t="s">
        <v>1325</v>
      </c>
      <c r="H49" s="4" t="s">
        <v>949</v>
      </c>
      <c r="I49" s="4" t="s">
        <v>949</v>
      </c>
      <c r="J49" s="4" t="s">
        <v>949</v>
      </c>
      <c r="K49" s="4" t="s">
        <v>949</v>
      </c>
      <c r="L49" s="4" t="s">
        <v>949</v>
      </c>
      <c r="M49" s="4" t="s">
        <v>949</v>
      </c>
      <c r="N49" s="47" t="s">
        <v>1323</v>
      </c>
      <c r="O49" s="47" t="s">
        <v>1327</v>
      </c>
      <c r="P49" s="47" t="s">
        <v>1328</v>
      </c>
      <c r="Q49" s="4" t="s">
        <v>949</v>
      </c>
      <c r="R49" s="4" t="s">
        <v>949</v>
      </c>
      <c r="S49" s="4" t="s">
        <v>949</v>
      </c>
      <c r="T49" s="4" t="s">
        <v>949</v>
      </c>
      <c r="U49" s="4" t="s">
        <v>949</v>
      </c>
      <c r="V49" s="4"/>
      <c r="W49" s="5" t="s">
        <v>1329</v>
      </c>
      <c r="X49" s="47" t="s">
        <v>1330</v>
      </c>
      <c r="Y49" s="4"/>
      <c r="Z49" s="4" t="s">
        <v>949</v>
      </c>
      <c r="AA49" s="4" t="s">
        <v>949</v>
      </c>
      <c r="AB49" s="4" t="s">
        <v>949</v>
      </c>
      <c r="AC49" s="4" t="s">
        <v>949</v>
      </c>
      <c r="AD49" s="4" t="s">
        <v>949</v>
      </c>
    </row>
    <row r="66" spans="9:21" x14ac:dyDescent="0.2">
      <c r="I66" s="57"/>
      <c r="J66" s="57"/>
      <c r="K66" s="65"/>
      <c r="L66" s="65"/>
      <c r="R66" s="57"/>
      <c r="S66" s="57"/>
      <c r="T66" s="181"/>
      <c r="U66" s="181"/>
    </row>
    <row r="67" spans="9:21" x14ac:dyDescent="0.2">
      <c r="I67" s="57"/>
      <c r="J67" s="57"/>
      <c r="K67" s="57"/>
      <c r="L67" s="57"/>
      <c r="R67" s="57"/>
      <c r="S67" s="57"/>
      <c r="T67" s="57"/>
      <c r="U67" s="57"/>
    </row>
    <row r="68" spans="9:21" x14ac:dyDescent="0.2">
      <c r="I68" s="181"/>
      <c r="J68" s="57"/>
      <c r="K68" s="57"/>
      <c r="L68" s="57"/>
      <c r="R68" s="65"/>
      <c r="S68" s="57"/>
      <c r="T68" s="57"/>
      <c r="U68" s="57"/>
    </row>
    <row r="69" spans="9:21" x14ac:dyDescent="0.2">
      <c r="I69" s="181"/>
      <c r="J69" s="57"/>
      <c r="K69" s="57"/>
      <c r="L69" s="57"/>
      <c r="R69" s="65"/>
      <c r="S69" s="57"/>
      <c r="T69" s="57"/>
      <c r="U69" s="57"/>
    </row>
    <row r="70" spans="9:21" x14ac:dyDescent="0.2">
      <c r="I70" s="57"/>
      <c r="J70" s="57"/>
      <c r="K70" s="57"/>
      <c r="L70" s="57"/>
      <c r="R70" s="57"/>
      <c r="S70" s="57"/>
      <c r="T70" s="57"/>
      <c r="U70" s="57"/>
    </row>
    <row r="81" spans="11:20" x14ac:dyDescent="0.2">
      <c r="K81" s="60"/>
      <c r="T81" s="60"/>
    </row>
    <row r="94" spans="11:20" x14ac:dyDescent="0.2">
      <c r="K94" s="60"/>
      <c r="T94" s="60"/>
    </row>
    <row r="109" spans="9:17" x14ac:dyDescent="0.2">
      <c r="I109" s="180" t="s">
        <v>1603</v>
      </c>
      <c r="J109" s="180"/>
      <c r="K109" s="22" t="s">
        <v>1604</v>
      </c>
      <c r="Q109" s="22"/>
    </row>
    <row r="110" spans="9:17" x14ac:dyDescent="0.2">
      <c r="I110" s="22" t="s">
        <v>1605</v>
      </c>
      <c r="J110" s="22" t="s">
        <v>1606</v>
      </c>
      <c r="K110" s="22" t="s">
        <v>1607</v>
      </c>
      <c r="Q110" s="22"/>
    </row>
    <row r="111" spans="9:17" x14ac:dyDescent="0.2">
      <c r="I111" s="61">
        <f>B98</f>
        <v>0</v>
      </c>
      <c r="J111" s="61" t="e">
        <f>C97/(C96+C97)</f>
        <v>#DIV/0!</v>
      </c>
      <c r="K111" s="62">
        <v>0.5</v>
      </c>
      <c r="L111" s="166" t="e">
        <f>1-J111</f>
        <v>#DIV/0!</v>
      </c>
      <c r="Q111" s="62"/>
    </row>
    <row r="112" spans="9:17" x14ac:dyDescent="0.2">
      <c r="I112" s="61">
        <f>K98</f>
        <v>0</v>
      </c>
      <c r="J112" s="61" t="e">
        <f>L97/(L96+L97)</f>
        <v>#DIV/0!</v>
      </c>
      <c r="K112" s="63">
        <v>1</v>
      </c>
      <c r="L112" s="166" t="e">
        <f t="shared" ref="L112:L115" si="0">1-J112</f>
        <v>#DIV/0!</v>
      </c>
      <c r="Q112" s="63"/>
    </row>
    <row r="113" spans="9:17" x14ac:dyDescent="0.2">
      <c r="I113" s="61">
        <f>N98</f>
        <v>0</v>
      </c>
      <c r="J113" s="61" t="e">
        <f>O97/(O96+O97)</f>
        <v>#DIV/0!</v>
      </c>
      <c r="K113" s="63">
        <v>2</v>
      </c>
      <c r="L113" s="166" t="e">
        <f t="shared" si="0"/>
        <v>#DIV/0!</v>
      </c>
      <c r="Q113" s="63"/>
    </row>
    <row r="114" spans="9:17" x14ac:dyDescent="0.2">
      <c r="I114" s="61">
        <f>Y98</f>
        <v>0</v>
      </c>
      <c r="J114" s="61" t="e">
        <f>Z97/(Z96+Z97)</f>
        <v>#DIV/0!</v>
      </c>
      <c r="K114" s="63">
        <v>5</v>
      </c>
      <c r="L114" s="166" t="e">
        <f t="shared" si="0"/>
        <v>#DIV/0!</v>
      </c>
      <c r="Q114" s="63"/>
    </row>
    <row r="115" spans="9:17" x14ac:dyDescent="0.2">
      <c r="I115" s="61">
        <f>AE97</f>
        <v>0</v>
      </c>
      <c r="J115" s="61" t="e">
        <f>AF96/(AF95+AF96)</f>
        <v>#DIV/0!</v>
      </c>
      <c r="K115" s="63">
        <v>10</v>
      </c>
      <c r="L115" s="166" t="e">
        <f t="shared" si="0"/>
        <v>#DIV/0!</v>
      </c>
      <c r="Q115" s="63"/>
    </row>
  </sheetData>
  <mergeCells count="3">
    <mergeCell ref="I68:I69"/>
    <mergeCell ref="I109:J109"/>
    <mergeCell ref="T66:U66"/>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
  <sheetViews>
    <sheetView workbookViewId="0">
      <selection activeCell="B3" sqref="B3"/>
    </sheetView>
  </sheetViews>
  <sheetFormatPr baseColWidth="10" defaultColWidth="29.1640625" defaultRowHeight="15" x14ac:dyDescent="0.2"/>
  <cols>
    <col min="1" max="16384" width="29.1640625" style="114"/>
  </cols>
  <sheetData>
    <row r="1" spans="1:11" x14ac:dyDescent="0.2">
      <c r="A1" s="10" t="s">
        <v>75</v>
      </c>
      <c r="B1" s="11" t="s">
        <v>49</v>
      </c>
      <c r="C1" s="10" t="s">
        <v>740</v>
      </c>
      <c r="D1" s="10" t="s">
        <v>257</v>
      </c>
      <c r="E1" s="10" t="s">
        <v>258</v>
      </c>
      <c r="F1" s="10" t="s">
        <v>1608</v>
      </c>
      <c r="G1" s="10" t="s">
        <v>262</v>
      </c>
      <c r="H1" s="10" t="s">
        <v>488</v>
      </c>
      <c r="I1" s="10" t="s">
        <v>489</v>
      </c>
      <c r="J1" s="10" t="s">
        <v>266</v>
      </c>
    </row>
    <row r="2" spans="1:11" ht="48" x14ac:dyDescent="0.2">
      <c r="A2" s="10">
        <v>93</v>
      </c>
      <c r="B2" s="12" t="s">
        <v>1609</v>
      </c>
      <c r="C2" s="32">
        <v>283</v>
      </c>
      <c r="D2" s="14" t="s">
        <v>1610</v>
      </c>
      <c r="E2" s="167" t="s">
        <v>1611</v>
      </c>
      <c r="F2" s="14" t="s">
        <v>1612</v>
      </c>
      <c r="G2" s="167" t="s">
        <v>1613</v>
      </c>
      <c r="H2" s="32">
        <v>27024</v>
      </c>
      <c r="I2" s="167" t="s">
        <v>1612</v>
      </c>
      <c r="J2" s="167" t="s">
        <v>1614</v>
      </c>
    </row>
    <row r="3" spans="1:11" ht="160" x14ac:dyDescent="0.2">
      <c r="A3" s="175">
        <v>73</v>
      </c>
      <c r="B3" s="14" t="s">
        <v>63</v>
      </c>
      <c r="C3" s="32">
        <v>1812</v>
      </c>
      <c r="D3" s="14" t="s">
        <v>1458</v>
      </c>
      <c r="E3" s="167" t="s">
        <v>1459</v>
      </c>
      <c r="F3" s="14" t="s">
        <v>1461</v>
      </c>
      <c r="G3" s="167" t="s">
        <v>1462</v>
      </c>
      <c r="I3" s="14" t="s">
        <v>1464</v>
      </c>
      <c r="J3" s="168" t="s">
        <v>1465</v>
      </c>
      <c r="K3" s="169"/>
    </row>
    <row r="4" spans="1:11" ht="64" x14ac:dyDescent="0.2">
      <c r="A4" s="10">
        <v>78</v>
      </c>
      <c r="B4" s="14" t="s">
        <v>67</v>
      </c>
      <c r="C4" s="32">
        <v>9089</v>
      </c>
      <c r="D4" s="14" t="s">
        <v>1484</v>
      </c>
      <c r="E4" s="167" t="s">
        <v>1485</v>
      </c>
      <c r="F4" s="14" t="s">
        <v>1487</v>
      </c>
      <c r="G4" s="167" t="s">
        <v>1488</v>
      </c>
      <c r="H4" s="32">
        <v>255972</v>
      </c>
      <c r="I4" s="14" t="s">
        <v>1490</v>
      </c>
      <c r="J4" s="167" t="s">
        <v>1615</v>
      </c>
    </row>
    <row r="5" spans="1:11" ht="48" x14ac:dyDescent="0.2">
      <c r="A5" s="10">
        <v>83</v>
      </c>
      <c r="B5" s="14" t="s">
        <v>1509</v>
      </c>
      <c r="C5" s="32">
        <v>3081</v>
      </c>
      <c r="D5" s="14" t="s">
        <v>1616</v>
      </c>
      <c r="E5" s="167" t="s">
        <v>1511</v>
      </c>
      <c r="F5" s="14" t="s">
        <v>1510</v>
      </c>
      <c r="G5" s="167" t="s">
        <v>1513</v>
      </c>
      <c r="H5" s="32">
        <v>134957</v>
      </c>
      <c r="I5" s="167" t="s">
        <v>1510</v>
      </c>
      <c r="J5" s="167" t="s">
        <v>1617</v>
      </c>
    </row>
    <row r="6" spans="1:11" ht="80" x14ac:dyDescent="0.2">
      <c r="A6" s="10">
        <v>94</v>
      </c>
      <c r="B6" s="32" t="s">
        <v>1618</v>
      </c>
      <c r="C6" s="32">
        <v>854</v>
      </c>
      <c r="D6" s="14" t="s">
        <v>1619</v>
      </c>
      <c r="E6" s="167" t="s">
        <v>1620</v>
      </c>
      <c r="F6" s="14" t="s">
        <v>1621</v>
      </c>
      <c r="G6" s="167" t="s">
        <v>1622</v>
      </c>
      <c r="H6" s="32">
        <v>37317</v>
      </c>
      <c r="I6" s="167" t="s">
        <v>1623</v>
      </c>
      <c r="J6" s="167" t="s">
        <v>1624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35"/>
  <sheetViews>
    <sheetView workbookViewId="0">
      <pane ySplit="1" topLeftCell="A2" activePane="bottomLeft" state="frozen"/>
      <selection pane="bottomLeft"/>
    </sheetView>
  </sheetViews>
  <sheetFormatPr baseColWidth="10" defaultColWidth="12.5" defaultRowHeight="15" x14ac:dyDescent="0.2"/>
  <cols>
    <col min="1" max="1" width="12.5" style="20"/>
    <col min="2" max="4" width="17.33203125" style="20" customWidth="1"/>
    <col min="5" max="5" width="32" style="20" customWidth="1"/>
    <col min="6" max="6" width="18.83203125" style="20" bestFit="1" customWidth="1"/>
    <col min="7" max="7" width="20.5" style="20" customWidth="1"/>
    <col min="8" max="8" width="10.6640625" style="20" bestFit="1" customWidth="1"/>
    <col min="9" max="9" width="7.5" style="20" customWidth="1"/>
    <col min="10" max="10" width="45" style="20" customWidth="1"/>
    <col min="11" max="11" width="7.33203125" style="20" customWidth="1"/>
    <col min="12" max="12" width="14.1640625" style="20" customWidth="1"/>
    <col min="13" max="13" width="19.5" style="20" customWidth="1"/>
    <col min="14" max="15" width="14.1640625" style="20" customWidth="1"/>
    <col min="16" max="16" width="24" style="20" bestFit="1" customWidth="1"/>
    <col min="17" max="17" width="27.5" style="20" bestFit="1" customWidth="1"/>
    <col min="18" max="16384" width="12.5" style="20"/>
  </cols>
  <sheetData>
    <row r="1" spans="1:17" x14ac:dyDescent="0.2">
      <c r="A1" s="39" t="s">
        <v>75</v>
      </c>
      <c r="B1" s="39" t="s">
        <v>1625</v>
      </c>
      <c r="C1" s="39" t="s">
        <v>1626</v>
      </c>
      <c r="D1" s="39" t="s">
        <v>1627</v>
      </c>
      <c r="E1" s="39" t="s">
        <v>49</v>
      </c>
      <c r="F1" s="39" t="s">
        <v>1628</v>
      </c>
      <c r="G1" s="39" t="s">
        <v>1629</v>
      </c>
      <c r="H1" s="39" t="s">
        <v>1630</v>
      </c>
      <c r="I1" s="39" t="s">
        <v>1607</v>
      </c>
      <c r="J1" s="39" t="s">
        <v>1631</v>
      </c>
      <c r="K1" s="39" t="s">
        <v>1630</v>
      </c>
      <c r="L1" s="39" t="s">
        <v>1607</v>
      </c>
      <c r="M1" s="39" t="s">
        <v>1632</v>
      </c>
      <c r="N1" s="39" t="s">
        <v>1630</v>
      </c>
      <c r="O1" s="39" t="s">
        <v>1607</v>
      </c>
      <c r="P1" s="39" t="s">
        <v>1633</v>
      </c>
      <c r="Q1" s="39" t="s">
        <v>1634</v>
      </c>
    </row>
    <row r="2" spans="1:17" ht="48" x14ac:dyDescent="0.2">
      <c r="A2" s="20" t="s">
        <v>1635</v>
      </c>
      <c r="B2" s="20" t="s">
        <v>56</v>
      </c>
      <c r="C2" s="20" t="s">
        <v>1636</v>
      </c>
      <c r="D2" s="20" t="s">
        <v>1637</v>
      </c>
      <c r="E2" s="20" t="s">
        <v>36</v>
      </c>
      <c r="F2" s="20" t="s">
        <v>42</v>
      </c>
      <c r="G2" s="38" t="s">
        <v>1638</v>
      </c>
      <c r="H2" s="21" t="s">
        <v>966</v>
      </c>
      <c r="I2" s="40"/>
      <c r="J2" s="38" t="s">
        <v>1638</v>
      </c>
      <c r="K2" s="41" t="s">
        <v>1639</v>
      </c>
      <c r="L2" s="40"/>
      <c r="M2" s="21" t="s">
        <v>1640</v>
      </c>
      <c r="N2" s="38" t="s">
        <v>1641</v>
      </c>
      <c r="O2" s="21" t="s">
        <v>1642</v>
      </c>
      <c r="P2" s="20" t="s">
        <v>106</v>
      </c>
      <c r="Q2" s="20">
        <v>24</v>
      </c>
    </row>
    <row r="3" spans="1:17" ht="32" x14ac:dyDescent="0.2">
      <c r="A3" s="20" t="s">
        <v>1643</v>
      </c>
      <c r="B3" s="20" t="s">
        <v>56</v>
      </c>
      <c r="C3" s="20" t="s">
        <v>1636</v>
      </c>
      <c r="D3" s="20" t="s">
        <v>1644</v>
      </c>
      <c r="E3" s="20" t="s">
        <v>36</v>
      </c>
      <c r="F3" s="20" t="s">
        <v>42</v>
      </c>
      <c r="G3" s="20" t="s">
        <v>36</v>
      </c>
      <c r="J3" s="38" t="s">
        <v>1645</v>
      </c>
      <c r="K3" s="21" t="s">
        <v>1646</v>
      </c>
      <c r="L3" s="20" t="s">
        <v>206</v>
      </c>
      <c r="M3" s="38" t="s">
        <v>1638</v>
      </c>
      <c r="N3" s="38" t="s">
        <v>1647</v>
      </c>
      <c r="O3" s="20" t="s">
        <v>206</v>
      </c>
      <c r="P3" s="20" t="s">
        <v>106</v>
      </c>
      <c r="Q3" s="20">
        <v>25</v>
      </c>
    </row>
    <row r="4" spans="1:17" ht="64" x14ac:dyDescent="0.2">
      <c r="A4" s="20" t="s">
        <v>1648</v>
      </c>
      <c r="B4" s="20" t="s">
        <v>56</v>
      </c>
      <c r="C4" s="20" t="s">
        <v>1636</v>
      </c>
      <c r="D4" s="20" t="s">
        <v>1649</v>
      </c>
      <c r="E4" s="20" t="s">
        <v>36</v>
      </c>
      <c r="F4" s="20" t="s">
        <v>269</v>
      </c>
      <c r="G4" s="38" t="s">
        <v>1650</v>
      </c>
      <c r="H4" s="21" t="s">
        <v>1651</v>
      </c>
      <c r="I4" s="21" t="s">
        <v>1652</v>
      </c>
      <c r="J4" s="59" t="s">
        <v>1653</v>
      </c>
      <c r="K4" s="21" t="s">
        <v>1654</v>
      </c>
      <c r="L4" s="21" t="s">
        <v>1655</v>
      </c>
      <c r="M4" s="38" t="s">
        <v>1656</v>
      </c>
      <c r="N4" s="38" t="s">
        <v>1657</v>
      </c>
      <c r="O4" s="21" t="s">
        <v>1658</v>
      </c>
      <c r="P4" s="20">
        <v>20</v>
      </c>
      <c r="Q4" s="20">
        <v>20</v>
      </c>
    </row>
    <row r="5" spans="1:17" ht="48" x14ac:dyDescent="0.2">
      <c r="A5" s="20" t="s">
        <v>1659</v>
      </c>
      <c r="B5" s="20" t="s">
        <v>56</v>
      </c>
      <c r="C5" s="20" t="s">
        <v>1636</v>
      </c>
      <c r="D5" s="20" t="s">
        <v>1660</v>
      </c>
      <c r="E5" s="20" t="s">
        <v>36</v>
      </c>
      <c r="F5" s="20" t="s">
        <v>44</v>
      </c>
      <c r="G5" s="42" t="s">
        <v>36</v>
      </c>
      <c r="I5" s="20">
        <v>100</v>
      </c>
      <c r="J5" s="38" t="s">
        <v>1638</v>
      </c>
      <c r="K5" s="21" t="s">
        <v>966</v>
      </c>
      <c r="L5" s="21" t="s">
        <v>1652</v>
      </c>
      <c r="M5" s="38" t="s">
        <v>1661</v>
      </c>
      <c r="N5" s="38" t="s">
        <v>1662</v>
      </c>
      <c r="O5" s="21" t="s">
        <v>1663</v>
      </c>
      <c r="P5" s="20">
        <v>27.5</v>
      </c>
    </row>
    <row r="6" spans="1:17" ht="128" x14ac:dyDescent="0.2">
      <c r="A6" s="20" t="s">
        <v>1664</v>
      </c>
      <c r="B6" s="20" t="s">
        <v>54</v>
      </c>
      <c r="C6" s="20" t="s">
        <v>1665</v>
      </c>
      <c r="D6" s="20" t="s">
        <v>1666</v>
      </c>
      <c r="E6" s="20" t="s">
        <v>1667</v>
      </c>
      <c r="G6" s="38"/>
      <c r="H6" s="21"/>
      <c r="I6" s="21"/>
      <c r="J6" s="21" t="s">
        <v>1668</v>
      </c>
      <c r="K6" s="21" t="s">
        <v>1315</v>
      </c>
      <c r="L6" s="21" t="s">
        <v>1669</v>
      </c>
      <c r="M6" s="38" t="s">
        <v>1670</v>
      </c>
      <c r="N6" s="20" t="s">
        <v>1671</v>
      </c>
      <c r="O6" s="21" t="s">
        <v>1672</v>
      </c>
    </row>
    <row r="7" spans="1:17" ht="16" x14ac:dyDescent="0.2">
      <c r="A7" s="20" t="s">
        <v>1673</v>
      </c>
      <c r="B7" s="20" t="s">
        <v>56</v>
      </c>
      <c r="C7" s="20" t="s">
        <v>1636</v>
      </c>
      <c r="D7" s="20" t="s">
        <v>1674</v>
      </c>
      <c r="E7" s="20" t="s">
        <v>36</v>
      </c>
      <c r="F7" s="20" t="s">
        <v>1675</v>
      </c>
      <c r="G7" s="20" t="s">
        <v>1675</v>
      </c>
      <c r="H7" s="20">
        <v>1</v>
      </c>
      <c r="I7" s="20" t="s">
        <v>206</v>
      </c>
      <c r="J7" s="20" t="s">
        <v>1675</v>
      </c>
      <c r="K7" s="20">
        <v>12</v>
      </c>
      <c r="L7" s="21" t="s">
        <v>206</v>
      </c>
      <c r="M7" s="20" t="s">
        <v>1675</v>
      </c>
      <c r="N7" s="20">
        <v>89</v>
      </c>
      <c r="O7" s="20" t="s">
        <v>206</v>
      </c>
      <c r="P7" s="20">
        <v>26</v>
      </c>
      <c r="Q7" s="20">
        <v>22.5</v>
      </c>
    </row>
    <row r="8" spans="1:17" ht="48" x14ac:dyDescent="0.2">
      <c r="A8" s="20" t="s">
        <v>1676</v>
      </c>
      <c r="B8" s="20" t="s">
        <v>56</v>
      </c>
      <c r="C8" s="20" t="s">
        <v>1677</v>
      </c>
      <c r="D8" s="20" t="s">
        <v>1678</v>
      </c>
      <c r="E8" s="20" t="s">
        <v>37</v>
      </c>
      <c r="F8" s="20" t="s">
        <v>1679</v>
      </c>
      <c r="G8" s="38" t="s">
        <v>1680</v>
      </c>
      <c r="H8" s="21">
        <v>11</v>
      </c>
      <c r="I8" s="21">
        <v>91.67</v>
      </c>
      <c r="J8" s="59" t="s">
        <v>1681</v>
      </c>
      <c r="K8" s="21" t="s">
        <v>1682</v>
      </c>
      <c r="L8" s="21" t="s">
        <v>1683</v>
      </c>
      <c r="M8" s="38" t="s">
        <v>1684</v>
      </c>
      <c r="N8" s="21" t="s">
        <v>1685</v>
      </c>
      <c r="O8" s="21" t="s">
        <v>1686</v>
      </c>
      <c r="P8" s="20">
        <v>35</v>
      </c>
    </row>
    <row r="9" spans="1:17" ht="16" x14ac:dyDescent="0.2">
      <c r="A9" s="20" t="s">
        <v>1687</v>
      </c>
      <c r="B9" s="20" t="s">
        <v>56</v>
      </c>
      <c r="C9" s="20" t="s">
        <v>1688</v>
      </c>
      <c r="D9" s="20" t="s">
        <v>1689</v>
      </c>
      <c r="E9" s="20" t="s">
        <v>36</v>
      </c>
      <c r="F9" s="20" t="s">
        <v>1690</v>
      </c>
      <c r="G9" s="20" t="s">
        <v>36</v>
      </c>
      <c r="J9" s="21" t="s">
        <v>36</v>
      </c>
      <c r="K9" s="21"/>
      <c r="L9" s="21"/>
      <c r="M9" s="21" t="s">
        <v>36</v>
      </c>
      <c r="N9" s="21"/>
      <c r="O9" s="21"/>
      <c r="P9" s="20">
        <v>26</v>
      </c>
      <c r="Q9" s="20" t="s">
        <v>106</v>
      </c>
    </row>
    <row r="10" spans="1:17" x14ac:dyDescent="0.2">
      <c r="A10" s="20" t="s">
        <v>1691</v>
      </c>
      <c r="B10" s="20" t="s">
        <v>54</v>
      </c>
      <c r="C10" s="20" t="s">
        <v>1636</v>
      </c>
      <c r="D10" s="20" t="s">
        <v>1692</v>
      </c>
      <c r="E10" s="20" t="s">
        <v>1693</v>
      </c>
      <c r="F10" s="20" t="s">
        <v>1694</v>
      </c>
      <c r="G10" s="42" t="s">
        <v>1695</v>
      </c>
      <c r="H10" s="20">
        <v>15992</v>
      </c>
      <c r="I10" s="20">
        <v>99.76</v>
      </c>
      <c r="J10" s="20" t="s">
        <v>1696</v>
      </c>
      <c r="K10" s="20">
        <v>64277</v>
      </c>
      <c r="L10" s="20">
        <v>99.78</v>
      </c>
      <c r="M10" s="20" t="s">
        <v>1697</v>
      </c>
      <c r="N10" s="20">
        <v>542802</v>
      </c>
      <c r="O10" s="20">
        <v>99.78</v>
      </c>
      <c r="Q10" s="20">
        <v>32</v>
      </c>
    </row>
    <row r="11" spans="1:17" ht="48" x14ac:dyDescent="0.2">
      <c r="A11" s="20" t="s">
        <v>1698</v>
      </c>
      <c r="B11" s="20" t="s">
        <v>56</v>
      </c>
      <c r="C11" s="20" t="s">
        <v>1677</v>
      </c>
      <c r="D11" s="20" t="s">
        <v>1699</v>
      </c>
      <c r="E11" s="59" t="s">
        <v>1700</v>
      </c>
      <c r="F11" s="20" t="s">
        <v>269</v>
      </c>
      <c r="G11" s="38" t="s">
        <v>1701</v>
      </c>
      <c r="H11" s="21" t="s">
        <v>1702</v>
      </c>
      <c r="I11" s="21" t="s">
        <v>1703</v>
      </c>
      <c r="J11" s="43" t="s">
        <v>1704</v>
      </c>
      <c r="K11" s="21" t="s">
        <v>1705</v>
      </c>
      <c r="M11" s="38" t="s">
        <v>1706</v>
      </c>
      <c r="N11" s="38" t="s">
        <v>1707</v>
      </c>
      <c r="O11" s="21" t="s">
        <v>1708</v>
      </c>
      <c r="P11" s="20">
        <v>21</v>
      </c>
      <c r="Q11" s="20">
        <v>21</v>
      </c>
    </row>
    <row r="12" spans="1:17" ht="32" x14ac:dyDescent="0.2">
      <c r="A12" s="20" t="s">
        <v>1709</v>
      </c>
      <c r="B12" s="20" t="s">
        <v>56</v>
      </c>
      <c r="C12" s="20" t="s">
        <v>1710</v>
      </c>
      <c r="D12" s="20" t="s">
        <v>1711</v>
      </c>
      <c r="E12" s="20" t="s">
        <v>1712</v>
      </c>
      <c r="F12" s="20" t="s">
        <v>40</v>
      </c>
      <c r="G12" s="20" t="s">
        <v>1713</v>
      </c>
      <c r="H12" s="20">
        <v>36</v>
      </c>
      <c r="I12" s="20">
        <v>100</v>
      </c>
      <c r="J12" s="38" t="s">
        <v>1714</v>
      </c>
      <c r="K12" s="21" t="s">
        <v>1715</v>
      </c>
      <c r="L12" s="21" t="s">
        <v>1716</v>
      </c>
      <c r="M12" s="38" t="s">
        <v>1717</v>
      </c>
      <c r="N12" s="38" t="s">
        <v>1718</v>
      </c>
      <c r="O12" s="21" t="s">
        <v>1719</v>
      </c>
      <c r="P12" s="20">
        <v>30</v>
      </c>
      <c r="Q12" s="20">
        <v>22</v>
      </c>
    </row>
    <row r="13" spans="1:17" ht="32" x14ac:dyDescent="0.2">
      <c r="A13" s="20" t="s">
        <v>1720</v>
      </c>
      <c r="B13" s="20" t="s">
        <v>54</v>
      </c>
      <c r="C13" s="20" t="s">
        <v>1665</v>
      </c>
      <c r="D13" s="20" t="s">
        <v>1721</v>
      </c>
      <c r="E13" s="20" t="s">
        <v>1722</v>
      </c>
      <c r="F13" s="20" t="s">
        <v>36</v>
      </c>
      <c r="G13" s="38" t="s">
        <v>1723</v>
      </c>
      <c r="H13" s="21" t="s">
        <v>1724</v>
      </c>
      <c r="I13" s="21" t="s">
        <v>1725</v>
      </c>
      <c r="J13" s="59" t="s">
        <v>1726</v>
      </c>
      <c r="K13" s="21" t="s">
        <v>1727</v>
      </c>
      <c r="L13" s="21" t="s">
        <v>1728</v>
      </c>
      <c r="M13" s="21" t="s">
        <v>1729</v>
      </c>
      <c r="N13" s="21" t="s">
        <v>1730</v>
      </c>
      <c r="O13" s="21" t="s">
        <v>1731</v>
      </c>
    </row>
    <row r="14" spans="1:17" ht="48" x14ac:dyDescent="0.2">
      <c r="A14" s="20" t="s">
        <v>1732</v>
      </c>
      <c r="B14" s="20" t="s">
        <v>59</v>
      </c>
      <c r="C14" s="20" t="s">
        <v>1636</v>
      </c>
      <c r="D14" s="20" t="s">
        <v>1733</v>
      </c>
      <c r="E14" s="21" t="s">
        <v>1734</v>
      </c>
      <c r="F14" s="20" t="s">
        <v>36</v>
      </c>
      <c r="G14" s="38" t="s">
        <v>1735</v>
      </c>
      <c r="H14" s="21" t="s">
        <v>1736</v>
      </c>
      <c r="I14" s="21" t="s">
        <v>1737</v>
      </c>
      <c r="J14" s="59" t="s">
        <v>1735</v>
      </c>
      <c r="K14" s="21" t="s">
        <v>1738</v>
      </c>
      <c r="L14" s="21" t="s">
        <v>1739</v>
      </c>
      <c r="M14" s="21" t="s">
        <v>1735</v>
      </c>
      <c r="N14" s="21" t="s">
        <v>1740</v>
      </c>
      <c r="O14" s="21" t="s">
        <v>1741</v>
      </c>
      <c r="P14" s="20" t="s">
        <v>206</v>
      </c>
    </row>
    <row r="15" spans="1:17" ht="32" x14ac:dyDescent="0.2">
      <c r="A15" s="20" t="s">
        <v>1742</v>
      </c>
      <c r="B15" s="20" t="s">
        <v>56</v>
      </c>
      <c r="C15" s="20" t="s">
        <v>1688</v>
      </c>
      <c r="D15" s="20" t="s">
        <v>1743</v>
      </c>
      <c r="E15" s="20" t="s">
        <v>1744</v>
      </c>
      <c r="G15" s="38" t="s">
        <v>1745</v>
      </c>
      <c r="H15" s="21">
        <v>10</v>
      </c>
      <c r="I15" s="21">
        <v>37.04</v>
      </c>
      <c r="J15" s="59" t="s">
        <v>1746</v>
      </c>
      <c r="K15" s="21" t="s">
        <v>1747</v>
      </c>
      <c r="L15" s="21" t="s">
        <v>1748</v>
      </c>
      <c r="M15" s="21" t="s">
        <v>1749</v>
      </c>
      <c r="N15" s="21" t="s">
        <v>1750</v>
      </c>
      <c r="O15" s="21" t="s">
        <v>1751</v>
      </c>
      <c r="P15" s="20" t="s">
        <v>206</v>
      </c>
    </row>
    <row r="16" spans="1:17" x14ac:dyDescent="0.2">
      <c r="A16" s="20" t="s">
        <v>1752</v>
      </c>
      <c r="B16" s="20" t="s">
        <v>56</v>
      </c>
      <c r="C16" s="20" t="s">
        <v>1688</v>
      </c>
      <c r="D16" s="20" t="s">
        <v>1753</v>
      </c>
      <c r="E16" s="20" t="s">
        <v>37</v>
      </c>
      <c r="F16" s="20" t="s">
        <v>36</v>
      </c>
      <c r="G16" s="20" t="s">
        <v>36</v>
      </c>
      <c r="J16" s="20" t="s">
        <v>37</v>
      </c>
      <c r="M16" s="20" t="s">
        <v>36</v>
      </c>
      <c r="P16" s="20" t="s">
        <v>206</v>
      </c>
    </row>
    <row r="17" spans="1:17" ht="48" x14ac:dyDescent="0.2">
      <c r="A17" s="20" t="s">
        <v>1754</v>
      </c>
      <c r="B17" s="20" t="s">
        <v>54</v>
      </c>
      <c r="C17" s="20" t="s">
        <v>1677</v>
      </c>
      <c r="D17" s="20" t="s">
        <v>1755</v>
      </c>
      <c r="E17" s="20" t="s">
        <v>1756</v>
      </c>
      <c r="F17" s="20" t="s">
        <v>36</v>
      </c>
      <c r="G17" s="38" t="s">
        <v>1757</v>
      </c>
      <c r="H17" s="21">
        <v>136</v>
      </c>
      <c r="I17" s="21">
        <v>99.27</v>
      </c>
      <c r="J17" s="59" t="s">
        <v>1758</v>
      </c>
      <c r="K17" s="21" t="s">
        <v>1759</v>
      </c>
      <c r="L17" s="21" t="s">
        <v>1760</v>
      </c>
      <c r="M17" s="21" t="s">
        <v>1758</v>
      </c>
      <c r="N17" s="21" t="s">
        <v>1761</v>
      </c>
      <c r="O17" s="21" t="s">
        <v>1762</v>
      </c>
    </row>
    <row r="18" spans="1:17" ht="32" x14ac:dyDescent="0.2">
      <c r="A18" s="20" t="s">
        <v>1763</v>
      </c>
      <c r="B18" s="20" t="s">
        <v>1764</v>
      </c>
      <c r="C18" s="20" t="s">
        <v>1765</v>
      </c>
      <c r="D18" s="20" t="s">
        <v>1766</v>
      </c>
      <c r="E18" s="59" t="s">
        <v>1693</v>
      </c>
      <c r="F18" s="20" t="s">
        <v>36</v>
      </c>
      <c r="G18" s="38" t="s">
        <v>1767</v>
      </c>
      <c r="H18" s="21" t="s">
        <v>1768</v>
      </c>
      <c r="I18" s="21" t="s">
        <v>1769</v>
      </c>
      <c r="J18" s="59" t="s">
        <v>1770</v>
      </c>
      <c r="K18" s="38" t="s">
        <v>1771</v>
      </c>
      <c r="L18" s="21" t="s">
        <v>1772</v>
      </c>
      <c r="M18" s="38" t="s">
        <v>1773</v>
      </c>
      <c r="N18" s="21" t="s">
        <v>1774</v>
      </c>
      <c r="O18" s="21" t="s">
        <v>1775</v>
      </c>
      <c r="P18" s="20">
        <v>26</v>
      </c>
    </row>
    <row r="19" spans="1:17" x14ac:dyDescent="0.2">
      <c r="A19" s="20" t="s">
        <v>1776</v>
      </c>
      <c r="B19" s="20" t="s">
        <v>51</v>
      </c>
      <c r="C19" s="20" t="s">
        <v>1777</v>
      </c>
      <c r="D19" s="20" t="s">
        <v>1778</v>
      </c>
      <c r="E19" s="20" t="s">
        <v>1779</v>
      </c>
      <c r="F19" s="20" t="s">
        <v>36</v>
      </c>
      <c r="G19" s="20" t="s">
        <v>1780</v>
      </c>
      <c r="J19" s="20" t="s">
        <v>1780</v>
      </c>
      <c r="M19" s="20" t="s">
        <v>1780</v>
      </c>
    </row>
    <row r="20" spans="1:17" x14ac:dyDescent="0.2">
      <c r="A20" s="20" t="s">
        <v>1781</v>
      </c>
      <c r="B20" s="20" t="s">
        <v>56</v>
      </c>
      <c r="C20" s="20" t="s">
        <v>1636</v>
      </c>
      <c r="D20" s="20" t="s">
        <v>1782</v>
      </c>
      <c r="E20" s="20" t="s">
        <v>36</v>
      </c>
      <c r="F20" s="20" t="s">
        <v>44</v>
      </c>
      <c r="G20" s="20" t="s">
        <v>36</v>
      </c>
      <c r="J20" s="20" t="s">
        <v>42</v>
      </c>
      <c r="K20" s="20">
        <v>1</v>
      </c>
      <c r="M20" s="20" t="s">
        <v>1783</v>
      </c>
      <c r="N20" s="20">
        <v>3</v>
      </c>
      <c r="P20" s="20">
        <v>17</v>
      </c>
      <c r="Q20" s="20">
        <v>17</v>
      </c>
    </row>
    <row r="21" spans="1:17" ht="32" x14ac:dyDescent="0.2">
      <c r="A21" s="20" t="s">
        <v>1784</v>
      </c>
      <c r="B21" s="20" t="s">
        <v>64</v>
      </c>
      <c r="C21" s="20" t="s">
        <v>64</v>
      </c>
      <c r="D21" s="20" t="s">
        <v>1785</v>
      </c>
      <c r="E21" s="59" t="s">
        <v>1786</v>
      </c>
      <c r="F21" s="20" t="s">
        <v>36</v>
      </c>
      <c r="G21" s="38" t="s">
        <v>1787</v>
      </c>
      <c r="H21" s="21" t="s">
        <v>1788</v>
      </c>
      <c r="I21" s="21" t="s">
        <v>1789</v>
      </c>
      <c r="J21" s="59" t="s">
        <v>1787</v>
      </c>
      <c r="K21" s="21" t="s">
        <v>1790</v>
      </c>
      <c r="L21" s="21" t="s">
        <v>1791</v>
      </c>
      <c r="M21" s="21" t="s">
        <v>1792</v>
      </c>
      <c r="N21" s="21" t="s">
        <v>1793</v>
      </c>
      <c r="O21" s="21" t="s">
        <v>1794</v>
      </c>
    </row>
    <row r="22" spans="1:17" ht="48" x14ac:dyDescent="0.2">
      <c r="A22" s="20" t="s">
        <v>1795</v>
      </c>
      <c r="B22" s="20" t="s">
        <v>56</v>
      </c>
      <c r="C22" s="20" t="s">
        <v>1796</v>
      </c>
      <c r="D22" s="20" t="s">
        <v>1636</v>
      </c>
      <c r="E22" s="20" t="s">
        <v>36</v>
      </c>
      <c r="F22" s="20" t="s">
        <v>1679</v>
      </c>
      <c r="G22" s="38" t="s">
        <v>1797</v>
      </c>
      <c r="H22" s="21" t="s">
        <v>1798</v>
      </c>
      <c r="I22" s="20" t="s">
        <v>206</v>
      </c>
      <c r="J22" s="59" t="s">
        <v>1799</v>
      </c>
      <c r="K22" s="21" t="s">
        <v>1800</v>
      </c>
      <c r="L22" s="21" t="s">
        <v>1801</v>
      </c>
      <c r="M22" s="21" t="s">
        <v>1802</v>
      </c>
      <c r="N22" s="21" t="s">
        <v>1803</v>
      </c>
      <c r="O22" s="21" t="s">
        <v>1801</v>
      </c>
      <c r="P22" s="20">
        <v>30</v>
      </c>
    </row>
    <row r="23" spans="1:17" ht="32" x14ac:dyDescent="0.2">
      <c r="A23" s="20" t="s">
        <v>1804</v>
      </c>
      <c r="B23" s="20" t="s">
        <v>56</v>
      </c>
      <c r="C23" s="20" t="s">
        <v>1796</v>
      </c>
      <c r="D23" s="20" t="s">
        <v>1805</v>
      </c>
      <c r="E23" s="59" t="s">
        <v>1806</v>
      </c>
      <c r="F23" s="44" t="s">
        <v>42</v>
      </c>
      <c r="G23" s="20" t="s">
        <v>1807</v>
      </c>
      <c r="H23" s="20">
        <v>3912</v>
      </c>
      <c r="I23" s="20">
        <v>71.86</v>
      </c>
      <c r="J23" s="146" t="s">
        <v>1808</v>
      </c>
      <c r="K23" s="20">
        <v>17118</v>
      </c>
      <c r="L23" s="20">
        <v>72.09</v>
      </c>
      <c r="M23" s="38" t="s">
        <v>1809</v>
      </c>
      <c r="N23" s="38" t="s">
        <v>1810</v>
      </c>
      <c r="O23" s="21" t="s">
        <v>1811</v>
      </c>
    </row>
    <row r="24" spans="1:17" ht="16" x14ac:dyDescent="0.2">
      <c r="A24" s="20" t="s">
        <v>1812</v>
      </c>
      <c r="B24" s="20" t="s">
        <v>51</v>
      </c>
      <c r="C24" s="20" t="s">
        <v>1765</v>
      </c>
      <c r="D24" s="20" t="s">
        <v>1813</v>
      </c>
      <c r="E24" s="20" t="s">
        <v>1779</v>
      </c>
      <c r="F24" s="44" t="s">
        <v>36</v>
      </c>
      <c r="G24" s="20" t="s">
        <v>1814</v>
      </c>
      <c r="H24" s="20">
        <v>1144</v>
      </c>
      <c r="I24" s="20">
        <v>97.61</v>
      </c>
      <c r="J24" s="21" t="s">
        <v>1815</v>
      </c>
      <c r="K24" s="20">
        <v>4929</v>
      </c>
      <c r="L24" s="20">
        <v>97.72</v>
      </c>
      <c r="M24" s="20" t="s">
        <v>1814</v>
      </c>
      <c r="N24" s="20">
        <v>97.85</v>
      </c>
    </row>
    <row r="25" spans="1:17" x14ac:dyDescent="0.2">
      <c r="A25" s="20" t="s">
        <v>1816</v>
      </c>
      <c r="B25" s="20" t="s">
        <v>54</v>
      </c>
      <c r="C25" s="20" t="s">
        <v>1636</v>
      </c>
      <c r="D25" s="20" t="s">
        <v>1817</v>
      </c>
      <c r="E25" s="20" t="s">
        <v>1818</v>
      </c>
      <c r="F25" s="44" t="s">
        <v>36</v>
      </c>
      <c r="G25" s="20" t="s">
        <v>1695</v>
      </c>
      <c r="H25" s="20">
        <v>50</v>
      </c>
      <c r="I25" s="20">
        <v>81.97</v>
      </c>
      <c r="J25" s="20" t="s">
        <v>1697</v>
      </c>
      <c r="K25" s="20">
        <v>165</v>
      </c>
      <c r="L25" s="20">
        <v>85.05</v>
      </c>
      <c r="M25" s="20" t="s">
        <v>1695</v>
      </c>
      <c r="N25" s="20">
        <v>1001</v>
      </c>
      <c r="O25" s="20">
        <v>84.12</v>
      </c>
    </row>
    <row r="26" spans="1:17" ht="32" x14ac:dyDescent="0.2">
      <c r="A26" s="20" t="s">
        <v>1819</v>
      </c>
      <c r="B26" s="20" t="s">
        <v>56</v>
      </c>
      <c r="C26" s="20" t="s">
        <v>1636</v>
      </c>
      <c r="D26" s="20" t="s">
        <v>1820</v>
      </c>
      <c r="E26" s="21" t="s">
        <v>1821</v>
      </c>
      <c r="F26" s="44" t="s">
        <v>36</v>
      </c>
      <c r="G26" s="20" t="s">
        <v>1695</v>
      </c>
      <c r="H26" s="20">
        <v>187</v>
      </c>
      <c r="I26" s="45">
        <v>0.68</v>
      </c>
      <c r="J26" s="20" t="s">
        <v>1697</v>
      </c>
      <c r="K26" s="20">
        <v>788</v>
      </c>
      <c r="L26" s="46">
        <v>0.68400000000000005</v>
      </c>
      <c r="M26" s="20" t="s">
        <v>1697</v>
      </c>
      <c r="N26" s="20">
        <v>6485</v>
      </c>
      <c r="O26" s="20">
        <v>67.7</v>
      </c>
    </row>
    <row r="27" spans="1:17" ht="16" x14ac:dyDescent="0.2">
      <c r="A27" s="20" t="s">
        <v>1822</v>
      </c>
      <c r="B27" s="20" t="s">
        <v>56</v>
      </c>
      <c r="C27" s="20" t="s">
        <v>1765</v>
      </c>
      <c r="D27" s="20" t="s">
        <v>1823</v>
      </c>
      <c r="E27" s="20" t="s">
        <v>36</v>
      </c>
      <c r="F27" s="44" t="s">
        <v>36</v>
      </c>
      <c r="G27" s="20" t="s">
        <v>36</v>
      </c>
      <c r="J27" s="20" t="s">
        <v>36</v>
      </c>
      <c r="M27" s="21" t="s">
        <v>36</v>
      </c>
    </row>
    <row r="28" spans="1:17" ht="48" x14ac:dyDescent="0.2">
      <c r="A28" s="20" t="s">
        <v>1824</v>
      </c>
      <c r="B28" s="20" t="s">
        <v>1825</v>
      </c>
      <c r="C28" s="20" t="s">
        <v>1677</v>
      </c>
      <c r="D28" s="20" t="s">
        <v>1826</v>
      </c>
      <c r="E28" s="146" t="s">
        <v>36</v>
      </c>
      <c r="F28" s="20" t="s">
        <v>269</v>
      </c>
      <c r="G28" s="21" t="s">
        <v>1827</v>
      </c>
      <c r="H28" s="21">
        <v>101</v>
      </c>
      <c r="I28" s="21">
        <v>67.78</v>
      </c>
      <c r="J28" s="21" t="s">
        <v>1828</v>
      </c>
      <c r="K28" s="21" t="s">
        <v>1829</v>
      </c>
      <c r="L28" s="21" t="s">
        <v>1830</v>
      </c>
      <c r="M28" s="21" t="s">
        <v>1828</v>
      </c>
      <c r="N28" s="21" t="s">
        <v>1831</v>
      </c>
      <c r="O28" s="21" t="s">
        <v>1832</v>
      </c>
      <c r="P28" s="20">
        <v>27</v>
      </c>
      <c r="Q28" s="20">
        <v>25</v>
      </c>
    </row>
    <row r="29" spans="1:17" ht="16" x14ac:dyDescent="0.2">
      <c r="A29" s="20" t="s">
        <v>1833</v>
      </c>
      <c r="B29" s="20" t="s">
        <v>54</v>
      </c>
      <c r="C29" s="20" t="s">
        <v>1636</v>
      </c>
      <c r="D29" s="20" t="s">
        <v>1834</v>
      </c>
      <c r="E29" s="20" t="s">
        <v>37</v>
      </c>
      <c r="F29" s="20" t="s">
        <v>36</v>
      </c>
      <c r="G29" s="20" t="s">
        <v>36</v>
      </c>
      <c r="J29" s="20" t="s">
        <v>36</v>
      </c>
      <c r="M29" s="21" t="s">
        <v>36</v>
      </c>
      <c r="P29" s="20" t="s">
        <v>206</v>
      </c>
      <c r="Q29" s="20" t="s">
        <v>106</v>
      </c>
    </row>
    <row r="30" spans="1:17" ht="16" x14ac:dyDescent="0.2">
      <c r="A30" s="20" t="s">
        <v>1835</v>
      </c>
      <c r="B30" s="20" t="s">
        <v>56</v>
      </c>
      <c r="C30" s="20" t="s">
        <v>1636</v>
      </c>
      <c r="D30" s="20" t="s">
        <v>1782</v>
      </c>
      <c r="E30" s="20" t="s">
        <v>36</v>
      </c>
      <c r="F30" s="44" t="s">
        <v>36</v>
      </c>
      <c r="G30" s="20" t="s">
        <v>36</v>
      </c>
      <c r="J30" s="20" t="s">
        <v>36</v>
      </c>
      <c r="M30" s="21" t="s">
        <v>36</v>
      </c>
      <c r="P30" s="20">
        <v>35</v>
      </c>
      <c r="Q30" s="20" t="s">
        <v>106</v>
      </c>
    </row>
    <row r="31" spans="1:17" x14ac:dyDescent="0.2">
      <c r="A31" s="20" t="s">
        <v>1836</v>
      </c>
      <c r="B31" s="20" t="s">
        <v>56</v>
      </c>
      <c r="C31" s="20" t="s">
        <v>1636</v>
      </c>
      <c r="D31" s="20" t="s">
        <v>1837</v>
      </c>
      <c r="E31" s="20" t="s">
        <v>36</v>
      </c>
      <c r="F31" s="44" t="s">
        <v>36</v>
      </c>
      <c r="G31" s="20" t="s">
        <v>1838</v>
      </c>
      <c r="J31" s="20" t="s">
        <v>1838</v>
      </c>
      <c r="M31" s="20" t="s">
        <v>1838</v>
      </c>
      <c r="P31" s="20" t="s">
        <v>206</v>
      </c>
    </row>
    <row r="32" spans="1:17" ht="16" x14ac:dyDescent="0.2">
      <c r="A32" s="20" t="s">
        <v>1839</v>
      </c>
      <c r="B32" s="20" t="s">
        <v>56</v>
      </c>
      <c r="C32" s="20" t="s">
        <v>1636</v>
      </c>
      <c r="D32" s="20" t="s">
        <v>1840</v>
      </c>
      <c r="E32" s="20" t="s">
        <v>37</v>
      </c>
      <c r="F32" s="44" t="s">
        <v>36</v>
      </c>
      <c r="G32" s="20" t="s">
        <v>1841</v>
      </c>
      <c r="J32" s="20" t="s">
        <v>36</v>
      </c>
      <c r="M32" s="21" t="s">
        <v>36</v>
      </c>
      <c r="P32" s="20" t="s">
        <v>206</v>
      </c>
    </row>
    <row r="33" spans="1:15" x14ac:dyDescent="0.2">
      <c r="A33" s="20" t="s">
        <v>1842</v>
      </c>
      <c r="B33" s="20" t="s">
        <v>1825</v>
      </c>
      <c r="C33" s="20" t="s">
        <v>1688</v>
      </c>
      <c r="D33" s="20" t="s">
        <v>1843</v>
      </c>
      <c r="E33" s="20" t="s">
        <v>1722</v>
      </c>
      <c r="F33" s="44" t="s">
        <v>36</v>
      </c>
      <c r="G33" s="20" t="s">
        <v>1695</v>
      </c>
      <c r="H33" s="20">
        <v>153</v>
      </c>
      <c r="I33" s="20">
        <v>48.73</v>
      </c>
      <c r="J33" s="20" t="s">
        <v>1695</v>
      </c>
      <c r="K33" s="20">
        <v>644</v>
      </c>
      <c r="L33" s="20">
        <v>45.51</v>
      </c>
      <c r="M33" s="20" t="s">
        <v>1697</v>
      </c>
      <c r="N33" s="20">
        <v>4408</v>
      </c>
      <c r="O33" s="20">
        <v>44.58</v>
      </c>
    </row>
    <row r="34" spans="1:15" x14ac:dyDescent="0.2">
      <c r="A34" s="20" t="s">
        <v>1844</v>
      </c>
      <c r="B34" s="20" t="s">
        <v>51</v>
      </c>
      <c r="C34" s="20" t="s">
        <v>1765</v>
      </c>
      <c r="D34" s="20" t="s">
        <v>1845</v>
      </c>
      <c r="E34" s="20" t="s">
        <v>1779</v>
      </c>
      <c r="F34" s="44" t="s">
        <v>1846</v>
      </c>
      <c r="G34" s="20" t="s">
        <v>1847</v>
      </c>
      <c r="H34" s="20">
        <v>356</v>
      </c>
      <c r="I34" s="20">
        <v>26.06</v>
      </c>
      <c r="J34" s="20" t="s">
        <v>1847</v>
      </c>
      <c r="K34" s="20">
        <v>1395</v>
      </c>
      <c r="L34" s="20">
        <v>26.17</v>
      </c>
      <c r="M34" s="20" t="s">
        <v>1841</v>
      </c>
    </row>
    <row r="35" spans="1:15" x14ac:dyDescent="0.2">
      <c r="F35" s="44"/>
    </row>
  </sheetData>
  <autoFilter ref="B1:Q34" xr:uid="{00000000-0009-0000-0000-00000C00000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0"/>
  <sheetViews>
    <sheetView workbookViewId="0">
      <selection activeCell="B6" sqref="B6"/>
    </sheetView>
  </sheetViews>
  <sheetFormatPr baseColWidth="10" defaultColWidth="9.1640625" defaultRowHeight="15" x14ac:dyDescent="0.2"/>
  <cols>
    <col min="1" max="1" width="18" style="114" customWidth="1"/>
    <col min="2" max="2" width="16.83203125" style="114" customWidth="1"/>
    <col min="3" max="3" width="42" style="114" hidden="1" customWidth="1"/>
    <col min="4" max="4" width="0" style="114" hidden="1" customWidth="1"/>
    <col min="5" max="5" width="40.83203125" style="114" customWidth="1"/>
    <col min="6" max="6" width="9.1640625" style="114"/>
    <col min="7" max="7" width="66.5" style="114" customWidth="1"/>
    <col min="8" max="16384" width="9.1640625" style="114"/>
  </cols>
  <sheetData>
    <row r="1" spans="1:13" x14ac:dyDescent="0.2">
      <c r="A1" s="37" t="s">
        <v>1848</v>
      </c>
      <c r="B1" s="22" t="s">
        <v>1849</v>
      </c>
      <c r="C1" s="37" t="s">
        <v>1850</v>
      </c>
      <c r="D1" s="37" t="s">
        <v>258</v>
      </c>
      <c r="E1" s="37" t="s">
        <v>1851</v>
      </c>
      <c r="F1" s="37" t="s">
        <v>262</v>
      </c>
      <c r="G1" s="37" t="s">
        <v>1852</v>
      </c>
      <c r="H1" s="37" t="s">
        <v>266</v>
      </c>
      <c r="I1" s="37"/>
      <c r="J1" s="37"/>
      <c r="K1" s="37"/>
      <c r="L1" s="37"/>
      <c r="M1" s="37"/>
    </row>
    <row r="2" spans="1:13" ht="80" x14ac:dyDescent="0.2">
      <c r="A2" s="37" t="s">
        <v>1933</v>
      </c>
      <c r="B2" s="114" t="s">
        <v>1853</v>
      </c>
      <c r="C2" s="109" t="s">
        <v>1854</v>
      </c>
      <c r="D2" s="142" t="s">
        <v>1855</v>
      </c>
      <c r="E2" s="142" t="s">
        <v>1854</v>
      </c>
      <c r="F2" s="142" t="s">
        <v>1856</v>
      </c>
      <c r="G2" s="142" t="s">
        <v>1857</v>
      </c>
      <c r="H2" s="142" t="s">
        <v>1858</v>
      </c>
      <c r="I2" s="142"/>
      <c r="J2" s="142"/>
      <c r="K2" s="142"/>
      <c r="L2" s="142"/>
      <c r="M2" s="142"/>
    </row>
    <row r="3" spans="1:13" ht="80" x14ac:dyDescent="0.2">
      <c r="A3" s="37" t="s">
        <v>1934</v>
      </c>
      <c r="B3" s="114" t="s">
        <v>1859</v>
      </c>
      <c r="C3" s="142" t="s">
        <v>1857</v>
      </c>
      <c r="D3" s="142" t="s">
        <v>1860</v>
      </c>
      <c r="E3" s="142" t="s">
        <v>1861</v>
      </c>
      <c r="F3" s="142" t="s">
        <v>1862</v>
      </c>
      <c r="G3" s="142" t="s">
        <v>1863</v>
      </c>
      <c r="H3" s="142" t="s">
        <v>1864</v>
      </c>
      <c r="I3" s="142"/>
      <c r="J3" s="142"/>
      <c r="K3" s="142"/>
      <c r="L3" s="142"/>
      <c r="M3" s="142"/>
    </row>
    <row r="4" spans="1:13" ht="48" x14ac:dyDescent="0.2">
      <c r="A4" s="37" t="s">
        <v>1935</v>
      </c>
      <c r="B4" s="114" t="s">
        <v>1865</v>
      </c>
      <c r="C4" s="142" t="s">
        <v>1854</v>
      </c>
      <c r="D4" s="142" t="s">
        <v>1866</v>
      </c>
      <c r="E4" s="142" t="s">
        <v>1854</v>
      </c>
      <c r="F4" s="142" t="s">
        <v>1867</v>
      </c>
      <c r="G4" s="142" t="s">
        <v>1854</v>
      </c>
      <c r="H4" s="142" t="s">
        <v>1868</v>
      </c>
      <c r="I4" s="142"/>
      <c r="J4" s="142"/>
      <c r="K4" s="142"/>
      <c r="L4" s="142"/>
      <c r="M4" s="142"/>
    </row>
    <row r="5" spans="1:13" ht="48" x14ac:dyDescent="0.2">
      <c r="A5" s="37" t="s">
        <v>1936</v>
      </c>
      <c r="B5" s="114" t="s">
        <v>1869</v>
      </c>
      <c r="C5" s="142" t="s">
        <v>1854</v>
      </c>
      <c r="D5" s="142" t="s">
        <v>1870</v>
      </c>
      <c r="E5" s="142" t="s">
        <v>1854</v>
      </c>
      <c r="F5" s="142" t="s">
        <v>1871</v>
      </c>
      <c r="G5" s="142" t="s">
        <v>1854</v>
      </c>
      <c r="H5" s="142" t="s">
        <v>1872</v>
      </c>
      <c r="I5" s="142"/>
      <c r="J5" s="142"/>
      <c r="K5" s="142"/>
      <c r="L5" s="142"/>
      <c r="M5" s="142"/>
    </row>
    <row r="6" spans="1:13" ht="48" x14ac:dyDescent="0.2">
      <c r="A6" s="37" t="s">
        <v>1937</v>
      </c>
      <c r="B6" s="114" t="s">
        <v>1873</v>
      </c>
      <c r="C6" s="142" t="s">
        <v>1854</v>
      </c>
      <c r="D6" s="142" t="s">
        <v>1874</v>
      </c>
      <c r="E6" s="142" t="s">
        <v>1854</v>
      </c>
      <c r="F6" s="142" t="s">
        <v>1374</v>
      </c>
      <c r="G6" s="142" t="s">
        <v>1854</v>
      </c>
      <c r="H6" s="142" t="s">
        <v>1875</v>
      </c>
      <c r="I6" s="142"/>
      <c r="J6" s="142"/>
      <c r="K6" s="142"/>
      <c r="L6" s="142"/>
      <c r="M6" s="142"/>
    </row>
    <row r="7" spans="1:13" ht="62.25" customHeight="1" x14ac:dyDescent="0.2">
      <c r="A7" s="37" t="s">
        <v>1938</v>
      </c>
      <c r="B7" s="112" t="s">
        <v>1876</v>
      </c>
      <c r="C7" s="142" t="s">
        <v>1877</v>
      </c>
      <c r="D7" s="142" t="s">
        <v>1878</v>
      </c>
      <c r="E7" s="142" t="s">
        <v>1877</v>
      </c>
      <c r="F7" s="142" t="s">
        <v>1879</v>
      </c>
      <c r="G7" s="142" t="s">
        <v>1880</v>
      </c>
      <c r="H7" s="142" t="s">
        <v>1881</v>
      </c>
      <c r="I7" s="142"/>
      <c r="J7" s="142"/>
      <c r="K7" s="142"/>
      <c r="L7" s="142"/>
      <c r="M7" s="142"/>
    </row>
    <row r="8" spans="1:13" ht="16" x14ac:dyDescent="0.2">
      <c r="A8" s="37" t="s">
        <v>1939</v>
      </c>
      <c r="B8" s="114" t="s">
        <v>1882</v>
      </c>
      <c r="C8" s="142" t="s">
        <v>37</v>
      </c>
      <c r="D8" s="142"/>
      <c r="E8" s="142" t="s">
        <v>36</v>
      </c>
      <c r="F8" s="142"/>
      <c r="G8" s="142" t="s">
        <v>36</v>
      </c>
      <c r="H8" s="142"/>
      <c r="I8" s="142"/>
      <c r="J8" s="142"/>
      <c r="K8" s="142"/>
      <c r="L8" s="142"/>
      <c r="M8" s="142"/>
    </row>
    <row r="9" spans="1:13" ht="64" x14ac:dyDescent="0.2">
      <c r="A9" s="37" t="s">
        <v>1940</v>
      </c>
      <c r="B9" s="114" t="s">
        <v>1883</v>
      </c>
      <c r="C9" s="142" t="s">
        <v>36</v>
      </c>
      <c r="D9" s="142"/>
      <c r="E9" s="142" t="s">
        <v>1884</v>
      </c>
      <c r="F9" s="142" t="s">
        <v>1885</v>
      </c>
      <c r="G9" s="142" t="s">
        <v>1886</v>
      </c>
      <c r="H9" s="142" t="s">
        <v>1887</v>
      </c>
      <c r="I9" s="142"/>
      <c r="J9" s="142"/>
      <c r="K9" s="142"/>
      <c r="L9" s="142"/>
      <c r="M9" s="142"/>
    </row>
    <row r="10" spans="1:13" ht="48" x14ac:dyDescent="0.2">
      <c r="A10" s="37" t="s">
        <v>1941</v>
      </c>
      <c r="B10" s="114" t="s">
        <v>1888</v>
      </c>
      <c r="C10" s="142" t="s">
        <v>36</v>
      </c>
      <c r="D10" s="142"/>
      <c r="E10" s="142" t="s">
        <v>36</v>
      </c>
      <c r="F10" s="142"/>
      <c r="G10" s="142" t="s">
        <v>1854</v>
      </c>
      <c r="H10" s="142" t="s">
        <v>1889</v>
      </c>
      <c r="I10" s="142"/>
      <c r="J10" s="142"/>
      <c r="K10" s="142"/>
      <c r="L10" s="142"/>
      <c r="M10" s="142"/>
    </row>
    <row r="11" spans="1:13" ht="48" x14ac:dyDescent="0.2">
      <c r="A11" s="37" t="s">
        <v>1945</v>
      </c>
      <c r="B11" s="114" t="s">
        <v>1890</v>
      </c>
      <c r="C11" s="142" t="s">
        <v>1884</v>
      </c>
      <c r="D11" s="142" t="s">
        <v>1891</v>
      </c>
      <c r="E11" s="142" t="s">
        <v>1892</v>
      </c>
      <c r="F11" s="142" t="s">
        <v>1893</v>
      </c>
      <c r="G11" s="142" t="s">
        <v>1892</v>
      </c>
      <c r="H11" s="142" t="s">
        <v>1894</v>
      </c>
      <c r="I11" s="142"/>
      <c r="J11" s="142"/>
      <c r="K11" s="142"/>
      <c r="L11" s="142"/>
      <c r="M11" s="142"/>
    </row>
    <row r="12" spans="1:13" ht="16" x14ac:dyDescent="0.2">
      <c r="A12" s="176" t="s">
        <v>1942</v>
      </c>
      <c r="B12" s="114" t="s">
        <v>1895</v>
      </c>
      <c r="C12" s="142" t="s">
        <v>36</v>
      </c>
      <c r="D12" s="142"/>
      <c r="E12" s="142" t="s">
        <v>36</v>
      </c>
      <c r="F12" s="142"/>
      <c r="G12" s="142" t="s">
        <v>36</v>
      </c>
      <c r="H12" s="142"/>
      <c r="I12" s="142"/>
      <c r="J12" s="142"/>
      <c r="K12" s="142"/>
      <c r="L12" s="142"/>
      <c r="M12" s="142"/>
    </row>
    <row r="13" spans="1:13" ht="16" x14ac:dyDescent="0.2">
      <c r="A13" s="176" t="s">
        <v>1943</v>
      </c>
      <c r="B13" s="114" t="s">
        <v>1896</v>
      </c>
      <c r="C13" s="142" t="s">
        <v>36</v>
      </c>
      <c r="D13" s="142"/>
      <c r="E13" s="142" t="s">
        <v>36</v>
      </c>
      <c r="F13" s="142"/>
      <c r="G13" s="142" t="s">
        <v>36</v>
      </c>
      <c r="H13" s="142"/>
      <c r="I13" s="142"/>
      <c r="J13" s="142"/>
      <c r="K13" s="142"/>
      <c r="L13" s="142"/>
      <c r="M13" s="142"/>
    </row>
    <row r="14" spans="1:13" ht="64" x14ac:dyDescent="0.2">
      <c r="A14" s="176" t="s">
        <v>1944</v>
      </c>
      <c r="B14" s="112" t="s">
        <v>1897</v>
      </c>
      <c r="C14" s="142" t="s">
        <v>36</v>
      </c>
      <c r="D14" s="142"/>
      <c r="E14" s="142" t="s">
        <v>36</v>
      </c>
      <c r="F14" s="142"/>
      <c r="G14" s="142" t="s">
        <v>1898</v>
      </c>
      <c r="H14" s="142" t="s">
        <v>1899</v>
      </c>
      <c r="I14" s="142"/>
      <c r="J14" s="142"/>
      <c r="K14" s="142"/>
      <c r="L14" s="142"/>
      <c r="M14" s="142"/>
    </row>
    <row r="15" spans="1:13" ht="30" x14ac:dyDescent="0.2">
      <c r="A15" s="143" t="s">
        <v>1900</v>
      </c>
      <c r="B15" s="114" t="s">
        <v>1901</v>
      </c>
      <c r="C15" s="144" t="s">
        <v>36</v>
      </c>
      <c r="D15" s="144"/>
      <c r="E15" s="144" t="s">
        <v>36</v>
      </c>
      <c r="F15" s="144"/>
      <c r="G15" s="144" t="s">
        <v>1902</v>
      </c>
      <c r="H15" s="144" t="s">
        <v>1903</v>
      </c>
      <c r="I15" s="144"/>
      <c r="J15" s="144"/>
      <c r="K15" s="144"/>
      <c r="L15" s="144"/>
      <c r="M15" s="144"/>
    </row>
    <row r="16" spans="1:13" x14ac:dyDescent="0.2">
      <c r="A16" s="143" t="s">
        <v>1904</v>
      </c>
      <c r="B16" s="114" t="s">
        <v>1905</v>
      </c>
      <c r="C16" s="144" t="s">
        <v>36</v>
      </c>
      <c r="D16" s="144"/>
      <c r="E16" s="144" t="s">
        <v>36</v>
      </c>
      <c r="F16" s="144"/>
      <c r="G16" s="144" t="s">
        <v>36</v>
      </c>
      <c r="H16" s="144"/>
      <c r="I16" s="144"/>
      <c r="J16" s="144"/>
      <c r="K16" s="144"/>
      <c r="L16" s="144"/>
      <c r="M16" s="144"/>
    </row>
    <row r="17" spans="1:13" ht="21" customHeight="1" x14ac:dyDescent="0.2">
      <c r="A17" s="143" t="s">
        <v>1906</v>
      </c>
      <c r="B17" s="114" t="s">
        <v>1907</v>
      </c>
      <c r="C17" s="144" t="s">
        <v>36</v>
      </c>
      <c r="D17" s="144"/>
      <c r="E17" s="144" t="s">
        <v>36</v>
      </c>
      <c r="F17" s="144"/>
      <c r="G17" s="144" t="s">
        <v>36</v>
      </c>
      <c r="H17" s="144"/>
      <c r="I17" s="144"/>
      <c r="J17" s="144"/>
      <c r="K17" s="144"/>
      <c r="L17" s="144"/>
      <c r="M17" s="144"/>
    </row>
    <row r="18" spans="1:13" ht="45" x14ac:dyDescent="0.2">
      <c r="A18" s="143" t="s">
        <v>1908</v>
      </c>
      <c r="B18" s="114" t="s">
        <v>1909</v>
      </c>
      <c r="C18" s="144" t="s">
        <v>36</v>
      </c>
      <c r="D18" s="144"/>
      <c r="E18" s="144" t="s">
        <v>36</v>
      </c>
      <c r="F18" s="144"/>
      <c r="G18" s="144" t="s">
        <v>1884</v>
      </c>
      <c r="H18" s="144" t="s">
        <v>1388</v>
      </c>
      <c r="I18" s="144"/>
      <c r="J18" s="144"/>
      <c r="K18" s="144"/>
      <c r="L18" s="144"/>
      <c r="M18" s="144"/>
    </row>
    <row r="19" spans="1:13" x14ac:dyDescent="0.2">
      <c r="A19" s="143" t="s">
        <v>1910</v>
      </c>
      <c r="B19" s="114" t="s">
        <v>1911</v>
      </c>
      <c r="C19" s="144" t="s">
        <v>36</v>
      </c>
      <c r="D19" s="144"/>
      <c r="E19" s="144" t="s">
        <v>36</v>
      </c>
      <c r="F19" s="144"/>
      <c r="G19" s="144" t="s">
        <v>36</v>
      </c>
      <c r="H19" s="144"/>
      <c r="I19" s="144"/>
      <c r="J19" s="144"/>
      <c r="K19" s="144"/>
      <c r="L19" s="144"/>
      <c r="M19" s="144"/>
    </row>
    <row r="20" spans="1:13" ht="45" x14ac:dyDescent="0.2">
      <c r="A20" s="143" t="s">
        <v>1912</v>
      </c>
      <c r="B20" s="114" t="s">
        <v>1913</v>
      </c>
      <c r="C20" s="144" t="s">
        <v>36</v>
      </c>
      <c r="D20" s="144"/>
      <c r="E20" s="144" t="s">
        <v>1914</v>
      </c>
      <c r="F20" s="144" t="s">
        <v>1915</v>
      </c>
      <c r="G20" s="144" t="s">
        <v>1916</v>
      </c>
      <c r="H20" s="144" t="s">
        <v>1917</v>
      </c>
      <c r="I20" s="144"/>
      <c r="J20" s="144"/>
      <c r="K20" s="144"/>
      <c r="L20" s="144"/>
      <c r="M20" s="144"/>
    </row>
  </sheetData>
  <autoFilter ref="A1:M14" xr:uid="{00000000-0009-0000-0000-00000D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7"/>
  <sheetViews>
    <sheetView workbookViewId="0">
      <selection activeCell="E2" sqref="E2:E30"/>
    </sheetView>
  </sheetViews>
  <sheetFormatPr baseColWidth="10" defaultColWidth="8.83203125" defaultRowHeight="15" x14ac:dyDescent="0.2"/>
  <cols>
    <col min="1" max="1" width="8.83203125" style="76"/>
    <col min="2" max="2" width="26.1640625" style="76" customWidth="1"/>
    <col min="3" max="3" width="35.5" style="76" bestFit="1" customWidth="1"/>
    <col min="4" max="4" width="34" style="76" bestFit="1" customWidth="1"/>
    <col min="5" max="5" width="13.5" style="76" customWidth="1"/>
  </cols>
  <sheetData>
    <row r="1" spans="1:5" x14ac:dyDescent="0.2">
      <c r="A1" s="141" t="s">
        <v>31</v>
      </c>
      <c r="B1" s="11" t="s">
        <v>32</v>
      </c>
      <c r="C1" s="26" t="s">
        <v>33</v>
      </c>
      <c r="D1" s="26" t="s">
        <v>34</v>
      </c>
      <c r="E1" s="26" t="s">
        <v>35</v>
      </c>
    </row>
    <row r="2" spans="1:5" x14ac:dyDescent="0.2">
      <c r="A2" s="75">
        <v>2</v>
      </c>
      <c r="B2" s="79" t="s">
        <v>36</v>
      </c>
      <c r="C2" s="30">
        <v>28</v>
      </c>
      <c r="D2" s="30">
        <v>32</v>
      </c>
      <c r="E2" s="30">
        <v>4</v>
      </c>
    </row>
    <row r="3" spans="1:5" x14ac:dyDescent="0.2">
      <c r="A3" s="75">
        <v>3</v>
      </c>
      <c r="B3" s="79" t="s">
        <v>37</v>
      </c>
      <c r="C3" s="30">
        <v>28</v>
      </c>
      <c r="D3" s="30">
        <v>32</v>
      </c>
      <c r="E3" s="30">
        <v>4</v>
      </c>
    </row>
    <row r="4" spans="1:5" x14ac:dyDescent="0.2">
      <c r="A4" s="75">
        <v>4</v>
      </c>
      <c r="B4" s="79" t="s">
        <v>38</v>
      </c>
      <c r="C4" s="30">
        <v>28</v>
      </c>
      <c r="D4" s="30">
        <v>40</v>
      </c>
      <c r="E4" s="30">
        <v>12</v>
      </c>
    </row>
    <row r="5" spans="1:5" ht="16" x14ac:dyDescent="0.2">
      <c r="A5" s="75">
        <v>7</v>
      </c>
      <c r="B5" s="138" t="s">
        <v>39</v>
      </c>
      <c r="C5" s="30">
        <v>28</v>
      </c>
      <c r="D5" s="30">
        <v>38</v>
      </c>
      <c r="E5" s="30">
        <v>10</v>
      </c>
    </row>
    <row r="6" spans="1:5" ht="16" x14ac:dyDescent="0.2">
      <c r="A6" s="75">
        <v>8</v>
      </c>
      <c r="B6" s="139" t="s">
        <v>38</v>
      </c>
      <c r="C6" s="30">
        <v>24</v>
      </c>
      <c r="D6" s="30">
        <v>34</v>
      </c>
      <c r="E6" s="30">
        <v>10</v>
      </c>
    </row>
    <row r="7" spans="1:5" x14ac:dyDescent="0.2">
      <c r="A7" s="75">
        <v>9</v>
      </c>
      <c r="B7" s="79" t="s">
        <v>40</v>
      </c>
      <c r="C7" s="30">
        <v>26</v>
      </c>
      <c r="D7" s="30">
        <v>34</v>
      </c>
      <c r="E7" s="30">
        <v>8</v>
      </c>
    </row>
    <row r="8" spans="1:5" x14ac:dyDescent="0.2">
      <c r="A8" s="75">
        <v>10</v>
      </c>
      <c r="B8" s="79" t="s">
        <v>41</v>
      </c>
      <c r="C8" s="30">
        <v>27</v>
      </c>
      <c r="D8" s="30">
        <v>34</v>
      </c>
      <c r="E8" s="30">
        <v>7</v>
      </c>
    </row>
    <row r="9" spans="1:5" x14ac:dyDescent="0.2">
      <c r="A9" s="75">
        <v>12</v>
      </c>
      <c r="B9" s="79" t="s">
        <v>40</v>
      </c>
      <c r="C9" s="30">
        <v>26</v>
      </c>
      <c r="D9" s="30">
        <v>35</v>
      </c>
      <c r="E9" s="30">
        <v>9</v>
      </c>
    </row>
    <row r="10" spans="1:5" x14ac:dyDescent="0.2">
      <c r="A10" s="75">
        <v>13</v>
      </c>
      <c r="B10" s="79" t="s">
        <v>38</v>
      </c>
      <c r="C10" s="30">
        <v>24</v>
      </c>
      <c r="D10" s="30">
        <v>30</v>
      </c>
      <c r="E10" s="30">
        <v>6</v>
      </c>
    </row>
    <row r="11" spans="1:5" x14ac:dyDescent="0.2">
      <c r="A11" s="75">
        <v>14</v>
      </c>
      <c r="B11" s="79" t="s">
        <v>42</v>
      </c>
      <c r="C11" s="30">
        <v>26</v>
      </c>
      <c r="D11" s="30">
        <v>37</v>
      </c>
      <c r="E11" s="30">
        <v>11</v>
      </c>
    </row>
    <row r="12" spans="1:5" x14ac:dyDescent="0.2">
      <c r="A12" s="75">
        <v>15</v>
      </c>
      <c r="B12" s="79" t="s">
        <v>40</v>
      </c>
      <c r="C12" s="30">
        <v>26</v>
      </c>
      <c r="D12" s="30">
        <v>34</v>
      </c>
      <c r="E12" s="30">
        <v>8</v>
      </c>
    </row>
    <row r="13" spans="1:5" ht="16" x14ac:dyDescent="0.2">
      <c r="A13" s="75">
        <v>16</v>
      </c>
      <c r="B13" s="138" t="s">
        <v>42</v>
      </c>
      <c r="C13" s="30">
        <v>26</v>
      </c>
      <c r="D13" s="30">
        <v>33</v>
      </c>
      <c r="E13" s="30">
        <v>7</v>
      </c>
    </row>
    <row r="14" spans="1:5" x14ac:dyDescent="0.2">
      <c r="A14" s="75">
        <v>23</v>
      </c>
      <c r="B14" s="79" t="s">
        <v>43</v>
      </c>
      <c r="C14" s="30">
        <v>26</v>
      </c>
      <c r="D14" s="30">
        <v>45</v>
      </c>
      <c r="E14" s="30">
        <v>19</v>
      </c>
    </row>
    <row r="15" spans="1:5" x14ac:dyDescent="0.2">
      <c r="A15" s="75">
        <v>24</v>
      </c>
      <c r="B15" s="79" t="s">
        <v>37</v>
      </c>
      <c r="C15" s="30">
        <v>29</v>
      </c>
      <c r="D15" s="30">
        <v>35</v>
      </c>
      <c r="E15" s="30">
        <v>6</v>
      </c>
    </row>
    <row r="16" spans="1:5" x14ac:dyDescent="0.2">
      <c r="A16" s="75">
        <v>25</v>
      </c>
      <c r="B16" s="79" t="s">
        <v>36</v>
      </c>
      <c r="C16" s="30">
        <v>32</v>
      </c>
      <c r="D16" s="30">
        <v>45</v>
      </c>
      <c r="E16" s="30">
        <v>13</v>
      </c>
    </row>
    <row r="17" spans="1:10" x14ac:dyDescent="0.2">
      <c r="A17" s="75">
        <v>26</v>
      </c>
      <c r="B17" s="79" t="s">
        <v>36</v>
      </c>
      <c r="C17" s="30">
        <v>28</v>
      </c>
      <c r="D17" s="30">
        <v>36</v>
      </c>
      <c r="E17" s="30">
        <v>8</v>
      </c>
    </row>
    <row r="18" spans="1:10" x14ac:dyDescent="0.2">
      <c r="A18" s="75">
        <v>27</v>
      </c>
      <c r="B18" s="79" t="s">
        <v>37</v>
      </c>
      <c r="C18" s="30">
        <v>28</v>
      </c>
      <c r="D18" s="30">
        <v>35</v>
      </c>
      <c r="E18" s="30">
        <v>7</v>
      </c>
    </row>
    <row r="19" spans="1:10" x14ac:dyDescent="0.2">
      <c r="A19" s="75">
        <v>28</v>
      </c>
      <c r="B19" s="79" t="s">
        <v>37</v>
      </c>
      <c r="C19" s="30">
        <v>31</v>
      </c>
      <c r="D19" s="30">
        <v>35</v>
      </c>
      <c r="E19" s="30">
        <v>4</v>
      </c>
    </row>
    <row r="20" spans="1:10" x14ac:dyDescent="0.2">
      <c r="A20" s="75">
        <v>29</v>
      </c>
      <c r="B20" s="79" t="s">
        <v>37</v>
      </c>
      <c r="C20" s="30">
        <v>30</v>
      </c>
      <c r="D20" s="30">
        <v>32</v>
      </c>
      <c r="E20" s="30">
        <v>2</v>
      </c>
    </row>
    <row r="21" spans="1:10" x14ac:dyDescent="0.2">
      <c r="A21" s="75">
        <v>30</v>
      </c>
      <c r="B21" s="79" t="s">
        <v>37</v>
      </c>
      <c r="C21" s="30">
        <v>28</v>
      </c>
      <c r="D21" s="30">
        <v>33</v>
      </c>
      <c r="E21" s="30">
        <v>5</v>
      </c>
    </row>
    <row r="22" spans="1:10" x14ac:dyDescent="0.2">
      <c r="A22" s="75">
        <v>31</v>
      </c>
      <c r="B22" s="79" t="s">
        <v>37</v>
      </c>
      <c r="C22" s="30">
        <v>30</v>
      </c>
      <c r="D22" s="30">
        <v>35</v>
      </c>
      <c r="E22" s="30">
        <v>5</v>
      </c>
    </row>
    <row r="23" spans="1:10" x14ac:dyDescent="0.2">
      <c r="A23" s="75">
        <v>32</v>
      </c>
      <c r="B23" s="79" t="s">
        <v>37</v>
      </c>
      <c r="C23" s="30">
        <v>30</v>
      </c>
      <c r="D23" s="30">
        <v>37</v>
      </c>
      <c r="E23" s="30">
        <v>7</v>
      </c>
    </row>
    <row r="24" spans="1:10" x14ac:dyDescent="0.2">
      <c r="A24" s="75">
        <v>33</v>
      </c>
      <c r="B24" s="79" t="s">
        <v>37</v>
      </c>
      <c r="C24" s="30">
        <v>29</v>
      </c>
      <c r="D24" s="30">
        <v>33</v>
      </c>
      <c r="E24" s="30">
        <v>4</v>
      </c>
    </row>
    <row r="25" spans="1:10" x14ac:dyDescent="0.2">
      <c r="A25" s="75">
        <v>40</v>
      </c>
      <c r="B25" s="140" t="s">
        <v>44</v>
      </c>
      <c r="C25" s="75">
        <v>28</v>
      </c>
      <c r="D25" s="75">
        <v>45</v>
      </c>
      <c r="E25" s="75">
        <f t="shared" ref="E25:E30" si="0">D25-C25</f>
        <v>17</v>
      </c>
      <c r="J25">
        <f>QUARTILE(E2:E30, 1)</f>
        <v>5</v>
      </c>
    </row>
    <row r="26" spans="1:10" x14ac:dyDescent="0.2">
      <c r="A26" s="75">
        <v>41</v>
      </c>
      <c r="B26" s="140" t="s">
        <v>40</v>
      </c>
      <c r="C26" s="75">
        <v>30</v>
      </c>
      <c r="D26" s="75">
        <v>45</v>
      </c>
      <c r="E26" s="75">
        <f t="shared" si="0"/>
        <v>15</v>
      </c>
      <c r="H26">
        <f>MEDIAN(E2:E30)</f>
        <v>7</v>
      </c>
      <c r="J26">
        <f>QUARTILE(E2:E30, 3)</f>
        <v>10</v>
      </c>
    </row>
    <row r="27" spans="1:10" ht="32" x14ac:dyDescent="0.2">
      <c r="A27" s="75">
        <v>42</v>
      </c>
      <c r="B27" s="138" t="s">
        <v>45</v>
      </c>
      <c r="C27" s="75">
        <v>29</v>
      </c>
      <c r="D27" s="75">
        <v>45</v>
      </c>
      <c r="E27" s="75">
        <f t="shared" si="0"/>
        <v>16</v>
      </c>
    </row>
    <row r="28" spans="1:10" x14ac:dyDescent="0.2">
      <c r="A28" s="75">
        <v>43</v>
      </c>
      <c r="B28" s="140" t="s">
        <v>46</v>
      </c>
      <c r="C28" s="75">
        <v>32</v>
      </c>
      <c r="D28" s="75">
        <v>34</v>
      </c>
      <c r="E28" s="75">
        <f t="shared" si="0"/>
        <v>2</v>
      </c>
    </row>
    <row r="29" spans="1:10" x14ac:dyDescent="0.2">
      <c r="A29" s="75">
        <v>45</v>
      </c>
      <c r="B29" s="79" t="s">
        <v>36</v>
      </c>
      <c r="C29" s="75">
        <v>29</v>
      </c>
      <c r="D29" s="75">
        <v>34</v>
      </c>
      <c r="E29" s="75">
        <f t="shared" si="0"/>
        <v>5</v>
      </c>
    </row>
    <row r="30" spans="1:10" x14ac:dyDescent="0.2">
      <c r="A30" s="75">
        <v>47</v>
      </c>
      <c r="B30" s="79" t="s">
        <v>47</v>
      </c>
      <c r="C30" s="75">
        <v>27</v>
      </c>
      <c r="D30" s="75">
        <v>37</v>
      </c>
      <c r="E30" s="75">
        <f t="shared" si="0"/>
        <v>10</v>
      </c>
    </row>
    <row r="38" spans="9:11" x14ac:dyDescent="0.2">
      <c r="I38" s="42"/>
      <c r="J38" s="42"/>
      <c r="K38" s="42"/>
    </row>
    <row r="39" spans="9:11" x14ac:dyDescent="0.2">
      <c r="I39" s="42"/>
      <c r="J39" s="42"/>
      <c r="K39" s="42"/>
    </row>
    <row r="40" spans="9:11" x14ac:dyDescent="0.2">
      <c r="I40" s="42"/>
      <c r="J40" s="42"/>
      <c r="K40" s="137"/>
    </row>
    <row r="41" spans="9:11" x14ac:dyDescent="0.2">
      <c r="I41" s="42"/>
      <c r="J41" s="42"/>
      <c r="K41" s="137"/>
    </row>
    <row r="42" spans="9:11" x14ac:dyDescent="0.2">
      <c r="I42" s="42"/>
      <c r="J42" s="42"/>
      <c r="K42" s="137"/>
    </row>
    <row r="43" spans="9:11" x14ac:dyDescent="0.2">
      <c r="I43" s="42"/>
      <c r="J43" s="42"/>
      <c r="K43" s="137"/>
    </row>
    <row r="44" spans="9:11" x14ac:dyDescent="0.2">
      <c r="I44" s="42"/>
      <c r="J44" s="42"/>
      <c r="K44" s="137"/>
    </row>
    <row r="45" spans="9:11" x14ac:dyDescent="0.2">
      <c r="I45" s="42"/>
      <c r="J45" s="42"/>
      <c r="K45" s="42"/>
    </row>
    <row r="46" spans="9:11" x14ac:dyDescent="0.2">
      <c r="I46" s="42"/>
      <c r="J46" s="42"/>
      <c r="K46" s="137"/>
    </row>
    <row r="47" spans="9:11" x14ac:dyDescent="0.2">
      <c r="I47" s="42"/>
      <c r="J47" s="42"/>
      <c r="K47" s="137"/>
    </row>
    <row r="48" spans="9:11" x14ac:dyDescent="0.2">
      <c r="I48" s="42"/>
      <c r="J48" s="42"/>
      <c r="K48" s="137"/>
    </row>
    <row r="49" spans="2:11" x14ac:dyDescent="0.2">
      <c r="I49" s="42"/>
      <c r="J49" s="42"/>
      <c r="K49" s="137"/>
    </row>
    <row r="50" spans="2:11" x14ac:dyDescent="0.2">
      <c r="I50" s="42"/>
      <c r="J50" s="42"/>
      <c r="K50" s="137"/>
    </row>
    <row r="51" spans="2:11" x14ac:dyDescent="0.2">
      <c r="I51" s="42"/>
      <c r="J51" s="42"/>
      <c r="K51" s="137"/>
    </row>
    <row r="52" spans="2:11" x14ac:dyDescent="0.2">
      <c r="I52" s="42"/>
      <c r="J52" s="42"/>
      <c r="K52" s="42"/>
    </row>
    <row r="53" spans="2:11" x14ac:dyDescent="0.2">
      <c r="I53" s="42"/>
      <c r="J53" s="42"/>
      <c r="K53" s="137"/>
    </row>
    <row r="54" spans="2:11" x14ac:dyDescent="0.2">
      <c r="I54" s="42"/>
      <c r="J54" s="42"/>
      <c r="K54" s="137"/>
    </row>
    <row r="55" spans="2:11" x14ac:dyDescent="0.2">
      <c r="I55" s="42"/>
      <c r="J55" s="42"/>
      <c r="K55" s="42"/>
    </row>
    <row r="56" spans="2:11" x14ac:dyDescent="0.2">
      <c r="I56" s="42"/>
      <c r="J56" s="42"/>
      <c r="K56" s="137"/>
    </row>
    <row r="57" spans="2:11" x14ac:dyDescent="0.2">
      <c r="I57" s="42"/>
      <c r="J57" s="42"/>
      <c r="K57" s="137"/>
    </row>
    <row r="58" spans="2:11" x14ac:dyDescent="0.2">
      <c r="B58" s="37"/>
      <c r="C58" s="22"/>
      <c r="D58" s="107"/>
      <c r="E58" s="107"/>
      <c r="F58" s="107"/>
      <c r="I58" s="42"/>
      <c r="J58" s="42"/>
      <c r="K58" s="42"/>
    </row>
    <row r="59" spans="2:11" x14ac:dyDescent="0.2">
      <c r="B59" s="108"/>
      <c r="C59" s="112"/>
      <c r="D59" s="110"/>
      <c r="E59" s="110"/>
      <c r="F59" s="110"/>
      <c r="I59" s="42"/>
      <c r="J59" s="42"/>
      <c r="K59" s="42"/>
    </row>
    <row r="60" spans="2:11" x14ac:dyDescent="0.2">
      <c r="B60" s="108"/>
      <c r="C60" s="112"/>
      <c r="D60" s="110"/>
      <c r="E60" s="110"/>
      <c r="F60" s="110"/>
      <c r="I60" s="42"/>
      <c r="J60" s="42"/>
      <c r="K60" s="42"/>
    </row>
    <row r="61" spans="2:11" x14ac:dyDescent="0.2">
      <c r="B61" s="108"/>
      <c r="C61" s="112"/>
      <c r="D61" s="110"/>
      <c r="E61" s="110"/>
      <c r="F61" s="110"/>
      <c r="I61" s="42"/>
      <c r="J61" s="42"/>
      <c r="K61" s="42"/>
    </row>
    <row r="62" spans="2:11" x14ac:dyDescent="0.2">
      <c r="B62" s="108"/>
      <c r="C62" s="109"/>
      <c r="D62" s="110"/>
      <c r="E62" s="110"/>
      <c r="F62" s="110"/>
      <c r="I62" s="42"/>
      <c r="J62" s="42"/>
      <c r="K62" s="137"/>
    </row>
    <row r="63" spans="2:11" x14ac:dyDescent="0.2">
      <c r="B63" s="108"/>
      <c r="C63" s="111"/>
      <c r="D63" s="110"/>
      <c r="E63" s="110"/>
      <c r="F63" s="110"/>
      <c r="I63" s="42"/>
      <c r="J63" s="42"/>
      <c r="K63" s="137"/>
    </row>
    <row r="64" spans="2:11" x14ac:dyDescent="0.2">
      <c r="B64" s="108"/>
      <c r="C64" s="112"/>
      <c r="D64" s="110"/>
      <c r="E64" s="110"/>
      <c r="F64" s="110"/>
      <c r="I64" s="42"/>
      <c r="J64" s="42"/>
      <c r="K64" s="42"/>
    </row>
    <row r="65" spans="2:11" x14ac:dyDescent="0.2">
      <c r="B65" s="108"/>
      <c r="C65" s="112"/>
      <c r="D65" s="110"/>
      <c r="E65" s="110"/>
      <c r="F65" s="110"/>
      <c r="I65" s="42"/>
      <c r="J65" s="42"/>
      <c r="K65" s="137"/>
    </row>
    <row r="66" spans="2:11" x14ac:dyDescent="0.2">
      <c r="B66" s="108"/>
      <c r="C66" s="112"/>
      <c r="D66" s="110"/>
      <c r="E66" s="110"/>
      <c r="F66" s="110"/>
      <c r="I66" s="42"/>
      <c r="J66" s="42"/>
      <c r="K66" s="42"/>
    </row>
    <row r="67" spans="2:11" x14ac:dyDescent="0.2">
      <c r="B67" s="108"/>
      <c r="C67" s="112"/>
      <c r="D67" s="110"/>
      <c r="E67" s="110"/>
      <c r="F67" s="110"/>
      <c r="I67" s="42"/>
      <c r="J67" s="42"/>
      <c r="K67" s="137"/>
    </row>
    <row r="68" spans="2:11" x14ac:dyDescent="0.2">
      <c r="B68" s="108"/>
      <c r="C68" s="112"/>
      <c r="D68" s="110"/>
      <c r="E68" s="110"/>
      <c r="F68" s="110"/>
      <c r="I68" s="42"/>
      <c r="J68" s="42"/>
      <c r="K68" s="137"/>
    </row>
    <row r="69" spans="2:11" x14ac:dyDescent="0.2">
      <c r="B69" s="108"/>
      <c r="C69" s="112"/>
      <c r="D69" s="110"/>
      <c r="E69" s="110"/>
      <c r="F69" s="110"/>
      <c r="I69" s="42"/>
      <c r="J69" s="42"/>
      <c r="K69" s="137"/>
    </row>
    <row r="70" spans="2:11" x14ac:dyDescent="0.2">
      <c r="B70" s="108"/>
      <c r="C70" s="109"/>
      <c r="D70" s="110"/>
      <c r="E70" s="110"/>
      <c r="F70" s="110"/>
      <c r="I70" s="42"/>
      <c r="J70" s="42"/>
      <c r="K70" s="42"/>
    </row>
    <row r="71" spans="2:11" x14ac:dyDescent="0.2">
      <c r="B71" s="108"/>
      <c r="C71" s="112"/>
      <c r="D71" s="110"/>
      <c r="E71" s="110"/>
      <c r="F71" s="110"/>
      <c r="I71" s="42"/>
      <c r="J71" s="42"/>
      <c r="K71" s="42"/>
    </row>
    <row r="72" spans="2:11" x14ac:dyDescent="0.2">
      <c r="B72" s="108"/>
      <c r="C72" s="112"/>
      <c r="D72" s="110"/>
      <c r="E72" s="110"/>
      <c r="F72" s="110"/>
      <c r="I72" s="42"/>
      <c r="J72" s="42"/>
      <c r="K72" s="42"/>
    </row>
    <row r="73" spans="2:11" x14ac:dyDescent="0.2">
      <c r="B73" s="108"/>
      <c r="C73" s="112"/>
      <c r="D73" s="110"/>
      <c r="E73" s="110"/>
      <c r="F73" s="110"/>
      <c r="I73" s="42"/>
      <c r="J73" s="42"/>
      <c r="K73" s="42"/>
    </row>
    <row r="74" spans="2:11" x14ac:dyDescent="0.2">
      <c r="B74" s="108"/>
      <c r="C74" s="112"/>
      <c r="D74" s="110"/>
      <c r="E74" s="110"/>
      <c r="F74" s="110"/>
      <c r="I74" s="42"/>
      <c r="J74" s="42"/>
      <c r="K74" s="137"/>
    </row>
    <row r="75" spans="2:11" x14ac:dyDescent="0.2">
      <c r="B75" s="108"/>
      <c r="C75" s="112"/>
      <c r="D75" s="110"/>
      <c r="E75" s="110"/>
      <c r="F75" s="110"/>
      <c r="I75" s="42"/>
      <c r="J75" s="42"/>
      <c r="K75" s="42"/>
    </row>
    <row r="76" spans="2:11" x14ac:dyDescent="0.2">
      <c r="B76" s="108"/>
      <c r="C76" s="112"/>
      <c r="D76" s="110"/>
      <c r="E76" s="110"/>
      <c r="F76" s="110"/>
      <c r="I76" s="42"/>
      <c r="J76" s="42"/>
      <c r="K76" s="137"/>
    </row>
    <row r="77" spans="2:11" x14ac:dyDescent="0.2">
      <c r="B77" s="108"/>
      <c r="C77" s="112"/>
      <c r="D77" s="110"/>
      <c r="E77" s="110"/>
      <c r="F77" s="110"/>
      <c r="I77" s="42"/>
      <c r="J77" s="42"/>
      <c r="K77" s="42"/>
    </row>
    <row r="78" spans="2:11" x14ac:dyDescent="0.2">
      <c r="B78" s="108"/>
      <c r="C78" s="112"/>
      <c r="D78" s="110"/>
      <c r="E78" s="110"/>
      <c r="F78" s="110"/>
      <c r="I78" s="42"/>
      <c r="J78" s="42"/>
      <c r="K78" s="137"/>
    </row>
    <row r="79" spans="2:11" x14ac:dyDescent="0.2">
      <c r="B79" s="108"/>
      <c r="C79" s="112"/>
      <c r="D79" s="110"/>
      <c r="E79" s="110"/>
      <c r="F79" s="110"/>
      <c r="I79" s="42"/>
      <c r="J79" s="42"/>
      <c r="K79" s="137"/>
    </row>
    <row r="80" spans="2:11" x14ac:dyDescent="0.2">
      <c r="B80" s="108"/>
      <c r="C80" s="112"/>
      <c r="D80" s="110"/>
      <c r="E80" s="110"/>
      <c r="F80" s="110"/>
      <c r="I80" s="42"/>
      <c r="J80" s="42"/>
      <c r="K80" s="42"/>
    </row>
    <row r="81" spans="2:6" x14ac:dyDescent="0.2">
      <c r="B81" s="108"/>
      <c r="C81" s="112"/>
      <c r="D81" s="110"/>
      <c r="E81" s="110"/>
      <c r="F81" s="110"/>
    </row>
    <row r="82" spans="2:6" x14ac:dyDescent="0.2">
      <c r="B82" s="108"/>
      <c r="C82" s="114"/>
      <c r="F82" s="76"/>
    </row>
    <row r="83" spans="2:6" x14ac:dyDescent="0.2">
      <c r="B83" s="108"/>
      <c r="C83" s="114"/>
      <c r="F83" s="76"/>
    </row>
    <row r="84" spans="2:6" x14ac:dyDescent="0.2">
      <c r="B84" s="108"/>
      <c r="C84" s="109"/>
      <c r="F84" s="76"/>
    </row>
    <row r="85" spans="2:6" x14ac:dyDescent="0.2">
      <c r="B85" s="108"/>
      <c r="C85" s="114"/>
      <c r="F85" s="76"/>
    </row>
    <row r="86" spans="2:6" x14ac:dyDescent="0.2">
      <c r="B86" s="108"/>
      <c r="C86" s="112"/>
      <c r="F86" s="76"/>
    </row>
    <row r="87" spans="2:6" x14ac:dyDescent="0.2">
      <c r="B87" s="108"/>
      <c r="C87" s="112"/>
      <c r="F87" s="7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
  <sheetViews>
    <sheetView topLeftCell="A33" workbookViewId="0">
      <selection activeCell="J52" sqref="J52"/>
    </sheetView>
  </sheetViews>
  <sheetFormatPr baseColWidth="10" defaultColWidth="8.83203125" defaultRowHeight="15" x14ac:dyDescent="0.2"/>
  <cols>
    <col min="1" max="1" width="8.6640625" bestFit="1" customWidth="1"/>
    <col min="2" max="2" width="14.83203125" bestFit="1" customWidth="1"/>
    <col min="3" max="3" width="26.5" bestFit="1" customWidth="1"/>
    <col min="4" max="4" width="37.83203125" bestFit="1" customWidth="1"/>
    <col min="5" max="5" width="36.33203125" bestFit="1" customWidth="1"/>
    <col min="6" max="6" width="7.6640625" customWidth="1"/>
  </cols>
  <sheetData>
    <row r="1" spans="1:6" x14ac:dyDescent="0.2">
      <c r="A1" s="24" t="s">
        <v>31</v>
      </c>
      <c r="B1" s="24" t="s">
        <v>48</v>
      </c>
      <c r="C1" s="25" t="s">
        <v>49</v>
      </c>
      <c r="D1" s="26" t="s">
        <v>33</v>
      </c>
      <c r="E1" s="26" t="s">
        <v>34</v>
      </c>
      <c r="F1" s="26" t="s">
        <v>50</v>
      </c>
    </row>
    <row r="2" spans="1:6" x14ac:dyDescent="0.2">
      <c r="A2" s="27">
        <v>11</v>
      </c>
      <c r="B2" s="28" t="s">
        <v>51</v>
      </c>
      <c r="C2" s="32" t="s">
        <v>52</v>
      </c>
      <c r="D2" s="29">
        <v>22</v>
      </c>
      <c r="E2" s="30">
        <v>34</v>
      </c>
      <c r="F2" s="30">
        <v>12</v>
      </c>
    </row>
    <row r="3" spans="1:6" ht="32" x14ac:dyDescent="0.2">
      <c r="A3" s="27">
        <v>36</v>
      </c>
      <c r="B3" s="31" t="s">
        <v>51</v>
      </c>
      <c r="C3" s="14" t="s">
        <v>53</v>
      </c>
      <c r="D3" s="36">
        <v>22</v>
      </c>
      <c r="E3" s="13">
        <v>24</v>
      </c>
      <c r="F3" s="13">
        <f>E3-D3</f>
        <v>2</v>
      </c>
    </row>
    <row r="4" spans="1:6" x14ac:dyDescent="0.2">
      <c r="A4" s="27">
        <v>51</v>
      </c>
      <c r="B4" s="28" t="s">
        <v>54</v>
      </c>
      <c r="C4" s="13" t="s">
        <v>55</v>
      </c>
      <c r="D4" s="29">
        <v>22</v>
      </c>
      <c r="E4" s="30">
        <v>30</v>
      </c>
      <c r="F4" s="30">
        <v>8</v>
      </c>
    </row>
    <row r="5" spans="1:6" x14ac:dyDescent="0.2">
      <c r="A5" s="27">
        <v>52</v>
      </c>
      <c r="B5" s="31" t="s">
        <v>56</v>
      </c>
      <c r="C5" s="32" t="s">
        <v>36</v>
      </c>
      <c r="D5" s="29">
        <v>22</v>
      </c>
      <c r="E5" s="30">
        <v>33</v>
      </c>
      <c r="F5" s="30">
        <v>11</v>
      </c>
    </row>
    <row r="6" spans="1:6" x14ac:dyDescent="0.2">
      <c r="A6" s="27">
        <v>54</v>
      </c>
      <c r="B6" s="33" t="s">
        <v>54</v>
      </c>
      <c r="C6" s="32" t="s">
        <v>36</v>
      </c>
      <c r="D6" s="29">
        <v>29</v>
      </c>
      <c r="E6" s="30">
        <v>32</v>
      </c>
      <c r="F6" s="30">
        <v>3</v>
      </c>
    </row>
    <row r="7" spans="1:6" x14ac:dyDescent="0.2">
      <c r="A7" s="27">
        <v>55</v>
      </c>
      <c r="B7" s="31" t="s">
        <v>54</v>
      </c>
      <c r="C7" s="32" t="s">
        <v>36</v>
      </c>
      <c r="D7" s="29">
        <v>28</v>
      </c>
      <c r="E7" s="30">
        <v>31</v>
      </c>
      <c r="F7" s="30">
        <v>3</v>
      </c>
    </row>
    <row r="8" spans="1:6" x14ac:dyDescent="0.2">
      <c r="A8" s="27">
        <v>56</v>
      </c>
      <c r="B8" s="31" t="s">
        <v>54</v>
      </c>
      <c r="C8" s="32" t="s">
        <v>57</v>
      </c>
      <c r="D8" s="29">
        <v>22</v>
      </c>
      <c r="E8" s="30">
        <v>33</v>
      </c>
      <c r="F8" s="30">
        <v>11</v>
      </c>
    </row>
    <row r="9" spans="1:6" x14ac:dyDescent="0.2">
      <c r="A9" s="27">
        <v>57</v>
      </c>
      <c r="B9" s="31" t="s">
        <v>54</v>
      </c>
      <c r="C9" s="32" t="s">
        <v>58</v>
      </c>
      <c r="D9" s="29">
        <v>22</v>
      </c>
      <c r="E9" s="30">
        <v>34</v>
      </c>
      <c r="F9" s="30">
        <v>12</v>
      </c>
    </row>
    <row r="10" spans="1:6" x14ac:dyDescent="0.2">
      <c r="A10" s="27">
        <v>57</v>
      </c>
      <c r="B10" s="31" t="s">
        <v>59</v>
      </c>
      <c r="C10" s="12" t="s">
        <v>60</v>
      </c>
      <c r="D10" s="29">
        <v>22</v>
      </c>
      <c r="E10" s="30">
        <v>45</v>
      </c>
      <c r="F10" s="30">
        <v>23</v>
      </c>
    </row>
    <row r="11" spans="1:6" x14ac:dyDescent="0.2">
      <c r="A11" s="27">
        <v>58</v>
      </c>
      <c r="B11" s="31" t="s">
        <v>54</v>
      </c>
      <c r="C11" s="12" t="s">
        <v>37</v>
      </c>
      <c r="D11" s="29">
        <v>34</v>
      </c>
      <c r="E11" s="30">
        <v>45</v>
      </c>
      <c r="F11" s="30">
        <v>11</v>
      </c>
    </row>
    <row r="12" spans="1:6" x14ac:dyDescent="0.2">
      <c r="A12" s="27">
        <v>59</v>
      </c>
      <c r="B12" s="31" t="s">
        <v>54</v>
      </c>
      <c r="C12" s="12" t="s">
        <v>36</v>
      </c>
      <c r="D12" s="29">
        <v>20</v>
      </c>
      <c r="E12" s="30">
        <v>32</v>
      </c>
      <c r="F12" s="30">
        <v>12</v>
      </c>
    </row>
    <row r="13" spans="1:6" x14ac:dyDescent="0.2">
      <c r="A13" s="27">
        <v>60</v>
      </c>
      <c r="B13" s="31" t="s">
        <v>56</v>
      </c>
      <c r="C13" s="12" t="s">
        <v>37</v>
      </c>
      <c r="D13" s="29">
        <v>24</v>
      </c>
      <c r="E13" s="30">
        <v>45</v>
      </c>
      <c r="F13" s="30">
        <v>21</v>
      </c>
    </row>
    <row r="14" spans="1:6" x14ac:dyDescent="0.2">
      <c r="A14" s="27">
        <v>62</v>
      </c>
      <c r="B14" s="31" t="s">
        <v>56</v>
      </c>
      <c r="C14" s="12" t="s">
        <v>61</v>
      </c>
      <c r="D14" s="29">
        <v>30</v>
      </c>
      <c r="E14" s="30">
        <v>36</v>
      </c>
      <c r="F14" s="30">
        <v>6</v>
      </c>
    </row>
    <row r="15" spans="1:6" x14ac:dyDescent="0.2">
      <c r="A15" s="27">
        <v>63</v>
      </c>
      <c r="B15" s="31" t="s">
        <v>54</v>
      </c>
      <c r="C15" s="12" t="s">
        <v>37</v>
      </c>
      <c r="D15" s="29">
        <v>22</v>
      </c>
      <c r="E15" s="30">
        <v>26</v>
      </c>
      <c r="F15" s="30">
        <v>4</v>
      </c>
    </row>
    <row r="16" spans="1:6" x14ac:dyDescent="0.2">
      <c r="A16" s="27">
        <v>68</v>
      </c>
      <c r="B16" s="28" t="s">
        <v>56</v>
      </c>
      <c r="C16" s="12" t="s">
        <v>36</v>
      </c>
      <c r="D16" s="29">
        <v>24</v>
      </c>
      <c r="E16" s="30">
        <v>33</v>
      </c>
      <c r="F16" s="30">
        <v>9</v>
      </c>
    </row>
    <row r="17" spans="1:6" x14ac:dyDescent="0.2">
      <c r="A17" s="27">
        <v>71</v>
      </c>
      <c r="B17" s="28" t="s">
        <v>54</v>
      </c>
      <c r="C17" s="32" t="s">
        <v>36</v>
      </c>
      <c r="D17" s="29">
        <v>24</v>
      </c>
      <c r="E17" s="30">
        <v>30</v>
      </c>
      <c r="F17" s="30">
        <v>6</v>
      </c>
    </row>
    <row r="18" spans="1:6" ht="21" customHeight="1" x14ac:dyDescent="0.2">
      <c r="A18" s="27">
        <v>72</v>
      </c>
      <c r="B18" s="28" t="s">
        <v>54</v>
      </c>
      <c r="C18" s="34" t="s">
        <v>62</v>
      </c>
      <c r="D18" s="79">
        <v>25</v>
      </c>
      <c r="E18" s="12">
        <v>38</v>
      </c>
      <c r="F18" s="12">
        <v>13</v>
      </c>
    </row>
    <row r="19" spans="1:6" ht="48" x14ac:dyDescent="0.2">
      <c r="A19" s="27">
        <v>73</v>
      </c>
      <c r="B19" s="31" t="s">
        <v>56</v>
      </c>
      <c r="C19" s="35" t="s">
        <v>63</v>
      </c>
      <c r="D19" s="79">
        <v>33</v>
      </c>
      <c r="E19" s="12">
        <v>45</v>
      </c>
      <c r="F19" s="12">
        <v>12</v>
      </c>
    </row>
    <row r="20" spans="1:6" x14ac:dyDescent="0.2">
      <c r="A20" s="27">
        <v>75</v>
      </c>
      <c r="B20" s="31" t="s">
        <v>64</v>
      </c>
      <c r="C20" s="12" t="s">
        <v>65</v>
      </c>
      <c r="D20" s="29">
        <v>32</v>
      </c>
      <c r="E20" s="30">
        <v>45</v>
      </c>
      <c r="F20" s="30">
        <v>13</v>
      </c>
    </row>
    <row r="21" spans="1:6" x14ac:dyDescent="0.2">
      <c r="A21" s="27">
        <v>76</v>
      </c>
      <c r="B21" s="31" t="s">
        <v>56</v>
      </c>
      <c r="C21" s="34" t="s">
        <v>66</v>
      </c>
      <c r="D21" s="29">
        <v>27</v>
      </c>
      <c r="E21" s="30">
        <v>37</v>
      </c>
      <c r="F21" s="30">
        <v>10</v>
      </c>
    </row>
    <row r="22" spans="1:6" ht="32" x14ac:dyDescent="0.2">
      <c r="A22" s="27">
        <v>78</v>
      </c>
      <c r="B22" s="31" t="s">
        <v>56</v>
      </c>
      <c r="C22" s="35" t="s">
        <v>67</v>
      </c>
      <c r="D22" s="29">
        <v>28</v>
      </c>
      <c r="E22" s="30">
        <v>45</v>
      </c>
      <c r="F22" s="30">
        <v>17</v>
      </c>
    </row>
    <row r="23" spans="1:6" x14ac:dyDescent="0.2">
      <c r="A23" s="27">
        <v>82</v>
      </c>
      <c r="B23" s="31" t="s">
        <v>68</v>
      </c>
      <c r="C23" s="12" t="s">
        <v>37</v>
      </c>
      <c r="D23" s="29">
        <v>28</v>
      </c>
      <c r="E23" s="30">
        <v>30</v>
      </c>
      <c r="F23" s="30">
        <v>2</v>
      </c>
    </row>
    <row r="24" spans="1:6" ht="32" x14ac:dyDescent="0.2">
      <c r="A24" s="27">
        <v>83</v>
      </c>
      <c r="B24" s="28" t="s">
        <v>56</v>
      </c>
      <c r="C24" s="14" t="s">
        <v>69</v>
      </c>
      <c r="D24" s="29">
        <v>26</v>
      </c>
      <c r="E24" s="30">
        <v>29</v>
      </c>
      <c r="F24" s="30">
        <v>3</v>
      </c>
    </row>
    <row r="25" spans="1:6" x14ac:dyDescent="0.2">
      <c r="A25" s="27">
        <v>84</v>
      </c>
      <c r="B25" s="31" t="s">
        <v>56</v>
      </c>
      <c r="C25" s="12" t="s">
        <v>61</v>
      </c>
      <c r="D25" s="29"/>
      <c r="E25" s="30">
        <v>27</v>
      </c>
      <c r="F25" s="30"/>
    </row>
    <row r="26" spans="1:6" x14ac:dyDescent="0.2">
      <c r="A26" s="27">
        <v>85</v>
      </c>
      <c r="B26" s="31" t="s">
        <v>51</v>
      </c>
      <c r="C26" s="12" t="s">
        <v>70</v>
      </c>
      <c r="D26" s="29">
        <v>24</v>
      </c>
      <c r="E26" s="30">
        <v>27</v>
      </c>
      <c r="F26" s="30">
        <v>3</v>
      </c>
    </row>
    <row r="27" spans="1:6" ht="32" x14ac:dyDescent="0.2">
      <c r="A27" s="27">
        <v>87</v>
      </c>
      <c r="B27" s="31" t="s">
        <v>56</v>
      </c>
      <c r="C27" s="15" t="s">
        <v>71</v>
      </c>
      <c r="D27" s="36">
        <v>30</v>
      </c>
      <c r="E27" s="13">
        <v>40</v>
      </c>
      <c r="F27" s="13">
        <f>E27-D27</f>
        <v>10</v>
      </c>
    </row>
    <row r="28" spans="1:6" ht="48" x14ac:dyDescent="0.2">
      <c r="A28" s="27">
        <v>88</v>
      </c>
      <c r="B28" s="31" t="s">
        <v>56</v>
      </c>
      <c r="C28" s="14" t="s">
        <v>72</v>
      </c>
      <c r="D28" s="36">
        <v>26</v>
      </c>
      <c r="E28" s="13">
        <v>30</v>
      </c>
      <c r="F28" s="13">
        <f>E28-D28</f>
        <v>4</v>
      </c>
    </row>
    <row r="29" spans="1:6" x14ac:dyDescent="0.2">
      <c r="A29" s="27">
        <v>89</v>
      </c>
      <c r="B29" s="28" t="s">
        <v>51</v>
      </c>
      <c r="C29" s="13" t="s">
        <v>73</v>
      </c>
      <c r="D29" s="36">
        <v>29</v>
      </c>
      <c r="E29" s="13">
        <v>30</v>
      </c>
      <c r="F29" s="13">
        <f>E29-D29</f>
        <v>1</v>
      </c>
    </row>
    <row r="30" spans="1:6" x14ac:dyDescent="0.2">
      <c r="A30" s="27">
        <v>92</v>
      </c>
      <c r="B30" s="28" t="s">
        <v>51</v>
      </c>
      <c r="C30" s="13" t="s">
        <v>74</v>
      </c>
      <c r="D30" s="36">
        <v>28</v>
      </c>
      <c r="E30" s="13">
        <v>40</v>
      </c>
      <c r="F30" s="13">
        <f>E30-D30</f>
        <v>12</v>
      </c>
    </row>
  </sheetData>
  <autoFilter ref="A1:F30" xr:uid="{00000000-0009-0000-0000-000002000000}">
    <sortState xmlns:xlrd2="http://schemas.microsoft.com/office/spreadsheetml/2017/richdata2" ref="A2:F30">
      <sortCondition ref="A1:A30"/>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0"/>
  <sheetViews>
    <sheetView topLeftCell="J39" workbookViewId="0">
      <selection activeCell="Q55" sqref="Q55"/>
    </sheetView>
  </sheetViews>
  <sheetFormatPr baseColWidth="10" defaultColWidth="8.83203125" defaultRowHeight="15" x14ac:dyDescent="0.2"/>
  <cols>
    <col min="1" max="1" width="15.83203125" bestFit="1" customWidth="1"/>
    <col min="2" max="2" width="13" bestFit="1" customWidth="1"/>
    <col min="3" max="3" width="27.5" customWidth="1"/>
    <col min="4" max="4" width="23.83203125" bestFit="1" customWidth="1"/>
    <col min="5" max="5" width="21" bestFit="1" customWidth="1"/>
    <col min="6" max="6" width="4.33203125" bestFit="1" customWidth="1"/>
    <col min="8" max="8" width="6.33203125" customWidth="1"/>
    <col min="9" max="9" width="13.1640625" customWidth="1"/>
    <col min="10" max="10" width="32" bestFit="1" customWidth="1"/>
    <col min="11" max="11" width="28.6640625" customWidth="1"/>
    <col min="12" max="12" width="22.5" bestFit="1" customWidth="1"/>
    <col min="13" max="13" width="4.5" bestFit="1" customWidth="1"/>
    <col min="19" max="19" width="24.33203125" customWidth="1"/>
    <col min="20" max="20" width="18.6640625" customWidth="1"/>
    <col min="21" max="21" width="17.5" customWidth="1"/>
    <col min="22" max="22" width="16" customWidth="1"/>
  </cols>
  <sheetData>
    <row r="1" spans="1:19" x14ac:dyDescent="0.2">
      <c r="A1" s="97" t="s">
        <v>75</v>
      </c>
      <c r="B1" s="98" t="s">
        <v>48</v>
      </c>
      <c r="C1" s="98" t="s">
        <v>76</v>
      </c>
      <c r="D1" s="98" t="s">
        <v>77</v>
      </c>
      <c r="E1" s="98" t="s">
        <v>78</v>
      </c>
      <c r="F1" s="116" t="s">
        <v>50</v>
      </c>
      <c r="J1" s="94" t="s">
        <v>79</v>
      </c>
      <c r="K1" s="97" t="s">
        <v>80</v>
      </c>
      <c r="L1" s="97" t="s">
        <v>81</v>
      </c>
      <c r="M1" s="94" t="s">
        <v>50</v>
      </c>
      <c r="S1" t="s">
        <v>82</v>
      </c>
    </row>
    <row r="2" spans="1:19" x14ac:dyDescent="0.2">
      <c r="A2" s="97">
        <v>1</v>
      </c>
      <c r="B2" s="100" t="s">
        <v>83</v>
      </c>
      <c r="C2" s="101" t="s">
        <v>84</v>
      </c>
      <c r="D2" s="98">
        <v>22</v>
      </c>
      <c r="E2" s="98">
        <v>22</v>
      </c>
      <c r="F2" s="101">
        <f>E2-D2</f>
        <v>0</v>
      </c>
      <c r="J2" s="95" t="s">
        <v>85</v>
      </c>
      <c r="K2" s="95" t="s">
        <v>86</v>
      </c>
      <c r="L2" s="95" t="s">
        <v>87</v>
      </c>
      <c r="M2" s="95" t="s">
        <v>88</v>
      </c>
      <c r="P2" s="125"/>
      <c r="Q2" s="125"/>
      <c r="R2" s="125"/>
      <c r="S2" s="125"/>
    </row>
    <row r="3" spans="1:19" ht="16" x14ac:dyDescent="0.2">
      <c r="A3" s="97">
        <v>1</v>
      </c>
      <c r="B3" s="100" t="s">
        <v>83</v>
      </c>
      <c r="C3" s="99" t="s">
        <v>47</v>
      </c>
      <c r="D3" s="99">
        <v>27</v>
      </c>
      <c r="E3" s="99">
        <v>29</v>
      </c>
      <c r="F3" s="101">
        <v>2</v>
      </c>
      <c r="J3" s="95" t="s">
        <v>89</v>
      </c>
      <c r="K3" s="95" t="s">
        <v>90</v>
      </c>
      <c r="L3" s="95" t="s">
        <v>91</v>
      </c>
      <c r="M3" s="95" t="s">
        <v>92</v>
      </c>
      <c r="P3" s="125"/>
      <c r="Q3" s="125"/>
      <c r="R3" s="125"/>
      <c r="S3" s="125"/>
    </row>
    <row r="4" spans="1:19" x14ac:dyDescent="0.2">
      <c r="A4" s="97">
        <v>4</v>
      </c>
      <c r="B4" s="100" t="s">
        <v>83</v>
      </c>
      <c r="C4" s="100" t="s">
        <v>38</v>
      </c>
      <c r="D4" s="100">
        <v>25</v>
      </c>
      <c r="E4" s="100">
        <v>25</v>
      </c>
      <c r="F4" s="101">
        <f t="shared" ref="F4:F6" si="0">E4-D4</f>
        <v>0</v>
      </c>
      <c r="J4" s="95" t="s">
        <v>93</v>
      </c>
      <c r="K4" s="95" t="s">
        <v>94</v>
      </c>
      <c r="L4" s="95" t="s">
        <v>95</v>
      </c>
      <c r="M4" s="95" t="s">
        <v>96</v>
      </c>
      <c r="P4" s="125"/>
      <c r="Q4" s="125"/>
      <c r="R4" s="125"/>
      <c r="S4" s="126"/>
    </row>
    <row r="5" spans="1:19" x14ac:dyDescent="0.2">
      <c r="A5" s="97">
        <v>5</v>
      </c>
      <c r="B5" s="100" t="s">
        <v>83</v>
      </c>
      <c r="C5" s="100" t="s">
        <v>84</v>
      </c>
      <c r="D5" s="100">
        <v>40</v>
      </c>
      <c r="E5" s="100">
        <v>41</v>
      </c>
      <c r="F5" s="101">
        <f t="shared" si="0"/>
        <v>1</v>
      </c>
      <c r="J5" s="95" t="s">
        <v>97</v>
      </c>
      <c r="K5" s="95" t="s">
        <v>98</v>
      </c>
      <c r="L5" s="95" t="s">
        <v>99</v>
      </c>
      <c r="M5" s="95" t="s">
        <v>100</v>
      </c>
      <c r="P5" s="125"/>
      <c r="Q5" s="125"/>
      <c r="R5" s="125"/>
      <c r="S5" s="125"/>
    </row>
    <row r="6" spans="1:19" x14ac:dyDescent="0.2">
      <c r="A6" s="97">
        <v>6</v>
      </c>
      <c r="B6" s="100" t="s">
        <v>83</v>
      </c>
      <c r="C6" s="100" t="s">
        <v>47</v>
      </c>
      <c r="D6" s="100">
        <v>40</v>
      </c>
      <c r="E6" s="100">
        <v>40</v>
      </c>
      <c r="F6" s="101">
        <f t="shared" si="0"/>
        <v>0</v>
      </c>
      <c r="J6" s="95" t="s">
        <v>101</v>
      </c>
      <c r="K6" s="95" t="s">
        <v>102</v>
      </c>
      <c r="L6" s="95" t="s">
        <v>103</v>
      </c>
      <c r="M6" s="95" t="s">
        <v>88</v>
      </c>
      <c r="P6" s="125"/>
      <c r="Q6" s="125"/>
      <c r="R6" s="125"/>
      <c r="S6" s="125"/>
    </row>
    <row r="7" spans="1:19" ht="16" x14ac:dyDescent="0.2">
      <c r="A7" s="97">
        <v>7</v>
      </c>
      <c r="B7" s="100" t="s">
        <v>83</v>
      </c>
      <c r="C7" s="99" t="s">
        <v>39</v>
      </c>
      <c r="D7" s="100">
        <v>20</v>
      </c>
      <c r="E7" s="100">
        <v>24</v>
      </c>
      <c r="F7" s="100">
        <f>E7-D7</f>
        <v>4</v>
      </c>
      <c r="J7" s="95" t="s">
        <v>104</v>
      </c>
      <c r="K7" s="95" t="s">
        <v>105</v>
      </c>
      <c r="L7" s="95" t="s">
        <v>106</v>
      </c>
      <c r="M7" s="95" t="s">
        <v>107</v>
      </c>
      <c r="P7" s="125"/>
      <c r="Q7" s="125"/>
      <c r="R7" s="125"/>
      <c r="S7" s="125"/>
    </row>
    <row r="8" spans="1:19" ht="16" x14ac:dyDescent="0.2">
      <c r="A8" s="97">
        <v>8</v>
      </c>
      <c r="B8" s="100" t="s">
        <v>83</v>
      </c>
      <c r="C8" s="99" t="s">
        <v>38</v>
      </c>
      <c r="D8" s="100">
        <v>32</v>
      </c>
      <c r="E8" s="100">
        <v>35</v>
      </c>
      <c r="F8" s="101">
        <f t="shared" ref="F8:F16" si="1">E8-D8</f>
        <v>3</v>
      </c>
      <c r="J8" s="95" t="s">
        <v>108</v>
      </c>
      <c r="K8" s="95" t="s">
        <v>102</v>
      </c>
      <c r="L8" s="95" t="s">
        <v>109</v>
      </c>
      <c r="M8" s="95" t="s">
        <v>110</v>
      </c>
      <c r="P8" s="125"/>
      <c r="Q8" s="125"/>
      <c r="R8" s="125"/>
      <c r="S8" s="126"/>
    </row>
    <row r="9" spans="1:19" x14ac:dyDescent="0.2">
      <c r="A9" s="97">
        <v>10</v>
      </c>
      <c r="B9" s="100" t="s">
        <v>83</v>
      </c>
      <c r="C9" s="100" t="s">
        <v>41</v>
      </c>
      <c r="D9" s="100">
        <v>30</v>
      </c>
      <c r="E9" s="100">
        <v>33</v>
      </c>
      <c r="F9" s="101">
        <f t="shared" si="1"/>
        <v>3</v>
      </c>
      <c r="J9" s="95" t="s">
        <v>111</v>
      </c>
      <c r="K9" s="95" t="s">
        <v>112</v>
      </c>
      <c r="L9" s="95" t="s">
        <v>113</v>
      </c>
      <c r="M9" s="95" t="s">
        <v>114</v>
      </c>
      <c r="P9" s="125"/>
      <c r="Q9" s="125"/>
      <c r="R9" s="125"/>
      <c r="S9" s="125"/>
    </row>
    <row r="10" spans="1:19" x14ac:dyDescent="0.2">
      <c r="A10" s="97">
        <v>13</v>
      </c>
      <c r="B10" s="100" t="s">
        <v>83</v>
      </c>
      <c r="C10" s="100" t="s">
        <v>38</v>
      </c>
      <c r="D10" s="100">
        <v>30</v>
      </c>
      <c r="E10" s="100">
        <v>37</v>
      </c>
      <c r="F10" s="101">
        <f t="shared" si="1"/>
        <v>7</v>
      </c>
      <c r="J10" s="95" t="s">
        <v>115</v>
      </c>
      <c r="K10" s="95" t="s">
        <v>116</v>
      </c>
      <c r="L10" s="95" t="s">
        <v>117</v>
      </c>
      <c r="M10" s="95" t="s">
        <v>118</v>
      </c>
      <c r="P10" s="125"/>
      <c r="Q10" s="125"/>
      <c r="R10" s="125"/>
      <c r="S10" s="125"/>
    </row>
    <row r="11" spans="1:19" x14ac:dyDescent="0.2">
      <c r="A11" s="97">
        <v>14</v>
      </c>
      <c r="B11" s="100" t="s">
        <v>83</v>
      </c>
      <c r="C11" s="100" t="s">
        <v>42</v>
      </c>
      <c r="D11" s="100">
        <v>22</v>
      </c>
      <c r="E11" s="100">
        <v>29</v>
      </c>
      <c r="F11" s="101">
        <f t="shared" si="1"/>
        <v>7</v>
      </c>
      <c r="J11" s="95" t="s">
        <v>119</v>
      </c>
      <c r="K11" s="95" t="s">
        <v>120</v>
      </c>
      <c r="L11" s="95" t="s">
        <v>121</v>
      </c>
      <c r="M11" s="95" t="s">
        <v>122</v>
      </c>
      <c r="P11" s="125"/>
      <c r="Q11" s="125"/>
      <c r="R11" s="125"/>
      <c r="S11" s="125"/>
    </row>
    <row r="12" spans="1:19" x14ac:dyDescent="0.2">
      <c r="A12" s="97">
        <v>15</v>
      </c>
      <c r="B12" s="100" t="s">
        <v>83</v>
      </c>
      <c r="C12" s="100" t="s">
        <v>40</v>
      </c>
      <c r="D12" s="100">
        <v>19</v>
      </c>
      <c r="E12" s="100">
        <v>22</v>
      </c>
      <c r="F12" s="101">
        <f t="shared" si="1"/>
        <v>3</v>
      </c>
      <c r="J12" s="95" t="s">
        <v>123</v>
      </c>
      <c r="K12" s="95" t="s">
        <v>124</v>
      </c>
      <c r="L12" s="95" t="s">
        <v>125</v>
      </c>
      <c r="M12" s="95" t="s">
        <v>100</v>
      </c>
      <c r="P12" s="125"/>
      <c r="Q12" s="125"/>
      <c r="R12" s="125"/>
      <c r="S12" s="125"/>
    </row>
    <row r="13" spans="1:19" ht="16" x14ac:dyDescent="0.2">
      <c r="A13" s="97">
        <v>16</v>
      </c>
      <c r="B13" s="100" t="s">
        <v>83</v>
      </c>
      <c r="C13" s="99" t="s">
        <v>42</v>
      </c>
      <c r="D13" s="99">
        <v>24</v>
      </c>
      <c r="E13" s="99">
        <v>26</v>
      </c>
      <c r="F13" s="101">
        <f t="shared" si="1"/>
        <v>2</v>
      </c>
      <c r="J13" s="95" t="s">
        <v>126</v>
      </c>
      <c r="K13" s="95" t="s">
        <v>127</v>
      </c>
      <c r="L13" s="95" t="s">
        <v>128</v>
      </c>
      <c r="M13" s="96" t="s">
        <v>129</v>
      </c>
      <c r="P13" s="125"/>
      <c r="Q13" s="125"/>
      <c r="R13" s="125"/>
      <c r="S13" s="125"/>
    </row>
    <row r="14" spans="1:19" x14ac:dyDescent="0.2">
      <c r="A14" s="97">
        <v>23</v>
      </c>
      <c r="B14" s="100" t="s">
        <v>83</v>
      </c>
      <c r="C14" s="100" t="s">
        <v>43</v>
      </c>
      <c r="D14" s="100">
        <v>22</v>
      </c>
      <c r="E14" s="100">
        <v>27</v>
      </c>
      <c r="F14" s="101">
        <f t="shared" si="1"/>
        <v>5</v>
      </c>
      <c r="J14" s="95" t="s">
        <v>130</v>
      </c>
      <c r="K14" s="95" t="s">
        <v>124</v>
      </c>
      <c r="L14" s="95" t="s">
        <v>109</v>
      </c>
      <c r="M14" s="95" t="s">
        <v>131</v>
      </c>
      <c r="P14" s="125"/>
      <c r="Q14" s="125"/>
      <c r="R14" s="125"/>
      <c r="S14" s="126"/>
    </row>
    <row r="15" spans="1:19" ht="16" x14ac:dyDescent="0.2">
      <c r="A15" s="97">
        <v>34</v>
      </c>
      <c r="B15" s="100" t="s">
        <v>56</v>
      </c>
      <c r="C15" s="99" t="s">
        <v>40</v>
      </c>
      <c r="D15" s="100">
        <v>20</v>
      </c>
      <c r="E15" s="100">
        <v>24</v>
      </c>
      <c r="F15" s="101">
        <f t="shared" si="1"/>
        <v>4</v>
      </c>
      <c r="J15" s="13" t="s">
        <v>132</v>
      </c>
      <c r="K15" s="13">
        <v>21</v>
      </c>
      <c r="L15" s="13">
        <v>33</v>
      </c>
      <c r="M15" s="32">
        <v>12</v>
      </c>
      <c r="P15" s="125"/>
      <c r="Q15" s="125"/>
      <c r="R15" s="125"/>
      <c r="S15" s="125"/>
    </row>
    <row r="16" spans="1:19" x14ac:dyDescent="0.2">
      <c r="A16" s="97">
        <v>40</v>
      </c>
      <c r="B16" s="100" t="s">
        <v>83</v>
      </c>
      <c r="C16" s="100" t="s">
        <v>44</v>
      </c>
      <c r="D16" s="100">
        <v>21</v>
      </c>
      <c r="E16" s="100">
        <v>24.5</v>
      </c>
      <c r="F16" s="101">
        <f t="shared" si="1"/>
        <v>3.5</v>
      </c>
      <c r="J16" s="94" t="s">
        <v>133</v>
      </c>
      <c r="K16" s="94" t="s">
        <v>134</v>
      </c>
      <c r="L16" s="94" t="s">
        <v>135</v>
      </c>
      <c r="M16" s="94" t="s">
        <v>50</v>
      </c>
      <c r="P16" s="125"/>
      <c r="Q16" s="125"/>
      <c r="R16" s="125"/>
      <c r="S16" s="125"/>
    </row>
    <row r="17" spans="1:19" x14ac:dyDescent="0.2">
      <c r="A17" s="97">
        <v>42</v>
      </c>
      <c r="B17" s="100" t="s">
        <v>83</v>
      </c>
      <c r="C17" s="100" t="s">
        <v>40</v>
      </c>
      <c r="D17" s="100">
        <v>35</v>
      </c>
      <c r="E17" s="99">
        <v>30</v>
      </c>
      <c r="F17" s="101">
        <v>5</v>
      </c>
      <c r="J17" s="95" t="s">
        <v>85</v>
      </c>
      <c r="K17" s="95" t="s">
        <v>136</v>
      </c>
      <c r="L17" s="95" t="s">
        <v>137</v>
      </c>
      <c r="M17" s="95" t="s">
        <v>138</v>
      </c>
      <c r="P17" s="125"/>
      <c r="Q17" s="125"/>
      <c r="R17" s="125"/>
      <c r="S17" s="125"/>
    </row>
    <row r="18" spans="1:19" ht="16" x14ac:dyDescent="0.2">
      <c r="A18" s="97">
        <v>42</v>
      </c>
      <c r="B18" s="100" t="s">
        <v>83</v>
      </c>
      <c r="C18" s="99" t="s">
        <v>139</v>
      </c>
      <c r="D18" s="99">
        <v>24</v>
      </c>
      <c r="E18" s="99">
        <v>30</v>
      </c>
      <c r="F18" s="100">
        <f>E18-D18</f>
        <v>6</v>
      </c>
      <c r="J18" s="95" t="s">
        <v>89</v>
      </c>
      <c r="K18" s="121" t="s">
        <v>140</v>
      </c>
      <c r="L18" s="121" t="s">
        <v>141</v>
      </c>
      <c r="M18" s="121" t="s">
        <v>131</v>
      </c>
    </row>
    <row r="19" spans="1:19" x14ac:dyDescent="0.2">
      <c r="A19" s="97">
        <v>47</v>
      </c>
      <c r="B19" s="100" t="s">
        <v>83</v>
      </c>
      <c r="C19" s="100" t="s">
        <v>47</v>
      </c>
      <c r="D19" s="100">
        <v>25.6</v>
      </c>
      <c r="E19" s="100">
        <v>30.8</v>
      </c>
      <c r="F19" s="101">
        <f t="shared" ref="F19" si="2">E19-D19</f>
        <v>5.1999999999999993</v>
      </c>
      <c r="J19" s="120" t="s">
        <v>93</v>
      </c>
      <c r="K19" s="13" t="s">
        <v>142</v>
      </c>
      <c r="L19" s="13">
        <v>35</v>
      </c>
      <c r="M19" s="13">
        <v>2</v>
      </c>
    </row>
    <row r="20" spans="1:19" x14ac:dyDescent="0.2">
      <c r="J20" s="95" t="s">
        <v>97</v>
      </c>
      <c r="K20" s="122" t="s">
        <v>143</v>
      </c>
      <c r="L20" s="122" t="s">
        <v>144</v>
      </c>
      <c r="M20" s="122" t="s">
        <v>145</v>
      </c>
    </row>
    <row r="21" spans="1:19" x14ac:dyDescent="0.2">
      <c r="J21" s="95" t="s">
        <v>101</v>
      </c>
      <c r="K21" s="95" t="s">
        <v>146</v>
      </c>
      <c r="L21" s="95" t="s">
        <v>147</v>
      </c>
      <c r="M21" s="95" t="s">
        <v>118</v>
      </c>
    </row>
    <row r="22" spans="1:19" x14ac:dyDescent="0.2">
      <c r="J22" s="95" t="s">
        <v>104</v>
      </c>
      <c r="K22" s="95" t="s">
        <v>148</v>
      </c>
      <c r="L22" s="95" t="s">
        <v>149</v>
      </c>
      <c r="M22" s="95" t="s">
        <v>114</v>
      </c>
    </row>
    <row r="23" spans="1:19" x14ac:dyDescent="0.2">
      <c r="J23" s="95" t="s">
        <v>108</v>
      </c>
      <c r="K23" s="121" t="s">
        <v>150</v>
      </c>
      <c r="L23" s="121" t="s">
        <v>151</v>
      </c>
      <c r="M23" s="121" t="s">
        <v>152</v>
      </c>
    </row>
    <row r="24" spans="1:19" x14ac:dyDescent="0.2">
      <c r="J24" s="120" t="s">
        <v>111</v>
      </c>
      <c r="K24" s="128" t="s">
        <v>153</v>
      </c>
      <c r="L24" s="128" t="s">
        <v>154</v>
      </c>
      <c r="M24" s="128" t="s">
        <v>155</v>
      </c>
    </row>
    <row r="25" spans="1:19" x14ac:dyDescent="0.2">
      <c r="J25" s="95" t="s">
        <v>115</v>
      </c>
      <c r="K25" s="122" t="s">
        <v>156</v>
      </c>
      <c r="L25" s="122" t="s">
        <v>157</v>
      </c>
      <c r="M25" s="122" t="s">
        <v>152</v>
      </c>
    </row>
    <row r="26" spans="1:19" x14ac:dyDescent="0.2">
      <c r="J26" s="95" t="s">
        <v>119</v>
      </c>
      <c r="K26" s="95" t="s">
        <v>106</v>
      </c>
      <c r="L26" s="95" t="s">
        <v>106</v>
      </c>
      <c r="M26" s="95"/>
    </row>
    <row r="27" spans="1:19" x14ac:dyDescent="0.2">
      <c r="J27" s="95" t="s">
        <v>123</v>
      </c>
      <c r="K27" s="95" t="s">
        <v>141</v>
      </c>
      <c r="L27" s="95">
        <v>30</v>
      </c>
      <c r="M27" s="95">
        <v>0.3</v>
      </c>
    </row>
    <row r="28" spans="1:19" x14ac:dyDescent="0.2">
      <c r="J28" s="95" t="s">
        <v>126</v>
      </c>
      <c r="K28" s="95" t="s">
        <v>150</v>
      </c>
      <c r="L28" s="95" t="s">
        <v>158</v>
      </c>
      <c r="M28" s="95" t="s">
        <v>159</v>
      </c>
    </row>
    <row r="29" spans="1:19" x14ac:dyDescent="0.2">
      <c r="J29" s="95" t="s">
        <v>130</v>
      </c>
      <c r="K29" s="123" t="s">
        <v>160</v>
      </c>
      <c r="L29" s="123" t="s">
        <v>161</v>
      </c>
      <c r="M29" s="124" t="s">
        <v>162</v>
      </c>
    </row>
    <row r="30" spans="1:19" x14ac:dyDescent="0.2">
      <c r="J30" s="28" t="s">
        <v>132</v>
      </c>
      <c r="K30" s="75">
        <v>28</v>
      </c>
      <c r="L30" s="75">
        <v>40</v>
      </c>
      <c r="M30" s="75">
        <v>12</v>
      </c>
    </row>
    <row r="31" spans="1:19" x14ac:dyDescent="0.2">
      <c r="J31" s="94" t="s">
        <v>163</v>
      </c>
      <c r="K31" s="127" t="s">
        <v>134</v>
      </c>
      <c r="L31" s="127" t="s">
        <v>135</v>
      </c>
      <c r="M31" s="127" t="s">
        <v>50</v>
      </c>
    </row>
    <row r="32" spans="1:19" x14ac:dyDescent="0.2">
      <c r="J32" s="120" t="s">
        <v>85</v>
      </c>
      <c r="K32" s="128" t="s">
        <v>164</v>
      </c>
      <c r="L32" s="128" t="s">
        <v>153</v>
      </c>
      <c r="M32" s="128" t="s">
        <v>165</v>
      </c>
    </row>
    <row r="33" spans="10:15" x14ac:dyDescent="0.2">
      <c r="J33" s="130" t="s">
        <v>89</v>
      </c>
      <c r="K33" s="131" t="s">
        <v>166</v>
      </c>
      <c r="L33" s="131" t="s">
        <v>167</v>
      </c>
      <c r="M33" s="131" t="s">
        <v>168</v>
      </c>
    </row>
    <row r="34" spans="10:15" x14ac:dyDescent="0.2">
      <c r="J34" s="95" t="s">
        <v>93</v>
      </c>
      <c r="K34" s="75">
        <v>30.5</v>
      </c>
      <c r="L34" s="135">
        <v>32</v>
      </c>
      <c r="M34" s="7">
        <v>1.5</v>
      </c>
    </row>
    <row r="35" spans="10:15" x14ac:dyDescent="0.2">
      <c r="J35" s="132" t="s">
        <v>97</v>
      </c>
      <c r="K35" s="133" t="s">
        <v>169</v>
      </c>
      <c r="L35" s="133" t="s">
        <v>170</v>
      </c>
      <c r="M35" s="133" t="s">
        <v>165</v>
      </c>
    </row>
    <row r="36" spans="10:15" x14ac:dyDescent="0.2">
      <c r="J36" s="120" t="s">
        <v>101</v>
      </c>
      <c r="K36" s="128" t="s">
        <v>171</v>
      </c>
      <c r="L36" s="128" t="s">
        <v>172</v>
      </c>
      <c r="M36" s="128" t="s">
        <v>173</v>
      </c>
    </row>
    <row r="37" spans="10:15" x14ac:dyDescent="0.2">
      <c r="J37" s="120" t="s">
        <v>104</v>
      </c>
      <c r="K37" s="128" t="s">
        <v>174</v>
      </c>
      <c r="L37" s="128" t="s">
        <v>109</v>
      </c>
      <c r="M37" s="129" t="s">
        <v>175</v>
      </c>
    </row>
    <row r="38" spans="10:15" x14ac:dyDescent="0.2">
      <c r="J38" s="95" t="s">
        <v>108</v>
      </c>
      <c r="K38" s="131">
        <v>33.200000000000003</v>
      </c>
      <c r="L38" s="131" t="s">
        <v>176</v>
      </c>
      <c r="M38" s="131" t="s">
        <v>177</v>
      </c>
    </row>
    <row r="39" spans="10:15" x14ac:dyDescent="0.2">
      <c r="J39" s="120" t="s">
        <v>111</v>
      </c>
      <c r="K39" s="128" t="s">
        <v>178</v>
      </c>
      <c r="L39" s="128" t="s">
        <v>179</v>
      </c>
      <c r="M39" s="128" t="s">
        <v>180</v>
      </c>
    </row>
    <row r="40" spans="10:15" x14ac:dyDescent="0.2">
      <c r="J40" s="120" t="s">
        <v>115</v>
      </c>
      <c r="K40" s="131" t="s">
        <v>181</v>
      </c>
      <c r="L40" s="131" t="s">
        <v>182</v>
      </c>
      <c r="M40" s="134" t="s">
        <v>183</v>
      </c>
    </row>
    <row r="41" spans="10:15" x14ac:dyDescent="0.2">
      <c r="J41" s="120" t="s">
        <v>119</v>
      </c>
      <c r="K41" s="128" t="s">
        <v>120</v>
      </c>
      <c r="L41" s="128" t="s">
        <v>184</v>
      </c>
      <c r="M41" s="128">
        <v>2.7</v>
      </c>
    </row>
    <row r="42" spans="10:15" x14ac:dyDescent="0.2">
      <c r="J42" s="95" t="s">
        <v>123</v>
      </c>
      <c r="K42" s="122" t="s">
        <v>106</v>
      </c>
      <c r="L42" s="122" t="s">
        <v>106</v>
      </c>
      <c r="M42" s="122"/>
    </row>
    <row r="43" spans="10:15" x14ac:dyDescent="0.2">
      <c r="J43" s="95" t="s">
        <v>126</v>
      </c>
      <c r="K43" s="95" t="s">
        <v>106</v>
      </c>
      <c r="L43" s="95" t="s">
        <v>106</v>
      </c>
      <c r="M43" s="96"/>
    </row>
    <row r="44" spans="10:15" x14ac:dyDescent="0.2">
      <c r="J44" s="95" t="s">
        <v>130</v>
      </c>
      <c r="K44" s="121" t="s">
        <v>106</v>
      </c>
      <c r="L44" s="121" t="s">
        <v>106</v>
      </c>
      <c r="M44" s="121"/>
      <c r="N44" s="107"/>
    </row>
    <row r="45" spans="10:15" x14ac:dyDescent="0.2">
      <c r="J45" s="28" t="s">
        <v>132</v>
      </c>
      <c r="K45" s="128" t="s">
        <v>113</v>
      </c>
      <c r="L45" s="128" t="s">
        <v>184</v>
      </c>
      <c r="M45" s="128" t="s">
        <v>185</v>
      </c>
      <c r="N45" s="110"/>
    </row>
    <row r="46" spans="10:15" x14ac:dyDescent="0.2">
      <c r="J46" s="108"/>
      <c r="K46" s="111"/>
      <c r="L46" s="110"/>
      <c r="M46" s="110"/>
      <c r="N46" s="110"/>
    </row>
    <row r="47" spans="10:15" x14ac:dyDescent="0.2">
      <c r="J47" s="108"/>
      <c r="K47" s="112"/>
      <c r="L47" s="110"/>
      <c r="M47" s="110"/>
      <c r="N47" s="110"/>
      <c r="O47" s="95" t="s">
        <v>88</v>
      </c>
    </row>
    <row r="48" spans="10:15" x14ac:dyDescent="0.2">
      <c r="J48" s="108"/>
      <c r="K48" s="112"/>
      <c r="L48" s="110"/>
      <c r="M48" s="110"/>
      <c r="N48" s="110"/>
      <c r="O48" s="95" t="s">
        <v>92</v>
      </c>
    </row>
    <row r="49" spans="10:19" x14ac:dyDescent="0.2">
      <c r="J49" s="108"/>
      <c r="K49" s="112"/>
      <c r="L49" s="110"/>
      <c r="M49" s="110"/>
      <c r="N49" s="110"/>
      <c r="O49" s="95" t="s">
        <v>96</v>
      </c>
    </row>
    <row r="50" spans="10:19" x14ac:dyDescent="0.2">
      <c r="J50" s="108"/>
      <c r="K50" s="112"/>
      <c r="L50" s="110"/>
      <c r="M50" s="110"/>
      <c r="N50" s="110"/>
      <c r="O50" s="95" t="s">
        <v>100</v>
      </c>
    </row>
    <row r="51" spans="10:19" x14ac:dyDescent="0.2">
      <c r="J51" s="108"/>
      <c r="K51" s="112"/>
      <c r="L51" s="110"/>
      <c r="M51" s="110"/>
      <c r="N51" s="110"/>
      <c r="O51" s="95" t="s">
        <v>88</v>
      </c>
    </row>
    <row r="52" spans="10:19" x14ac:dyDescent="0.2">
      <c r="J52" s="108"/>
      <c r="K52" s="109"/>
      <c r="L52" s="113"/>
      <c r="M52" s="113"/>
      <c r="N52" s="110"/>
      <c r="O52" s="95" t="s">
        <v>107</v>
      </c>
    </row>
    <row r="53" spans="10:19" x14ac:dyDescent="0.2">
      <c r="J53" s="108"/>
      <c r="K53" s="112"/>
      <c r="L53" s="110"/>
      <c r="M53" s="110"/>
      <c r="N53" s="110"/>
      <c r="O53" s="95" t="s">
        <v>110</v>
      </c>
    </row>
    <row r="54" spans="10:19" x14ac:dyDescent="0.2">
      <c r="J54" s="108"/>
      <c r="K54" s="114"/>
      <c r="L54" s="76"/>
      <c r="M54" s="76"/>
      <c r="N54" s="76"/>
      <c r="O54" s="95" t="s">
        <v>114</v>
      </c>
      <c r="Q54">
        <f>MEDIAN(O47:O86)</f>
        <v>1.75</v>
      </c>
    </row>
    <row r="55" spans="10:19" x14ac:dyDescent="0.2">
      <c r="J55" s="108"/>
      <c r="K55" s="109"/>
      <c r="L55" s="115"/>
      <c r="M55" s="115"/>
      <c r="N55" s="76"/>
      <c r="O55" s="95" t="s">
        <v>118</v>
      </c>
      <c r="S55">
        <f>QUARTILE(O47:O86, 1)</f>
        <v>1.2</v>
      </c>
    </row>
    <row r="56" spans="10:19" x14ac:dyDescent="0.2">
      <c r="J56" s="108"/>
      <c r="K56" s="114"/>
      <c r="L56" s="76"/>
      <c r="M56" s="76"/>
      <c r="N56" s="76"/>
      <c r="O56" s="95" t="s">
        <v>122</v>
      </c>
      <c r="S56">
        <f>QUARTILE(O47:O86, 3)</f>
        <v>2.1749999999999998</v>
      </c>
    </row>
    <row r="57" spans="10:19" x14ac:dyDescent="0.2">
      <c r="O57" s="95" t="s">
        <v>100</v>
      </c>
    </row>
    <row r="58" spans="10:19" x14ac:dyDescent="0.2">
      <c r="O58" s="96" t="s">
        <v>129</v>
      </c>
    </row>
    <row r="59" spans="10:19" x14ac:dyDescent="0.2">
      <c r="O59" s="95" t="s">
        <v>131</v>
      </c>
    </row>
    <row r="60" spans="10:19" x14ac:dyDescent="0.2">
      <c r="O60" s="32"/>
    </row>
    <row r="61" spans="10:19" x14ac:dyDescent="0.2">
      <c r="O61" s="94"/>
    </row>
    <row r="62" spans="10:19" x14ac:dyDescent="0.2">
      <c r="O62" s="95" t="s">
        <v>138</v>
      </c>
    </row>
    <row r="63" spans="10:19" x14ac:dyDescent="0.2">
      <c r="O63" s="121" t="s">
        <v>131</v>
      </c>
    </row>
    <row r="64" spans="10:19" x14ac:dyDescent="0.2">
      <c r="O64" s="13">
        <v>2</v>
      </c>
    </row>
    <row r="65" spans="10:15" x14ac:dyDescent="0.2">
      <c r="O65" s="122" t="s">
        <v>145</v>
      </c>
    </row>
    <row r="66" spans="10:15" x14ac:dyDescent="0.2">
      <c r="J66" s="102"/>
      <c r="K66" s="103"/>
      <c r="L66" s="103"/>
      <c r="M66" s="103"/>
      <c r="N66" s="103"/>
      <c r="O66" s="95" t="s">
        <v>118</v>
      </c>
    </row>
    <row r="67" spans="10:15" x14ac:dyDescent="0.2">
      <c r="J67" s="102"/>
      <c r="K67" s="104"/>
      <c r="L67" s="105"/>
      <c r="M67" s="103"/>
      <c r="N67" s="103"/>
      <c r="O67" s="95" t="s">
        <v>114</v>
      </c>
    </row>
    <row r="68" spans="10:15" x14ac:dyDescent="0.2">
      <c r="J68" s="102"/>
      <c r="K68" s="106"/>
      <c r="L68" s="105"/>
      <c r="M68" s="106"/>
      <c r="N68" s="106"/>
      <c r="O68" s="121" t="s">
        <v>152</v>
      </c>
    </row>
    <row r="69" spans="10:15" x14ac:dyDescent="0.2">
      <c r="J69" s="102"/>
      <c r="K69" s="105"/>
      <c r="L69" s="105"/>
      <c r="M69" s="105"/>
      <c r="N69" s="105"/>
      <c r="O69" s="95" t="s">
        <v>155</v>
      </c>
    </row>
    <row r="70" spans="10:15" x14ac:dyDescent="0.2">
      <c r="J70" s="102"/>
      <c r="K70" s="105"/>
      <c r="L70" s="105"/>
      <c r="M70" s="105"/>
      <c r="N70" s="105"/>
      <c r="O70" s="122" t="s">
        <v>152</v>
      </c>
    </row>
    <row r="71" spans="10:15" x14ac:dyDescent="0.2">
      <c r="J71" s="102"/>
      <c r="K71" s="105"/>
      <c r="L71" s="105"/>
      <c r="M71" s="105"/>
      <c r="N71" s="105"/>
      <c r="O71" s="95"/>
    </row>
    <row r="72" spans="10:15" x14ac:dyDescent="0.2">
      <c r="J72" s="102"/>
      <c r="K72" s="106"/>
      <c r="L72" s="105"/>
      <c r="M72" s="105"/>
      <c r="N72" s="105"/>
      <c r="O72" s="95">
        <v>0.3</v>
      </c>
    </row>
    <row r="73" spans="10:15" x14ac:dyDescent="0.2">
      <c r="J73" s="102"/>
      <c r="K73" s="106"/>
      <c r="L73" s="105"/>
      <c r="M73" s="105"/>
      <c r="N73" s="105"/>
      <c r="O73" s="95" t="s">
        <v>159</v>
      </c>
    </row>
    <row r="74" spans="10:15" x14ac:dyDescent="0.2">
      <c r="J74" s="102"/>
      <c r="K74" s="105"/>
      <c r="L74" s="105"/>
      <c r="M74" s="105"/>
      <c r="N74" s="105"/>
      <c r="O74" s="124" t="s">
        <v>162</v>
      </c>
    </row>
    <row r="75" spans="10:15" x14ac:dyDescent="0.2">
      <c r="J75" s="102"/>
      <c r="K75" s="105"/>
      <c r="L75" s="105"/>
      <c r="M75" s="105"/>
      <c r="N75" s="105"/>
      <c r="O75" s="13"/>
    </row>
    <row r="76" spans="10:15" x14ac:dyDescent="0.2">
      <c r="J76" s="102"/>
      <c r="K76" s="105"/>
      <c r="L76" s="105"/>
      <c r="M76" s="105"/>
      <c r="N76" s="105"/>
      <c r="O76" s="127"/>
    </row>
    <row r="77" spans="10:15" x14ac:dyDescent="0.2">
      <c r="J77" s="102"/>
      <c r="K77" s="105"/>
      <c r="L77" s="105"/>
      <c r="M77" s="105"/>
      <c r="N77" s="105"/>
      <c r="O77" s="95" t="s">
        <v>165</v>
      </c>
    </row>
    <row r="78" spans="10:15" x14ac:dyDescent="0.2">
      <c r="J78" s="102"/>
      <c r="K78" s="106"/>
      <c r="L78" s="105"/>
      <c r="M78" s="106"/>
      <c r="N78" s="106"/>
      <c r="O78" s="121" t="s">
        <v>168</v>
      </c>
    </row>
    <row r="79" spans="10:15" x14ac:dyDescent="0.2">
      <c r="J79" s="102"/>
      <c r="K79" s="105"/>
      <c r="L79" s="105"/>
      <c r="M79" s="105"/>
      <c r="N79" s="105"/>
      <c r="O79" s="13">
        <v>1.5</v>
      </c>
    </row>
    <row r="80" spans="10:15" x14ac:dyDescent="0.2">
      <c r="J80" s="102"/>
      <c r="K80" s="106"/>
      <c r="L80" s="105"/>
      <c r="M80" s="105"/>
      <c r="N80" s="105"/>
      <c r="O80" s="122" t="s">
        <v>165</v>
      </c>
    </row>
    <row r="81" spans="10:15" x14ac:dyDescent="0.2">
      <c r="J81" s="102"/>
      <c r="K81" s="105"/>
      <c r="L81" s="105"/>
      <c r="M81" s="105"/>
      <c r="N81" s="105"/>
      <c r="O81" s="95" t="s">
        <v>173</v>
      </c>
    </row>
    <row r="82" spans="10:15" x14ac:dyDescent="0.2">
      <c r="J82" s="102"/>
      <c r="K82" s="105"/>
      <c r="L82" s="105"/>
      <c r="M82" s="105"/>
      <c r="N82" s="106"/>
      <c r="O82" s="96" t="s">
        <v>175</v>
      </c>
    </row>
    <row r="83" spans="10:15" x14ac:dyDescent="0.2">
      <c r="J83" s="102"/>
      <c r="K83" s="106"/>
      <c r="L83" s="105"/>
      <c r="M83" s="106"/>
      <c r="N83" s="106"/>
      <c r="O83" s="121" t="s">
        <v>177</v>
      </c>
    </row>
    <row r="84" spans="10:15" x14ac:dyDescent="0.2">
      <c r="J84" s="102"/>
      <c r="K84" s="105"/>
      <c r="L84" s="105"/>
      <c r="M84" s="105"/>
      <c r="N84" s="105"/>
      <c r="O84" s="95" t="s">
        <v>180</v>
      </c>
    </row>
    <row r="85" spans="10:15" x14ac:dyDescent="0.2">
      <c r="O85" s="136" t="s">
        <v>183</v>
      </c>
    </row>
    <row r="86" spans="10:15" x14ac:dyDescent="0.2">
      <c r="O86" s="95">
        <v>2.7</v>
      </c>
    </row>
    <row r="87" spans="10:15" x14ac:dyDescent="0.2">
      <c r="O87" s="122"/>
    </row>
    <row r="88" spans="10:15" x14ac:dyDescent="0.2">
      <c r="O88" s="96"/>
    </row>
    <row r="89" spans="10:15" x14ac:dyDescent="0.2">
      <c r="O89" s="121"/>
    </row>
    <row r="90" spans="10:15" x14ac:dyDescent="0.2">
      <c r="O90" s="1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4"/>
  <sheetViews>
    <sheetView workbookViewId="0">
      <selection activeCell="H9" sqref="H9"/>
    </sheetView>
  </sheetViews>
  <sheetFormatPr baseColWidth="10" defaultColWidth="8.83203125" defaultRowHeight="15" x14ac:dyDescent="0.2"/>
  <cols>
    <col min="1" max="1" width="17" customWidth="1"/>
    <col min="2" max="2" width="25.1640625" customWidth="1"/>
    <col min="3" max="4" width="22.33203125" customWidth="1"/>
    <col min="5" max="5" width="24.6640625" customWidth="1"/>
    <col min="7" max="7" width="15.83203125" bestFit="1" customWidth="1"/>
    <col min="8" max="8" width="11.1640625" bestFit="1" customWidth="1"/>
    <col min="9" max="9" width="19" bestFit="1" customWidth="1"/>
    <col min="10" max="10" width="22.33203125" bestFit="1" customWidth="1"/>
    <col min="11" max="11" width="14.83203125" bestFit="1" customWidth="1"/>
  </cols>
  <sheetData>
    <row r="1" spans="1:12" ht="16" x14ac:dyDescent="0.2">
      <c r="A1" s="83" t="s">
        <v>186</v>
      </c>
      <c r="B1" s="83" t="s">
        <v>187</v>
      </c>
      <c r="C1" s="145" t="s">
        <v>188</v>
      </c>
      <c r="D1" s="145" t="s">
        <v>189</v>
      </c>
      <c r="E1" s="82" t="s">
        <v>50</v>
      </c>
      <c r="G1" s="102"/>
      <c r="H1" s="103"/>
      <c r="I1" s="103"/>
      <c r="J1" s="103"/>
      <c r="K1" s="103"/>
      <c r="L1" s="118"/>
    </row>
    <row r="2" spans="1:12" ht="16" x14ac:dyDescent="0.2">
      <c r="A2" s="177" t="s">
        <v>190</v>
      </c>
      <c r="B2" s="84" t="s">
        <v>191</v>
      </c>
      <c r="C2" s="85" t="s">
        <v>192</v>
      </c>
      <c r="D2" s="86">
        <v>33</v>
      </c>
      <c r="E2" s="87">
        <v>0</v>
      </c>
      <c r="G2" s="105"/>
      <c r="H2" s="105"/>
      <c r="I2" s="104"/>
      <c r="J2" s="119"/>
      <c r="K2" s="119"/>
      <c r="L2" s="104"/>
    </row>
    <row r="3" spans="1:12" ht="16" x14ac:dyDescent="0.2">
      <c r="A3" s="178"/>
      <c r="B3" s="88" t="s">
        <v>193</v>
      </c>
      <c r="C3" s="89" t="s">
        <v>194</v>
      </c>
      <c r="D3" s="90" t="s">
        <v>194</v>
      </c>
      <c r="E3" s="90" t="s">
        <v>195</v>
      </c>
      <c r="G3" s="105"/>
      <c r="H3" s="105"/>
      <c r="I3" s="106"/>
      <c r="J3" s="106"/>
      <c r="K3" s="106"/>
      <c r="L3" s="104"/>
    </row>
    <row r="4" spans="1:12" ht="16" x14ac:dyDescent="0.2">
      <c r="A4" s="178"/>
      <c r="B4" s="88" t="s">
        <v>196</v>
      </c>
      <c r="C4" s="89" t="s">
        <v>197</v>
      </c>
      <c r="D4" s="90">
        <v>31</v>
      </c>
      <c r="E4" s="90">
        <v>0</v>
      </c>
      <c r="G4" s="105"/>
      <c r="H4" s="105"/>
      <c r="I4" s="105"/>
      <c r="J4" s="105"/>
      <c r="K4" s="105"/>
      <c r="L4" s="104"/>
    </row>
    <row r="5" spans="1:12" ht="16" x14ac:dyDescent="0.2">
      <c r="A5" s="178"/>
      <c r="B5" s="88" t="s">
        <v>198</v>
      </c>
      <c r="C5" s="89" t="s">
        <v>199</v>
      </c>
      <c r="D5" s="90" t="s">
        <v>200</v>
      </c>
      <c r="E5" s="90" t="s">
        <v>118</v>
      </c>
      <c r="G5" s="102"/>
      <c r="H5" s="105"/>
      <c r="I5" s="105"/>
      <c r="J5" s="105"/>
      <c r="K5" s="105"/>
      <c r="L5" s="104"/>
    </row>
    <row r="6" spans="1:12" ht="16" x14ac:dyDescent="0.2">
      <c r="A6" s="178"/>
      <c r="B6" s="88" t="s">
        <v>201</v>
      </c>
      <c r="C6" s="89" t="s">
        <v>202</v>
      </c>
      <c r="D6" s="90" t="s">
        <v>203</v>
      </c>
      <c r="E6" s="90" t="s">
        <v>118</v>
      </c>
      <c r="G6" s="102"/>
      <c r="H6" s="105"/>
      <c r="I6" s="105"/>
      <c r="J6" s="105"/>
      <c r="K6" s="105"/>
      <c r="L6" s="104"/>
    </row>
    <row r="7" spans="1:12" ht="16" x14ac:dyDescent="0.2">
      <c r="A7" s="179"/>
      <c r="B7" s="91" t="s">
        <v>204</v>
      </c>
      <c r="C7" s="92" t="s">
        <v>205</v>
      </c>
      <c r="D7" s="93" t="s">
        <v>205</v>
      </c>
      <c r="E7" s="93" t="s">
        <v>206</v>
      </c>
      <c r="G7" s="102"/>
      <c r="H7" s="105"/>
      <c r="I7" s="106"/>
      <c r="J7" s="105"/>
      <c r="K7" s="105"/>
      <c r="L7" s="105"/>
    </row>
    <row r="8" spans="1:12" ht="16" x14ac:dyDescent="0.2">
      <c r="A8" s="177" t="s">
        <v>207</v>
      </c>
      <c r="B8" s="84" t="s">
        <v>191</v>
      </c>
      <c r="C8" s="85" t="s">
        <v>208</v>
      </c>
      <c r="D8" s="86">
        <v>32</v>
      </c>
      <c r="E8" s="87">
        <v>0</v>
      </c>
      <c r="G8" s="102"/>
      <c r="H8" s="105"/>
      <c r="I8" s="106"/>
      <c r="J8" s="105"/>
      <c r="K8" s="105"/>
      <c r="L8" s="104"/>
    </row>
    <row r="9" spans="1:12" ht="16" x14ac:dyDescent="0.2">
      <c r="A9" s="178"/>
      <c r="B9" s="88" t="s">
        <v>193</v>
      </c>
      <c r="C9" s="89" t="s">
        <v>194</v>
      </c>
      <c r="D9" s="90" t="s">
        <v>194</v>
      </c>
      <c r="E9" s="90" t="s">
        <v>195</v>
      </c>
      <c r="G9" s="102"/>
      <c r="H9" s="105"/>
      <c r="I9" s="105"/>
      <c r="J9" s="105"/>
      <c r="K9" s="105"/>
      <c r="L9" s="104"/>
    </row>
    <row r="10" spans="1:12" ht="16" x14ac:dyDescent="0.2">
      <c r="A10" s="178"/>
      <c r="B10" s="88" t="s">
        <v>196</v>
      </c>
      <c r="C10" s="89" t="s">
        <v>197</v>
      </c>
      <c r="D10" s="90" t="s">
        <v>199</v>
      </c>
      <c r="E10" s="90" t="s">
        <v>209</v>
      </c>
      <c r="G10" s="102"/>
      <c r="H10" s="105"/>
      <c r="I10" s="105"/>
      <c r="J10" s="105"/>
      <c r="K10" s="105"/>
      <c r="L10" s="104"/>
    </row>
    <row r="11" spans="1:12" ht="16" x14ac:dyDescent="0.2">
      <c r="A11" s="178"/>
      <c r="B11" s="88" t="s">
        <v>198</v>
      </c>
      <c r="C11" s="89" t="s">
        <v>199</v>
      </c>
      <c r="D11" s="90" t="s">
        <v>199</v>
      </c>
      <c r="E11" s="90" t="s">
        <v>195</v>
      </c>
      <c r="G11" s="102"/>
      <c r="H11" s="105"/>
      <c r="I11" s="105"/>
      <c r="J11" s="105"/>
      <c r="K11" s="105"/>
      <c r="L11" s="104"/>
    </row>
    <row r="12" spans="1:12" ht="16" x14ac:dyDescent="0.2">
      <c r="A12" s="178"/>
      <c r="B12" s="88" t="s">
        <v>201</v>
      </c>
      <c r="C12" s="89" t="s">
        <v>202</v>
      </c>
      <c r="D12" s="90" t="s">
        <v>203</v>
      </c>
      <c r="E12" s="90" t="s">
        <v>118</v>
      </c>
      <c r="G12" s="102"/>
      <c r="H12" s="105"/>
      <c r="I12" s="105"/>
      <c r="J12" s="105"/>
      <c r="K12" s="105"/>
      <c r="L12" s="104"/>
    </row>
    <row r="13" spans="1:12" ht="16" x14ac:dyDescent="0.2">
      <c r="A13" s="179"/>
      <c r="B13" s="91" t="s">
        <v>204</v>
      </c>
      <c r="C13" s="92" t="s">
        <v>205</v>
      </c>
      <c r="D13" s="93" t="s">
        <v>205</v>
      </c>
      <c r="E13" s="93" t="s">
        <v>206</v>
      </c>
      <c r="G13" s="102"/>
      <c r="H13" s="105"/>
      <c r="I13" s="106"/>
      <c r="J13" s="106"/>
      <c r="K13" s="106"/>
      <c r="L13" s="104"/>
    </row>
    <row r="14" spans="1:12" ht="16" x14ac:dyDescent="0.2">
      <c r="A14" s="177" t="s">
        <v>210</v>
      </c>
      <c r="B14" s="84" t="s">
        <v>191</v>
      </c>
      <c r="C14" s="85" t="s">
        <v>197</v>
      </c>
      <c r="D14" s="86" t="s">
        <v>197</v>
      </c>
      <c r="E14" s="86" t="s">
        <v>195</v>
      </c>
      <c r="G14" s="102"/>
      <c r="H14" s="105"/>
      <c r="I14" s="105"/>
      <c r="J14" s="105"/>
      <c r="K14" s="105"/>
      <c r="L14" s="104"/>
    </row>
    <row r="15" spans="1:12" ht="16" x14ac:dyDescent="0.2">
      <c r="A15" s="178"/>
      <c r="B15" s="88" t="s">
        <v>193</v>
      </c>
      <c r="C15" s="89" t="s">
        <v>202</v>
      </c>
      <c r="D15" s="90" t="s">
        <v>200</v>
      </c>
      <c r="E15" s="90" t="s">
        <v>122</v>
      </c>
      <c r="G15" s="102"/>
      <c r="H15" s="105"/>
      <c r="I15" s="106"/>
      <c r="J15" s="105"/>
      <c r="K15" s="105"/>
      <c r="L15" s="104"/>
    </row>
    <row r="16" spans="1:12" ht="16" x14ac:dyDescent="0.2">
      <c r="A16" s="178"/>
      <c r="B16" s="88" t="s">
        <v>196</v>
      </c>
      <c r="C16" s="89" t="s">
        <v>211</v>
      </c>
      <c r="D16" s="90" t="s">
        <v>211</v>
      </c>
      <c r="E16" s="90" t="s">
        <v>195</v>
      </c>
      <c r="G16" s="102"/>
      <c r="H16" s="105"/>
      <c r="I16" s="105"/>
      <c r="J16" s="105"/>
      <c r="K16" s="105"/>
      <c r="L16" s="104"/>
    </row>
    <row r="17" spans="1:12" ht="16" x14ac:dyDescent="0.2">
      <c r="A17" s="178"/>
      <c r="B17" s="88" t="s">
        <v>198</v>
      </c>
      <c r="C17" s="89" t="s">
        <v>200</v>
      </c>
      <c r="D17" s="90" t="s">
        <v>200</v>
      </c>
      <c r="E17" s="90" t="s">
        <v>195</v>
      </c>
      <c r="G17" s="102"/>
      <c r="H17" s="105"/>
      <c r="I17" s="105"/>
      <c r="J17" s="105"/>
      <c r="K17" s="106"/>
      <c r="L17" s="104"/>
    </row>
    <row r="18" spans="1:12" ht="16" x14ac:dyDescent="0.2">
      <c r="A18" s="178"/>
      <c r="B18" s="88" t="s">
        <v>201</v>
      </c>
      <c r="C18" s="89" t="s">
        <v>212</v>
      </c>
      <c r="D18" s="90" t="s">
        <v>212</v>
      </c>
      <c r="E18" s="90" t="s">
        <v>195</v>
      </c>
      <c r="G18" s="102"/>
      <c r="H18" s="105"/>
      <c r="I18" s="106"/>
      <c r="J18" s="106"/>
      <c r="K18" s="106"/>
      <c r="L18" s="105"/>
    </row>
    <row r="19" spans="1:12" ht="16" x14ac:dyDescent="0.2">
      <c r="A19" s="179"/>
      <c r="B19" s="91" t="s">
        <v>132</v>
      </c>
      <c r="C19" s="92" t="s">
        <v>212</v>
      </c>
      <c r="D19" s="93" t="s">
        <v>192</v>
      </c>
      <c r="E19" s="93" t="s">
        <v>213</v>
      </c>
      <c r="G19" s="102"/>
      <c r="H19" s="105"/>
      <c r="I19" s="105"/>
      <c r="J19" s="105"/>
      <c r="K19" s="105"/>
      <c r="L19" s="104"/>
    </row>
    <row r="20" spans="1:12" ht="16" x14ac:dyDescent="0.2">
      <c r="A20" s="177" t="s">
        <v>214</v>
      </c>
      <c r="B20" s="84" t="s">
        <v>191</v>
      </c>
      <c r="C20" s="85" t="s">
        <v>203</v>
      </c>
      <c r="D20" s="86" t="s">
        <v>215</v>
      </c>
      <c r="E20" s="86" t="s">
        <v>216</v>
      </c>
    </row>
    <row r="21" spans="1:12" ht="16" x14ac:dyDescent="0.2">
      <c r="A21" s="178"/>
      <c r="B21" s="88" t="s">
        <v>193</v>
      </c>
      <c r="C21" s="89" t="s">
        <v>217</v>
      </c>
      <c r="D21" s="90" t="s">
        <v>218</v>
      </c>
      <c r="E21" s="90" t="s">
        <v>122</v>
      </c>
    </row>
    <row r="22" spans="1:12" ht="16" x14ac:dyDescent="0.2">
      <c r="A22" s="178"/>
      <c r="B22" s="88" t="s">
        <v>196</v>
      </c>
      <c r="C22" s="89" t="s">
        <v>219</v>
      </c>
      <c r="D22" s="90" t="s">
        <v>219</v>
      </c>
      <c r="E22" s="90" t="s">
        <v>195</v>
      </c>
    </row>
    <row r="23" spans="1:12" ht="16" x14ac:dyDescent="0.2">
      <c r="A23" s="178"/>
      <c r="B23" s="88" t="s">
        <v>198</v>
      </c>
      <c r="C23" s="89" t="s">
        <v>219</v>
      </c>
      <c r="D23" s="90" t="s">
        <v>220</v>
      </c>
      <c r="E23" s="90" t="s">
        <v>221</v>
      </c>
    </row>
    <row r="24" spans="1:12" ht="16" x14ac:dyDescent="0.2">
      <c r="A24" s="179"/>
      <c r="B24" s="91" t="s">
        <v>201</v>
      </c>
      <c r="C24" s="92" t="s">
        <v>222</v>
      </c>
      <c r="D24" s="93" t="s">
        <v>222</v>
      </c>
      <c r="E24" s="93" t="s">
        <v>195</v>
      </c>
    </row>
  </sheetData>
  <mergeCells count="4">
    <mergeCell ref="A2:A7"/>
    <mergeCell ref="A8:A13"/>
    <mergeCell ref="A14:A19"/>
    <mergeCell ref="A20:A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workbookViewId="0">
      <selection activeCell="C15" sqref="C15"/>
    </sheetView>
  </sheetViews>
  <sheetFormatPr baseColWidth="10" defaultColWidth="8.83203125" defaultRowHeight="15" x14ac:dyDescent="0.2"/>
  <cols>
    <col min="1" max="1" width="15.83203125" bestFit="1" customWidth="1"/>
    <col min="2" max="2" width="28.5" bestFit="1" customWidth="1"/>
    <col min="3" max="3" width="26.83203125" bestFit="1" customWidth="1"/>
    <col min="4" max="4" width="27.5" bestFit="1" customWidth="1"/>
  </cols>
  <sheetData>
    <row r="1" spans="1:4" x14ac:dyDescent="0.2">
      <c r="A1" s="66" t="s">
        <v>223</v>
      </c>
      <c r="B1" s="67" t="s">
        <v>224</v>
      </c>
      <c r="C1" s="67" t="s">
        <v>225</v>
      </c>
      <c r="D1" s="68" t="s">
        <v>226</v>
      </c>
    </row>
    <row r="2" spans="1:4" ht="16" x14ac:dyDescent="0.2">
      <c r="A2" s="69" t="s">
        <v>227</v>
      </c>
      <c r="B2" s="70" t="s">
        <v>228</v>
      </c>
      <c r="C2" s="70" t="s">
        <v>229</v>
      </c>
      <c r="D2" s="71" t="s">
        <v>230</v>
      </c>
    </row>
    <row r="3" spans="1:4" ht="16" x14ac:dyDescent="0.2">
      <c r="A3" s="69" t="s">
        <v>231</v>
      </c>
      <c r="B3" s="70" t="s">
        <v>232</v>
      </c>
      <c r="C3" s="70" t="s">
        <v>232</v>
      </c>
      <c r="D3" s="71" t="s">
        <v>233</v>
      </c>
    </row>
    <row r="4" spans="1:4" ht="16" x14ac:dyDescent="0.2">
      <c r="A4" s="69" t="s">
        <v>234</v>
      </c>
      <c r="B4" s="70" t="s">
        <v>235</v>
      </c>
      <c r="C4" s="70" t="s">
        <v>235</v>
      </c>
      <c r="D4" s="71" t="s">
        <v>236</v>
      </c>
    </row>
    <row r="5" spans="1:4" ht="16" x14ac:dyDescent="0.2">
      <c r="A5" s="69" t="s">
        <v>237</v>
      </c>
      <c r="B5" s="70" t="s">
        <v>238</v>
      </c>
      <c r="C5" s="70" t="s">
        <v>229</v>
      </c>
      <c r="D5" s="71" t="s">
        <v>230</v>
      </c>
    </row>
    <row r="6" spans="1:4" ht="16" x14ac:dyDescent="0.2">
      <c r="A6" s="69" t="s">
        <v>239</v>
      </c>
      <c r="B6" s="70" t="s">
        <v>240</v>
      </c>
      <c r="C6" s="70" t="s">
        <v>235</v>
      </c>
      <c r="D6" s="71" t="s">
        <v>230</v>
      </c>
    </row>
    <row r="7" spans="1:4" ht="16" x14ac:dyDescent="0.2">
      <c r="A7" s="69" t="s">
        <v>241</v>
      </c>
      <c r="B7" s="70" t="s">
        <v>230</v>
      </c>
      <c r="C7" s="70" t="s">
        <v>242</v>
      </c>
      <c r="D7" s="71" t="s">
        <v>236</v>
      </c>
    </row>
    <row r="8" spans="1:4" ht="16" x14ac:dyDescent="0.2">
      <c r="A8" s="69" t="s">
        <v>243</v>
      </c>
      <c r="B8" s="70" t="s">
        <v>244</v>
      </c>
      <c r="C8" s="70" t="s">
        <v>245</v>
      </c>
      <c r="D8" s="71" t="s">
        <v>236</v>
      </c>
    </row>
    <row r="9" spans="1:4" ht="16" x14ac:dyDescent="0.2">
      <c r="A9" s="69" t="s">
        <v>246</v>
      </c>
      <c r="B9" s="70" t="s">
        <v>230</v>
      </c>
      <c r="C9" s="70" t="s">
        <v>244</v>
      </c>
      <c r="D9" s="71" t="s">
        <v>236</v>
      </c>
    </row>
    <row r="10" spans="1:4" ht="16" x14ac:dyDescent="0.2">
      <c r="A10" s="69" t="s">
        <v>247</v>
      </c>
      <c r="B10" s="70" t="s">
        <v>248</v>
      </c>
      <c r="C10" s="70" t="s">
        <v>242</v>
      </c>
      <c r="D10" s="71" t="s">
        <v>249</v>
      </c>
    </row>
    <row r="11" spans="1:4" ht="16" x14ac:dyDescent="0.2">
      <c r="A11" s="72" t="s">
        <v>250</v>
      </c>
      <c r="B11" s="73" t="s">
        <v>233</v>
      </c>
      <c r="C11" s="73" t="s">
        <v>238</v>
      </c>
      <c r="D11" s="7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S27"/>
  <sheetViews>
    <sheetView tabSelected="1" topLeftCell="I1" workbookViewId="0">
      <selection activeCell="N15" sqref="N15"/>
    </sheetView>
  </sheetViews>
  <sheetFormatPr baseColWidth="10" defaultColWidth="9.33203125" defaultRowHeight="15" customHeight="1" x14ac:dyDescent="0.2"/>
  <cols>
    <col min="1" max="1" width="10.5" style="148" customWidth="1"/>
    <col min="2" max="2" width="15.33203125" style="148" customWidth="1"/>
    <col min="3" max="3" width="13.1640625" style="148" customWidth="1"/>
    <col min="4" max="4" width="13.6640625" style="148" customWidth="1"/>
    <col min="5" max="5" width="15.83203125" style="148" customWidth="1"/>
    <col min="6" max="6" width="9.1640625" style="148"/>
    <col min="7" max="7" width="22" style="148" customWidth="1"/>
    <col min="8" max="8" width="40.33203125" style="148" customWidth="1"/>
    <col min="9" max="9" width="14.83203125" style="148" customWidth="1"/>
    <col min="10" max="10" width="21.1640625" style="148" customWidth="1"/>
    <col min="11" max="11" width="19.5" style="148" customWidth="1"/>
    <col min="12" max="12" width="40.33203125" style="148" customWidth="1"/>
    <col min="13" max="13" width="13.1640625" style="148" customWidth="1"/>
    <col min="14" max="14" width="17.1640625" style="148" customWidth="1"/>
    <col min="15" max="15" width="21.5" style="148" customWidth="1"/>
    <col min="16" max="16" width="40.33203125" style="148" customWidth="1"/>
    <col min="17" max="17" width="14.33203125" style="148" customWidth="1"/>
    <col min="18" max="18" width="18.33203125" style="148" customWidth="1"/>
    <col min="19" max="19" width="25.83203125" style="148" bestFit="1" customWidth="1"/>
    <col min="20" max="16384" width="9.33203125" style="148"/>
  </cols>
  <sheetData>
    <row r="1" spans="1:19" ht="14" x14ac:dyDescent="0.2">
      <c r="A1" s="49" t="s">
        <v>31</v>
      </c>
      <c r="B1" s="11" t="s">
        <v>252</v>
      </c>
      <c r="C1" s="11" t="s">
        <v>48</v>
      </c>
      <c r="D1" s="50" t="s">
        <v>253</v>
      </c>
      <c r="E1" s="50" t="s">
        <v>254</v>
      </c>
      <c r="F1" s="50" t="s">
        <v>255</v>
      </c>
      <c r="G1" s="49" t="s">
        <v>256</v>
      </c>
      <c r="H1" s="49" t="s">
        <v>257</v>
      </c>
      <c r="I1" s="49" t="s">
        <v>258</v>
      </c>
      <c r="J1" s="49" t="s">
        <v>259</v>
      </c>
      <c r="K1" s="49" t="s">
        <v>260</v>
      </c>
      <c r="L1" s="49" t="s">
        <v>261</v>
      </c>
      <c r="M1" s="49" t="s">
        <v>262</v>
      </c>
      <c r="N1" s="49" t="s">
        <v>263</v>
      </c>
      <c r="O1" s="49" t="s">
        <v>264</v>
      </c>
      <c r="P1" s="49" t="s">
        <v>265</v>
      </c>
      <c r="Q1" s="49" t="s">
        <v>266</v>
      </c>
      <c r="R1" s="49" t="s">
        <v>267</v>
      </c>
      <c r="S1" s="51" t="s">
        <v>268</v>
      </c>
    </row>
    <row r="2" spans="1:19" ht="266.25" hidden="1" customHeight="1" x14ac:dyDescent="0.2">
      <c r="A2" s="49">
        <v>4</v>
      </c>
      <c r="B2" s="149" t="s">
        <v>269</v>
      </c>
      <c r="C2" s="149" t="s">
        <v>56</v>
      </c>
      <c r="D2" s="53">
        <v>70</v>
      </c>
      <c r="E2" s="53" t="s">
        <v>270</v>
      </c>
      <c r="F2" s="53" t="s">
        <v>271</v>
      </c>
      <c r="G2" s="150">
        <v>575</v>
      </c>
      <c r="H2" s="147" t="s">
        <v>272</v>
      </c>
      <c r="I2" s="147" t="s">
        <v>273</v>
      </c>
      <c r="J2" s="147" t="s">
        <v>274</v>
      </c>
      <c r="K2" s="150">
        <v>2476</v>
      </c>
      <c r="L2" s="147" t="s">
        <v>275</v>
      </c>
      <c r="M2" s="147" t="s">
        <v>276</v>
      </c>
      <c r="N2" s="147" t="s">
        <v>277</v>
      </c>
      <c r="O2" s="150">
        <v>21957</v>
      </c>
      <c r="P2" s="147" t="s">
        <v>278</v>
      </c>
      <c r="Q2" s="147" t="s">
        <v>279</v>
      </c>
      <c r="R2" s="147" t="s">
        <v>280</v>
      </c>
      <c r="S2" s="150">
        <v>27</v>
      </c>
    </row>
    <row r="3" spans="1:19" ht="296.25" hidden="1" customHeight="1" x14ac:dyDescent="0.2">
      <c r="A3" s="49">
        <v>5</v>
      </c>
      <c r="B3" s="149" t="s">
        <v>269</v>
      </c>
      <c r="C3" s="149" t="s">
        <v>56</v>
      </c>
      <c r="D3" s="53">
        <v>125</v>
      </c>
      <c r="E3" s="53" t="s">
        <v>270</v>
      </c>
      <c r="F3" s="53" t="s">
        <v>271</v>
      </c>
      <c r="G3" s="150">
        <v>1127</v>
      </c>
      <c r="H3" s="147" t="s">
        <v>281</v>
      </c>
      <c r="I3" s="147" t="s">
        <v>282</v>
      </c>
      <c r="J3" s="147" t="s">
        <v>283</v>
      </c>
      <c r="K3" s="150">
        <v>5006</v>
      </c>
      <c r="L3" s="147" t="s">
        <v>284</v>
      </c>
      <c r="M3" s="147" t="s">
        <v>285</v>
      </c>
      <c r="N3" s="147" t="s">
        <v>286</v>
      </c>
      <c r="O3" s="150">
        <v>44185</v>
      </c>
      <c r="P3" s="147" t="s">
        <v>287</v>
      </c>
      <c r="Q3" s="147" t="s">
        <v>288</v>
      </c>
      <c r="R3" s="147" t="s">
        <v>289</v>
      </c>
      <c r="S3" s="150">
        <v>25</v>
      </c>
    </row>
    <row r="4" spans="1:19" ht="285" hidden="1" x14ac:dyDescent="0.2">
      <c r="A4" s="49">
        <v>6</v>
      </c>
      <c r="B4" s="149" t="s">
        <v>269</v>
      </c>
      <c r="C4" s="149" t="s">
        <v>56</v>
      </c>
      <c r="D4" s="53">
        <v>250</v>
      </c>
      <c r="E4" s="53" t="s">
        <v>270</v>
      </c>
      <c r="F4" s="53" t="s">
        <v>271</v>
      </c>
      <c r="G4" s="150">
        <v>1143</v>
      </c>
      <c r="H4" s="147" t="s">
        <v>290</v>
      </c>
      <c r="I4" s="147" t="s">
        <v>291</v>
      </c>
      <c r="J4" s="147" t="s">
        <v>292</v>
      </c>
      <c r="K4" s="150">
        <v>4864</v>
      </c>
      <c r="L4" s="147" t="s">
        <v>293</v>
      </c>
      <c r="M4" s="147" t="s">
        <v>294</v>
      </c>
      <c r="N4" s="147" t="s">
        <v>295</v>
      </c>
      <c r="O4" s="150">
        <v>40543</v>
      </c>
      <c r="P4" s="147" t="s">
        <v>296</v>
      </c>
      <c r="Q4" s="147" t="s">
        <v>297</v>
      </c>
      <c r="R4" s="147" t="s">
        <v>298</v>
      </c>
      <c r="S4" s="150">
        <v>25</v>
      </c>
    </row>
    <row r="5" spans="1:19" ht="141.75" hidden="1" customHeight="1" x14ac:dyDescent="0.2">
      <c r="A5" s="49">
        <v>7</v>
      </c>
      <c r="B5" s="149" t="s">
        <v>269</v>
      </c>
      <c r="C5" s="149" t="s">
        <v>56</v>
      </c>
      <c r="D5" s="53">
        <v>70</v>
      </c>
      <c r="E5" s="53" t="s">
        <v>299</v>
      </c>
      <c r="F5" s="53" t="s">
        <v>271</v>
      </c>
      <c r="G5" s="150">
        <v>24</v>
      </c>
      <c r="H5" s="147" t="s">
        <v>300</v>
      </c>
      <c r="I5" s="147" t="s">
        <v>301</v>
      </c>
      <c r="J5" s="147" t="s">
        <v>302</v>
      </c>
      <c r="K5" s="150">
        <v>73</v>
      </c>
      <c r="L5" s="147" t="s">
        <v>303</v>
      </c>
      <c r="M5" s="147" t="s">
        <v>304</v>
      </c>
      <c r="N5" s="147" t="s">
        <v>305</v>
      </c>
      <c r="O5" s="150">
        <v>513</v>
      </c>
      <c r="P5" s="147" t="s">
        <v>306</v>
      </c>
      <c r="Q5" s="147" t="s">
        <v>307</v>
      </c>
      <c r="R5" s="147" t="s">
        <v>308</v>
      </c>
      <c r="S5" s="150">
        <v>27</v>
      </c>
    </row>
    <row r="6" spans="1:19" ht="265.5" hidden="1" customHeight="1" x14ac:dyDescent="0.2">
      <c r="A6" s="49">
        <v>8</v>
      </c>
      <c r="B6" s="149" t="s">
        <v>269</v>
      </c>
      <c r="C6" s="149" t="s">
        <v>56</v>
      </c>
      <c r="D6" s="53">
        <v>125</v>
      </c>
      <c r="E6" s="53" t="s">
        <v>299</v>
      </c>
      <c r="F6" s="53" t="s">
        <v>271</v>
      </c>
      <c r="G6" s="150">
        <v>1424</v>
      </c>
      <c r="H6" s="147" t="s">
        <v>309</v>
      </c>
      <c r="I6" s="147" t="s">
        <v>310</v>
      </c>
      <c r="J6" s="147" t="s">
        <v>311</v>
      </c>
      <c r="K6" s="150">
        <v>6259</v>
      </c>
      <c r="L6" s="147" t="s">
        <v>312</v>
      </c>
      <c r="M6" s="147" t="s">
        <v>313</v>
      </c>
      <c r="N6" s="147" t="s">
        <v>314</v>
      </c>
      <c r="O6" s="150">
        <v>43698</v>
      </c>
      <c r="P6" s="147" t="s">
        <v>315</v>
      </c>
      <c r="Q6" s="147" t="s">
        <v>316</v>
      </c>
      <c r="R6" s="147" t="s">
        <v>317</v>
      </c>
      <c r="S6" s="150">
        <v>26</v>
      </c>
    </row>
    <row r="7" spans="1:19" ht="261.75" hidden="1" customHeight="1" x14ac:dyDescent="0.2">
      <c r="A7" s="49">
        <v>9</v>
      </c>
      <c r="B7" s="149" t="s">
        <v>269</v>
      </c>
      <c r="C7" s="149" t="s">
        <v>56</v>
      </c>
      <c r="D7" s="53">
        <v>250</v>
      </c>
      <c r="E7" s="53" t="s">
        <v>299</v>
      </c>
      <c r="F7" s="53" t="s">
        <v>271</v>
      </c>
      <c r="G7" s="150">
        <v>1238</v>
      </c>
      <c r="H7" s="147" t="s">
        <v>318</v>
      </c>
      <c r="I7" s="147" t="s">
        <v>319</v>
      </c>
      <c r="J7" s="147" t="s">
        <v>320</v>
      </c>
      <c r="K7" s="150">
        <v>5396</v>
      </c>
      <c r="L7" s="147" t="s">
        <v>321</v>
      </c>
      <c r="M7" s="147" t="s">
        <v>322</v>
      </c>
      <c r="N7" s="147" t="s">
        <v>323</v>
      </c>
      <c r="O7" s="150">
        <v>39389</v>
      </c>
      <c r="P7" s="147" t="s">
        <v>324</v>
      </c>
      <c r="Q7" s="147" t="s">
        <v>325</v>
      </c>
      <c r="R7" s="147" t="s">
        <v>326</v>
      </c>
      <c r="S7" s="150">
        <v>26</v>
      </c>
    </row>
    <row r="8" spans="1:19" ht="136.5" hidden="1" customHeight="1" x14ac:dyDescent="0.2">
      <c r="A8" s="49">
        <v>11</v>
      </c>
      <c r="B8" s="149" t="s">
        <v>269</v>
      </c>
      <c r="C8" s="149" t="s">
        <v>56</v>
      </c>
      <c r="D8" s="53">
        <v>125</v>
      </c>
      <c r="E8" s="53" t="s">
        <v>327</v>
      </c>
      <c r="F8" s="53" t="s">
        <v>328</v>
      </c>
      <c r="G8" s="150">
        <v>9</v>
      </c>
      <c r="H8" s="147" t="s">
        <v>329</v>
      </c>
      <c r="I8" s="147">
        <v>44</v>
      </c>
      <c r="J8" s="147"/>
      <c r="K8" s="150">
        <v>52</v>
      </c>
      <c r="L8" s="147" t="s">
        <v>330</v>
      </c>
      <c r="M8" s="147" t="s">
        <v>331</v>
      </c>
      <c r="N8" s="147" t="s">
        <v>332</v>
      </c>
      <c r="O8" s="150">
        <v>317</v>
      </c>
      <c r="P8" s="147" t="s">
        <v>333</v>
      </c>
      <c r="Q8" s="147" t="s">
        <v>334</v>
      </c>
      <c r="R8" s="147" t="s">
        <v>335</v>
      </c>
      <c r="S8" s="150">
        <v>28</v>
      </c>
    </row>
    <row r="9" spans="1:19" ht="99" hidden="1" customHeight="1" x14ac:dyDescent="0.2">
      <c r="A9" s="49">
        <v>12</v>
      </c>
      <c r="B9" s="149" t="s">
        <v>269</v>
      </c>
      <c r="C9" s="149" t="s">
        <v>56</v>
      </c>
      <c r="D9" s="53">
        <v>70</v>
      </c>
      <c r="E9" s="53" t="s">
        <v>327</v>
      </c>
      <c r="F9" s="53" t="s">
        <v>328</v>
      </c>
      <c r="G9" s="150">
        <v>7</v>
      </c>
      <c r="H9" s="147" t="s">
        <v>336</v>
      </c>
      <c r="I9" s="147" t="s">
        <v>337</v>
      </c>
      <c r="J9" s="147"/>
      <c r="K9" s="150">
        <v>29</v>
      </c>
      <c r="L9" s="147" t="s">
        <v>303</v>
      </c>
      <c r="M9" s="147" t="s">
        <v>338</v>
      </c>
      <c r="N9" s="147" t="s">
        <v>339</v>
      </c>
      <c r="O9" s="150">
        <v>195</v>
      </c>
      <c r="P9" s="147" t="s">
        <v>340</v>
      </c>
      <c r="Q9" s="147" t="s">
        <v>341</v>
      </c>
      <c r="R9" s="147" t="s">
        <v>342</v>
      </c>
      <c r="S9" s="150">
        <v>27</v>
      </c>
    </row>
    <row r="10" spans="1:19" ht="135" hidden="1" x14ac:dyDescent="0.2">
      <c r="A10" s="49">
        <v>13</v>
      </c>
      <c r="B10" s="149" t="s">
        <v>269</v>
      </c>
      <c r="C10" s="149" t="s">
        <v>56</v>
      </c>
      <c r="D10" s="53">
        <v>250</v>
      </c>
      <c r="E10" s="53" t="s">
        <v>270</v>
      </c>
      <c r="F10" s="53" t="s">
        <v>328</v>
      </c>
      <c r="G10" s="150">
        <v>6</v>
      </c>
      <c r="H10" s="147" t="s">
        <v>329</v>
      </c>
      <c r="I10" s="147">
        <v>185</v>
      </c>
      <c r="J10" s="147"/>
      <c r="K10" s="150">
        <v>44</v>
      </c>
      <c r="L10" s="147" t="s">
        <v>300</v>
      </c>
      <c r="M10" s="147" t="s">
        <v>343</v>
      </c>
      <c r="N10" s="147" t="s">
        <v>344</v>
      </c>
      <c r="O10" s="150">
        <v>324</v>
      </c>
      <c r="P10" s="147" t="s">
        <v>345</v>
      </c>
      <c r="Q10" s="147" t="s">
        <v>346</v>
      </c>
      <c r="R10" s="147" t="s">
        <v>347</v>
      </c>
      <c r="S10" s="150">
        <v>26</v>
      </c>
    </row>
    <row r="11" spans="1:19" ht="168.75" hidden="1" customHeight="1" x14ac:dyDescent="0.2">
      <c r="A11" s="49">
        <v>14</v>
      </c>
      <c r="B11" s="149" t="s">
        <v>269</v>
      </c>
      <c r="C11" s="149" t="s">
        <v>56</v>
      </c>
      <c r="D11" s="53">
        <v>125</v>
      </c>
      <c r="E11" s="53" t="s">
        <v>270</v>
      </c>
      <c r="F11" s="53" t="s">
        <v>328</v>
      </c>
      <c r="G11" s="150">
        <v>17</v>
      </c>
      <c r="H11" s="147" t="s">
        <v>348</v>
      </c>
      <c r="I11" s="147" t="s">
        <v>349</v>
      </c>
      <c r="J11" s="147"/>
      <c r="K11" s="150">
        <v>63</v>
      </c>
      <c r="L11" s="147" t="s">
        <v>303</v>
      </c>
      <c r="M11" s="147" t="s">
        <v>350</v>
      </c>
      <c r="N11" s="147" t="s">
        <v>351</v>
      </c>
      <c r="O11" s="150">
        <v>439</v>
      </c>
      <c r="P11" s="147" t="s">
        <v>352</v>
      </c>
      <c r="Q11" s="147" t="s">
        <v>353</v>
      </c>
      <c r="R11" s="147" t="s">
        <v>354</v>
      </c>
      <c r="S11" s="150">
        <v>28</v>
      </c>
    </row>
    <row r="12" spans="1:19" ht="99.75" hidden="1" customHeight="1" x14ac:dyDescent="0.2">
      <c r="A12" s="49">
        <v>15</v>
      </c>
      <c r="B12" s="149" t="s">
        <v>269</v>
      </c>
      <c r="C12" s="149" t="s">
        <v>56</v>
      </c>
      <c r="D12" s="53">
        <v>70</v>
      </c>
      <c r="E12" s="53" t="s">
        <v>270</v>
      </c>
      <c r="F12" s="53" t="s">
        <v>328</v>
      </c>
      <c r="G12" s="150">
        <v>8</v>
      </c>
      <c r="H12" s="147" t="s">
        <v>329</v>
      </c>
      <c r="I12" s="147">
        <v>41</v>
      </c>
      <c r="J12" s="147"/>
      <c r="K12" s="150">
        <v>33</v>
      </c>
      <c r="L12" s="147" t="s">
        <v>300</v>
      </c>
      <c r="M12" s="147" t="s">
        <v>355</v>
      </c>
      <c r="N12" s="147" t="s">
        <v>356</v>
      </c>
      <c r="O12" s="150">
        <v>218</v>
      </c>
      <c r="P12" s="147" t="s">
        <v>357</v>
      </c>
      <c r="Q12" s="147" t="s">
        <v>358</v>
      </c>
      <c r="R12" s="147" t="s">
        <v>359</v>
      </c>
      <c r="S12" s="150">
        <v>26</v>
      </c>
    </row>
    <row r="13" spans="1:19" ht="282.75" hidden="1" customHeight="1" x14ac:dyDescent="0.2">
      <c r="A13" s="49">
        <v>16</v>
      </c>
      <c r="B13" s="149" t="s">
        <v>269</v>
      </c>
      <c r="C13" s="149" t="s">
        <v>56</v>
      </c>
      <c r="D13" s="53">
        <v>250</v>
      </c>
      <c r="E13" s="53" t="s">
        <v>299</v>
      </c>
      <c r="F13" s="53" t="s">
        <v>328</v>
      </c>
      <c r="G13" s="150">
        <v>1536</v>
      </c>
      <c r="H13" s="147" t="s">
        <v>360</v>
      </c>
      <c r="I13" s="147" t="s">
        <v>361</v>
      </c>
      <c r="J13" s="147" t="s">
        <v>362</v>
      </c>
      <c r="K13" s="150">
        <v>6331</v>
      </c>
      <c r="L13" s="147" t="s">
        <v>363</v>
      </c>
      <c r="M13" s="147" t="s">
        <v>364</v>
      </c>
      <c r="N13" s="147" t="s">
        <v>365</v>
      </c>
      <c r="O13" s="150">
        <v>44352</v>
      </c>
      <c r="P13" s="147" t="s">
        <v>366</v>
      </c>
      <c r="Q13" s="147" t="s">
        <v>367</v>
      </c>
      <c r="R13" s="147" t="s">
        <v>368</v>
      </c>
      <c r="S13" s="150">
        <v>26</v>
      </c>
    </row>
    <row r="14" spans="1:19" ht="70.5" hidden="1" customHeight="1" x14ac:dyDescent="0.2">
      <c r="A14" s="49">
        <v>17</v>
      </c>
      <c r="B14" s="149" t="s">
        <v>269</v>
      </c>
      <c r="C14" s="149" t="s">
        <v>56</v>
      </c>
      <c r="D14" s="53">
        <v>125</v>
      </c>
      <c r="E14" s="53" t="s">
        <v>299</v>
      </c>
      <c r="F14" s="53" t="s">
        <v>328</v>
      </c>
      <c r="G14" s="150">
        <v>10</v>
      </c>
      <c r="H14" s="147" t="s">
        <v>329</v>
      </c>
      <c r="I14" s="147">
        <v>69</v>
      </c>
      <c r="J14" s="147"/>
      <c r="K14" s="150">
        <v>38</v>
      </c>
      <c r="L14" s="147" t="s">
        <v>300</v>
      </c>
      <c r="M14" s="147" t="s">
        <v>369</v>
      </c>
      <c r="N14" s="147" t="s">
        <v>370</v>
      </c>
      <c r="O14" s="150">
        <v>262</v>
      </c>
      <c r="P14" s="147" t="s">
        <v>371</v>
      </c>
      <c r="Q14" s="147" t="s">
        <v>372</v>
      </c>
      <c r="R14" s="147" t="s">
        <v>373</v>
      </c>
      <c r="S14" s="150">
        <v>26.5</v>
      </c>
    </row>
    <row r="15" spans="1:19" ht="75" hidden="1" x14ac:dyDescent="0.2">
      <c r="A15" s="49">
        <v>18</v>
      </c>
      <c r="B15" s="149" t="s">
        <v>269</v>
      </c>
      <c r="C15" s="149" t="s">
        <v>56</v>
      </c>
      <c r="D15" s="53">
        <v>70</v>
      </c>
      <c r="E15" s="53" t="s">
        <v>299</v>
      </c>
      <c r="F15" s="53" t="s">
        <v>328</v>
      </c>
      <c r="G15" s="150">
        <v>8</v>
      </c>
      <c r="H15" s="147" t="s">
        <v>329</v>
      </c>
      <c r="I15" s="147">
        <v>16</v>
      </c>
      <c r="J15" s="147"/>
      <c r="K15" s="150">
        <v>23</v>
      </c>
      <c r="L15" s="147" t="s">
        <v>374</v>
      </c>
      <c r="M15" s="147" t="s">
        <v>375</v>
      </c>
      <c r="N15" s="147" t="s">
        <v>376</v>
      </c>
      <c r="O15" s="150">
        <v>195</v>
      </c>
      <c r="P15" s="147" t="s">
        <v>377</v>
      </c>
      <c r="Q15" s="147" t="s">
        <v>378</v>
      </c>
      <c r="R15" s="147" t="s">
        <v>379</v>
      </c>
      <c r="S15" s="150">
        <v>31</v>
      </c>
    </row>
    <row r="16" spans="1:19" ht="328" hidden="1" x14ac:dyDescent="0.2">
      <c r="A16" s="49">
        <v>49</v>
      </c>
      <c r="B16" s="149" t="s">
        <v>380</v>
      </c>
      <c r="C16" s="149" t="s">
        <v>381</v>
      </c>
      <c r="D16" s="150">
        <v>125</v>
      </c>
      <c r="E16" s="150" t="s">
        <v>327</v>
      </c>
      <c r="F16" s="150" t="s">
        <v>328</v>
      </c>
      <c r="G16" s="150">
        <v>141</v>
      </c>
      <c r="H16" s="147" t="s">
        <v>382</v>
      </c>
      <c r="I16" s="147" t="s">
        <v>383</v>
      </c>
      <c r="J16" s="147" t="s">
        <v>384</v>
      </c>
      <c r="K16" s="150">
        <v>513</v>
      </c>
      <c r="L16" s="147" t="s">
        <v>385</v>
      </c>
      <c r="M16" s="147" t="s">
        <v>386</v>
      </c>
      <c r="N16" s="147" t="s">
        <v>387</v>
      </c>
      <c r="O16" s="150">
        <v>1795</v>
      </c>
      <c r="P16" s="147" t="s">
        <v>388</v>
      </c>
      <c r="Q16" s="147" t="s">
        <v>389</v>
      </c>
      <c r="R16" s="147" t="s">
        <v>390</v>
      </c>
      <c r="S16" s="150">
        <v>28</v>
      </c>
    </row>
    <row r="17" spans="1:19" ht="210" hidden="1" x14ac:dyDescent="0.2">
      <c r="A17" s="49">
        <v>50</v>
      </c>
      <c r="B17" s="149" t="s">
        <v>380</v>
      </c>
      <c r="C17" s="149" t="s">
        <v>381</v>
      </c>
      <c r="D17" s="150">
        <v>70</v>
      </c>
      <c r="E17" s="150" t="s">
        <v>327</v>
      </c>
      <c r="F17" s="150" t="s">
        <v>328</v>
      </c>
      <c r="G17" s="150">
        <v>548</v>
      </c>
      <c r="H17" s="147" t="s">
        <v>391</v>
      </c>
      <c r="I17" s="147" t="s">
        <v>392</v>
      </c>
      <c r="J17" s="147" t="s">
        <v>393</v>
      </c>
      <c r="K17" s="150">
        <v>1963</v>
      </c>
      <c r="L17" s="147" t="s">
        <v>394</v>
      </c>
      <c r="M17" s="147" t="s">
        <v>395</v>
      </c>
      <c r="N17" s="147" t="s">
        <v>396</v>
      </c>
      <c r="O17" s="150">
        <v>6511</v>
      </c>
      <c r="P17" s="147" t="s">
        <v>397</v>
      </c>
      <c r="Q17" s="147" t="s">
        <v>398</v>
      </c>
      <c r="R17" s="147" t="s">
        <v>399</v>
      </c>
      <c r="S17" s="150">
        <v>29</v>
      </c>
    </row>
    <row r="18" spans="1:19" ht="255" x14ac:dyDescent="0.2">
      <c r="A18" s="49">
        <v>51</v>
      </c>
      <c r="B18" s="149" t="s">
        <v>380</v>
      </c>
      <c r="C18" s="149" t="s">
        <v>381</v>
      </c>
      <c r="D18" s="150">
        <v>10</v>
      </c>
      <c r="E18" s="150" t="s">
        <v>327</v>
      </c>
      <c r="F18" s="150" t="s">
        <v>328</v>
      </c>
      <c r="G18" s="150">
        <v>151</v>
      </c>
      <c r="H18" s="147" t="s">
        <v>400</v>
      </c>
      <c r="I18" s="147" t="s">
        <v>401</v>
      </c>
      <c r="J18" s="147" t="s">
        <v>402</v>
      </c>
      <c r="K18" s="150">
        <v>460</v>
      </c>
      <c r="L18" s="147" t="s">
        <v>403</v>
      </c>
      <c r="M18" s="147" t="s">
        <v>404</v>
      </c>
      <c r="N18" s="147" t="s">
        <v>405</v>
      </c>
      <c r="O18" s="150">
        <v>1475</v>
      </c>
      <c r="P18" s="147" t="s">
        <v>406</v>
      </c>
      <c r="Q18" s="147" t="s">
        <v>407</v>
      </c>
      <c r="R18" s="147" t="s">
        <v>408</v>
      </c>
      <c r="S18" s="150">
        <v>34</v>
      </c>
    </row>
    <row r="19" spans="1:19" ht="30" hidden="1" x14ac:dyDescent="0.2">
      <c r="A19" s="49">
        <v>52</v>
      </c>
      <c r="B19" s="149" t="s">
        <v>380</v>
      </c>
      <c r="C19" s="149" t="s">
        <v>381</v>
      </c>
      <c r="D19" s="150">
        <v>125</v>
      </c>
      <c r="E19" s="150" t="s">
        <v>270</v>
      </c>
      <c r="F19" s="150" t="s">
        <v>328</v>
      </c>
      <c r="G19" s="150">
        <v>1</v>
      </c>
      <c r="H19" s="150" t="s">
        <v>36</v>
      </c>
      <c r="I19" s="150"/>
      <c r="J19" s="150"/>
      <c r="K19" s="150">
        <v>2</v>
      </c>
      <c r="L19" s="150" t="s">
        <v>329</v>
      </c>
      <c r="M19" s="150" t="s">
        <v>409</v>
      </c>
      <c r="N19" s="147"/>
      <c r="O19" s="150">
        <v>2</v>
      </c>
      <c r="P19" s="147" t="s">
        <v>329</v>
      </c>
      <c r="Q19" s="147" t="s">
        <v>410</v>
      </c>
      <c r="R19" s="147"/>
      <c r="S19" s="150">
        <v>28</v>
      </c>
    </row>
    <row r="20" spans="1:19" ht="285" hidden="1" x14ac:dyDescent="0.2">
      <c r="A20" s="49">
        <v>53</v>
      </c>
      <c r="B20" s="149" t="s">
        <v>380</v>
      </c>
      <c r="C20" s="149" t="s">
        <v>381</v>
      </c>
      <c r="D20" s="150">
        <v>70</v>
      </c>
      <c r="E20" s="150" t="s">
        <v>270</v>
      </c>
      <c r="F20" s="150" t="s">
        <v>328</v>
      </c>
      <c r="G20" s="150">
        <v>195</v>
      </c>
      <c r="H20" s="147" t="s">
        <v>411</v>
      </c>
      <c r="I20" s="147" t="s">
        <v>412</v>
      </c>
      <c r="J20" s="147" t="s">
        <v>413</v>
      </c>
      <c r="K20" s="150">
        <v>714</v>
      </c>
      <c r="L20" s="147" t="s">
        <v>414</v>
      </c>
      <c r="M20" s="147" t="s">
        <v>415</v>
      </c>
      <c r="N20" s="147" t="s">
        <v>416</v>
      </c>
      <c r="O20" s="150">
        <v>2369</v>
      </c>
      <c r="P20" s="147" t="s">
        <v>417</v>
      </c>
      <c r="Q20" s="147" t="s">
        <v>418</v>
      </c>
      <c r="R20" s="147" t="s">
        <v>419</v>
      </c>
      <c r="S20" s="150">
        <v>29</v>
      </c>
    </row>
    <row r="21" spans="1:19" ht="45" x14ac:dyDescent="0.2">
      <c r="A21" s="49">
        <v>54</v>
      </c>
      <c r="B21" s="149" t="s">
        <v>380</v>
      </c>
      <c r="C21" s="149" t="s">
        <v>381</v>
      </c>
      <c r="D21" s="150">
        <v>10</v>
      </c>
      <c r="E21" s="150" t="s">
        <v>270</v>
      </c>
      <c r="F21" s="150" t="s">
        <v>328</v>
      </c>
      <c r="G21" s="150">
        <v>27</v>
      </c>
      <c r="H21" s="147" t="s">
        <v>420</v>
      </c>
      <c r="I21" s="147" t="s">
        <v>421</v>
      </c>
      <c r="J21" s="147" t="s">
        <v>422</v>
      </c>
      <c r="K21" s="150">
        <v>97</v>
      </c>
      <c r="L21" s="147" t="s">
        <v>423</v>
      </c>
      <c r="M21" s="147" t="s">
        <v>424</v>
      </c>
      <c r="N21" s="147" t="s">
        <v>425</v>
      </c>
      <c r="O21" s="150">
        <v>347</v>
      </c>
      <c r="P21" s="147" t="s">
        <v>423</v>
      </c>
      <c r="Q21" s="147" t="s">
        <v>426</v>
      </c>
      <c r="R21" s="147" t="s">
        <v>427</v>
      </c>
      <c r="S21" s="150">
        <v>35</v>
      </c>
    </row>
    <row r="22" spans="1:19" ht="225" hidden="1" x14ac:dyDescent="0.2">
      <c r="A22" s="49">
        <v>55</v>
      </c>
      <c r="B22" s="149" t="s">
        <v>380</v>
      </c>
      <c r="C22" s="149" t="s">
        <v>381</v>
      </c>
      <c r="D22" s="150">
        <v>125</v>
      </c>
      <c r="E22" s="150" t="s">
        <v>327</v>
      </c>
      <c r="F22" s="150" t="s">
        <v>271</v>
      </c>
      <c r="G22" s="150">
        <v>4194</v>
      </c>
      <c r="H22" s="147" t="s">
        <v>428</v>
      </c>
      <c r="I22" s="147" t="s">
        <v>429</v>
      </c>
      <c r="J22" s="147" t="s">
        <v>430</v>
      </c>
      <c r="K22" s="150">
        <v>19331</v>
      </c>
      <c r="L22" s="147" t="s">
        <v>431</v>
      </c>
      <c r="M22" s="147" t="s">
        <v>432</v>
      </c>
      <c r="N22" s="147" t="s">
        <v>433</v>
      </c>
      <c r="O22" s="150">
        <v>158157</v>
      </c>
      <c r="P22" s="147" t="s">
        <v>434</v>
      </c>
      <c r="Q22" s="147" t="s">
        <v>435</v>
      </c>
      <c r="R22" s="147" t="s">
        <v>436</v>
      </c>
      <c r="S22" s="150">
        <v>27</v>
      </c>
    </row>
    <row r="23" spans="1:19" ht="225" hidden="1" x14ac:dyDescent="0.2">
      <c r="A23" s="49">
        <v>56</v>
      </c>
      <c r="B23" s="149" t="s">
        <v>380</v>
      </c>
      <c r="C23" s="149" t="s">
        <v>381</v>
      </c>
      <c r="D23" s="150">
        <v>70</v>
      </c>
      <c r="E23" s="150" t="s">
        <v>327</v>
      </c>
      <c r="F23" s="150" t="s">
        <v>271</v>
      </c>
      <c r="G23" s="150">
        <v>6622</v>
      </c>
      <c r="H23" s="147" t="s">
        <v>437</v>
      </c>
      <c r="I23" s="147" t="s">
        <v>438</v>
      </c>
      <c r="J23" s="147" t="s">
        <v>439</v>
      </c>
      <c r="K23" s="150">
        <v>30547</v>
      </c>
      <c r="L23" s="147" t="s">
        <v>440</v>
      </c>
      <c r="M23" s="147" t="s">
        <v>441</v>
      </c>
      <c r="N23" s="147" t="s">
        <v>442</v>
      </c>
      <c r="O23" s="150">
        <v>257622</v>
      </c>
      <c r="P23" s="147" t="s">
        <v>443</v>
      </c>
      <c r="Q23" s="147" t="s">
        <v>444</v>
      </c>
      <c r="R23" s="147" t="s">
        <v>445</v>
      </c>
      <c r="S23" s="150">
        <v>28.5</v>
      </c>
    </row>
    <row r="24" spans="1:19" ht="195" x14ac:dyDescent="0.2">
      <c r="A24" s="49">
        <v>57</v>
      </c>
      <c r="B24" s="149" t="s">
        <v>380</v>
      </c>
      <c r="C24" s="149" t="s">
        <v>381</v>
      </c>
      <c r="D24" s="150">
        <v>10</v>
      </c>
      <c r="E24" s="150" t="s">
        <v>327</v>
      </c>
      <c r="F24" s="150" t="s">
        <v>271</v>
      </c>
      <c r="G24" s="150">
        <v>1011</v>
      </c>
      <c r="H24" s="147" t="s">
        <v>446</v>
      </c>
      <c r="I24" s="147" t="s">
        <v>447</v>
      </c>
      <c r="J24" s="147" t="s">
        <v>448</v>
      </c>
      <c r="K24" s="150">
        <v>4530</v>
      </c>
      <c r="L24" s="147" t="s">
        <v>449</v>
      </c>
      <c r="M24" s="147" t="s">
        <v>450</v>
      </c>
      <c r="N24" s="147" t="s">
        <v>451</v>
      </c>
      <c r="O24" s="150">
        <v>35977</v>
      </c>
      <c r="P24" s="147" t="s">
        <v>452</v>
      </c>
      <c r="Q24" s="147" t="s">
        <v>453</v>
      </c>
      <c r="R24" s="147" t="s">
        <v>454</v>
      </c>
      <c r="S24" s="150">
        <v>33</v>
      </c>
    </row>
    <row r="25" spans="1:19" ht="270" hidden="1" x14ac:dyDescent="0.2">
      <c r="A25" s="49">
        <v>58</v>
      </c>
      <c r="B25" s="149" t="s">
        <v>380</v>
      </c>
      <c r="C25" s="149" t="s">
        <v>381</v>
      </c>
      <c r="D25" s="150">
        <v>125</v>
      </c>
      <c r="E25" s="150" t="s">
        <v>270</v>
      </c>
      <c r="F25" s="150" t="s">
        <v>271</v>
      </c>
      <c r="G25" s="150">
        <v>654</v>
      </c>
      <c r="H25" s="147" t="s">
        <v>455</v>
      </c>
      <c r="I25" s="147" t="s">
        <v>456</v>
      </c>
      <c r="J25" s="147" t="s">
        <v>457</v>
      </c>
      <c r="K25" s="150">
        <v>2222</v>
      </c>
      <c r="L25" s="147" t="s">
        <v>458</v>
      </c>
      <c r="M25" s="147" t="s">
        <v>459</v>
      </c>
      <c r="N25" s="147" t="s">
        <v>460</v>
      </c>
      <c r="O25" s="150">
        <v>8088</v>
      </c>
      <c r="P25" s="147" t="s">
        <v>461</v>
      </c>
      <c r="Q25" s="147" t="s">
        <v>462</v>
      </c>
      <c r="R25" s="147" t="s">
        <v>463</v>
      </c>
      <c r="S25" s="150">
        <v>26</v>
      </c>
    </row>
    <row r="26" spans="1:19" ht="195" hidden="1" x14ac:dyDescent="0.2">
      <c r="A26" s="49">
        <v>59</v>
      </c>
      <c r="B26" s="149" t="s">
        <v>380</v>
      </c>
      <c r="C26" s="149" t="s">
        <v>381</v>
      </c>
      <c r="D26" s="150">
        <v>70</v>
      </c>
      <c r="E26" s="150" t="s">
        <v>270</v>
      </c>
      <c r="F26" s="150" t="s">
        <v>271</v>
      </c>
      <c r="G26" s="150">
        <v>4564</v>
      </c>
      <c r="H26" s="147" t="s">
        <v>464</v>
      </c>
      <c r="I26" s="147" t="s">
        <v>465</v>
      </c>
      <c r="J26" s="147" t="s">
        <v>466</v>
      </c>
      <c r="K26" s="150">
        <v>21863</v>
      </c>
      <c r="L26" s="147" t="s">
        <v>464</v>
      </c>
      <c r="M26" s="147" t="s">
        <v>467</v>
      </c>
      <c r="N26" s="147" t="s">
        <v>468</v>
      </c>
      <c r="O26" s="150">
        <v>186223</v>
      </c>
      <c r="P26" s="147" t="s">
        <v>469</v>
      </c>
      <c r="Q26" s="147" t="s">
        <v>470</v>
      </c>
      <c r="R26" s="147" t="s">
        <v>471</v>
      </c>
      <c r="S26" s="150">
        <v>28.5</v>
      </c>
    </row>
    <row r="27" spans="1:19" ht="225" x14ac:dyDescent="0.2">
      <c r="A27" s="49">
        <v>60</v>
      </c>
      <c r="B27" s="149" t="s">
        <v>380</v>
      </c>
      <c r="C27" s="149" t="s">
        <v>381</v>
      </c>
      <c r="D27" s="150">
        <v>10</v>
      </c>
      <c r="E27" s="150" t="s">
        <v>270</v>
      </c>
      <c r="F27" s="150" t="s">
        <v>271</v>
      </c>
      <c r="G27" s="150">
        <v>5120</v>
      </c>
      <c r="H27" s="147" t="s">
        <v>472</v>
      </c>
      <c r="I27" s="147" t="s">
        <v>473</v>
      </c>
      <c r="J27" s="147" t="s">
        <v>474</v>
      </c>
      <c r="K27" s="150">
        <v>25135</v>
      </c>
      <c r="L27" s="147" t="s">
        <v>475</v>
      </c>
      <c r="M27" s="147" t="s">
        <v>476</v>
      </c>
      <c r="N27" s="147" t="s">
        <v>477</v>
      </c>
      <c r="O27" s="150">
        <v>213865</v>
      </c>
      <c r="P27" s="147" t="s">
        <v>478</v>
      </c>
      <c r="Q27" s="147" t="s">
        <v>479</v>
      </c>
      <c r="R27" s="147" t="s">
        <v>480</v>
      </c>
      <c r="S27" s="150">
        <v>32</v>
      </c>
    </row>
  </sheetData>
  <autoFilter ref="A1:S27" xr:uid="{00000000-0009-0000-0000-000006000000}">
    <filterColumn colId="1">
      <filters>
        <filter val="HHV-6"/>
      </filters>
    </filterColumn>
    <filterColumn colId="3">
      <filters>
        <filter val="10"/>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38"/>
  <sheetViews>
    <sheetView workbookViewId="0">
      <selection activeCell="H10" sqref="H10"/>
    </sheetView>
  </sheetViews>
  <sheetFormatPr baseColWidth="10" defaultColWidth="9.1640625" defaultRowHeight="15" x14ac:dyDescent="0.2"/>
  <cols>
    <col min="1" max="1" width="9.1640625" style="20"/>
    <col min="2" max="2" width="15.5" style="20" bestFit="1" customWidth="1"/>
    <col min="3" max="5" width="9.1640625" style="20"/>
    <col min="6" max="6" width="10.6640625" style="20" bestFit="1" customWidth="1"/>
    <col min="7" max="7" width="9" style="20" customWidth="1"/>
    <col min="8" max="8" width="28.6640625" style="20" customWidth="1"/>
    <col min="9" max="11" width="9.1640625" style="20"/>
    <col min="12" max="12" width="30.83203125" style="20" customWidth="1"/>
    <col min="13" max="15" width="9.1640625" style="20"/>
    <col min="16" max="16" width="26" style="20" customWidth="1"/>
    <col min="17" max="17" width="12.83203125" style="20" bestFit="1" customWidth="1"/>
    <col min="18" max="18" width="16.6640625" style="20" bestFit="1" customWidth="1"/>
    <col min="19" max="19" width="14.1640625" style="20" customWidth="1"/>
    <col min="20" max="16384" width="9.1640625" style="20"/>
  </cols>
  <sheetData>
    <row r="1" spans="1:19" ht="30" x14ac:dyDescent="0.2">
      <c r="A1" s="19" t="s">
        <v>481</v>
      </c>
      <c r="B1" s="22" t="s">
        <v>482</v>
      </c>
      <c r="C1" s="22" t="s">
        <v>48</v>
      </c>
      <c r="D1" s="23" t="s">
        <v>483</v>
      </c>
      <c r="E1" s="23" t="s">
        <v>484</v>
      </c>
      <c r="F1" s="23" t="s">
        <v>255</v>
      </c>
      <c r="G1" s="19" t="s">
        <v>485</v>
      </c>
      <c r="H1" s="19" t="s">
        <v>257</v>
      </c>
      <c r="I1" s="19" t="s">
        <v>258</v>
      </c>
      <c r="J1" s="19" t="s">
        <v>259</v>
      </c>
      <c r="K1" s="19" t="s">
        <v>486</v>
      </c>
      <c r="L1" s="19" t="s">
        <v>487</v>
      </c>
      <c r="M1" s="19" t="s">
        <v>262</v>
      </c>
      <c r="N1" s="19" t="s">
        <v>263</v>
      </c>
      <c r="O1" s="19" t="s">
        <v>488</v>
      </c>
      <c r="P1" s="19" t="s">
        <v>489</v>
      </c>
      <c r="Q1" s="19" t="s">
        <v>266</v>
      </c>
      <c r="R1" s="19" t="s">
        <v>267</v>
      </c>
      <c r="S1" s="80" t="s">
        <v>490</v>
      </c>
    </row>
    <row r="2" spans="1:19" ht="75" x14ac:dyDescent="0.2">
      <c r="A2" s="19">
        <v>61</v>
      </c>
      <c r="B2" s="57" t="s">
        <v>491</v>
      </c>
      <c r="C2" s="57" t="s">
        <v>56</v>
      </c>
      <c r="D2" s="18" t="s">
        <v>492</v>
      </c>
      <c r="E2" s="18" t="s">
        <v>327</v>
      </c>
      <c r="F2" s="18" t="s">
        <v>328</v>
      </c>
      <c r="G2" s="18">
        <v>136</v>
      </c>
      <c r="H2" s="16" t="s">
        <v>493</v>
      </c>
      <c r="I2" s="17" t="s">
        <v>494</v>
      </c>
      <c r="J2" s="17" t="s">
        <v>495</v>
      </c>
      <c r="K2" s="18">
        <v>420</v>
      </c>
      <c r="L2" s="16" t="s">
        <v>496</v>
      </c>
      <c r="M2" s="17" t="s">
        <v>497</v>
      </c>
      <c r="N2" s="17" t="s">
        <v>498</v>
      </c>
      <c r="O2" s="18">
        <v>1658</v>
      </c>
      <c r="P2" s="16" t="s">
        <v>499</v>
      </c>
      <c r="Q2" s="17" t="s">
        <v>500</v>
      </c>
      <c r="R2" s="17" t="s">
        <v>501</v>
      </c>
      <c r="S2" s="17">
        <v>30</v>
      </c>
    </row>
    <row r="3" spans="1:19" ht="60" x14ac:dyDescent="0.2">
      <c r="A3" s="19">
        <v>62</v>
      </c>
      <c r="B3" s="57" t="s">
        <v>491</v>
      </c>
      <c r="C3" s="57" t="s">
        <v>56</v>
      </c>
      <c r="D3" s="18" t="s">
        <v>502</v>
      </c>
      <c r="E3" s="18" t="s">
        <v>327</v>
      </c>
      <c r="F3" s="18" t="s">
        <v>328</v>
      </c>
      <c r="G3" s="18">
        <v>193</v>
      </c>
      <c r="H3" s="16" t="s">
        <v>503</v>
      </c>
      <c r="I3" s="17" t="s">
        <v>504</v>
      </c>
      <c r="J3" s="17" t="s">
        <v>505</v>
      </c>
      <c r="K3" s="18">
        <v>965</v>
      </c>
      <c r="L3" s="16" t="s">
        <v>506</v>
      </c>
      <c r="M3" s="17" t="s">
        <v>507</v>
      </c>
      <c r="N3" s="17" t="s">
        <v>508</v>
      </c>
      <c r="O3" s="18">
        <v>4671</v>
      </c>
      <c r="P3" s="16" t="s">
        <v>509</v>
      </c>
      <c r="Q3" s="17" t="s">
        <v>510</v>
      </c>
      <c r="R3" s="17" t="s">
        <v>511</v>
      </c>
      <c r="S3" s="17">
        <v>32</v>
      </c>
    </row>
    <row r="4" spans="1:19" ht="60" x14ac:dyDescent="0.2">
      <c r="A4" s="19">
        <v>63</v>
      </c>
      <c r="B4" s="57" t="s">
        <v>491</v>
      </c>
      <c r="C4" s="57" t="s">
        <v>56</v>
      </c>
      <c r="D4" s="18" t="s">
        <v>512</v>
      </c>
      <c r="E4" s="18" t="s">
        <v>327</v>
      </c>
      <c r="F4" s="18" t="s">
        <v>328</v>
      </c>
      <c r="G4" s="18">
        <v>102</v>
      </c>
      <c r="H4" s="16" t="s">
        <v>513</v>
      </c>
      <c r="I4" s="17" t="s">
        <v>514</v>
      </c>
      <c r="J4" s="17" t="s">
        <v>515</v>
      </c>
      <c r="K4" s="18">
        <v>505</v>
      </c>
      <c r="L4" s="16" t="s">
        <v>516</v>
      </c>
      <c r="M4" s="17" t="s">
        <v>517</v>
      </c>
      <c r="N4" s="17" t="s">
        <v>518</v>
      </c>
      <c r="O4" s="18">
        <v>2230</v>
      </c>
      <c r="P4" s="16" t="s">
        <v>519</v>
      </c>
      <c r="Q4" s="17" t="s">
        <v>520</v>
      </c>
      <c r="R4" s="17" t="s">
        <v>521</v>
      </c>
      <c r="S4" s="17">
        <v>36</v>
      </c>
    </row>
    <row r="5" spans="1:19" ht="45" x14ac:dyDescent="0.2">
      <c r="A5" s="19">
        <v>64</v>
      </c>
      <c r="B5" s="57" t="s">
        <v>491</v>
      </c>
      <c r="C5" s="57" t="s">
        <v>56</v>
      </c>
      <c r="D5" s="18" t="s">
        <v>492</v>
      </c>
      <c r="E5" s="18" t="s">
        <v>270</v>
      </c>
      <c r="F5" s="18" t="s">
        <v>328</v>
      </c>
      <c r="G5" s="18">
        <v>458</v>
      </c>
      <c r="H5" s="16" t="s">
        <v>522</v>
      </c>
      <c r="I5" s="17" t="s">
        <v>523</v>
      </c>
      <c r="J5" s="17" t="s">
        <v>524</v>
      </c>
      <c r="K5" s="18">
        <v>2083</v>
      </c>
      <c r="L5" s="16" t="s">
        <v>522</v>
      </c>
      <c r="M5" s="17" t="s">
        <v>525</v>
      </c>
      <c r="N5" s="17" t="s">
        <v>526</v>
      </c>
      <c r="O5" s="18">
        <v>9786</v>
      </c>
      <c r="P5" s="16" t="s">
        <v>522</v>
      </c>
      <c r="Q5" s="17" t="s">
        <v>527</v>
      </c>
      <c r="R5" s="17" t="s">
        <v>528</v>
      </c>
      <c r="S5" s="17">
        <v>28</v>
      </c>
    </row>
    <row r="6" spans="1:19" ht="45" x14ac:dyDescent="0.2">
      <c r="A6" s="19">
        <v>65</v>
      </c>
      <c r="B6" s="57" t="s">
        <v>491</v>
      </c>
      <c r="C6" s="57" t="s">
        <v>56</v>
      </c>
      <c r="D6" s="18" t="s">
        <v>502</v>
      </c>
      <c r="E6" s="18" t="s">
        <v>270</v>
      </c>
      <c r="F6" s="18" t="s">
        <v>328</v>
      </c>
      <c r="G6" s="18">
        <v>193</v>
      </c>
      <c r="H6" s="16" t="s">
        <v>509</v>
      </c>
      <c r="I6" s="17" t="s">
        <v>529</v>
      </c>
      <c r="J6" s="17" t="s">
        <v>530</v>
      </c>
      <c r="K6" s="18">
        <v>1079</v>
      </c>
      <c r="L6" s="16" t="s">
        <v>509</v>
      </c>
      <c r="M6" s="17" t="s">
        <v>531</v>
      </c>
      <c r="N6" s="17" t="s">
        <v>532</v>
      </c>
      <c r="O6" s="18">
        <v>5300</v>
      </c>
      <c r="P6" s="16" t="s">
        <v>509</v>
      </c>
      <c r="Q6" s="17" t="s">
        <v>533</v>
      </c>
      <c r="R6" s="17" t="s">
        <v>534</v>
      </c>
      <c r="S6" s="17">
        <v>32</v>
      </c>
    </row>
    <row r="7" spans="1:19" ht="90" x14ac:dyDescent="0.2">
      <c r="A7" s="19">
        <v>66</v>
      </c>
      <c r="B7" s="57" t="s">
        <v>491</v>
      </c>
      <c r="C7" s="57" t="s">
        <v>56</v>
      </c>
      <c r="D7" s="18" t="s">
        <v>512</v>
      </c>
      <c r="E7" s="18" t="s">
        <v>270</v>
      </c>
      <c r="F7" s="18" t="s">
        <v>328</v>
      </c>
      <c r="G7" s="18">
        <v>133</v>
      </c>
      <c r="H7" s="16" t="s">
        <v>535</v>
      </c>
      <c r="I7" s="17" t="s">
        <v>536</v>
      </c>
      <c r="J7" s="17" t="s">
        <v>537</v>
      </c>
      <c r="K7" s="18">
        <v>630</v>
      </c>
      <c r="L7" s="16" t="s">
        <v>516</v>
      </c>
      <c r="M7" s="17" t="s">
        <v>538</v>
      </c>
      <c r="N7" s="17" t="s">
        <v>539</v>
      </c>
      <c r="O7" s="18">
        <v>2829</v>
      </c>
      <c r="P7" s="16" t="s">
        <v>519</v>
      </c>
      <c r="Q7" s="17" t="s">
        <v>540</v>
      </c>
      <c r="R7" s="17" t="s">
        <v>541</v>
      </c>
      <c r="S7" s="17">
        <v>34</v>
      </c>
    </row>
    <row r="8" spans="1:19" ht="45" x14ac:dyDescent="0.2">
      <c r="A8" s="19">
        <v>67</v>
      </c>
      <c r="B8" s="57" t="s">
        <v>491</v>
      </c>
      <c r="C8" s="57" t="s">
        <v>56</v>
      </c>
      <c r="D8" s="18" t="s">
        <v>492</v>
      </c>
      <c r="E8" s="18" t="s">
        <v>299</v>
      </c>
      <c r="F8" s="18" t="s">
        <v>328</v>
      </c>
      <c r="G8" s="18">
        <v>302</v>
      </c>
      <c r="H8" s="16" t="s">
        <v>542</v>
      </c>
      <c r="I8" s="17" t="s">
        <v>543</v>
      </c>
      <c r="J8" s="17" t="s">
        <v>544</v>
      </c>
      <c r="K8" s="18">
        <v>1158</v>
      </c>
      <c r="L8" s="16" t="s">
        <v>542</v>
      </c>
      <c r="M8" s="17" t="s">
        <v>545</v>
      </c>
      <c r="N8" s="17" t="s">
        <v>546</v>
      </c>
      <c r="O8" s="18">
        <v>6174</v>
      </c>
      <c r="P8" s="16" t="s">
        <v>542</v>
      </c>
      <c r="Q8" s="17" t="s">
        <v>547</v>
      </c>
      <c r="R8" s="17" t="s">
        <v>548</v>
      </c>
      <c r="S8" s="17">
        <v>27</v>
      </c>
    </row>
    <row r="9" spans="1:19" ht="60" x14ac:dyDescent="0.2">
      <c r="A9" s="19">
        <v>68</v>
      </c>
      <c r="B9" s="57" t="s">
        <v>491</v>
      </c>
      <c r="C9" s="57" t="s">
        <v>56</v>
      </c>
      <c r="D9" s="18" t="s">
        <v>502</v>
      </c>
      <c r="E9" s="18" t="s">
        <v>299</v>
      </c>
      <c r="F9" s="18" t="s">
        <v>328</v>
      </c>
      <c r="G9" s="18">
        <v>51</v>
      </c>
      <c r="H9" s="16" t="s">
        <v>549</v>
      </c>
      <c r="I9" s="17" t="s">
        <v>550</v>
      </c>
      <c r="J9" s="17" t="s">
        <v>551</v>
      </c>
      <c r="K9" s="18">
        <v>195</v>
      </c>
      <c r="L9" s="16" t="s">
        <v>552</v>
      </c>
      <c r="M9" s="17" t="s">
        <v>553</v>
      </c>
      <c r="N9" s="17" t="s">
        <v>554</v>
      </c>
      <c r="O9" s="18">
        <v>2020</v>
      </c>
      <c r="P9" s="16" t="s">
        <v>555</v>
      </c>
      <c r="Q9" s="17" t="s">
        <v>556</v>
      </c>
      <c r="R9" s="17" t="s">
        <v>557</v>
      </c>
      <c r="S9" s="17">
        <v>31</v>
      </c>
    </row>
    <row r="10" spans="1:19" ht="60" x14ac:dyDescent="0.2">
      <c r="A10" s="19">
        <v>69</v>
      </c>
      <c r="B10" s="57" t="s">
        <v>491</v>
      </c>
      <c r="C10" s="57" t="s">
        <v>56</v>
      </c>
      <c r="D10" s="18" t="s">
        <v>512</v>
      </c>
      <c r="E10" s="18" t="s">
        <v>299</v>
      </c>
      <c r="F10" s="18" t="s">
        <v>328</v>
      </c>
      <c r="G10" s="18">
        <v>59</v>
      </c>
      <c r="H10" s="17" t="s">
        <v>558</v>
      </c>
      <c r="I10" s="17" t="s">
        <v>559</v>
      </c>
      <c r="J10" s="17" t="s">
        <v>560</v>
      </c>
      <c r="K10" s="18">
        <v>213</v>
      </c>
      <c r="L10" s="16" t="s">
        <v>519</v>
      </c>
      <c r="M10" s="17" t="s">
        <v>561</v>
      </c>
      <c r="N10" s="17" t="s">
        <v>562</v>
      </c>
      <c r="O10" s="18">
        <v>3152</v>
      </c>
      <c r="P10" s="16" t="s">
        <v>519</v>
      </c>
      <c r="Q10" s="17" t="s">
        <v>563</v>
      </c>
      <c r="R10" s="17" t="s">
        <v>564</v>
      </c>
      <c r="S10" s="17">
        <v>36</v>
      </c>
    </row>
    <row r="11" spans="1:19" ht="60" x14ac:dyDescent="0.2">
      <c r="A11" s="19">
        <v>70</v>
      </c>
      <c r="B11" s="57" t="s">
        <v>491</v>
      </c>
      <c r="C11" s="57" t="s">
        <v>56</v>
      </c>
      <c r="D11" s="18" t="s">
        <v>492</v>
      </c>
      <c r="E11" s="18" t="s">
        <v>327</v>
      </c>
      <c r="F11" s="18" t="s">
        <v>271</v>
      </c>
      <c r="G11" s="18">
        <v>8370</v>
      </c>
      <c r="H11" s="16" t="s">
        <v>565</v>
      </c>
      <c r="I11" s="17" t="s">
        <v>566</v>
      </c>
      <c r="J11" s="17" t="s">
        <v>567</v>
      </c>
      <c r="K11" s="18">
        <v>31137</v>
      </c>
      <c r="L11" s="16" t="s">
        <v>565</v>
      </c>
      <c r="M11" s="17" t="s">
        <v>568</v>
      </c>
      <c r="N11" s="17" t="s">
        <v>569</v>
      </c>
      <c r="O11" s="18">
        <v>150227</v>
      </c>
      <c r="P11" s="16" t="s">
        <v>565</v>
      </c>
      <c r="Q11" s="17" t="s">
        <v>570</v>
      </c>
      <c r="R11" s="17" t="s">
        <v>571</v>
      </c>
      <c r="S11" s="17">
        <v>28</v>
      </c>
    </row>
    <row r="12" spans="1:19" ht="120" x14ac:dyDescent="0.2">
      <c r="A12" s="19">
        <v>71</v>
      </c>
      <c r="B12" s="57" t="s">
        <v>491</v>
      </c>
      <c r="C12" s="57" t="s">
        <v>56</v>
      </c>
      <c r="D12" s="18" t="s">
        <v>502</v>
      </c>
      <c r="E12" s="18" t="s">
        <v>327</v>
      </c>
      <c r="F12" s="18" t="s">
        <v>271</v>
      </c>
      <c r="G12" s="18">
        <v>4217</v>
      </c>
      <c r="H12" s="16" t="s">
        <v>572</v>
      </c>
      <c r="I12" s="17" t="s">
        <v>573</v>
      </c>
      <c r="J12" s="17" t="s">
        <v>574</v>
      </c>
      <c r="K12" s="18">
        <v>14245</v>
      </c>
      <c r="L12" s="16" t="s">
        <v>575</v>
      </c>
      <c r="M12" s="17" t="s">
        <v>576</v>
      </c>
      <c r="N12" s="17" t="s">
        <v>577</v>
      </c>
      <c r="O12" s="18">
        <v>57949</v>
      </c>
      <c r="P12" s="17" t="s">
        <v>578</v>
      </c>
      <c r="Q12" s="17" t="s">
        <v>579</v>
      </c>
      <c r="R12" s="17" t="s">
        <v>580</v>
      </c>
      <c r="S12" s="17">
        <v>32</v>
      </c>
    </row>
    <row r="13" spans="1:19" ht="90" x14ac:dyDescent="0.2">
      <c r="A13" s="19">
        <v>72</v>
      </c>
      <c r="B13" s="57" t="s">
        <v>491</v>
      </c>
      <c r="C13" s="57" t="s">
        <v>56</v>
      </c>
      <c r="D13" s="18" t="s">
        <v>512</v>
      </c>
      <c r="E13" s="18" t="s">
        <v>327</v>
      </c>
      <c r="F13" s="18" t="s">
        <v>271</v>
      </c>
      <c r="G13" s="18">
        <v>1030</v>
      </c>
      <c r="H13" s="17" t="s">
        <v>581</v>
      </c>
      <c r="I13" s="17" t="s">
        <v>582</v>
      </c>
      <c r="J13" s="17" t="s">
        <v>583</v>
      </c>
      <c r="K13" s="18">
        <v>3573</v>
      </c>
      <c r="L13" s="17" t="s">
        <v>581</v>
      </c>
      <c r="M13" s="17" t="s">
        <v>584</v>
      </c>
      <c r="N13" s="17" t="s">
        <v>585</v>
      </c>
      <c r="O13" s="18">
        <v>18118</v>
      </c>
      <c r="P13" s="17" t="s">
        <v>586</v>
      </c>
      <c r="Q13" s="17" t="s">
        <v>587</v>
      </c>
      <c r="R13" s="17" t="s">
        <v>588</v>
      </c>
      <c r="S13" s="17">
        <v>36</v>
      </c>
    </row>
    <row r="14" spans="1:19" ht="90" x14ac:dyDescent="0.2">
      <c r="A14" s="19">
        <v>73</v>
      </c>
      <c r="B14" s="57" t="s">
        <v>491</v>
      </c>
      <c r="C14" s="57" t="s">
        <v>56</v>
      </c>
      <c r="D14" s="18" t="s">
        <v>492</v>
      </c>
      <c r="E14" s="18" t="s">
        <v>270</v>
      </c>
      <c r="F14" s="18" t="s">
        <v>271</v>
      </c>
      <c r="G14" s="18">
        <v>4785</v>
      </c>
      <c r="H14" s="16" t="s">
        <v>589</v>
      </c>
      <c r="I14" s="17" t="s">
        <v>590</v>
      </c>
      <c r="J14" s="17" t="s">
        <v>591</v>
      </c>
      <c r="K14" s="18">
        <v>20493</v>
      </c>
      <c r="L14" s="16" t="s">
        <v>589</v>
      </c>
      <c r="M14" s="17" t="s">
        <v>592</v>
      </c>
      <c r="N14" s="17" t="s">
        <v>593</v>
      </c>
      <c r="O14" s="18">
        <v>170832</v>
      </c>
      <c r="P14" s="16" t="s">
        <v>589</v>
      </c>
      <c r="Q14" s="17" t="s">
        <v>594</v>
      </c>
      <c r="R14" s="17" t="s">
        <v>595</v>
      </c>
      <c r="S14" s="17">
        <v>28</v>
      </c>
    </row>
    <row r="15" spans="1:19" ht="90" x14ac:dyDescent="0.2">
      <c r="A15" s="19">
        <v>74</v>
      </c>
      <c r="B15" s="57" t="s">
        <v>491</v>
      </c>
      <c r="C15" s="57" t="s">
        <v>56</v>
      </c>
      <c r="D15" s="18" t="s">
        <v>502</v>
      </c>
      <c r="E15" s="18" t="s">
        <v>270</v>
      </c>
      <c r="F15" s="18" t="s">
        <v>271</v>
      </c>
      <c r="G15" s="18">
        <v>5297</v>
      </c>
      <c r="H15" s="16" t="s">
        <v>596</v>
      </c>
      <c r="I15" s="17" t="s">
        <v>597</v>
      </c>
      <c r="J15" s="17" t="s">
        <v>598</v>
      </c>
      <c r="K15" s="18">
        <v>21798</v>
      </c>
      <c r="L15" s="17" t="s">
        <v>599</v>
      </c>
      <c r="M15" s="17" t="s">
        <v>600</v>
      </c>
      <c r="N15" s="17" t="s">
        <v>601</v>
      </c>
      <c r="O15" s="18">
        <v>164890</v>
      </c>
      <c r="P15" s="17" t="s">
        <v>602</v>
      </c>
      <c r="Q15" s="17" t="s">
        <v>603</v>
      </c>
      <c r="R15" s="17" t="s">
        <v>604</v>
      </c>
      <c r="S15" s="17">
        <v>32</v>
      </c>
    </row>
    <row r="16" spans="1:19" ht="105" x14ac:dyDescent="0.2">
      <c r="A16" s="19">
        <v>75</v>
      </c>
      <c r="B16" s="57" t="s">
        <v>491</v>
      </c>
      <c r="C16" s="57" t="s">
        <v>56</v>
      </c>
      <c r="D16" s="18" t="s">
        <v>512</v>
      </c>
      <c r="E16" s="18" t="s">
        <v>270</v>
      </c>
      <c r="F16" s="18" t="s">
        <v>271</v>
      </c>
      <c r="G16" s="18">
        <v>4567</v>
      </c>
      <c r="H16" s="17" t="s">
        <v>602</v>
      </c>
      <c r="I16" s="17" t="s">
        <v>605</v>
      </c>
      <c r="J16" s="17" t="s">
        <v>606</v>
      </c>
      <c r="K16" s="18">
        <v>19830</v>
      </c>
      <c r="L16" s="17" t="s">
        <v>602</v>
      </c>
      <c r="M16" s="17" t="s">
        <v>607</v>
      </c>
      <c r="N16" s="17" t="s">
        <v>608</v>
      </c>
      <c r="O16" s="18">
        <v>162293</v>
      </c>
      <c r="P16" s="17" t="s">
        <v>609</v>
      </c>
      <c r="Q16" s="17" t="s">
        <v>610</v>
      </c>
      <c r="R16" s="17" t="s">
        <v>611</v>
      </c>
      <c r="S16" s="17">
        <v>35</v>
      </c>
    </row>
    <row r="17" spans="1:28" ht="60" x14ac:dyDescent="0.2">
      <c r="A17" s="19">
        <v>76</v>
      </c>
      <c r="B17" s="57" t="s">
        <v>491</v>
      </c>
      <c r="C17" s="57" t="s">
        <v>56</v>
      </c>
      <c r="D17" s="18" t="s">
        <v>492</v>
      </c>
      <c r="E17" s="18" t="s">
        <v>299</v>
      </c>
      <c r="F17" s="18" t="s">
        <v>271</v>
      </c>
      <c r="G17" s="18">
        <v>5087</v>
      </c>
      <c r="H17" s="17" t="s">
        <v>589</v>
      </c>
      <c r="I17" s="17" t="s">
        <v>612</v>
      </c>
      <c r="J17" s="17" t="s">
        <v>613</v>
      </c>
      <c r="K17" s="18">
        <v>21014</v>
      </c>
      <c r="L17" s="16" t="s">
        <v>589</v>
      </c>
      <c r="M17" s="17" t="s">
        <v>614</v>
      </c>
      <c r="N17" s="17" t="s">
        <v>615</v>
      </c>
      <c r="O17" s="18">
        <v>161712</v>
      </c>
      <c r="P17" s="16" t="s">
        <v>589</v>
      </c>
      <c r="Q17" s="17" t="s">
        <v>616</v>
      </c>
      <c r="R17" s="17" t="s">
        <v>617</v>
      </c>
      <c r="S17" s="17">
        <v>28</v>
      </c>
    </row>
    <row r="18" spans="1:28" ht="120" x14ac:dyDescent="0.2">
      <c r="A18" s="19">
        <v>77</v>
      </c>
      <c r="B18" s="57" t="s">
        <v>491</v>
      </c>
      <c r="C18" s="57" t="s">
        <v>56</v>
      </c>
      <c r="D18" s="18" t="s">
        <v>502</v>
      </c>
      <c r="E18" s="18" t="s">
        <v>299</v>
      </c>
      <c r="F18" s="18" t="s">
        <v>271</v>
      </c>
      <c r="G18" s="18">
        <v>6944</v>
      </c>
      <c r="H18" s="17" t="s">
        <v>618</v>
      </c>
      <c r="I18" s="17" t="s">
        <v>619</v>
      </c>
      <c r="J18" s="17" t="s">
        <v>620</v>
      </c>
      <c r="K18" s="18">
        <v>28698</v>
      </c>
      <c r="L18" s="16" t="s">
        <v>621</v>
      </c>
      <c r="M18" s="17" t="s">
        <v>622</v>
      </c>
      <c r="N18" s="17" t="s">
        <v>623</v>
      </c>
      <c r="O18" s="18">
        <v>226185</v>
      </c>
      <c r="P18" s="16" t="s">
        <v>621</v>
      </c>
      <c r="Q18" s="17" t="s">
        <v>624</v>
      </c>
      <c r="R18" s="17" t="s">
        <v>625</v>
      </c>
      <c r="S18" s="17">
        <v>32</v>
      </c>
    </row>
    <row r="19" spans="1:28" ht="105" x14ac:dyDescent="0.2">
      <c r="A19" s="19">
        <v>78</v>
      </c>
      <c r="B19" s="57" t="s">
        <v>491</v>
      </c>
      <c r="C19" s="57" t="s">
        <v>56</v>
      </c>
      <c r="D19" s="18" t="s">
        <v>512</v>
      </c>
      <c r="E19" s="18" t="s">
        <v>299</v>
      </c>
      <c r="F19" s="18" t="s">
        <v>271</v>
      </c>
      <c r="G19" s="18">
        <v>2923</v>
      </c>
      <c r="H19" s="17" t="s">
        <v>626</v>
      </c>
      <c r="I19" s="17" t="s">
        <v>627</v>
      </c>
      <c r="J19" s="17" t="s">
        <v>628</v>
      </c>
      <c r="K19" s="18">
        <v>12531</v>
      </c>
      <c r="L19" s="17" t="s">
        <v>599</v>
      </c>
      <c r="M19" s="17" t="s">
        <v>629</v>
      </c>
      <c r="N19" s="17" t="s">
        <v>630</v>
      </c>
      <c r="O19" s="18">
        <v>93499</v>
      </c>
      <c r="P19" s="17" t="s">
        <v>599</v>
      </c>
      <c r="Q19" s="17" t="s">
        <v>631</v>
      </c>
      <c r="R19" s="17" t="s">
        <v>632</v>
      </c>
      <c r="S19" s="17">
        <v>36</v>
      </c>
    </row>
    <row r="20" spans="1:28" ht="60" x14ac:dyDescent="0.2">
      <c r="A20" s="19">
        <v>79</v>
      </c>
      <c r="B20" s="57" t="s">
        <v>633</v>
      </c>
      <c r="C20" s="57" t="s">
        <v>56</v>
      </c>
      <c r="D20" s="18" t="s">
        <v>492</v>
      </c>
      <c r="E20" s="18" t="s">
        <v>327</v>
      </c>
      <c r="F20" s="18" t="s">
        <v>271</v>
      </c>
      <c r="G20" s="18">
        <v>9443</v>
      </c>
      <c r="H20" s="16" t="s">
        <v>634</v>
      </c>
      <c r="I20" s="17" t="s">
        <v>635</v>
      </c>
      <c r="J20" s="17" t="s">
        <v>636</v>
      </c>
      <c r="K20" s="18">
        <v>41060</v>
      </c>
      <c r="L20" s="16" t="s">
        <v>634</v>
      </c>
      <c r="M20" s="17" t="s">
        <v>637</v>
      </c>
      <c r="N20" s="17" t="s">
        <v>638</v>
      </c>
      <c r="O20" s="18">
        <v>339530</v>
      </c>
      <c r="P20" s="16" t="s">
        <v>634</v>
      </c>
      <c r="Q20" s="17" t="s">
        <v>639</v>
      </c>
      <c r="R20" s="17" t="s">
        <v>640</v>
      </c>
      <c r="S20" s="17">
        <v>30</v>
      </c>
    </row>
    <row r="21" spans="1:28" ht="105" x14ac:dyDescent="0.2">
      <c r="A21" s="19">
        <v>80</v>
      </c>
      <c r="B21" s="57" t="s">
        <v>633</v>
      </c>
      <c r="C21" s="57" t="s">
        <v>56</v>
      </c>
      <c r="D21" s="18" t="s">
        <v>502</v>
      </c>
      <c r="E21" s="18" t="s">
        <v>327</v>
      </c>
      <c r="F21" s="18" t="s">
        <v>271</v>
      </c>
      <c r="G21" s="18">
        <v>7620</v>
      </c>
      <c r="H21" s="16" t="s">
        <v>641</v>
      </c>
      <c r="I21" s="17" t="s">
        <v>642</v>
      </c>
      <c r="J21" s="17" t="s">
        <v>643</v>
      </c>
      <c r="K21" s="18">
        <v>29967</v>
      </c>
      <c r="L21" s="16" t="s">
        <v>644</v>
      </c>
      <c r="M21" s="17" t="s">
        <v>645</v>
      </c>
      <c r="N21" s="17" t="s">
        <v>646</v>
      </c>
      <c r="O21" s="18">
        <v>197676</v>
      </c>
      <c r="P21" s="16" t="s">
        <v>641</v>
      </c>
      <c r="Q21" s="17" t="s">
        <v>647</v>
      </c>
      <c r="R21" s="17" t="s">
        <v>648</v>
      </c>
      <c r="S21" s="17">
        <v>32</v>
      </c>
    </row>
    <row r="22" spans="1:28" ht="60" x14ac:dyDescent="0.2">
      <c r="A22" s="19">
        <v>81</v>
      </c>
      <c r="B22" s="57" t="s">
        <v>633</v>
      </c>
      <c r="C22" s="57" t="s">
        <v>56</v>
      </c>
      <c r="D22" s="18" t="s">
        <v>512</v>
      </c>
      <c r="E22" s="18" t="s">
        <v>327</v>
      </c>
      <c r="F22" s="18" t="s">
        <v>271</v>
      </c>
      <c r="G22" s="18">
        <v>4511</v>
      </c>
      <c r="H22" s="16" t="s">
        <v>649</v>
      </c>
      <c r="I22" s="17" t="s">
        <v>650</v>
      </c>
      <c r="J22" s="17" t="s">
        <v>651</v>
      </c>
      <c r="K22" s="18">
        <v>18731</v>
      </c>
      <c r="L22" s="16" t="s">
        <v>649</v>
      </c>
      <c r="M22" s="17" t="s">
        <v>652</v>
      </c>
      <c r="N22" s="17" t="s">
        <v>653</v>
      </c>
      <c r="O22" s="18">
        <v>139120</v>
      </c>
      <c r="P22" s="16" t="s">
        <v>649</v>
      </c>
      <c r="Q22" s="17" t="s">
        <v>654</v>
      </c>
      <c r="R22" s="17" t="s">
        <v>655</v>
      </c>
      <c r="S22" s="17" t="s">
        <v>106</v>
      </c>
    </row>
    <row r="23" spans="1:28" ht="90" x14ac:dyDescent="0.2">
      <c r="A23" s="19">
        <v>82</v>
      </c>
      <c r="B23" s="57" t="s">
        <v>633</v>
      </c>
      <c r="C23" s="57" t="s">
        <v>56</v>
      </c>
      <c r="D23" s="18" t="s">
        <v>492</v>
      </c>
      <c r="E23" s="18" t="s">
        <v>270</v>
      </c>
      <c r="F23" s="18" t="s">
        <v>271</v>
      </c>
      <c r="G23" s="18">
        <v>11443</v>
      </c>
      <c r="H23" s="16" t="s">
        <v>656</v>
      </c>
      <c r="I23" s="17" t="s">
        <v>657</v>
      </c>
      <c r="J23" s="17" t="s">
        <v>658</v>
      </c>
      <c r="K23" s="18">
        <v>49132</v>
      </c>
      <c r="L23" s="16" t="s">
        <v>656</v>
      </c>
      <c r="M23" s="17" t="s">
        <v>659</v>
      </c>
      <c r="N23" s="17" t="s">
        <v>660</v>
      </c>
      <c r="O23" s="18">
        <v>395498</v>
      </c>
      <c r="P23" s="16" t="s">
        <v>661</v>
      </c>
      <c r="Q23" s="17" t="s">
        <v>662</v>
      </c>
      <c r="R23" s="17" t="s">
        <v>663</v>
      </c>
      <c r="S23" s="17">
        <v>28</v>
      </c>
    </row>
    <row r="24" spans="1:28" ht="105" x14ac:dyDescent="0.2">
      <c r="A24" s="19">
        <v>83</v>
      </c>
      <c r="B24" s="57" t="s">
        <v>633</v>
      </c>
      <c r="C24" s="57" t="s">
        <v>56</v>
      </c>
      <c r="D24" s="18" t="s">
        <v>502</v>
      </c>
      <c r="E24" s="18" t="s">
        <v>270</v>
      </c>
      <c r="F24" s="18" t="s">
        <v>271</v>
      </c>
      <c r="G24" s="18">
        <v>7560</v>
      </c>
      <c r="H24" s="16" t="s">
        <v>664</v>
      </c>
      <c r="I24" s="17" t="s">
        <v>665</v>
      </c>
      <c r="J24" s="17" t="s">
        <v>666</v>
      </c>
      <c r="K24" s="18">
        <v>29830</v>
      </c>
      <c r="L24" s="16" t="s">
        <v>667</v>
      </c>
      <c r="M24" s="17" t="s">
        <v>668</v>
      </c>
      <c r="N24" s="17" t="s">
        <v>669</v>
      </c>
      <c r="O24" s="18">
        <v>230020</v>
      </c>
      <c r="P24" s="16" t="s">
        <v>641</v>
      </c>
      <c r="Q24" s="17" t="s">
        <v>670</v>
      </c>
      <c r="R24" s="17" t="s">
        <v>671</v>
      </c>
      <c r="S24" s="17">
        <v>33</v>
      </c>
    </row>
    <row r="25" spans="1:28" ht="75" x14ac:dyDescent="0.2">
      <c r="A25" s="19">
        <v>84</v>
      </c>
      <c r="B25" s="57" t="s">
        <v>633</v>
      </c>
      <c r="C25" s="57" t="s">
        <v>56</v>
      </c>
      <c r="D25" s="18" t="s">
        <v>512</v>
      </c>
      <c r="E25" s="18" t="s">
        <v>270</v>
      </c>
      <c r="F25" s="18" t="s">
        <v>271</v>
      </c>
      <c r="G25" s="18">
        <v>3141</v>
      </c>
      <c r="H25" s="16" t="s">
        <v>649</v>
      </c>
      <c r="I25" s="17" t="s">
        <v>672</v>
      </c>
      <c r="J25" s="17" t="s">
        <v>673</v>
      </c>
      <c r="K25" s="18">
        <v>12282</v>
      </c>
      <c r="L25" s="16" t="s">
        <v>649</v>
      </c>
      <c r="M25" s="17" t="s">
        <v>674</v>
      </c>
      <c r="N25" s="17" t="s">
        <v>675</v>
      </c>
      <c r="O25" s="18">
        <v>92093</v>
      </c>
      <c r="P25" s="16" t="s">
        <v>676</v>
      </c>
      <c r="Q25" s="17" t="s">
        <v>677</v>
      </c>
      <c r="R25" s="17" t="s">
        <v>678</v>
      </c>
      <c r="S25" s="17">
        <v>37</v>
      </c>
    </row>
    <row r="26" spans="1:28" ht="75" x14ac:dyDescent="0.2">
      <c r="A26" s="19">
        <v>85</v>
      </c>
      <c r="B26" s="57" t="s">
        <v>633</v>
      </c>
      <c r="C26" s="57" t="s">
        <v>56</v>
      </c>
      <c r="D26" s="18" t="s">
        <v>492</v>
      </c>
      <c r="E26" s="18" t="s">
        <v>299</v>
      </c>
      <c r="F26" s="18" t="s">
        <v>271</v>
      </c>
      <c r="G26" s="18">
        <v>14496</v>
      </c>
      <c r="H26" s="16" t="s">
        <v>679</v>
      </c>
      <c r="I26" s="17" t="s">
        <v>680</v>
      </c>
      <c r="J26" s="17" t="s">
        <v>681</v>
      </c>
      <c r="K26" s="18">
        <v>56857</v>
      </c>
      <c r="L26" s="16" t="s">
        <v>679</v>
      </c>
      <c r="M26" s="17" t="s">
        <v>682</v>
      </c>
      <c r="N26" s="17" t="s">
        <v>683</v>
      </c>
      <c r="O26" s="18">
        <v>441959</v>
      </c>
      <c r="P26" s="16" t="s">
        <v>679</v>
      </c>
      <c r="Q26" s="17" t="s">
        <v>684</v>
      </c>
      <c r="R26" s="17" t="s">
        <v>685</v>
      </c>
      <c r="S26" s="17">
        <v>31</v>
      </c>
    </row>
    <row r="27" spans="1:28" ht="60" x14ac:dyDescent="0.2">
      <c r="A27" s="19">
        <v>86</v>
      </c>
      <c r="B27" s="57" t="s">
        <v>633</v>
      </c>
      <c r="C27" s="57" t="s">
        <v>56</v>
      </c>
      <c r="D27" s="18" t="s">
        <v>502</v>
      </c>
      <c r="E27" s="18" t="s">
        <v>299</v>
      </c>
      <c r="F27" s="18" t="s">
        <v>271</v>
      </c>
      <c r="G27" s="17">
        <v>10594</v>
      </c>
      <c r="H27" s="16" t="s">
        <v>686</v>
      </c>
      <c r="I27" s="17" t="s">
        <v>687</v>
      </c>
      <c r="J27" s="17" t="s">
        <v>688</v>
      </c>
      <c r="K27" s="18">
        <v>40238</v>
      </c>
      <c r="L27" s="16" t="s">
        <v>686</v>
      </c>
      <c r="M27" s="17" t="s">
        <v>689</v>
      </c>
      <c r="N27" s="17" t="s">
        <v>690</v>
      </c>
      <c r="O27" s="18">
        <v>285570</v>
      </c>
      <c r="P27" s="16" t="s">
        <v>686</v>
      </c>
      <c r="Q27" s="17" t="s">
        <v>691</v>
      </c>
      <c r="R27" s="17" t="s">
        <v>692</v>
      </c>
      <c r="S27" s="17">
        <v>35.5</v>
      </c>
    </row>
    <row r="28" spans="1:28" ht="75" x14ac:dyDescent="0.2">
      <c r="A28" s="19">
        <v>87</v>
      </c>
      <c r="B28" s="57" t="s">
        <v>633</v>
      </c>
      <c r="C28" s="57" t="s">
        <v>56</v>
      </c>
      <c r="D28" s="18" t="s">
        <v>512</v>
      </c>
      <c r="E28" s="18" t="s">
        <v>299</v>
      </c>
      <c r="F28" s="18" t="s">
        <v>271</v>
      </c>
      <c r="G28" s="17">
        <v>2379</v>
      </c>
      <c r="H28" s="16" t="s">
        <v>649</v>
      </c>
      <c r="I28" s="17" t="s">
        <v>693</v>
      </c>
      <c r="J28" s="17" t="s">
        <v>694</v>
      </c>
      <c r="K28" s="18">
        <v>8943</v>
      </c>
      <c r="L28" s="16" t="s">
        <v>649</v>
      </c>
      <c r="M28" s="17" t="s">
        <v>695</v>
      </c>
      <c r="N28" s="17" t="s">
        <v>696</v>
      </c>
      <c r="O28" s="18">
        <v>53138</v>
      </c>
      <c r="P28" s="16" t="s">
        <v>697</v>
      </c>
      <c r="Q28" s="17" t="s">
        <v>698</v>
      </c>
      <c r="R28" s="17" t="s">
        <v>699</v>
      </c>
      <c r="S28" s="17">
        <v>37.5</v>
      </c>
    </row>
    <row r="29" spans="1:28" ht="45" x14ac:dyDescent="0.2">
      <c r="A29" s="19">
        <v>88</v>
      </c>
      <c r="B29" s="57" t="s">
        <v>633</v>
      </c>
      <c r="C29" s="57" t="s">
        <v>56</v>
      </c>
      <c r="D29" s="18" t="s">
        <v>492</v>
      </c>
      <c r="E29" s="18" t="s">
        <v>327</v>
      </c>
      <c r="F29" s="18" t="s">
        <v>328</v>
      </c>
      <c r="G29" s="17">
        <v>2502</v>
      </c>
      <c r="H29" s="16" t="s">
        <v>700</v>
      </c>
      <c r="I29" s="17" t="s">
        <v>701</v>
      </c>
      <c r="J29" s="17" t="s">
        <v>702</v>
      </c>
      <c r="K29" s="18">
        <v>8758</v>
      </c>
      <c r="L29" s="16" t="s">
        <v>700</v>
      </c>
      <c r="M29" s="17" t="s">
        <v>703</v>
      </c>
      <c r="N29" s="17" t="s">
        <v>704</v>
      </c>
      <c r="O29" s="18">
        <v>38815</v>
      </c>
      <c r="P29" s="16" t="s">
        <v>700</v>
      </c>
      <c r="Q29" s="17" t="s">
        <v>705</v>
      </c>
      <c r="R29" s="17" t="s">
        <v>706</v>
      </c>
      <c r="S29" s="17">
        <v>31</v>
      </c>
    </row>
    <row r="30" spans="1:28" ht="18.75" customHeight="1" x14ac:dyDescent="0.2">
      <c r="A30" s="19">
        <v>89</v>
      </c>
      <c r="B30" s="57" t="s">
        <v>633</v>
      </c>
      <c r="C30" s="57" t="s">
        <v>56</v>
      </c>
      <c r="D30" s="18" t="s">
        <v>502</v>
      </c>
      <c r="E30" s="18" t="s">
        <v>327</v>
      </c>
      <c r="F30" s="18" t="s">
        <v>328</v>
      </c>
      <c r="G30" s="17">
        <v>5</v>
      </c>
      <c r="H30" s="16" t="s">
        <v>707</v>
      </c>
      <c r="I30" s="16">
        <v>3</v>
      </c>
      <c r="J30" s="16">
        <v>60</v>
      </c>
      <c r="K30" s="16">
        <v>18</v>
      </c>
      <c r="L30" s="16" t="s">
        <v>707</v>
      </c>
      <c r="M30" s="16">
        <v>14</v>
      </c>
      <c r="N30" s="16">
        <v>77.778000000000006</v>
      </c>
      <c r="O30" s="16">
        <v>38</v>
      </c>
      <c r="P30" s="16" t="s">
        <v>707</v>
      </c>
      <c r="Q30" s="16">
        <v>24</v>
      </c>
      <c r="R30" s="16">
        <v>63.158000000000001</v>
      </c>
      <c r="S30" s="17">
        <v>33.5</v>
      </c>
    </row>
    <row r="31" spans="1:28" ht="15" customHeight="1" x14ac:dyDescent="0.2">
      <c r="A31" s="19">
        <v>90</v>
      </c>
      <c r="B31" s="57" t="s">
        <v>633</v>
      </c>
      <c r="C31" s="57" t="s">
        <v>56</v>
      </c>
      <c r="D31" s="18" t="s">
        <v>512</v>
      </c>
      <c r="E31" s="18" t="s">
        <v>327</v>
      </c>
      <c r="F31" s="18" t="s">
        <v>328</v>
      </c>
      <c r="G31" s="16">
        <v>1</v>
      </c>
      <c r="H31" s="16" t="s">
        <v>707</v>
      </c>
      <c r="I31" s="16" t="s">
        <v>409</v>
      </c>
      <c r="J31" s="16" t="s">
        <v>708</v>
      </c>
      <c r="K31" s="16">
        <v>5</v>
      </c>
      <c r="L31" s="16" t="s">
        <v>709</v>
      </c>
      <c r="M31" s="16" t="s">
        <v>710</v>
      </c>
      <c r="N31" s="16" t="s">
        <v>711</v>
      </c>
      <c r="O31" s="16">
        <v>13</v>
      </c>
      <c r="P31" s="16" t="s">
        <v>712</v>
      </c>
      <c r="Q31" s="16" t="s">
        <v>713</v>
      </c>
      <c r="R31" s="16" t="s">
        <v>714</v>
      </c>
      <c r="S31" s="17" t="s">
        <v>106</v>
      </c>
    </row>
    <row r="32" spans="1:28" ht="45" x14ac:dyDescent="0.2">
      <c r="A32" s="19">
        <v>91</v>
      </c>
      <c r="B32" s="57" t="s">
        <v>633</v>
      </c>
      <c r="C32" s="57" t="s">
        <v>56</v>
      </c>
      <c r="D32" s="18" t="s">
        <v>492</v>
      </c>
      <c r="E32" s="18" t="s">
        <v>270</v>
      </c>
      <c r="F32" s="18" t="s">
        <v>328</v>
      </c>
      <c r="G32" s="16">
        <v>4436</v>
      </c>
      <c r="H32" s="16" t="s">
        <v>715</v>
      </c>
      <c r="I32" s="16" t="s">
        <v>716</v>
      </c>
      <c r="J32" s="16" t="s">
        <v>717</v>
      </c>
      <c r="K32" s="16">
        <v>16662</v>
      </c>
      <c r="L32" s="16" t="s">
        <v>715</v>
      </c>
      <c r="M32" s="16" t="s">
        <v>718</v>
      </c>
      <c r="N32" s="16" t="s">
        <v>719</v>
      </c>
      <c r="O32" s="16">
        <v>80555</v>
      </c>
      <c r="P32" s="16" t="s">
        <v>715</v>
      </c>
      <c r="Q32" s="16" t="s">
        <v>720</v>
      </c>
      <c r="R32" s="16" t="s">
        <v>721</v>
      </c>
      <c r="S32" s="17">
        <v>28</v>
      </c>
      <c r="T32" s="21"/>
      <c r="Z32" s="21"/>
      <c r="AA32" s="21"/>
      <c r="AB32" s="21"/>
    </row>
    <row r="33" spans="1:28" x14ac:dyDescent="0.2">
      <c r="A33" s="19">
        <v>92</v>
      </c>
      <c r="B33" s="57" t="s">
        <v>633</v>
      </c>
      <c r="C33" s="57" t="s">
        <v>56</v>
      </c>
      <c r="D33" s="18" t="s">
        <v>502</v>
      </c>
      <c r="E33" s="18" t="s">
        <v>270</v>
      </c>
      <c r="F33" s="18" t="s">
        <v>328</v>
      </c>
      <c r="G33" s="16">
        <v>13</v>
      </c>
      <c r="H33" s="16" t="s">
        <v>707</v>
      </c>
      <c r="I33" s="16">
        <v>10</v>
      </c>
      <c r="J33" s="16">
        <v>76.923000000000002</v>
      </c>
      <c r="K33" s="16">
        <v>33</v>
      </c>
      <c r="L33" s="16" t="s">
        <v>707</v>
      </c>
      <c r="M33" s="16">
        <v>23</v>
      </c>
      <c r="N33" s="16">
        <v>69.697000000000003</v>
      </c>
      <c r="O33" s="16">
        <v>67</v>
      </c>
      <c r="P33" s="16" t="s">
        <v>707</v>
      </c>
      <c r="Q33" s="16">
        <v>45</v>
      </c>
      <c r="R33" s="16">
        <v>67.164000000000001</v>
      </c>
      <c r="S33" s="17">
        <v>33</v>
      </c>
      <c r="T33" s="21"/>
      <c r="Z33" s="21"/>
      <c r="AA33" s="21"/>
      <c r="AB33" s="21"/>
    </row>
    <row r="34" spans="1:28" ht="75" x14ac:dyDescent="0.2">
      <c r="A34" s="19">
        <v>93</v>
      </c>
      <c r="B34" s="57" t="s">
        <v>633</v>
      </c>
      <c r="C34" s="57" t="s">
        <v>56</v>
      </c>
      <c r="D34" s="18" t="s">
        <v>512</v>
      </c>
      <c r="E34" s="18" t="s">
        <v>270</v>
      </c>
      <c r="F34" s="18" t="s">
        <v>328</v>
      </c>
      <c r="G34" s="16">
        <v>2</v>
      </c>
      <c r="H34" s="16" t="s">
        <v>722</v>
      </c>
      <c r="I34" s="16" t="s">
        <v>723</v>
      </c>
      <c r="J34" s="16" t="s">
        <v>724</v>
      </c>
      <c r="K34" s="16">
        <v>3</v>
      </c>
      <c r="L34" s="16" t="s">
        <v>725</v>
      </c>
      <c r="M34" s="16" t="s">
        <v>726</v>
      </c>
      <c r="N34" s="16" t="s">
        <v>727</v>
      </c>
      <c r="O34" s="16">
        <v>11</v>
      </c>
      <c r="P34" s="16" t="s">
        <v>728</v>
      </c>
      <c r="Q34" s="16" t="s">
        <v>729</v>
      </c>
      <c r="R34" s="16" t="s">
        <v>730</v>
      </c>
      <c r="S34" s="17" t="s">
        <v>106</v>
      </c>
      <c r="T34" s="21"/>
      <c r="Z34" s="21"/>
      <c r="AA34" s="21"/>
      <c r="AB34" s="21"/>
    </row>
    <row r="35" spans="1:28" ht="45" x14ac:dyDescent="0.2">
      <c r="A35" s="19">
        <v>94</v>
      </c>
      <c r="B35" s="57" t="s">
        <v>633</v>
      </c>
      <c r="C35" s="57" t="s">
        <v>56</v>
      </c>
      <c r="D35" s="18" t="s">
        <v>492</v>
      </c>
      <c r="E35" s="18" t="s">
        <v>299</v>
      </c>
      <c r="F35" s="18" t="s">
        <v>328</v>
      </c>
      <c r="G35" s="16">
        <v>4318</v>
      </c>
      <c r="H35" s="16" t="s">
        <v>700</v>
      </c>
      <c r="I35" s="16" t="s">
        <v>731</v>
      </c>
      <c r="J35" s="16" t="s">
        <v>732</v>
      </c>
      <c r="K35" s="16">
        <v>15519</v>
      </c>
      <c r="L35" s="16" t="s">
        <v>700</v>
      </c>
      <c r="M35" s="16" t="s">
        <v>733</v>
      </c>
      <c r="N35" s="16" t="s">
        <v>734</v>
      </c>
      <c r="O35" s="16">
        <v>61012</v>
      </c>
      <c r="P35" s="16" t="s">
        <v>700</v>
      </c>
      <c r="Q35" s="16" t="s">
        <v>735</v>
      </c>
      <c r="R35" s="16" t="s">
        <v>736</v>
      </c>
      <c r="S35" s="17">
        <v>31</v>
      </c>
      <c r="T35" s="21"/>
      <c r="Z35" s="21"/>
      <c r="AA35" s="21"/>
      <c r="AB35" s="21"/>
    </row>
    <row r="36" spans="1:28" x14ac:dyDescent="0.2">
      <c r="A36" s="19">
        <v>95</v>
      </c>
      <c r="B36" s="57" t="s">
        <v>633</v>
      </c>
      <c r="C36" s="57" t="s">
        <v>56</v>
      </c>
      <c r="D36" s="18" t="s">
        <v>502</v>
      </c>
      <c r="E36" s="18" t="s">
        <v>299</v>
      </c>
      <c r="F36" s="18" t="s">
        <v>328</v>
      </c>
      <c r="G36" s="16">
        <v>1066</v>
      </c>
      <c r="H36" s="16" t="s">
        <v>707</v>
      </c>
      <c r="I36" s="16">
        <v>941</v>
      </c>
      <c r="J36" s="16">
        <v>88.274000000000001</v>
      </c>
      <c r="K36" s="16">
        <v>3208</v>
      </c>
      <c r="L36" s="16" t="s">
        <v>707</v>
      </c>
      <c r="M36" s="16">
        <v>2832</v>
      </c>
      <c r="N36" s="16">
        <v>88.278999999999996</v>
      </c>
      <c r="O36" s="16">
        <v>7985</v>
      </c>
      <c r="P36" s="16" t="s">
        <v>707</v>
      </c>
      <c r="Q36" s="16">
        <v>7052</v>
      </c>
      <c r="R36" s="16">
        <v>88.316000000000003</v>
      </c>
      <c r="S36" s="17">
        <v>33</v>
      </c>
      <c r="T36" s="21"/>
      <c r="Z36" s="21"/>
      <c r="AA36" s="21"/>
      <c r="AB36" s="21"/>
    </row>
    <row r="37" spans="1:28" x14ac:dyDescent="0.2">
      <c r="A37" s="19">
        <v>96</v>
      </c>
      <c r="B37" s="57" t="s">
        <v>633</v>
      </c>
      <c r="C37" s="57" t="s">
        <v>56</v>
      </c>
      <c r="D37" s="18" t="s">
        <v>512</v>
      </c>
      <c r="E37" s="18" t="s">
        <v>299</v>
      </c>
      <c r="F37" s="18" t="s">
        <v>328</v>
      </c>
      <c r="G37" s="16">
        <v>2</v>
      </c>
      <c r="H37" s="16" t="s">
        <v>707</v>
      </c>
      <c r="I37" s="16">
        <v>2</v>
      </c>
      <c r="J37" s="16">
        <v>100</v>
      </c>
      <c r="K37" s="16">
        <v>11</v>
      </c>
      <c r="L37" s="16" t="s">
        <v>707</v>
      </c>
      <c r="M37" s="16">
        <v>8</v>
      </c>
      <c r="N37" s="16">
        <v>72.727000000000004</v>
      </c>
      <c r="O37" s="16">
        <v>18</v>
      </c>
      <c r="P37" s="16" t="s">
        <v>707</v>
      </c>
      <c r="Q37" s="16">
        <v>11</v>
      </c>
      <c r="R37" s="16">
        <v>61.110999999999997</v>
      </c>
      <c r="S37" s="16">
        <v>38</v>
      </c>
      <c r="T37" s="21"/>
      <c r="Z37" s="21"/>
      <c r="AA37" s="21"/>
      <c r="AB37" s="21"/>
    </row>
    <row r="38" spans="1:28" x14ac:dyDescent="0.2">
      <c r="L38" s="21"/>
      <c r="M38" s="21"/>
      <c r="N38" s="21"/>
      <c r="P38" s="21"/>
      <c r="Q38" s="21"/>
      <c r="R38" s="21"/>
      <c r="T38" s="21"/>
      <c r="Z38" s="21"/>
      <c r="AA38" s="21"/>
      <c r="AB38" s="21"/>
    </row>
  </sheetData>
  <sortState xmlns:xlrd2="http://schemas.microsoft.com/office/spreadsheetml/2017/richdata2" ref="A2:S38">
    <sortCondition ref="A2:A38"/>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9"/>
  <sheetViews>
    <sheetView workbookViewId="0">
      <selection sqref="A1:XFD1048576"/>
    </sheetView>
  </sheetViews>
  <sheetFormatPr baseColWidth="10" defaultColWidth="8.83203125" defaultRowHeight="15" x14ac:dyDescent="0.2"/>
  <cols>
    <col min="1" max="1" width="18.5" style="20" customWidth="1"/>
    <col min="2" max="7" width="8.83203125" style="20"/>
    <col min="8" max="8" width="16.6640625" style="20" bestFit="1" customWidth="1"/>
    <col min="9" max="11" width="8.83203125" style="20"/>
    <col min="12" max="12" width="22" style="20" customWidth="1"/>
    <col min="13" max="15" width="8.83203125" style="20"/>
    <col min="16" max="16" width="20.5" style="20" customWidth="1"/>
    <col min="17" max="16384" width="8.83203125" style="20"/>
  </cols>
  <sheetData>
    <row r="1" spans="1:19" x14ac:dyDescent="0.2">
      <c r="A1" s="49" t="s">
        <v>481</v>
      </c>
      <c r="B1" s="11" t="s">
        <v>737</v>
      </c>
      <c r="C1" s="11" t="s">
        <v>48</v>
      </c>
      <c r="D1" s="50" t="s">
        <v>738</v>
      </c>
      <c r="E1" s="50" t="s">
        <v>254</v>
      </c>
      <c r="F1" s="50" t="s">
        <v>739</v>
      </c>
      <c r="G1" s="49" t="s">
        <v>740</v>
      </c>
      <c r="H1" s="49" t="s">
        <v>257</v>
      </c>
      <c r="I1" s="49" t="s">
        <v>258</v>
      </c>
      <c r="J1" s="49" t="s">
        <v>259</v>
      </c>
      <c r="K1" s="49" t="s">
        <v>741</v>
      </c>
      <c r="L1" s="49" t="s">
        <v>261</v>
      </c>
      <c r="M1" s="49" t="s">
        <v>262</v>
      </c>
      <c r="N1" s="49" t="s">
        <v>263</v>
      </c>
      <c r="O1" s="49" t="s">
        <v>742</v>
      </c>
      <c r="P1" s="49" t="s">
        <v>265</v>
      </c>
      <c r="Q1" s="49" t="s">
        <v>266</v>
      </c>
      <c r="R1" s="49" t="s">
        <v>267</v>
      </c>
      <c r="S1" s="51" t="s">
        <v>743</v>
      </c>
    </row>
    <row r="2" spans="1:19" ht="105" x14ac:dyDescent="0.2">
      <c r="A2" s="49" t="s">
        <v>744</v>
      </c>
      <c r="B2" s="52" t="s">
        <v>745</v>
      </c>
      <c r="C2" s="52" t="s">
        <v>56</v>
      </c>
      <c r="D2" s="53" t="s">
        <v>492</v>
      </c>
      <c r="E2" s="53" t="s">
        <v>327</v>
      </c>
      <c r="F2" s="53" t="s">
        <v>746</v>
      </c>
      <c r="G2" s="53">
        <v>4260</v>
      </c>
      <c r="H2" s="54" t="s">
        <v>747</v>
      </c>
      <c r="I2" s="55" t="s">
        <v>748</v>
      </c>
      <c r="J2" s="55" t="s">
        <v>749</v>
      </c>
      <c r="K2" s="53">
        <v>16012</v>
      </c>
      <c r="L2" s="54" t="s">
        <v>750</v>
      </c>
      <c r="M2" s="55" t="s">
        <v>751</v>
      </c>
      <c r="N2" s="55" t="s">
        <v>752</v>
      </c>
      <c r="O2" s="53">
        <v>55428</v>
      </c>
      <c r="P2" s="54" t="s">
        <v>753</v>
      </c>
      <c r="Q2" s="55" t="s">
        <v>754</v>
      </c>
      <c r="R2" s="55" t="s">
        <v>755</v>
      </c>
      <c r="S2" s="53">
        <v>30</v>
      </c>
    </row>
    <row r="3" spans="1:19" ht="60" x14ac:dyDescent="0.2">
      <c r="A3" s="49" t="s">
        <v>756</v>
      </c>
      <c r="B3" s="52" t="s">
        <v>745</v>
      </c>
      <c r="C3" s="52" t="s">
        <v>56</v>
      </c>
      <c r="D3" s="53" t="s">
        <v>502</v>
      </c>
      <c r="E3" s="53" t="s">
        <v>270</v>
      </c>
      <c r="F3" s="53" t="s">
        <v>746</v>
      </c>
      <c r="G3" s="53">
        <v>1035</v>
      </c>
      <c r="H3" s="54" t="s">
        <v>757</v>
      </c>
      <c r="I3" s="55" t="s">
        <v>758</v>
      </c>
      <c r="J3" s="55" t="s">
        <v>759</v>
      </c>
      <c r="K3" s="53">
        <v>4381</v>
      </c>
      <c r="L3" s="54" t="s">
        <v>760</v>
      </c>
      <c r="M3" s="55" t="s">
        <v>761</v>
      </c>
      <c r="N3" s="55" t="s">
        <v>762</v>
      </c>
      <c r="O3" s="53">
        <v>25195</v>
      </c>
      <c r="P3" s="54" t="s">
        <v>760</v>
      </c>
      <c r="Q3" s="55" t="s">
        <v>763</v>
      </c>
      <c r="R3" s="55" t="s">
        <v>764</v>
      </c>
      <c r="S3" s="56">
        <v>33</v>
      </c>
    </row>
    <row r="4" spans="1:19" ht="75" x14ac:dyDescent="0.2">
      <c r="A4" s="49" t="s">
        <v>765</v>
      </c>
      <c r="B4" s="52" t="s">
        <v>745</v>
      </c>
      <c r="C4" s="52" t="s">
        <v>56</v>
      </c>
      <c r="D4" s="53" t="s">
        <v>492</v>
      </c>
      <c r="E4" s="53" t="s">
        <v>299</v>
      </c>
      <c r="F4" s="53" t="s">
        <v>746</v>
      </c>
      <c r="G4" s="53">
        <v>416</v>
      </c>
      <c r="H4" s="54" t="s">
        <v>766</v>
      </c>
      <c r="I4" s="55" t="s">
        <v>767</v>
      </c>
      <c r="J4" s="55" t="s">
        <v>768</v>
      </c>
      <c r="K4" s="53">
        <v>1841</v>
      </c>
      <c r="L4" s="54" t="s">
        <v>769</v>
      </c>
      <c r="M4" s="55" t="s">
        <v>770</v>
      </c>
      <c r="N4" s="55" t="s">
        <v>771</v>
      </c>
      <c r="O4" s="53">
        <v>10282</v>
      </c>
      <c r="P4" s="54" t="s">
        <v>772</v>
      </c>
      <c r="Q4" s="55" t="s">
        <v>773</v>
      </c>
      <c r="R4" s="55" t="s">
        <v>774</v>
      </c>
      <c r="S4" s="56">
        <v>34.5</v>
      </c>
    </row>
    <row r="5" spans="1:19" ht="409.6" x14ac:dyDescent="0.2">
      <c r="A5" s="49" t="s">
        <v>775</v>
      </c>
      <c r="B5" s="53" t="s">
        <v>745</v>
      </c>
      <c r="C5" s="53" t="s">
        <v>56</v>
      </c>
      <c r="D5" s="53" t="s">
        <v>492</v>
      </c>
      <c r="E5" s="53" t="s">
        <v>327</v>
      </c>
      <c r="F5" s="53" t="s">
        <v>271</v>
      </c>
      <c r="G5" s="53">
        <v>914</v>
      </c>
      <c r="H5" s="54" t="s">
        <v>776</v>
      </c>
      <c r="I5" s="55" t="s">
        <v>777</v>
      </c>
      <c r="J5" s="55" t="s">
        <v>778</v>
      </c>
      <c r="K5" s="53">
        <v>3794</v>
      </c>
      <c r="L5" s="54" t="s">
        <v>779</v>
      </c>
      <c r="M5" s="55" t="s">
        <v>780</v>
      </c>
      <c r="N5" s="55" t="s">
        <v>781</v>
      </c>
      <c r="O5" s="53">
        <v>30755</v>
      </c>
      <c r="P5" s="55" t="s">
        <v>782</v>
      </c>
      <c r="Q5" s="55" t="s">
        <v>783</v>
      </c>
      <c r="R5" s="55" t="s">
        <v>784</v>
      </c>
      <c r="S5" s="56">
        <v>33</v>
      </c>
    </row>
    <row r="6" spans="1:19" ht="356" x14ac:dyDescent="0.2">
      <c r="A6" s="49" t="s">
        <v>785</v>
      </c>
      <c r="B6" s="53" t="s">
        <v>745</v>
      </c>
      <c r="C6" s="53" t="s">
        <v>56</v>
      </c>
      <c r="D6" s="53" t="s">
        <v>502</v>
      </c>
      <c r="E6" s="53" t="s">
        <v>327</v>
      </c>
      <c r="F6" s="53" t="s">
        <v>271</v>
      </c>
      <c r="G6" s="53">
        <v>3591</v>
      </c>
      <c r="H6" s="54" t="s">
        <v>786</v>
      </c>
      <c r="I6" s="55" t="s">
        <v>787</v>
      </c>
      <c r="J6" s="55" t="s">
        <v>788</v>
      </c>
      <c r="K6" s="53">
        <v>16392</v>
      </c>
      <c r="L6" s="54" t="s">
        <v>789</v>
      </c>
      <c r="M6" s="55" t="s">
        <v>790</v>
      </c>
      <c r="N6" s="55" t="s">
        <v>791</v>
      </c>
      <c r="O6" s="53">
        <v>148017</v>
      </c>
      <c r="P6" s="55" t="s">
        <v>792</v>
      </c>
      <c r="Q6" s="55" t="s">
        <v>793</v>
      </c>
      <c r="R6" s="55" t="s">
        <v>794</v>
      </c>
      <c r="S6" s="56" t="s">
        <v>106</v>
      </c>
    </row>
    <row r="7" spans="1:19" ht="384" x14ac:dyDescent="0.2">
      <c r="A7" s="49" t="s">
        <v>795</v>
      </c>
      <c r="B7" s="53" t="s">
        <v>745</v>
      </c>
      <c r="C7" s="53" t="s">
        <v>56</v>
      </c>
      <c r="D7" s="53" t="s">
        <v>492</v>
      </c>
      <c r="E7" s="53" t="s">
        <v>270</v>
      </c>
      <c r="F7" s="53" t="s">
        <v>271</v>
      </c>
      <c r="G7" s="53">
        <v>405</v>
      </c>
      <c r="H7" s="54" t="s">
        <v>796</v>
      </c>
      <c r="I7" s="55" t="s">
        <v>797</v>
      </c>
      <c r="J7" s="55" t="s">
        <v>798</v>
      </c>
      <c r="K7" s="53">
        <v>1561</v>
      </c>
      <c r="L7" s="54" t="s">
        <v>799</v>
      </c>
      <c r="M7" s="55" t="s">
        <v>800</v>
      </c>
      <c r="N7" s="55" t="s">
        <v>801</v>
      </c>
      <c r="O7" s="53">
        <v>10559</v>
      </c>
      <c r="P7" s="55" t="s">
        <v>802</v>
      </c>
      <c r="Q7" s="55" t="s">
        <v>803</v>
      </c>
      <c r="R7" s="55" t="s">
        <v>804</v>
      </c>
      <c r="S7" s="56">
        <v>34.5</v>
      </c>
    </row>
    <row r="8" spans="1:19" ht="370" x14ac:dyDescent="0.2">
      <c r="A8" s="49" t="s">
        <v>805</v>
      </c>
      <c r="B8" s="53" t="s">
        <v>745</v>
      </c>
      <c r="C8" s="53" t="s">
        <v>56</v>
      </c>
      <c r="D8" s="53" t="s">
        <v>502</v>
      </c>
      <c r="E8" s="53" t="s">
        <v>270</v>
      </c>
      <c r="F8" s="53" t="s">
        <v>271</v>
      </c>
      <c r="G8" s="53">
        <v>3793</v>
      </c>
      <c r="H8" s="54" t="s">
        <v>806</v>
      </c>
      <c r="I8" s="55" t="s">
        <v>807</v>
      </c>
      <c r="J8" s="55" t="s">
        <v>808</v>
      </c>
      <c r="K8" s="53">
        <v>16745</v>
      </c>
      <c r="L8" s="54" t="s">
        <v>809</v>
      </c>
      <c r="M8" s="55" t="s">
        <v>810</v>
      </c>
      <c r="N8" s="55" t="s">
        <v>811</v>
      </c>
      <c r="O8" s="53">
        <v>145310</v>
      </c>
      <c r="P8" s="55" t="s">
        <v>812</v>
      </c>
      <c r="Q8" s="55" t="s">
        <v>813</v>
      </c>
      <c r="R8" s="55" t="s">
        <v>814</v>
      </c>
      <c r="S8" s="56">
        <v>33</v>
      </c>
    </row>
    <row r="9" spans="1:19" ht="370" x14ac:dyDescent="0.2">
      <c r="A9" s="49" t="s">
        <v>815</v>
      </c>
      <c r="B9" s="53" t="s">
        <v>745</v>
      </c>
      <c r="C9" s="53" t="s">
        <v>56</v>
      </c>
      <c r="D9" s="53" t="s">
        <v>512</v>
      </c>
      <c r="E9" s="53" t="s">
        <v>270</v>
      </c>
      <c r="F9" s="53" t="s">
        <v>271</v>
      </c>
      <c r="G9" s="53">
        <v>3866</v>
      </c>
      <c r="H9" s="54" t="s">
        <v>816</v>
      </c>
      <c r="I9" s="55" t="s">
        <v>817</v>
      </c>
      <c r="J9" s="55" t="s">
        <v>818</v>
      </c>
      <c r="K9" s="53">
        <v>16849</v>
      </c>
      <c r="L9" s="54" t="s">
        <v>819</v>
      </c>
      <c r="M9" s="55" t="s">
        <v>820</v>
      </c>
      <c r="N9" s="55" t="s">
        <v>821</v>
      </c>
      <c r="O9" s="53">
        <v>142670</v>
      </c>
      <c r="P9" s="54" t="s">
        <v>822</v>
      </c>
      <c r="Q9" s="55" t="s">
        <v>823</v>
      </c>
      <c r="R9" s="55" t="s">
        <v>824</v>
      </c>
      <c r="S9" s="56" t="s">
        <v>106</v>
      </c>
    </row>
    <row r="10" spans="1:19" ht="398" x14ac:dyDescent="0.2">
      <c r="A10" s="49" t="s">
        <v>825</v>
      </c>
      <c r="B10" s="53" t="s">
        <v>745</v>
      </c>
      <c r="C10" s="53" t="s">
        <v>56</v>
      </c>
      <c r="D10" s="53" t="s">
        <v>502</v>
      </c>
      <c r="E10" s="53" t="s">
        <v>299</v>
      </c>
      <c r="F10" s="53" t="s">
        <v>271</v>
      </c>
      <c r="G10" s="53">
        <v>737</v>
      </c>
      <c r="H10" s="54" t="s">
        <v>826</v>
      </c>
      <c r="I10" s="55" t="s">
        <v>827</v>
      </c>
      <c r="J10" s="55" t="s">
        <v>828</v>
      </c>
      <c r="K10" s="53">
        <v>3020</v>
      </c>
      <c r="L10" s="54" t="s">
        <v>829</v>
      </c>
      <c r="M10" s="55" t="s">
        <v>830</v>
      </c>
      <c r="N10" s="55" t="s">
        <v>831</v>
      </c>
      <c r="O10" s="53">
        <v>20635</v>
      </c>
      <c r="P10" s="55" t="s">
        <v>832</v>
      </c>
      <c r="Q10" s="55" t="s">
        <v>833</v>
      </c>
      <c r="R10" s="55" t="s">
        <v>834</v>
      </c>
      <c r="S10" s="56">
        <v>34.5</v>
      </c>
    </row>
    <row r="11" spans="1:19" ht="342" x14ac:dyDescent="0.2">
      <c r="A11" s="49" t="s">
        <v>835</v>
      </c>
      <c r="B11" s="53" t="s">
        <v>745</v>
      </c>
      <c r="C11" s="53" t="s">
        <v>56</v>
      </c>
      <c r="D11" s="53" t="s">
        <v>512</v>
      </c>
      <c r="E11" s="53" t="s">
        <v>299</v>
      </c>
      <c r="F11" s="53" t="s">
        <v>271</v>
      </c>
      <c r="G11" s="53">
        <v>3485</v>
      </c>
      <c r="H11" s="54" t="s">
        <v>836</v>
      </c>
      <c r="I11" s="55" t="s">
        <v>837</v>
      </c>
      <c r="J11" s="55" t="s">
        <v>838</v>
      </c>
      <c r="K11" s="53">
        <v>15075</v>
      </c>
      <c r="L11" s="54" t="s">
        <v>839</v>
      </c>
      <c r="M11" s="55" t="s">
        <v>840</v>
      </c>
      <c r="N11" s="55" t="s">
        <v>841</v>
      </c>
      <c r="O11" s="53">
        <v>129153</v>
      </c>
      <c r="P11" s="54" t="s">
        <v>842</v>
      </c>
      <c r="Q11" s="55" t="s">
        <v>843</v>
      </c>
      <c r="R11" s="55" t="s">
        <v>844</v>
      </c>
      <c r="S11" s="56">
        <v>33</v>
      </c>
    </row>
    <row r="12" spans="1:19" ht="30" x14ac:dyDescent="0.2">
      <c r="A12" s="49" t="s">
        <v>845</v>
      </c>
      <c r="B12" s="52" t="s">
        <v>745</v>
      </c>
      <c r="C12" s="52" t="s">
        <v>56</v>
      </c>
      <c r="D12" s="53" t="s">
        <v>502</v>
      </c>
      <c r="E12" s="53" t="s">
        <v>327</v>
      </c>
      <c r="F12" s="53" t="s">
        <v>746</v>
      </c>
      <c r="G12" s="53">
        <v>5403</v>
      </c>
      <c r="H12" s="55" t="s">
        <v>846</v>
      </c>
      <c r="I12" s="55" t="s">
        <v>847</v>
      </c>
      <c r="J12" s="55" t="s">
        <v>848</v>
      </c>
      <c r="K12" s="53">
        <v>19676</v>
      </c>
      <c r="L12" s="55" t="s">
        <v>846</v>
      </c>
      <c r="M12" s="55" t="s">
        <v>849</v>
      </c>
      <c r="N12" s="55" t="s">
        <v>850</v>
      </c>
      <c r="O12" s="53">
        <v>67461</v>
      </c>
      <c r="P12" s="55" t="s">
        <v>846</v>
      </c>
      <c r="Q12" s="55" t="s">
        <v>851</v>
      </c>
      <c r="R12" s="55" t="s">
        <v>852</v>
      </c>
      <c r="S12" s="56">
        <v>34.5</v>
      </c>
    </row>
    <row r="13" spans="1:19" ht="30" x14ac:dyDescent="0.2">
      <c r="A13" s="49" t="s">
        <v>853</v>
      </c>
      <c r="B13" s="52" t="s">
        <v>745</v>
      </c>
      <c r="C13" s="52" t="s">
        <v>56</v>
      </c>
      <c r="D13" s="53" t="s">
        <v>512</v>
      </c>
      <c r="E13" s="53" t="s">
        <v>327</v>
      </c>
      <c r="F13" s="53" t="s">
        <v>746</v>
      </c>
      <c r="G13" s="53">
        <v>6518</v>
      </c>
      <c r="H13" s="55" t="s">
        <v>846</v>
      </c>
      <c r="I13" s="55" t="s">
        <v>854</v>
      </c>
      <c r="J13" s="55" t="s">
        <v>855</v>
      </c>
      <c r="K13" s="53">
        <v>24140</v>
      </c>
      <c r="L13" s="55" t="s">
        <v>846</v>
      </c>
      <c r="M13" s="55" t="s">
        <v>856</v>
      </c>
      <c r="N13" s="55" t="s">
        <v>857</v>
      </c>
      <c r="O13" s="53">
        <v>83558</v>
      </c>
      <c r="P13" s="55" t="s">
        <v>846</v>
      </c>
      <c r="Q13" s="55" t="s">
        <v>858</v>
      </c>
      <c r="R13" s="55" t="s">
        <v>859</v>
      </c>
      <c r="S13" s="56">
        <v>33</v>
      </c>
    </row>
    <row r="14" spans="1:19" ht="285" x14ac:dyDescent="0.2">
      <c r="A14" s="49" t="s">
        <v>860</v>
      </c>
      <c r="B14" s="52" t="s">
        <v>745</v>
      </c>
      <c r="C14" s="52" t="s">
        <v>56</v>
      </c>
      <c r="D14" s="53" t="s">
        <v>492</v>
      </c>
      <c r="E14" s="53" t="s">
        <v>270</v>
      </c>
      <c r="F14" s="53" t="s">
        <v>746</v>
      </c>
      <c r="G14" s="53">
        <v>0</v>
      </c>
      <c r="H14" s="53">
        <v>0</v>
      </c>
      <c r="I14" s="53">
        <v>0</v>
      </c>
      <c r="J14" s="53">
        <v>0</v>
      </c>
      <c r="K14" s="53">
        <v>625</v>
      </c>
      <c r="L14" s="54" t="s">
        <v>861</v>
      </c>
      <c r="M14" s="55" t="s">
        <v>862</v>
      </c>
      <c r="N14" s="55" t="s">
        <v>863</v>
      </c>
      <c r="O14" s="53">
        <v>1402</v>
      </c>
      <c r="P14" s="54" t="s">
        <v>864</v>
      </c>
      <c r="Q14" s="55" t="s">
        <v>865</v>
      </c>
      <c r="R14" s="55" t="s">
        <v>866</v>
      </c>
      <c r="S14" s="56" t="s">
        <v>106</v>
      </c>
    </row>
    <row r="15" spans="1:19" ht="30" x14ac:dyDescent="0.2">
      <c r="A15" s="49" t="s">
        <v>867</v>
      </c>
      <c r="B15" s="52" t="s">
        <v>745</v>
      </c>
      <c r="C15" s="52" t="s">
        <v>56</v>
      </c>
      <c r="D15" s="53" t="s">
        <v>512</v>
      </c>
      <c r="E15" s="53" t="s">
        <v>270</v>
      </c>
      <c r="F15" s="53" t="s">
        <v>746</v>
      </c>
      <c r="G15" s="53">
        <v>3214</v>
      </c>
      <c r="H15" s="55" t="s">
        <v>846</v>
      </c>
      <c r="I15" s="55" t="s">
        <v>868</v>
      </c>
      <c r="J15" s="55" t="s">
        <v>869</v>
      </c>
      <c r="K15" s="53">
        <v>13196</v>
      </c>
      <c r="L15" s="55" t="s">
        <v>846</v>
      </c>
      <c r="M15" s="55" t="s">
        <v>870</v>
      </c>
      <c r="N15" s="55" t="s">
        <v>871</v>
      </c>
      <c r="O15" s="53">
        <v>77680</v>
      </c>
      <c r="P15" s="55" t="s">
        <v>846</v>
      </c>
      <c r="Q15" s="55" t="s">
        <v>872</v>
      </c>
      <c r="R15" s="55" t="s">
        <v>873</v>
      </c>
      <c r="S15" s="56">
        <v>34.5</v>
      </c>
    </row>
    <row r="16" spans="1:19" ht="75" x14ac:dyDescent="0.2">
      <c r="A16" s="49" t="s">
        <v>874</v>
      </c>
      <c r="B16" s="52" t="s">
        <v>745</v>
      </c>
      <c r="C16" s="52" t="s">
        <v>56</v>
      </c>
      <c r="D16" s="53" t="s">
        <v>502</v>
      </c>
      <c r="E16" s="53" t="s">
        <v>299</v>
      </c>
      <c r="F16" s="53" t="s">
        <v>746</v>
      </c>
      <c r="G16" s="53">
        <v>991</v>
      </c>
      <c r="H16" s="54" t="s">
        <v>875</v>
      </c>
      <c r="I16" s="55" t="s">
        <v>876</v>
      </c>
      <c r="J16" s="55" t="s">
        <v>877</v>
      </c>
      <c r="K16" s="53">
        <v>4069</v>
      </c>
      <c r="L16" s="54" t="s">
        <v>769</v>
      </c>
      <c r="M16" s="55" t="s">
        <v>878</v>
      </c>
      <c r="N16" s="55" t="s">
        <v>879</v>
      </c>
      <c r="O16" s="53">
        <v>22368</v>
      </c>
      <c r="P16" s="54" t="s">
        <v>769</v>
      </c>
      <c r="Q16" s="55" t="s">
        <v>880</v>
      </c>
      <c r="R16" s="55" t="s">
        <v>881</v>
      </c>
      <c r="S16" s="56">
        <v>33</v>
      </c>
    </row>
    <row r="17" spans="1:19" ht="105" x14ac:dyDescent="0.2">
      <c r="A17" s="49" t="s">
        <v>882</v>
      </c>
      <c r="B17" s="52" t="s">
        <v>745</v>
      </c>
      <c r="C17" s="52" t="s">
        <v>56</v>
      </c>
      <c r="D17" s="53" t="s">
        <v>512</v>
      </c>
      <c r="E17" s="53" t="s">
        <v>299</v>
      </c>
      <c r="F17" s="53" t="s">
        <v>746</v>
      </c>
      <c r="G17" s="53">
        <v>23</v>
      </c>
      <c r="H17" s="55" t="s">
        <v>883</v>
      </c>
      <c r="I17" s="55" t="s">
        <v>884</v>
      </c>
      <c r="J17" s="55" t="s">
        <v>885</v>
      </c>
      <c r="K17" s="53">
        <v>74</v>
      </c>
      <c r="L17" s="54" t="s">
        <v>886</v>
      </c>
      <c r="M17" s="55" t="s">
        <v>887</v>
      </c>
      <c r="N17" s="55" t="s">
        <v>888</v>
      </c>
      <c r="O17" s="53">
        <v>284</v>
      </c>
      <c r="P17" s="54" t="s">
        <v>889</v>
      </c>
      <c r="Q17" s="55" t="s">
        <v>890</v>
      </c>
      <c r="R17" s="55" t="s">
        <v>891</v>
      </c>
      <c r="S17" s="56" t="s">
        <v>106</v>
      </c>
    </row>
    <row r="18" spans="1:19" ht="270" x14ac:dyDescent="0.2">
      <c r="A18" s="49" t="s">
        <v>892</v>
      </c>
      <c r="B18" s="53" t="s">
        <v>745</v>
      </c>
      <c r="C18" s="53" t="s">
        <v>56</v>
      </c>
      <c r="D18" s="53" t="s">
        <v>512</v>
      </c>
      <c r="E18" s="53" t="s">
        <v>327</v>
      </c>
      <c r="F18" s="53" t="s">
        <v>271</v>
      </c>
      <c r="G18" s="53">
        <v>1512</v>
      </c>
      <c r="H18" s="55" t="s">
        <v>893</v>
      </c>
      <c r="I18" s="55" t="s">
        <v>894</v>
      </c>
      <c r="J18" s="55" t="s">
        <v>895</v>
      </c>
      <c r="K18" s="53">
        <v>6729</v>
      </c>
      <c r="L18" s="55" t="s">
        <v>896</v>
      </c>
      <c r="M18" s="55" t="s">
        <v>897</v>
      </c>
      <c r="N18" s="55" t="s">
        <v>898</v>
      </c>
      <c r="O18" s="53">
        <v>59542</v>
      </c>
      <c r="P18" s="54" t="s">
        <v>899</v>
      </c>
      <c r="Q18" s="55" t="s">
        <v>900</v>
      </c>
      <c r="R18" s="55" t="s">
        <v>901</v>
      </c>
      <c r="S18" s="53" t="s">
        <v>106</v>
      </c>
    </row>
    <row r="19" spans="1:19" ht="409.6" x14ac:dyDescent="0.2">
      <c r="A19" s="49" t="s">
        <v>902</v>
      </c>
      <c r="B19" s="53" t="s">
        <v>745</v>
      </c>
      <c r="C19" s="53" t="s">
        <v>56</v>
      </c>
      <c r="D19" s="53" t="s">
        <v>492</v>
      </c>
      <c r="E19" s="53" t="s">
        <v>299</v>
      </c>
      <c r="F19" s="53" t="s">
        <v>271</v>
      </c>
      <c r="G19" s="53">
        <v>2340</v>
      </c>
      <c r="H19" s="55" t="s">
        <v>903</v>
      </c>
      <c r="I19" s="55" t="s">
        <v>904</v>
      </c>
      <c r="J19" s="55" t="s">
        <v>905</v>
      </c>
      <c r="K19" s="53">
        <v>9654</v>
      </c>
      <c r="L19" s="55" t="s">
        <v>906</v>
      </c>
      <c r="M19" s="55" t="s">
        <v>907</v>
      </c>
      <c r="N19" s="55" t="s">
        <v>908</v>
      </c>
      <c r="O19" s="53">
        <v>81023</v>
      </c>
      <c r="P19" s="55" t="s">
        <v>909</v>
      </c>
      <c r="Q19" s="55" t="s">
        <v>910</v>
      </c>
      <c r="R19" s="55" t="s">
        <v>911</v>
      </c>
      <c r="S19" s="53"/>
    </row>
  </sheetData>
  <sortState xmlns:xlrd2="http://schemas.microsoft.com/office/spreadsheetml/2017/richdata2" ref="A2:R27">
    <sortCondition ref="A2:A2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66fbe6c-43b6-4dd5-8cb2-f66626e11b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CDC2169E5BB14EAAA358DD2FBC37F3" ma:contentTypeVersion="13" ma:contentTypeDescription="Create a new document." ma:contentTypeScope="" ma:versionID="ffb2252914ac4a0c22e89290848b650e">
  <xsd:schema xmlns:xsd="http://www.w3.org/2001/XMLSchema" xmlns:xs="http://www.w3.org/2001/XMLSchema" xmlns:p="http://schemas.microsoft.com/office/2006/metadata/properties" xmlns:ns3="266fbe6c-43b6-4dd5-8cb2-f66626e11b49" xmlns:ns4="e3c317b0-1a44-44d5-bc11-714c1f663ada" targetNamespace="http://schemas.microsoft.com/office/2006/metadata/properties" ma:root="true" ma:fieldsID="7e8804519c51679d3c7f8eea8e6d5397" ns3:_="" ns4:_="">
    <xsd:import namespace="266fbe6c-43b6-4dd5-8cb2-f66626e11b49"/>
    <xsd:import namespace="e3c317b0-1a44-44d5-bc11-714c1f663ad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6fbe6c-43b6-4dd5-8cb2-f66626e11b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c317b0-1a44-44d5-bc11-714c1f663ad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AB4D8B-FEE2-42E3-B694-9424169781BF}">
  <ds:schemaRefs>
    <ds:schemaRef ds:uri="http://schemas.openxmlformats.org/package/2006/metadata/core-properties"/>
    <ds:schemaRef ds:uri="http://purl.org/dc/dcmitype/"/>
    <ds:schemaRef ds:uri="e3c317b0-1a44-44d5-bc11-714c1f663ada"/>
    <ds:schemaRef ds:uri="http://purl.org/dc/elements/1.1/"/>
    <ds:schemaRef ds:uri="http://schemas.microsoft.com/office/2006/documentManagement/types"/>
    <ds:schemaRef ds:uri="http://schemas.microsoft.com/office/infopath/2007/PartnerControls"/>
    <ds:schemaRef ds:uri="http://purl.org/dc/terms/"/>
    <ds:schemaRef ds:uri="266fbe6c-43b6-4dd5-8cb2-f66626e11b49"/>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FA5ED3E-778D-4679-84B8-7004753FB2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6fbe6c-43b6-4dd5-8cb2-f66626e11b49"/>
    <ds:schemaRef ds:uri="e3c317b0-1a44-44d5-bc11-714c1f663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9B8AD-0AE8-45F6-B7A6-07897241DE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S.1. Viruses consided pathogeni</vt:lpstr>
      <vt:lpstr>S.2. URTS depletion</vt:lpstr>
      <vt:lpstr>S.3. LRT depletion</vt:lpstr>
      <vt:lpstr>S.4. Viral loss</vt:lpstr>
      <vt:lpstr>S.5. Bacterial loss</vt:lpstr>
      <vt:lpstr>S.6. RNA recovery</vt:lpstr>
      <vt:lpstr>S.6.Viral LoD</vt:lpstr>
      <vt:lpstr>S.7.Bacterial LoD</vt:lpstr>
      <vt:lpstr>S.8. Candida LoD</vt:lpstr>
      <vt:lpstr>S. 9. Viral performance</vt:lpstr>
      <vt:lpstr>S.10.Bacteria performance</vt:lpstr>
      <vt:lpstr>S.11.Candida performance</vt:lpstr>
      <vt:lpstr>S.12.Prospective samples</vt:lpstr>
      <vt:lpstr>Negative controls</vt:lpstr>
    </vt:vector>
  </TitlesOfParts>
  <Manager/>
  <Company>GSTT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Medina Adela</dc:creator>
  <cp:keywords/>
  <dc:description/>
  <cp:lastModifiedBy>Microsoft Office User</cp:lastModifiedBy>
  <cp:revision/>
  <dcterms:created xsi:type="dcterms:W3CDTF">2023-05-31T11:56:08Z</dcterms:created>
  <dcterms:modified xsi:type="dcterms:W3CDTF">2023-07-07T08:09:25Z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0x010100D7CDC2169E5BB14EAAA358DD2FBC37F3</vt:lpwstr>
  </property>
  <property fmtid="{D5CDD505-2E9C-101B-9397-08002B2CF9AE}" pid="3" name="WinDIP File ID">
    <vt:lpwstr>1706f38a-52d4-420d-b2a4-28c582382bb3</vt:lpwstr>
  </property>
</Properties>
</file>