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3_ANNA_on Cereal\11_Writtten_22.08.19\_LrYr paper\Final submission folder\"/>
    </mc:Choice>
  </mc:AlternateContent>
  <bookViews>
    <workbookView xWindow="0" yWindow="0" windowWidth="20490" windowHeight="7500" tabRatio="766"/>
  </bookViews>
  <sheets>
    <sheet name="Sup Table 3" sheetId="7" r:id="rId1"/>
  </sheets>
  <calcPr calcId="162913"/>
</workbook>
</file>

<file path=xl/calcChain.xml><?xml version="1.0" encoding="utf-8"?>
<calcChain xmlns="http://schemas.openxmlformats.org/spreadsheetml/2006/main">
  <c r="G28" i="7" l="1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</calcChain>
</file>

<file path=xl/sharedStrings.xml><?xml version="1.0" encoding="utf-8"?>
<sst xmlns="http://schemas.openxmlformats.org/spreadsheetml/2006/main" count="58" uniqueCount="41">
  <si>
    <t>Description</t>
  </si>
  <si>
    <t>Scientific Name</t>
  </si>
  <si>
    <t>Query Cover</t>
  </si>
  <si>
    <t>E value</t>
  </si>
  <si>
    <t>Per. ident</t>
  </si>
  <si>
    <t>Acc. Len</t>
  </si>
  <si>
    <t xml:space="preserve">Accession  </t>
  </si>
  <si>
    <t>Aegilops tauschii subsp. strangulata</t>
  </si>
  <si>
    <t>PREDICTED: Aegilops tauschii subsp. strangulata putative disease resistance protein RGA1 (LOC109748238), transcript variant X1, mRNA</t>
  </si>
  <si>
    <t>Triticum urartu</t>
  </si>
  <si>
    <t>PREDICTED: Triticum urartu disease resistance protein RGA2-like (LOC125545958), transcript variant X1, mRNA</t>
  </si>
  <si>
    <t>PREDICTED: Triticum aestivum putative disease resistance protein RGA3 (LOC123114383), mRNA</t>
  </si>
  <si>
    <t>Triticum aestivum</t>
  </si>
  <si>
    <t>PREDICTED: Triticum dicoccoides putative disease resistance protein RGA3 (LOC119312915), mRNA</t>
  </si>
  <si>
    <t>Triticum dicoccoides</t>
  </si>
  <si>
    <t>PREDICTED: Triticum urartu disease resistance protein RGA2-like (LOC125545966), transcript variant X1, mRNA</t>
  </si>
  <si>
    <t>PREDICTED: Triticum aestivum disease resistance protein RGA2-like (LOC123114490), mRNA</t>
  </si>
  <si>
    <t>Dasypyrum villosum isolate Hv_Contig_894_nlr_1 NBS-LRR disease resistance protein mRNA, partial cds</t>
  </si>
  <si>
    <t>Dasypyrum villosum</t>
  </si>
  <si>
    <t>PREDICTED: Triticum aestivum putative disease resistance protein RGA4 (LOC123075549), mRNA</t>
  </si>
  <si>
    <t>PREDICTED: Triticum urartu putative disease resistance protein RGA3 (LOC125522530), mRNA</t>
  </si>
  <si>
    <t>PREDICTED: Lolium rigidum disease resistance protein RGA2-like (LOC124664751), mRNA</t>
  </si>
  <si>
    <t>Lolium rigidum</t>
  </si>
  <si>
    <t>PREDICTED: Lolium rigidum putative disease resistance protein RGA4 (LOC124664787), mRNA</t>
  </si>
  <si>
    <t>PREDICTED: Triticum aestivum disease resistance protein RGA2-like (LOC123080588), transcript variant X1, mRNA</t>
  </si>
  <si>
    <t>PREDICTED: Triticum urartu disease resistance protein RGA2-like (LOC125545970), transcript variant X1, mRNA</t>
  </si>
  <si>
    <t>PREDICTED: Aegilops tauschii subsp. strangulata disease resistance protein RGA2 (LOC109741696), mRNA</t>
  </si>
  <si>
    <t>PREDICTED: Hordeum vulgare subsp. vulgare putative disease resistance protein RGA3 (LOC123442136), mRNA</t>
  </si>
  <si>
    <t>Hordeum vulgare subsp. vulgare</t>
  </si>
  <si>
    <t>PREDICTED: Brachypodium distachyon putative disease resistance protein RGA3 (LOC100836635), mRNA</t>
  </si>
  <si>
    <t>Brachypodium distachyon</t>
  </si>
  <si>
    <t>PREDICTED: Triticum aestivum disease resistance protein RGA2-like (LOC123117898), mRNA</t>
  </si>
  <si>
    <t>PREDICTED: Lolium rigidum putative disease resistance protein RGA3 (LOC124656732), mRNA</t>
  </si>
  <si>
    <t>Dasypyrum villosum isolate Hv_Contig_1228_nlr_1 NBS-LRR disease resistance protein mRNA, complete cds</t>
  </si>
  <si>
    <t>PREDICTED: Triticum aestivum putative disease resistance protein RGA3 (LOC123123989), mRNA</t>
  </si>
  <si>
    <t>PREDICTED: Aegilops tauschii subsp. strangulata disease resistance protein RGA2-like (LOC109741700), mRNA</t>
  </si>
  <si>
    <t>PREDICTED: Aegilops tauschii subsp. strangulata disease resistance protein RGA2 (LOC109763900), transcript variant X1, mRNA</t>
  </si>
  <si>
    <t>PREDICTED: Triticum aestivum disease resistance protein RGA2-like (LOC123183052), transcript variant X1, mRNA</t>
  </si>
  <si>
    <t>PREDICTED: Aegilops tauschii subsp. strangulata disease resistance protein RGA2 (LOC120961907), transcript variant X2, mRNA</t>
  </si>
  <si>
    <t>PREDICTED: Aegilops tauschii subsp. strangulata putative disease resistance protein At3g14460 (LOC109741703), transcript variant X1, mRNA</t>
  </si>
  <si>
    <r>
      <t xml:space="preserve">Supplementary Table 3. </t>
    </r>
    <r>
      <rPr>
        <b/>
        <i/>
        <sz val="12"/>
        <color theme="1"/>
        <rFont val="Times New Roman"/>
        <family val="1"/>
      </rPr>
      <t xml:space="preserve"> Lr/Yr548 </t>
    </r>
    <r>
      <rPr>
        <b/>
        <sz val="12"/>
        <color theme="1"/>
        <rFont val="Times New Roman"/>
        <family val="1"/>
      </rPr>
      <t>coding sequence similarity in cereal species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</si>
</sst>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rgb="FF000000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i/>
      <sz val="12"/>
      <color theme="1"/>
      <name val="Calibri"/>
      <family val="2"/>
      <scheme val="minor"/>
    </font>
    <font>
      <b/>
      <i/>
      <sz val="11"/>
      <color theme="1"/>
      <name val="Times New Roman"/>
      <family val="1"/>
    </font>
    <font>
      <i/>
      <sz val="12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13">
    <xf numFmtId="0" fontId="0" fillId="0" borderId="0" xfId="0"/>
    <xf numFmtId="0" fontId="20" fillId="0" borderId="0" xfId="0" applyFont="1"/>
    <xf numFmtId="11" fontId="20" fillId="0" borderId="0" xfId="0" applyNumberFormat="1" applyFont="1"/>
    <xf numFmtId="9" fontId="20" fillId="0" borderId="0" xfId="0" applyNumberFormat="1" applyFont="1"/>
    <xf numFmtId="0" fontId="22" fillId="0" borderId="10" xfId="0" applyFont="1" applyBorder="1"/>
    <xf numFmtId="0" fontId="22" fillId="0" borderId="11" xfId="0" applyFont="1" applyBorder="1"/>
    <xf numFmtId="0" fontId="20" fillId="0" borderId="12" xfId="0" applyFont="1" applyBorder="1"/>
    <xf numFmtId="9" fontId="20" fillId="0" borderId="12" xfId="0" applyNumberFormat="1" applyFont="1" applyBorder="1"/>
    <xf numFmtId="0" fontId="23" fillId="0" borderId="0" xfId="0" applyFont="1"/>
    <xf numFmtId="0" fontId="24" fillId="0" borderId="11" xfId="0" applyFont="1" applyBorder="1"/>
    <xf numFmtId="0" fontId="25" fillId="0" borderId="0" xfId="0" applyFont="1"/>
    <xf numFmtId="0" fontId="25" fillId="0" borderId="12" xfId="0" applyFont="1" applyBorder="1"/>
    <xf numFmtId="0" fontId="19" fillId="0" borderId="0" xfId="0" applyFont="1" applyFill="1" applyAlignment="1">
      <alignment horizontal="left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selection activeCell="A5" sqref="A5:A6"/>
    </sheetView>
  </sheetViews>
  <sheetFormatPr defaultRowHeight="15.75" x14ac:dyDescent="0.25"/>
  <cols>
    <col min="1" max="1" width="111.375" bestFit="1" customWidth="1"/>
    <col min="2" max="2" width="29" style="8" bestFit="1" customWidth="1"/>
    <col min="3" max="3" width="11.625" bestFit="1" customWidth="1"/>
    <col min="4" max="4" width="9.25" bestFit="1" customWidth="1"/>
    <col min="5" max="6" width="9.125" bestFit="1" customWidth="1"/>
    <col min="7" max="7" width="15.625" bestFit="1" customWidth="1"/>
  </cols>
  <sheetData>
    <row r="1" spans="1:10" x14ac:dyDescent="0.25">
      <c r="A1" s="12" t="s">
        <v>40</v>
      </c>
      <c r="B1" s="12"/>
      <c r="C1" s="12"/>
      <c r="D1" s="12"/>
      <c r="E1" s="12"/>
      <c r="F1" s="12"/>
      <c r="G1" s="12"/>
      <c r="H1" s="12"/>
      <c r="I1" s="12"/>
      <c r="J1" s="12"/>
    </row>
    <row r="2" spans="1:10" ht="16.5" thickBot="1" x14ac:dyDescent="0.3"/>
    <row r="3" spans="1:10" ht="16.5" thickBot="1" x14ac:dyDescent="0.3">
      <c r="A3" s="4" t="s">
        <v>0</v>
      </c>
      <c r="B3" s="9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6</v>
      </c>
    </row>
    <row r="4" spans="1:10" x14ac:dyDescent="0.25">
      <c r="A4" s="1" t="s">
        <v>8</v>
      </c>
      <c r="B4" s="10" t="s">
        <v>7</v>
      </c>
      <c r="C4" s="3">
        <v>0.97</v>
      </c>
      <c r="D4" s="1">
        <v>0</v>
      </c>
      <c r="E4" s="1">
        <v>86.56</v>
      </c>
      <c r="F4" s="1">
        <v>5391</v>
      </c>
      <c r="G4" s="1" t="str">
        <f>HYPERLINK("https://www.ncbi.nlm.nih.gov/nucleotide/XM_020307273.3?report=genbank&amp;log$=nucltop&amp;blast_rank=8&amp;RID=2MVX3WKT01N","XM_020307273.3")</f>
        <v>XM_020307273.3</v>
      </c>
    </row>
    <row r="5" spans="1:10" x14ac:dyDescent="0.25">
      <c r="A5" s="1" t="s">
        <v>10</v>
      </c>
      <c r="B5" s="10" t="s">
        <v>9</v>
      </c>
      <c r="C5" s="3">
        <v>0.86</v>
      </c>
      <c r="D5" s="1">
        <v>0</v>
      </c>
      <c r="E5" s="1">
        <v>82.98</v>
      </c>
      <c r="F5" s="1">
        <v>5857</v>
      </c>
      <c r="G5" s="1" t="str">
        <f>HYPERLINK("https://www.ncbi.nlm.nih.gov/nucleotide/XM_048710018.1?report=genbank&amp;log$=nucltop&amp;blast_rank=15&amp;RID=2MVX3WKT01N","XM_048710018.1")</f>
        <v>XM_048710018.1</v>
      </c>
    </row>
    <row r="6" spans="1:10" x14ac:dyDescent="0.25">
      <c r="A6" s="1" t="s">
        <v>11</v>
      </c>
      <c r="B6" s="10" t="s">
        <v>12</v>
      </c>
      <c r="C6" s="3">
        <v>0.8</v>
      </c>
      <c r="D6" s="1">
        <v>0</v>
      </c>
      <c r="E6" s="1">
        <v>73.349999999999994</v>
      </c>
      <c r="F6" s="1">
        <v>5500</v>
      </c>
      <c r="G6" s="1" t="str">
        <f>HYPERLINK("https://www.ncbi.nlm.nih.gov/nucleotide/XM_044535828.1?report=genbank&amp;log$=nucltop&amp;blast_rank=49&amp;RID=2MVX3WKT01N","XM_044535828.1")</f>
        <v>XM_044535828.1</v>
      </c>
    </row>
    <row r="7" spans="1:10" x14ac:dyDescent="0.25">
      <c r="A7" s="1" t="s">
        <v>13</v>
      </c>
      <c r="B7" s="10" t="s">
        <v>14</v>
      </c>
      <c r="C7" s="3">
        <v>0.8</v>
      </c>
      <c r="D7" s="1">
        <v>0</v>
      </c>
      <c r="E7" s="1">
        <v>73.349999999999994</v>
      </c>
      <c r="F7" s="1">
        <v>5119</v>
      </c>
      <c r="G7" s="1" t="str">
        <f>HYPERLINK("https://www.ncbi.nlm.nih.gov/nucleotide/XM_037588700.1?report=genbank&amp;log$=nucltop&amp;blast_rank=50&amp;RID=2MVX3WKT01N","XM_037588700.1")</f>
        <v>XM_037588700.1</v>
      </c>
    </row>
    <row r="8" spans="1:10" x14ac:dyDescent="0.25">
      <c r="A8" s="1" t="s">
        <v>15</v>
      </c>
      <c r="B8" s="10" t="s">
        <v>9</v>
      </c>
      <c r="C8" s="3">
        <v>0.74</v>
      </c>
      <c r="D8" s="1">
        <v>0</v>
      </c>
      <c r="E8" s="1">
        <v>77.59</v>
      </c>
      <c r="F8" s="1">
        <v>6258</v>
      </c>
      <c r="G8" s="1" t="str">
        <f>HYPERLINK("https://www.ncbi.nlm.nih.gov/nucleotide/XM_048710033.1?report=genbank&amp;log$=nucltop&amp;blast_rank=34&amp;RID=2MVX3WKT01N","XM_048710033.1")</f>
        <v>XM_048710033.1</v>
      </c>
    </row>
    <row r="9" spans="1:10" x14ac:dyDescent="0.25">
      <c r="A9" s="1" t="s">
        <v>16</v>
      </c>
      <c r="B9" s="10" t="s">
        <v>12</v>
      </c>
      <c r="C9" s="3">
        <v>0.62</v>
      </c>
      <c r="D9" s="1">
        <v>0</v>
      </c>
      <c r="E9" s="1">
        <v>74.38</v>
      </c>
      <c r="F9" s="1">
        <v>4184</v>
      </c>
      <c r="G9" s="1" t="str">
        <f>HYPERLINK("https://www.ncbi.nlm.nih.gov/nucleotide/XM_044535983.1?report=genbank&amp;log$=nucltop&amp;blast_rank=45&amp;RID=2MVX3WKT01N","XM_044535983.1")</f>
        <v>XM_044535983.1</v>
      </c>
    </row>
    <row r="10" spans="1:10" x14ac:dyDescent="0.25">
      <c r="A10" s="1" t="s">
        <v>17</v>
      </c>
      <c r="B10" s="10" t="s">
        <v>18</v>
      </c>
      <c r="C10" s="3">
        <v>0.6</v>
      </c>
      <c r="D10" s="1">
        <v>0</v>
      </c>
      <c r="E10" s="1">
        <v>81.94</v>
      </c>
      <c r="F10" s="1">
        <v>3810</v>
      </c>
      <c r="G10" s="1" t="str">
        <f>HYPERLINK("https://www.ncbi.nlm.nih.gov/nucleotide/MZ672775.1?report=genbank&amp;log$=nucltop&amp;blast_rank=17&amp;RID=2MVX3WKT01N","MZ672775.1")</f>
        <v>MZ672775.1</v>
      </c>
    </row>
    <row r="11" spans="1:10" x14ac:dyDescent="0.25">
      <c r="A11" s="1" t="s">
        <v>19</v>
      </c>
      <c r="B11" s="10" t="s">
        <v>12</v>
      </c>
      <c r="C11" s="3">
        <v>0.6</v>
      </c>
      <c r="D11" s="1">
        <v>0</v>
      </c>
      <c r="E11" s="1">
        <v>77.81</v>
      </c>
      <c r="F11" s="1">
        <v>4984</v>
      </c>
      <c r="G11" s="1" t="str">
        <f>HYPERLINK("https://www.ncbi.nlm.nih.gov/nucleotide/XM_044498128.1?report=genbank&amp;log$=nucltop&amp;blast_rank=29&amp;RID=2MVX3WKT01N","XM_044498128.1")</f>
        <v>XM_044498128.1</v>
      </c>
    </row>
    <row r="12" spans="1:10" x14ac:dyDescent="0.25">
      <c r="A12" s="1" t="s">
        <v>20</v>
      </c>
      <c r="B12" s="10" t="s">
        <v>9</v>
      </c>
      <c r="C12" s="3">
        <v>0.6</v>
      </c>
      <c r="D12" s="1">
        <v>0</v>
      </c>
      <c r="E12" s="1">
        <v>73.2</v>
      </c>
      <c r="F12" s="1">
        <v>4673</v>
      </c>
      <c r="G12" s="1" t="str">
        <f>HYPERLINK("https://www.ncbi.nlm.nih.gov/nucleotide/XM_048687581.1?report=genbank&amp;log$=nucltop&amp;blast_rank=55&amp;RID=2MVX3WKT01N","XM_048687581.1")</f>
        <v>XM_048687581.1</v>
      </c>
    </row>
    <row r="13" spans="1:10" x14ac:dyDescent="0.25">
      <c r="A13" s="1" t="s">
        <v>21</v>
      </c>
      <c r="B13" s="10" t="s">
        <v>22</v>
      </c>
      <c r="C13" s="3">
        <v>0.56000000000000005</v>
      </c>
      <c r="D13" s="1">
        <v>0</v>
      </c>
      <c r="E13" s="1">
        <v>79.13</v>
      </c>
      <c r="F13" s="1">
        <v>4662</v>
      </c>
      <c r="G13" s="1" t="str">
        <f>HYPERLINK("https://www.ncbi.nlm.nih.gov/nucleotide/XM_047202197.1?report=genbank&amp;log$=nucltop&amp;blast_rank=20&amp;RID=2MVX3WKT01N","XM_047202197.1")</f>
        <v>XM_047202197.1</v>
      </c>
    </row>
    <row r="14" spans="1:10" x14ac:dyDescent="0.25">
      <c r="A14" s="1" t="s">
        <v>23</v>
      </c>
      <c r="B14" s="10" t="s">
        <v>22</v>
      </c>
      <c r="C14" s="3">
        <v>0.55000000000000004</v>
      </c>
      <c r="D14" s="1">
        <v>0</v>
      </c>
      <c r="E14" s="1">
        <v>78.87</v>
      </c>
      <c r="F14" s="1">
        <v>4200</v>
      </c>
      <c r="G14" s="1" t="str">
        <f>HYPERLINK("https://www.ncbi.nlm.nih.gov/nucleotide/XM_047202225.1?report=genbank&amp;log$=nucltop&amp;blast_rank=24&amp;RID=2MVX3WKT01N","XM_047202225.1")</f>
        <v>XM_047202225.1</v>
      </c>
    </row>
    <row r="15" spans="1:10" x14ac:dyDescent="0.25">
      <c r="A15" s="1" t="s">
        <v>24</v>
      </c>
      <c r="B15" s="10" t="s">
        <v>12</v>
      </c>
      <c r="C15" s="3">
        <v>0.49</v>
      </c>
      <c r="D15" s="1">
        <v>0</v>
      </c>
      <c r="E15" s="1">
        <v>78.91</v>
      </c>
      <c r="F15" s="1">
        <v>4394</v>
      </c>
      <c r="G15" s="1" t="str">
        <f>HYPERLINK("https://www.ncbi.nlm.nih.gov/nucleotide/XM_044503523.1?report=genbank&amp;log$=nucltop&amp;blast_rank=22&amp;RID=2MVX3WKT01N","XM_044503523.1")</f>
        <v>XM_044503523.1</v>
      </c>
    </row>
    <row r="16" spans="1:10" x14ac:dyDescent="0.25">
      <c r="A16" s="1" t="s">
        <v>25</v>
      </c>
      <c r="B16" s="10" t="s">
        <v>9</v>
      </c>
      <c r="C16" s="3">
        <v>0.49</v>
      </c>
      <c r="D16" s="1">
        <v>0</v>
      </c>
      <c r="E16" s="1">
        <v>78.86</v>
      </c>
      <c r="F16" s="1">
        <v>5648</v>
      </c>
      <c r="G16" s="1" t="str">
        <f>HYPERLINK("https://www.ncbi.nlm.nih.gov/nucleotide/XM_048710039.1?report=genbank&amp;log$=nucltop&amp;blast_rank=28&amp;RID=2MVX3WKT01N","XM_048710039.1")</f>
        <v>XM_048710039.1</v>
      </c>
    </row>
    <row r="17" spans="1:7" x14ac:dyDescent="0.25">
      <c r="A17" s="1" t="s">
        <v>26</v>
      </c>
      <c r="B17" s="10" t="s">
        <v>7</v>
      </c>
      <c r="C17" s="3">
        <v>0.48</v>
      </c>
      <c r="D17" s="1">
        <v>0</v>
      </c>
      <c r="E17" s="1">
        <v>83.88</v>
      </c>
      <c r="F17" s="1">
        <v>3370</v>
      </c>
      <c r="G17" s="1" t="str">
        <f>HYPERLINK("https://www.ncbi.nlm.nih.gov/nucleotide/XM_040402871.1?report=genbank&amp;log$=nucltop&amp;blast_rank=9&amp;RID=2MVX3WKT01N","XM_040402871.1")</f>
        <v>XM_040402871.1</v>
      </c>
    </row>
    <row r="18" spans="1:7" x14ac:dyDescent="0.25">
      <c r="A18" s="1" t="s">
        <v>27</v>
      </c>
      <c r="B18" s="10" t="s">
        <v>28</v>
      </c>
      <c r="C18" s="3">
        <v>0.47</v>
      </c>
      <c r="D18" s="1">
        <v>0</v>
      </c>
      <c r="E18" s="1">
        <v>73.819999999999993</v>
      </c>
      <c r="F18" s="1">
        <v>5279</v>
      </c>
      <c r="G18" s="1" t="str">
        <f>HYPERLINK("https://www.ncbi.nlm.nih.gov/nucleotide/XM_045118224.1?report=genbank&amp;log$=nucltop&amp;blast_rank=48&amp;RID=2MVX3WKT01N","XM_045118224.1")</f>
        <v>XM_045118224.1</v>
      </c>
    </row>
    <row r="19" spans="1:7" x14ac:dyDescent="0.25">
      <c r="A19" s="1" t="s">
        <v>29</v>
      </c>
      <c r="B19" s="10" t="s">
        <v>30</v>
      </c>
      <c r="C19" s="3">
        <v>0.46</v>
      </c>
      <c r="D19" s="1">
        <v>0</v>
      </c>
      <c r="E19" s="1">
        <v>78.89</v>
      </c>
      <c r="F19" s="1">
        <v>7247</v>
      </c>
      <c r="G19" s="1" t="str">
        <f>HYPERLINK("https://www.ncbi.nlm.nih.gov/nucleotide/XM_024458994.1?report=genbank&amp;log$=nucltop&amp;blast_rank=23&amp;RID=2MVX3WKT01N","XM_024458994.1")</f>
        <v>XM_024458994.1</v>
      </c>
    </row>
    <row r="20" spans="1:7" x14ac:dyDescent="0.25">
      <c r="A20" s="1" t="s">
        <v>31</v>
      </c>
      <c r="B20" s="10" t="s">
        <v>12</v>
      </c>
      <c r="C20" s="3">
        <v>0.46</v>
      </c>
      <c r="D20" s="1">
        <v>0</v>
      </c>
      <c r="E20" s="1">
        <v>74.67</v>
      </c>
      <c r="F20" s="1">
        <v>3958</v>
      </c>
      <c r="G20" s="1" t="str">
        <f>HYPERLINK("https://www.ncbi.nlm.nih.gov/nucleotide/XM_044538564.1?report=genbank&amp;log$=nucltop&amp;blast_rank=44&amp;RID=2MVX3WKT01N","XM_044538564.1")</f>
        <v>XM_044538564.1</v>
      </c>
    </row>
    <row r="21" spans="1:7" x14ac:dyDescent="0.25">
      <c r="A21" s="1" t="s">
        <v>32</v>
      </c>
      <c r="B21" s="10" t="s">
        <v>22</v>
      </c>
      <c r="C21" s="3">
        <v>0.45</v>
      </c>
      <c r="D21" s="1">
        <v>0</v>
      </c>
      <c r="E21" s="1">
        <v>79.540000000000006</v>
      </c>
      <c r="F21" s="1">
        <v>4077</v>
      </c>
      <c r="G21" s="1" t="str">
        <f>HYPERLINK("https://www.ncbi.nlm.nih.gov/nucleotide/XM_047195428.1?report=genbank&amp;log$=nucltop&amp;blast_rank=18&amp;RID=2MVX3WKT01N","XM_047195428.1")</f>
        <v>XM_047195428.1</v>
      </c>
    </row>
    <row r="22" spans="1:7" x14ac:dyDescent="0.25">
      <c r="A22" s="1" t="s">
        <v>33</v>
      </c>
      <c r="B22" s="10" t="s">
        <v>18</v>
      </c>
      <c r="C22" s="3">
        <v>0.44</v>
      </c>
      <c r="D22" s="2">
        <v>2.9999999999999998E-123</v>
      </c>
      <c r="E22" s="1">
        <v>73.92</v>
      </c>
      <c r="F22" s="1">
        <v>3567</v>
      </c>
      <c r="G22" s="1" t="str">
        <f>HYPERLINK("https://www.ncbi.nlm.nih.gov/nucleotide/MZ672909.1?report=genbank&amp;log$=nucltop&amp;blast_rank=47&amp;RID=2MVX3WKT01N","MZ672909.1")</f>
        <v>MZ672909.1</v>
      </c>
    </row>
    <row r="23" spans="1:7" x14ac:dyDescent="0.25">
      <c r="A23" s="1" t="s">
        <v>34</v>
      </c>
      <c r="B23" s="10" t="s">
        <v>12</v>
      </c>
      <c r="C23" s="3">
        <v>0.4</v>
      </c>
      <c r="D23" s="1">
        <v>0</v>
      </c>
      <c r="E23" s="1">
        <v>74.25</v>
      </c>
      <c r="F23" s="1">
        <v>3882</v>
      </c>
      <c r="G23" s="1" t="str">
        <f>HYPERLINK("https://www.ncbi.nlm.nih.gov/nucleotide/XM_044544679.1?report=genbank&amp;log$=nucltop&amp;blast_rank=46&amp;RID=2MVX3WKT01N","XM_044544679.1")</f>
        <v>XM_044544679.1</v>
      </c>
    </row>
    <row r="24" spans="1:7" x14ac:dyDescent="0.25">
      <c r="A24" s="1" t="s">
        <v>35</v>
      </c>
      <c r="B24" s="10" t="s">
        <v>7</v>
      </c>
      <c r="C24" s="3">
        <v>0.39</v>
      </c>
      <c r="D24" s="1">
        <v>0</v>
      </c>
      <c r="E24" s="1">
        <v>79.31</v>
      </c>
      <c r="F24" s="1">
        <v>4676</v>
      </c>
      <c r="G24" s="1" t="str">
        <f>HYPERLINK("https://www.ncbi.nlm.nih.gov/nucleotide/XM_045233877.1?report=genbank&amp;log$=nucltop&amp;blast_rank=19&amp;RID=2MVX3WKT01N","XM_045233877.1")</f>
        <v>XM_045233877.1</v>
      </c>
    </row>
    <row r="25" spans="1:7" x14ac:dyDescent="0.25">
      <c r="A25" s="1" t="s">
        <v>36</v>
      </c>
      <c r="B25" s="10" t="s">
        <v>7</v>
      </c>
      <c r="C25" s="3">
        <v>0.37</v>
      </c>
      <c r="D25" s="2">
        <v>1E-166</v>
      </c>
      <c r="E25" s="1">
        <v>74.69</v>
      </c>
      <c r="F25" s="1">
        <v>4724</v>
      </c>
      <c r="G25" s="1" t="str">
        <f>HYPERLINK("https://www.ncbi.nlm.nih.gov/nucleotide/XM_020322770.3?report=genbank&amp;log$=nucltop&amp;blast_rank=38&amp;RID=2MVX3WKT01N","XM_020322770.3")</f>
        <v>XM_020322770.3</v>
      </c>
    </row>
    <row r="26" spans="1:7" x14ac:dyDescent="0.25">
      <c r="A26" s="1" t="s">
        <v>37</v>
      </c>
      <c r="B26" s="10" t="s">
        <v>12</v>
      </c>
      <c r="C26" s="3">
        <v>0.37</v>
      </c>
      <c r="D26" s="2">
        <v>1E-166</v>
      </c>
      <c r="E26" s="1">
        <v>74.69</v>
      </c>
      <c r="F26" s="1">
        <v>4513</v>
      </c>
      <c r="G26" s="1" t="str">
        <f>HYPERLINK("https://www.ncbi.nlm.nih.gov/nucleotide/XM_044595780.1?report=genbank&amp;log$=nucltop&amp;blast_rank=43&amp;RID=2MVX3WKT01N","XM_044595780.1")</f>
        <v>XM_044595780.1</v>
      </c>
    </row>
    <row r="27" spans="1:7" x14ac:dyDescent="0.25">
      <c r="A27" s="1" t="s">
        <v>38</v>
      </c>
      <c r="B27" s="10" t="s">
        <v>7</v>
      </c>
      <c r="C27" s="3">
        <v>0.21</v>
      </c>
      <c r="D27" s="1">
        <v>0</v>
      </c>
      <c r="E27" s="1">
        <v>81.99</v>
      </c>
      <c r="F27" s="1">
        <v>1587</v>
      </c>
      <c r="G27" s="1" t="str">
        <f>HYPERLINK("https://www.ncbi.nlm.nih.gov/nucleotide/XM_040385781.2?report=genbank&amp;log$=nucltop&amp;blast_rank=16&amp;RID=2MVX3WKT01N","XM_040385781.2")</f>
        <v>XM_040385781.2</v>
      </c>
    </row>
    <row r="28" spans="1:7" ht="16.5" thickBot="1" x14ac:dyDescent="0.3">
      <c r="A28" s="6" t="s">
        <v>39</v>
      </c>
      <c r="B28" s="11" t="s">
        <v>7</v>
      </c>
      <c r="C28" s="7">
        <v>0.17</v>
      </c>
      <c r="D28" s="6">
        <v>0</v>
      </c>
      <c r="E28" s="6">
        <v>87.87</v>
      </c>
      <c r="F28" s="6">
        <v>5336</v>
      </c>
      <c r="G28" s="6" t="str">
        <f>HYPERLINK("https://www.ncbi.nlm.nih.gov/nucleotide/XM_045233875.1?report=genbank&amp;log$=nucltop&amp;blast_rank=2&amp;RID=2MVX3WKT01N","XM_045233875.1")</f>
        <v>XM_045233875.1</v>
      </c>
    </row>
  </sheetData>
  <mergeCells count="1">
    <mergeCell ref="A1:J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Sup Table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Gutierrez-Gonzalez</dc:creator>
  <cp:lastModifiedBy>Anna</cp:lastModifiedBy>
  <dcterms:created xsi:type="dcterms:W3CDTF">2020-11-27T18:47:38Z</dcterms:created>
  <dcterms:modified xsi:type="dcterms:W3CDTF">2023-06-26T21:02:46Z</dcterms:modified>
</cp:coreProperties>
</file>