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26CFCF49-D8C3-4C73-BDC2-0F3084992291}" xr6:coauthVersionLast="47" xr6:coauthVersionMax="47" xr10:uidLastSave="{4C68E3FC-2FCF-409A-9F71-FBFE2758DC57}"/>
  <bookViews>
    <workbookView xWindow="-120" yWindow="-120" windowWidth="29040" windowHeight="17640" xr2:uid="{D1ED5A1A-FFC8-4D61-96C3-DFC66AA2A10D}"/>
  </bookViews>
  <sheets>
    <sheet name="SupT9_WAS_SigVa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F18" i="1"/>
  <c r="D18" i="1"/>
  <c r="F17" i="1"/>
  <c r="D17" i="1"/>
  <c r="F16" i="1"/>
  <c r="D16" i="1"/>
  <c r="F13" i="1"/>
  <c r="D13" i="1"/>
  <c r="F12" i="1"/>
  <c r="D12" i="1"/>
  <c r="F11" i="1"/>
  <c r="D11" i="1"/>
  <c r="F10" i="1"/>
  <c r="D10" i="1"/>
  <c r="F7" i="1"/>
  <c r="D7" i="1"/>
  <c r="F6" i="1"/>
  <c r="D6" i="1"/>
  <c r="F5" i="1"/>
  <c r="D5" i="1"/>
  <c r="F4" i="1"/>
  <c r="D4" i="1"/>
</calcChain>
</file>

<file path=xl/sharedStrings.xml><?xml version="1.0" encoding="utf-8"?>
<sst xmlns="http://schemas.openxmlformats.org/spreadsheetml/2006/main" count="31" uniqueCount="19">
  <si>
    <r>
      <rPr>
        <b/>
        <sz val="12"/>
        <color theme="1"/>
        <rFont val="Calibri"/>
        <family val="2"/>
        <scheme val="minor"/>
      </rPr>
      <t xml:space="preserve">Supplementary Table 9. Large-scale association studies reveal strong associations of al lpain profiles with medications, diagnoses, and phenotypes from multiple disease categories. </t>
    </r>
    <r>
      <rPr>
        <sz val="12"/>
        <color theme="1"/>
        <rFont val="Calibri"/>
        <family val="2"/>
        <scheme val="minor"/>
      </rPr>
      <t xml:space="preserve">Medication, Diagnosis, and Phenotype-Wide Association Studies (Med-WAS, Di-WAS, and Phe-WAS, respectively) indicated that many  variables were associated with each pain profile.  We the total number of variables tested alongside how many of these variables were significant after the false-discovery rate (FDR) and Bonferroni (BON) corrections ofr multiple comparisons. </t>
    </r>
  </si>
  <si>
    <t>Med-WAS Results</t>
  </si>
  <si>
    <t>Total Number of Medications Tested</t>
  </si>
  <si>
    <t>Significant at FDR level</t>
  </si>
  <si>
    <t>FDR % of Total Meds</t>
  </si>
  <si>
    <t>Significant at BON level</t>
  </si>
  <si>
    <t>Bon % of Total Meds</t>
  </si>
  <si>
    <t>Profile 1, Pain Interference</t>
  </si>
  <si>
    <t>Profile 2, Depression</t>
  </si>
  <si>
    <t>Profile 3, Medical Pain</t>
  </si>
  <si>
    <t>Profile 4, Anxiety</t>
  </si>
  <si>
    <t>Di-WAS Results</t>
  </si>
  <si>
    <t>Total Number of Diagnoses Tested</t>
  </si>
  <si>
    <t>FDR % of Total Diagnoses</t>
  </si>
  <si>
    <t>Bon % of Total Diagnoses</t>
  </si>
  <si>
    <t>Phe-WAS Results</t>
  </si>
  <si>
    <t>Total Number of Phenotypes Tested</t>
  </si>
  <si>
    <t>FDR % of Total Phenotypes</t>
  </si>
  <si>
    <t>Bon % of Total Phenotypes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</si>
</sst>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.5"/>
      <color rgb="FFFFFFFF"/>
      <name val="Calibri"/>
      <family val="2"/>
    </font>
    <font>
      <sz val="13.5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E7E7E7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9" fontId="3" fillId="3" borderId="2" xfId="0" applyNumberFormat="1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5871-856F-40C8-ABCD-FF8A304BA928}">
  <sheetPr>
    <pageSetUpPr fitToPage="1"/>
  </sheetPr>
  <dimension ref="A1:F19"/>
  <sheetViews>
    <sheetView tabSelected="1" workbookViewId="0">
      <selection activeCell="E24" sqref="E24"/>
    </sheetView>
  </sheetViews>
  <sheetFormatPr defaultColWidth="11" defaultRowHeight="15.75" x14ac:dyDescent="0.25"/>
  <cols>
    <col min="1" max="2" width="33" customWidth="1"/>
    <col min="3" max="3" width="16" customWidth="1"/>
    <col min="4" max="4" width="16.625" customWidth="1"/>
    <col min="5" max="5" width="14.375" customWidth="1"/>
    <col min="6" max="6" width="16.375" customWidth="1"/>
  </cols>
  <sheetData>
    <row r="1" spans="1:6" ht="69" customHeight="1" x14ac:dyDescent="0.25">
      <c r="A1" s="1" t="s">
        <v>0</v>
      </c>
      <c r="B1" s="1"/>
      <c r="C1" s="1"/>
      <c r="D1" s="1"/>
      <c r="E1" s="1"/>
      <c r="F1" s="1"/>
    </row>
    <row r="2" spans="1:6" ht="16.5" thickBot="1" x14ac:dyDescent="0.3"/>
    <row r="3" spans="1:6" ht="36.75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9.5" thickTop="1" thickBot="1" x14ac:dyDescent="0.3">
      <c r="A4" s="3" t="s">
        <v>7</v>
      </c>
      <c r="B4" s="3">
        <v>137</v>
      </c>
      <c r="C4" s="3">
        <v>61</v>
      </c>
      <c r="D4" s="4">
        <f>C4/137</f>
        <v>0.44525547445255476</v>
      </c>
      <c r="E4" s="3">
        <v>48</v>
      </c>
      <c r="F4" s="4">
        <f>E4/137</f>
        <v>0.35036496350364965</v>
      </c>
    </row>
    <row r="5" spans="1:6" ht="19.5" thickTop="1" thickBot="1" x14ac:dyDescent="0.3">
      <c r="A5" s="5" t="s">
        <v>8</v>
      </c>
      <c r="B5" s="3">
        <v>137</v>
      </c>
      <c r="C5" s="5">
        <v>35</v>
      </c>
      <c r="D5" s="4">
        <f t="shared" ref="D5:F7" si="0">C5/137</f>
        <v>0.25547445255474455</v>
      </c>
      <c r="E5" s="5">
        <v>27</v>
      </c>
      <c r="F5" s="4">
        <f t="shared" si="0"/>
        <v>0.19708029197080293</v>
      </c>
    </row>
    <row r="6" spans="1:6" ht="19.5" thickTop="1" thickBot="1" x14ac:dyDescent="0.3">
      <c r="A6" s="6" t="s">
        <v>9</v>
      </c>
      <c r="B6" s="3">
        <v>137</v>
      </c>
      <c r="C6" s="6">
        <v>28</v>
      </c>
      <c r="D6" s="4">
        <f t="shared" si="0"/>
        <v>0.20437956204379562</v>
      </c>
      <c r="E6" s="6">
        <v>20</v>
      </c>
      <c r="F6" s="4">
        <f t="shared" si="0"/>
        <v>0.145985401459854</v>
      </c>
    </row>
    <row r="7" spans="1:6" ht="19.5" thickTop="1" thickBot="1" x14ac:dyDescent="0.3">
      <c r="A7" s="5" t="s">
        <v>10</v>
      </c>
      <c r="B7" s="3">
        <v>137</v>
      </c>
      <c r="C7" s="5">
        <v>20</v>
      </c>
      <c r="D7" s="4">
        <f t="shared" si="0"/>
        <v>0.145985401459854</v>
      </c>
      <c r="E7" s="5">
        <v>15</v>
      </c>
      <c r="F7" s="4">
        <f t="shared" si="0"/>
        <v>0.10948905109489052</v>
      </c>
    </row>
    <row r="8" spans="1:6" ht="16.5" thickBot="1" x14ac:dyDescent="0.3"/>
    <row r="9" spans="1:6" ht="36.75" thickBot="1" x14ac:dyDescent="0.3">
      <c r="A9" s="2" t="s">
        <v>11</v>
      </c>
      <c r="B9" s="2" t="s">
        <v>12</v>
      </c>
      <c r="C9" s="2" t="s">
        <v>3</v>
      </c>
      <c r="D9" s="2" t="s">
        <v>13</v>
      </c>
      <c r="E9" s="2" t="s">
        <v>5</v>
      </c>
      <c r="F9" s="2" t="s">
        <v>14</v>
      </c>
    </row>
    <row r="10" spans="1:6" ht="19.5" thickTop="1" thickBot="1" x14ac:dyDescent="0.3">
      <c r="A10" s="3" t="s">
        <v>7</v>
      </c>
      <c r="B10" s="3">
        <v>1425</v>
      </c>
      <c r="C10" s="3">
        <v>507</v>
      </c>
      <c r="D10" s="4">
        <f>C10/1425</f>
        <v>0.35578947368421054</v>
      </c>
      <c r="E10" s="3">
        <v>261</v>
      </c>
      <c r="F10" s="4">
        <f>E10/1425</f>
        <v>0.1831578947368421</v>
      </c>
    </row>
    <row r="11" spans="1:6" ht="19.5" thickTop="1" thickBot="1" x14ac:dyDescent="0.3">
      <c r="A11" s="5" t="s">
        <v>8</v>
      </c>
      <c r="B11" s="5">
        <v>1425</v>
      </c>
      <c r="C11" s="5">
        <v>288</v>
      </c>
      <c r="D11" s="4">
        <f t="shared" ref="D11:F13" si="1">C11/1425</f>
        <v>0.20210526315789473</v>
      </c>
      <c r="E11" s="5">
        <v>108</v>
      </c>
      <c r="F11" s="4">
        <f t="shared" si="1"/>
        <v>7.5789473684210532E-2</v>
      </c>
    </row>
    <row r="12" spans="1:6" ht="19.5" thickTop="1" thickBot="1" x14ac:dyDescent="0.3">
      <c r="A12" s="6" t="s">
        <v>9</v>
      </c>
      <c r="B12" s="6">
        <v>1425</v>
      </c>
      <c r="C12" s="6">
        <v>119</v>
      </c>
      <c r="D12" s="4">
        <f t="shared" si="1"/>
        <v>8.350877192982456E-2</v>
      </c>
      <c r="E12" s="6">
        <v>69</v>
      </c>
      <c r="F12" s="4">
        <f t="shared" si="1"/>
        <v>4.8421052631578948E-2</v>
      </c>
    </row>
    <row r="13" spans="1:6" ht="19.5" thickTop="1" thickBot="1" x14ac:dyDescent="0.3">
      <c r="A13" s="5" t="s">
        <v>10</v>
      </c>
      <c r="B13" s="5">
        <v>1425</v>
      </c>
      <c r="C13" s="5">
        <v>72</v>
      </c>
      <c r="D13" s="4">
        <f t="shared" si="1"/>
        <v>5.0526315789473683E-2</v>
      </c>
      <c r="E13" s="5">
        <v>28</v>
      </c>
      <c r="F13" s="4">
        <f t="shared" si="1"/>
        <v>1.9649122807017545E-2</v>
      </c>
    </row>
    <row r="14" spans="1:6" ht="16.5" thickBot="1" x14ac:dyDescent="0.3"/>
    <row r="15" spans="1:6" ht="36.75" thickBot="1" x14ac:dyDescent="0.3">
      <c r="A15" s="2" t="s">
        <v>15</v>
      </c>
      <c r="B15" s="2" t="s">
        <v>16</v>
      </c>
      <c r="C15" s="2" t="s">
        <v>3</v>
      </c>
      <c r="D15" s="2" t="s">
        <v>17</v>
      </c>
      <c r="E15" s="2" t="s">
        <v>5</v>
      </c>
      <c r="F15" s="2" t="s">
        <v>18</v>
      </c>
    </row>
    <row r="16" spans="1:6" ht="19.5" thickTop="1" thickBot="1" x14ac:dyDescent="0.3">
      <c r="A16" s="3" t="s">
        <v>7</v>
      </c>
      <c r="B16" s="3">
        <v>757</v>
      </c>
      <c r="C16" s="3">
        <v>535</v>
      </c>
      <c r="D16" s="4">
        <f>C16/757</f>
        <v>0.70673712021136059</v>
      </c>
      <c r="E16" s="3">
        <v>274</v>
      </c>
      <c r="F16" s="4">
        <f>E16/757</f>
        <v>0.3619550858652576</v>
      </c>
    </row>
    <row r="17" spans="1:6" ht="19.5" thickTop="1" thickBot="1" x14ac:dyDescent="0.3">
      <c r="A17" s="5" t="s">
        <v>8</v>
      </c>
      <c r="B17" s="5">
        <v>757</v>
      </c>
      <c r="C17" s="5">
        <v>420</v>
      </c>
      <c r="D17" s="4">
        <f t="shared" ref="D17:F19" si="2">C17/757</f>
        <v>0.55482166446499337</v>
      </c>
      <c r="E17" s="5">
        <v>182</v>
      </c>
      <c r="F17" s="4">
        <f t="shared" si="2"/>
        <v>0.2404227212681638</v>
      </c>
    </row>
    <row r="18" spans="1:6" ht="19.5" thickTop="1" thickBot="1" x14ac:dyDescent="0.3">
      <c r="A18" s="6" t="s">
        <v>9</v>
      </c>
      <c r="B18" s="6">
        <v>757</v>
      </c>
      <c r="C18" s="6">
        <v>432</v>
      </c>
      <c r="D18" s="4">
        <f t="shared" si="2"/>
        <v>0.57067371202113604</v>
      </c>
      <c r="E18" s="6">
        <v>182</v>
      </c>
      <c r="F18" s="4">
        <f t="shared" si="2"/>
        <v>0.2404227212681638</v>
      </c>
    </row>
    <row r="19" spans="1:6" ht="19.5" thickTop="1" thickBot="1" x14ac:dyDescent="0.3">
      <c r="A19" s="5" t="s">
        <v>10</v>
      </c>
      <c r="B19" s="5">
        <v>757</v>
      </c>
      <c r="C19" s="5">
        <v>374</v>
      </c>
      <c r="D19" s="4">
        <f t="shared" si="2"/>
        <v>0.49405548216644651</v>
      </c>
      <c r="E19" s="5">
        <v>174</v>
      </c>
      <c r="F19" s="4">
        <f t="shared" si="2"/>
        <v>0.22985468956406868</v>
      </c>
    </row>
  </sheetData>
  <mergeCells count="1">
    <mergeCell ref="A1:F1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SupT9_WAS_SigVars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2023-07-05T14:10:27Z</dcterms:created>
  <dcterms:modified xsi:type="dcterms:W3CDTF">2023-07-05T14:11:05Z</dcterms:modified>
</cp:coreProperties>
</file>