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udit-my.sharepoint.com/personal/dazzam_fiu_edu/Documents/Nature Medicine Manuscript_05-19-2023/Nature_Medicine_MS/AZZAM_DRAFTS_06-16-2023/Draft to be sent to authors_06-27-2023/To Upload_First Submission_07-02-2023/"/>
    </mc:Choice>
  </mc:AlternateContent>
  <xr:revisionPtr revIDLastSave="1" documentId="8_{E2B35A4F-EF20-431E-A440-E58C1B5D3D65}" xr6:coauthVersionLast="47" xr6:coauthVersionMax="47" xr10:uidLastSave="{54D88B90-9D82-4C2D-8C0A-9DFB122669F5}"/>
  <bookViews>
    <workbookView xWindow="-120" yWindow="-120" windowWidth="29040" windowHeight="17520" activeTab="4" xr2:uid="{5B403E10-B166-4728-9BD5-DB727E6A378E}"/>
  </bookViews>
  <sheets>
    <sheet name="Table Contents" sheetId="15" r:id="rId1"/>
    <sheet name="Testing and Demographics" sheetId="1" r:id="rId2"/>
    <sheet name="Drug List" sheetId="13" r:id="rId3"/>
    <sheet name="DST Testing Results" sheetId="2" r:id="rId4"/>
    <sheet name="Clinical Outcomes" sheetId="14" r:id="rId5"/>
    <sheet name="Observational Study Data" sheetId="6" r:id="rId6"/>
    <sheet name="Correlation Analysis Data" sheetId="3" r:id="rId7"/>
    <sheet name="Dendrogram Input by Drug" sheetId="7" r:id="rId8"/>
    <sheet name="Dendrogram Input by Mech" sheetId="8" r:id="rId9"/>
    <sheet name="Complete Genomic Results" sheetId="9" r:id="rId10"/>
    <sheet name="Actionable Panel Seq Results" sheetId="10" r:id="rId11"/>
    <sheet name="DSS Panel Result Correlation" sheetId="11" r:id="rId12"/>
    <sheet name="NGS Samples" sheetId="12" r:id="rId13"/>
    <sheet name="Statistical Tests and Tools" sheetId="16" r:id="rId14"/>
  </sheets>
  <definedNames>
    <definedName name="_xlnm._FilterDatabase" localSheetId="10" hidden="1">'Actionable Panel Seq Results'!$F$1:$G$30</definedName>
    <definedName name="_xlnm._FilterDatabase" localSheetId="4" hidden="1">'Clinical Outcomes'!$A$1:$O$26</definedName>
    <definedName name="_xlnm._FilterDatabase" localSheetId="9" hidden="1">'Complete Genomic Results'!$D$1:$Z$112</definedName>
    <definedName name="_xlnm._FilterDatabase" localSheetId="11" hidden="1">'DSS Panel Result Correlation'!$C$1:$C$11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40" i="2" l="1"/>
  <c r="Y140" i="2"/>
  <c r="X141" i="2"/>
  <c r="Y141" i="2"/>
  <c r="Y139" i="2"/>
  <c r="X139" i="2"/>
  <c r="W140" i="2"/>
  <c r="W141" i="2"/>
  <c r="W139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B141" i="2"/>
  <c r="B140" i="2"/>
  <c r="B139" i="2"/>
  <c r="N22" i="14"/>
  <c r="H2" i="6" l="1"/>
  <c r="H3" i="6"/>
  <c r="H4" i="6"/>
  <c r="H5" i="6"/>
  <c r="H6" i="6"/>
  <c r="H7" i="6"/>
  <c r="V136" i="2" l="1"/>
  <c r="U136" i="2"/>
  <c r="T136" i="2"/>
  <c r="S136" i="2"/>
  <c r="R136" i="2"/>
  <c r="Q136" i="2"/>
  <c r="P136" i="2"/>
  <c r="O136" i="2"/>
  <c r="N136" i="2"/>
  <c r="N135" i="2" s="1"/>
  <c r="M136" i="2"/>
  <c r="L136" i="2"/>
  <c r="K136" i="2"/>
  <c r="J136" i="2"/>
  <c r="I136" i="2"/>
  <c r="H136" i="2"/>
  <c r="G136" i="2"/>
  <c r="F136" i="2"/>
  <c r="E136" i="2"/>
  <c r="D136" i="2"/>
  <c r="C136" i="2"/>
  <c r="B136" i="2"/>
  <c r="K135" i="2"/>
  <c r="J135" i="2"/>
  <c r="G135" i="2"/>
  <c r="V134" i="2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V133" i="2"/>
  <c r="U133" i="2"/>
  <c r="T133" i="2"/>
  <c r="S133" i="2"/>
  <c r="R133" i="2"/>
  <c r="Q133" i="2"/>
  <c r="P133" i="2"/>
  <c r="P135" i="2" s="1"/>
  <c r="O133" i="2"/>
  <c r="O135" i="2" s="1"/>
  <c r="N133" i="2"/>
  <c r="N137" i="2" s="1"/>
  <c r="M133" i="2"/>
  <c r="M135" i="2" s="1"/>
  <c r="L133" i="2"/>
  <c r="L135" i="2" s="1"/>
  <c r="K133" i="2"/>
  <c r="K137" i="2" s="1"/>
  <c r="J133" i="2"/>
  <c r="J137" i="2" s="1"/>
  <c r="I133" i="2"/>
  <c r="I135" i="2" s="1"/>
  <c r="H133" i="2"/>
  <c r="H135" i="2" s="1"/>
  <c r="G133" i="2"/>
  <c r="G137" i="2" s="1"/>
  <c r="F133" i="2"/>
  <c r="E133" i="2"/>
  <c r="D133" i="2"/>
  <c r="C133" i="2"/>
  <c r="B133" i="2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S29" i="1" l="1"/>
  <c r="T137" i="2"/>
  <c r="E137" i="2"/>
  <c r="D137" i="2"/>
  <c r="C137" i="2"/>
  <c r="S137" i="2"/>
  <c r="Q135" i="2"/>
  <c r="Q137" i="2" s="1"/>
  <c r="B135" i="2"/>
  <c r="B137" i="2" s="1"/>
  <c r="R135" i="2"/>
  <c r="R137" i="2" s="1"/>
  <c r="H137" i="2"/>
  <c r="I137" i="2"/>
  <c r="D135" i="2"/>
  <c r="T135" i="2"/>
  <c r="E135" i="2"/>
  <c r="U135" i="2"/>
  <c r="U137" i="2" s="1"/>
  <c r="C135" i="2"/>
  <c r="S135" i="2"/>
  <c r="F135" i="2"/>
  <c r="F137" i="2" s="1"/>
  <c r="V135" i="2"/>
  <c r="V137" i="2" s="1"/>
  <c r="L137" i="2"/>
  <c r="M137" i="2"/>
  <c r="O137" i="2"/>
  <c r="P137" i="2"/>
</calcChain>
</file>

<file path=xl/sharedStrings.xml><?xml version="1.0" encoding="utf-8"?>
<sst xmlns="http://schemas.openxmlformats.org/spreadsheetml/2006/main" count="2762" uniqueCount="684">
  <si>
    <t>Patient ID</t>
  </si>
  <si>
    <t>General Diagnosis</t>
  </si>
  <si>
    <t>Specific Diagnosis</t>
  </si>
  <si>
    <t>DST Testing Performed</t>
  </si>
  <si>
    <t>DST Testing Successful</t>
  </si>
  <si>
    <t>DST Turnaround Time</t>
  </si>
  <si>
    <t>Sensitive Drugs (DSS &gt;= 10)</t>
  </si>
  <si>
    <t>Intermediate Drugs (10 &gt; DSS &gt; 0)</t>
  </si>
  <si>
    <t>UCSF500 Profiling</t>
  </si>
  <si>
    <t>UCSF500 Turnaround Time</t>
  </si>
  <si>
    <t>Genomic Finding with Clin Benefit</t>
  </si>
  <si>
    <t>Genomic Finding with Potential Clin Benefit</t>
  </si>
  <si>
    <t>DST Testing Error</t>
  </si>
  <si>
    <t>Full FPM Dataset</t>
  </si>
  <si>
    <t>EV001</t>
  </si>
  <si>
    <t>Ewing's sarcoma</t>
  </si>
  <si>
    <t>No</t>
  </si>
  <si>
    <t>N/A</t>
  </si>
  <si>
    <t>Screening Failure</t>
  </si>
  <si>
    <t>EV002</t>
  </si>
  <si>
    <t>Acute myeloid leukemia</t>
  </si>
  <si>
    <t>Yes</t>
  </si>
  <si>
    <t>None</t>
  </si>
  <si>
    <t>EV003</t>
  </si>
  <si>
    <t>Osteosarcoma</t>
  </si>
  <si>
    <t>High grade recurrent osteosarcoma, right distal tibia and fibula</t>
  </si>
  <si>
    <t>EV004</t>
  </si>
  <si>
    <t>Rhabdomyosarcoma</t>
  </si>
  <si>
    <t>Sclerosing spindle cell rhabdomyosarcoma, right lower extremity</t>
  </si>
  <si>
    <t>EV005</t>
  </si>
  <si>
    <t>Metastatic osteosarcoma of left femur with pulmonary metastasis</t>
  </si>
  <si>
    <t>EV006</t>
  </si>
  <si>
    <t>Metastatic Ewing's sarcoma of the scalp, 2nd relapse</t>
  </si>
  <si>
    <t>Error in Testing</t>
  </si>
  <si>
    <t>EV007</t>
  </si>
  <si>
    <t>Glioblastoma</t>
  </si>
  <si>
    <t>Recurrent malignant glioma; pleomorphic xanthoastrocytoma, anaplastic</t>
  </si>
  <si>
    <t>EV008</t>
  </si>
  <si>
    <t>Metastatic β-HCG-producing high grade (grade 3) osteosarcoma</t>
  </si>
  <si>
    <t>EV009</t>
  </si>
  <si>
    <t>Metastatic chondroblastic osteosarcoma of left humerus with Li-Fraumeni Syndrome and CNS choroid plexus tumor at birth</t>
  </si>
  <si>
    <t>EV010</t>
  </si>
  <si>
    <t>Refractory Ewing's sarcoma, spinal tumor</t>
  </si>
  <si>
    <t>EV011</t>
  </si>
  <si>
    <t>Recurrent alveolar rhabdomyosarcoma of right orbit</t>
  </si>
  <si>
    <t>EV012</t>
  </si>
  <si>
    <t>Ependymoma</t>
  </si>
  <si>
    <t>Ependymoma of spine</t>
  </si>
  <si>
    <t>Sample Insufficient</t>
  </si>
  <si>
    <t>EV013</t>
  </si>
  <si>
    <t>Relapsed acute myeloid leukemia with FLT3/ITD</t>
  </si>
  <si>
    <t>EV014</t>
  </si>
  <si>
    <t>Malignant rhabdoid tumor</t>
  </si>
  <si>
    <t>Refractory rhabdoid tumor of the liver</t>
  </si>
  <si>
    <t>EV015</t>
  </si>
  <si>
    <t>Wilm's tumor</t>
  </si>
  <si>
    <t>Wilm's tumor of liver and lungs in relapse</t>
  </si>
  <si>
    <t>EV016</t>
  </si>
  <si>
    <t>Acute lymphoblastic leukemia</t>
  </si>
  <si>
    <t>Acute lymphoblastic leukemia in testicular relapse</t>
  </si>
  <si>
    <t>EV017</t>
  </si>
  <si>
    <t>Astrocytoma</t>
  </si>
  <si>
    <t>Pilocytic astrocytoma of right temporal lobe</t>
  </si>
  <si>
    <t>EV018</t>
  </si>
  <si>
    <t>Embryonal rhabdomyosarcoma</t>
  </si>
  <si>
    <t>EV019</t>
  </si>
  <si>
    <t>Medulloblastoma</t>
  </si>
  <si>
    <t>Anaplastic Medulloblastoma</t>
  </si>
  <si>
    <t>EV020</t>
  </si>
  <si>
    <t>Ewing's sarcoma of spine</t>
  </si>
  <si>
    <t>EV021</t>
  </si>
  <si>
    <t>Neuroblastoma</t>
  </si>
  <si>
    <t>Neuroblastoma of retroperitoneum</t>
  </si>
  <si>
    <t>EV022</t>
  </si>
  <si>
    <t>Acute megakaryoblastic leukemia not having achieved remission</t>
  </si>
  <si>
    <t>EV023</t>
  </si>
  <si>
    <t>Acute lymphoblastic leukemia not having achieved remission</t>
  </si>
  <si>
    <t>EV024</t>
  </si>
  <si>
    <t>Acute lymphoblastic leukemia with prior myelodysplasia</t>
  </si>
  <si>
    <t>EV025</t>
  </si>
  <si>
    <t>Alveolar rhabdomyosarcoma or the right hand</t>
  </si>
  <si>
    <t>Drug</t>
  </si>
  <si>
    <t>EV002_DSS</t>
  </si>
  <si>
    <t>EV003_DSS</t>
  </si>
  <si>
    <t>EV004_DSS</t>
  </si>
  <si>
    <t>EV005_DSS</t>
  </si>
  <si>
    <t>EV007_DSS</t>
  </si>
  <si>
    <t>EV008_DSS</t>
  </si>
  <si>
    <t>EV009_DSS</t>
  </si>
  <si>
    <t>EV010_DSS</t>
  </si>
  <si>
    <t>EV011_DSS</t>
  </si>
  <si>
    <t>EV013_DSS</t>
  </si>
  <si>
    <t>EV014_DSS</t>
  </si>
  <si>
    <t>EV015_DSS</t>
  </si>
  <si>
    <t>EV016_DSS</t>
  </si>
  <si>
    <t>EV017_DSS</t>
  </si>
  <si>
    <t>EV018_DSS</t>
  </si>
  <si>
    <t>EV019_DSS</t>
  </si>
  <si>
    <t>EV021_DSS</t>
  </si>
  <si>
    <t>EV022_DSS</t>
  </si>
  <si>
    <t>EV023_DSS</t>
  </si>
  <si>
    <t>EV024_DSS</t>
  </si>
  <si>
    <t>EV025_DSS</t>
  </si>
  <si>
    <t>Assay Count</t>
  </si>
  <si>
    <t>Busulfan</t>
  </si>
  <si>
    <t>Carboplatin</t>
  </si>
  <si>
    <t>Cisplatin</t>
  </si>
  <si>
    <t>Cyclophosphamide</t>
  </si>
  <si>
    <t>Doxorubicin</t>
  </si>
  <si>
    <t>Irinotecan</t>
  </si>
  <si>
    <t>Acyclovir</t>
  </si>
  <si>
    <t>NT</t>
  </si>
  <si>
    <t>Atorvastatin</t>
  </si>
  <si>
    <t>Azithromycin</t>
  </si>
  <si>
    <t>Bleomycin</t>
  </si>
  <si>
    <t>Cabozantinib</t>
  </si>
  <si>
    <t>Carbamazepine</t>
  </si>
  <si>
    <t>Carfilzomib</t>
  </si>
  <si>
    <t>Cladribine</t>
  </si>
  <si>
    <t>Clofarabine</t>
  </si>
  <si>
    <t>Cytarabine</t>
  </si>
  <si>
    <t>Dasatinib</t>
  </si>
  <si>
    <t>Decitabine</t>
  </si>
  <si>
    <t>Dexamethasone</t>
  </si>
  <si>
    <t>Dicyclomine</t>
  </si>
  <si>
    <t>Disulfiram</t>
  </si>
  <si>
    <t>Docetaxel</t>
  </si>
  <si>
    <t>Doxycycline</t>
  </si>
  <si>
    <t>Erlotinib</t>
  </si>
  <si>
    <t>Everolimus (RAD001)</t>
  </si>
  <si>
    <t>Furosemide</t>
  </si>
  <si>
    <t>Gefitinib (ZD1839)</t>
  </si>
  <si>
    <t>Gemcitabine</t>
  </si>
  <si>
    <t>Guaifenesin</t>
  </si>
  <si>
    <t>Idarubicin</t>
  </si>
  <si>
    <t>Imatinib Mesylate</t>
  </si>
  <si>
    <t>Isotretinoin</t>
  </si>
  <si>
    <t>Lenalidomide (CC-5013)</t>
  </si>
  <si>
    <t>Linagliptin</t>
  </si>
  <si>
    <t>Linezolid</t>
  </si>
  <si>
    <t>Losartan</t>
  </si>
  <si>
    <t>Macitentan</t>
  </si>
  <si>
    <t>Methotrexate</t>
  </si>
  <si>
    <t>Nelarabine</t>
  </si>
  <si>
    <t>Oxaliplatin (Eloxatin)</t>
  </si>
  <si>
    <t>Panobinostat</t>
  </si>
  <si>
    <t>Pazopanib</t>
  </si>
  <si>
    <t>Pemetrexed</t>
  </si>
  <si>
    <t>Romidepsin (FR901228)</t>
  </si>
  <si>
    <t>Ruxolitinib (INCB018424)</t>
  </si>
  <si>
    <t>Salmeterol</t>
  </si>
  <si>
    <t>Sorafenib</t>
  </si>
  <si>
    <t>Temozolomide</t>
  </si>
  <si>
    <t>Temsirolimus</t>
  </si>
  <si>
    <t>Trametinib (GSK1120212)</t>
  </si>
  <si>
    <t>Valproic Acid</t>
  </si>
  <si>
    <t>Vemurafenib</t>
  </si>
  <si>
    <t>Vorinostat (SAHA, MK0683)</t>
  </si>
  <si>
    <t>Amlodipine</t>
  </si>
  <si>
    <t>Mesna</t>
  </si>
  <si>
    <t>Rapamycin (Sirolimus)</t>
  </si>
  <si>
    <t>Etoposide</t>
  </si>
  <si>
    <t>Melphalan</t>
  </si>
  <si>
    <t>Thiotepa</t>
  </si>
  <si>
    <t>Topotecan</t>
  </si>
  <si>
    <t>Vincristine</t>
  </si>
  <si>
    <t>Axitinib</t>
  </si>
  <si>
    <t>Bortezomib</t>
  </si>
  <si>
    <t>Fludarabine</t>
  </si>
  <si>
    <t>Tigecycline</t>
  </si>
  <si>
    <t>Amifostine</t>
  </si>
  <si>
    <t>Amsacrine</t>
  </si>
  <si>
    <t>Azacitidine</t>
  </si>
  <si>
    <t>Bosentan</t>
  </si>
  <si>
    <t>Cabazitaxel</t>
  </si>
  <si>
    <t>Crizotinib</t>
  </si>
  <si>
    <t>Cyproheptadine</t>
  </si>
  <si>
    <t>Dactinomycin</t>
  </si>
  <si>
    <t>Daunorubicin</t>
  </si>
  <si>
    <t>Dexrazoxane</t>
  </si>
  <si>
    <t>Doxercalciferol</t>
  </si>
  <si>
    <t>Hydralazine</t>
  </si>
  <si>
    <t>Hydroxyzine</t>
  </si>
  <si>
    <t>Ifosfamide</t>
  </si>
  <si>
    <t>Ixabepilone</t>
  </si>
  <si>
    <t>Lisinopril</t>
  </si>
  <si>
    <t>Melatonin</t>
  </si>
  <si>
    <t>Metformin</t>
  </si>
  <si>
    <t>Methylprednisolone</t>
  </si>
  <si>
    <t>Mitoxantrone</t>
  </si>
  <si>
    <t>Montelukast</t>
  </si>
  <si>
    <t>Nifedipine</t>
  </si>
  <si>
    <t>Oseltamivir</t>
  </si>
  <si>
    <t>Pantoprazole</t>
  </si>
  <si>
    <t>Plerixafor</t>
  </si>
  <si>
    <t>Pravastatin</t>
  </si>
  <si>
    <t>Ranitidine</t>
  </si>
  <si>
    <t>Sertraline</t>
  </si>
  <si>
    <t>Thalidomide</t>
  </si>
  <si>
    <t>Tretinoin</t>
  </si>
  <si>
    <t>Vandetanib</t>
  </si>
  <si>
    <t>Vinblastine</t>
  </si>
  <si>
    <t>Vinorelbine</t>
  </si>
  <si>
    <t>Voriconazole</t>
  </si>
  <si>
    <t>Bactrim</t>
  </si>
  <si>
    <t>BCNU (Carmustine)</t>
  </si>
  <si>
    <t>Digoxin</t>
  </si>
  <si>
    <t>Celecoxib</t>
  </si>
  <si>
    <t>Fenofibrate</t>
  </si>
  <si>
    <t>Dacarbazine</t>
  </si>
  <si>
    <t>Doxorubicin HCl</t>
  </si>
  <si>
    <t>Lenvatinib</t>
  </si>
  <si>
    <t>Lovastatin</t>
  </si>
  <si>
    <t>Mercaptopurine</t>
  </si>
  <si>
    <t>Palbociclib HCl</t>
  </si>
  <si>
    <t>Thioguanine</t>
  </si>
  <si>
    <t>Tazemetostat</t>
  </si>
  <si>
    <t>Teniposide</t>
  </si>
  <si>
    <t>BIBR-1048</t>
  </si>
  <si>
    <t>Carmustine</t>
  </si>
  <si>
    <t>Lomustine</t>
  </si>
  <si>
    <t>LOXO-101</t>
  </si>
  <si>
    <t>Mebendazole</t>
  </si>
  <si>
    <t>Midostaurin</t>
  </si>
  <si>
    <t>Prednisone</t>
  </si>
  <si>
    <t>Procarbazine HCl</t>
  </si>
  <si>
    <t>Regorafenib HCl</t>
  </si>
  <si>
    <t>Vitamin D2</t>
  </si>
  <si>
    <t>Vitamin D3</t>
  </si>
  <si>
    <t>Fenbendazole</t>
  </si>
  <si>
    <t>Palbociclib Isethionate</t>
  </si>
  <si>
    <t>1% Lidocaine</t>
  </si>
  <si>
    <t>2% Lidocaine</t>
  </si>
  <si>
    <t>Amidate</t>
  </si>
  <si>
    <t>Dexmedetomidine</t>
  </si>
  <si>
    <t>Isoflurane emulsion</t>
  </si>
  <si>
    <t>Drug Count</t>
  </si>
  <si>
    <t>DSS &gt; 10</t>
  </si>
  <si>
    <t>0 &lt; DSS &lt;= 10</t>
  </si>
  <si>
    <t>DSS = 0</t>
  </si>
  <si>
    <t>Not Tested</t>
  </si>
  <si>
    <t>ID</t>
  </si>
  <si>
    <t>Outome</t>
  </si>
  <si>
    <t>OR</t>
  </si>
  <si>
    <t>PFS</t>
  </si>
  <si>
    <t>DC</t>
  </si>
  <si>
    <t>DSS</t>
  </si>
  <si>
    <t>Median</t>
  </si>
  <si>
    <t>Mean</t>
  </si>
  <si>
    <t>Max</t>
  </si>
  <si>
    <t>FPM-guided</t>
  </si>
  <si>
    <t xml:space="preserve">Complete Response </t>
  </si>
  <si>
    <t>Partial Response</t>
  </si>
  <si>
    <t>Progressive Disease</t>
  </si>
  <si>
    <t>Stable Disease</t>
  </si>
  <si>
    <t>Stable Disease (But immediate regimen progressed)</t>
  </si>
  <si>
    <t>EVob001</t>
  </si>
  <si>
    <t>EVob007</t>
  </si>
  <si>
    <t>EVob008</t>
  </si>
  <si>
    <t>Complete Response  (NED)</t>
  </si>
  <si>
    <t>EVob012</t>
  </si>
  <si>
    <t>EVob013</t>
  </si>
  <si>
    <t>EVob014</t>
  </si>
  <si>
    <t>FPM Status</t>
  </si>
  <si>
    <t>Regimen DSS</t>
  </si>
  <si>
    <t>Tx Start Date</t>
  </si>
  <si>
    <t>Last RECIST date  (5/5/2023)</t>
  </si>
  <si>
    <t>Current PFS</t>
  </si>
  <si>
    <t>Regimen DSS2</t>
  </si>
  <si>
    <t>Regimen Key</t>
  </si>
  <si>
    <t>Spindle cell/ embryonal rhabdomyosarcoma (ERMS)</t>
  </si>
  <si>
    <t>Performed</t>
  </si>
  <si>
    <t>VAC = 52.52</t>
  </si>
  <si>
    <t>CR</t>
  </si>
  <si>
    <t>VAC = Vincristine + Dactinomycin + Cyclophosphamide</t>
  </si>
  <si>
    <t>Rhabdoid</t>
  </si>
  <si>
    <t>Atypical teratoid/rhabdoid tumor of the brain</t>
  </si>
  <si>
    <t xml:space="preserve">V = 22.83034
M(h) = 18.41117
E = 0
C = 0
Cs = 0
</t>
  </si>
  <si>
    <t>V = Vincristine</t>
  </si>
  <si>
    <t>High grade osteosarcoma of the left femur</t>
  </si>
  <si>
    <t>DCs = 48.32-55.82
M(h) = 0</t>
  </si>
  <si>
    <t>CR (NED)</t>
  </si>
  <si>
    <t>M(h) = Methotrexate (high)</t>
  </si>
  <si>
    <t>DCs = 56.87611
M(h) = 0</t>
  </si>
  <si>
    <t>E = Etoposide</t>
  </si>
  <si>
    <t>Ca = 13.93097
C = 0
E = 16.76745
VDC = 48.12121</t>
  </si>
  <si>
    <t>PR</t>
  </si>
  <si>
    <t>C = Cyclophosphamide</t>
  </si>
  <si>
    <t>Embryonal Rhabdomyosarcoma (ERMS)</t>
  </si>
  <si>
    <t>Cs = Cisplatin</t>
  </si>
  <si>
    <t xml:space="preserve">DCs = Doxorubicin + Cisplatin </t>
  </si>
  <si>
    <t>Ca = Carboplatin</t>
  </si>
  <si>
    <t>VDC = Vincristine + Doxorubicin + Cyclophosphamide</t>
  </si>
  <si>
    <t>VI = Vincristine + Irinotecan</t>
  </si>
  <si>
    <t>ViC = Vinorelbine + Cyclophosphamide</t>
  </si>
  <si>
    <t>Alkylating agents</t>
  </si>
  <si>
    <t>Antimetabolites</t>
  </si>
  <si>
    <t>Antimitotics</t>
  </si>
  <si>
    <t>Antitumor antibiotics</t>
  </si>
  <si>
    <t>HDAC inhibitors</t>
  </si>
  <si>
    <t>Immunomodulators</t>
  </si>
  <si>
    <t>Kinase inhibitors</t>
  </si>
  <si>
    <t>Miscellaneous antineoplastic</t>
  </si>
  <si>
    <t>Other</t>
  </si>
  <si>
    <t>Proteasome inhibitors</t>
  </si>
  <si>
    <t>Rapalogs</t>
  </si>
  <si>
    <t>Topoisomerase I or II inhibitors</t>
  </si>
  <si>
    <t>Epigenetic-associated gene</t>
  </si>
  <si>
    <t>Panel Source</t>
  </si>
  <si>
    <t>TP53</t>
  </si>
  <si>
    <t>MUT</t>
  </si>
  <si>
    <t>CDKN2A/CDKN2B</t>
  </si>
  <si>
    <t>INDEL</t>
  </si>
  <si>
    <t>CBL</t>
  </si>
  <si>
    <t>STOP</t>
  </si>
  <si>
    <t>SMARCA4</t>
  </si>
  <si>
    <t>FS</t>
  </si>
  <si>
    <t>SETD2</t>
  </si>
  <si>
    <t>LOSS</t>
  </si>
  <si>
    <t>GRIN2A</t>
  </si>
  <si>
    <t>HOMLOSS</t>
  </si>
  <si>
    <t>APC</t>
  </si>
  <si>
    <t>GAIN</t>
  </si>
  <si>
    <t>ATRX</t>
  </si>
  <si>
    <t>AMPGAIN</t>
  </si>
  <si>
    <t>ATM</t>
  </si>
  <si>
    <t>FUSION</t>
  </si>
  <si>
    <t>CREBBP</t>
  </si>
  <si>
    <t>REARRANGE</t>
  </si>
  <si>
    <t>FAT3</t>
  </si>
  <si>
    <t>MAP3K9</t>
  </si>
  <si>
    <t>ACTIONABLE</t>
  </si>
  <si>
    <t>NRAS</t>
  </si>
  <si>
    <t>APPROVED</t>
  </si>
  <si>
    <t>NF1</t>
  </si>
  <si>
    <t>TRIAL</t>
  </si>
  <si>
    <t>PTEN</t>
  </si>
  <si>
    <t>EWSR1-FLI1</t>
  </si>
  <si>
    <t>UCSF 500</t>
  </si>
  <si>
    <t>KMT2D</t>
  </si>
  <si>
    <t>Foundation One</t>
  </si>
  <si>
    <t>TERT</t>
  </si>
  <si>
    <t>CHLA OncoKids</t>
  </si>
  <si>
    <t>BCOR</t>
  </si>
  <si>
    <t>PAX3-FOXO1</t>
  </si>
  <si>
    <t>PRDM1</t>
  </si>
  <si>
    <t>SMARCB1</t>
  </si>
  <si>
    <t>KMT2C</t>
  </si>
  <si>
    <t>CEBPA</t>
  </si>
  <si>
    <t>ASXL2</t>
  </si>
  <si>
    <t>EZH2</t>
  </si>
  <si>
    <t>MSH6</t>
  </si>
  <si>
    <t>NF2</t>
  </si>
  <si>
    <t>RB1</t>
  </si>
  <si>
    <t>FGFR3</t>
  </si>
  <si>
    <t>SMC3</t>
  </si>
  <si>
    <t>AURKA</t>
  </si>
  <si>
    <t>CBLB</t>
  </si>
  <si>
    <t>CCND2</t>
  </si>
  <si>
    <t>CDC73</t>
  </si>
  <si>
    <t>CDK6</t>
  </si>
  <si>
    <t>ERBB4</t>
  </si>
  <si>
    <t>GPR124</t>
  </si>
  <si>
    <t>IKZF1</t>
  </si>
  <si>
    <t>MAP3K5</t>
  </si>
  <si>
    <t>NAV3</t>
  </si>
  <si>
    <t>NCKAP5</t>
  </si>
  <si>
    <t>PBRM1</t>
  </si>
  <si>
    <t>PIK3CA</t>
  </si>
  <si>
    <t>POLQ</t>
  </si>
  <si>
    <t>PTPRB</t>
  </si>
  <si>
    <t>ROBO1</t>
  </si>
  <si>
    <t>SNCAIP</t>
  </si>
  <si>
    <t>SOX2</t>
  </si>
  <si>
    <t>SYNE1</t>
  </si>
  <si>
    <t>TFE3</t>
  </si>
  <si>
    <t>TOP1</t>
  </si>
  <si>
    <t>TRAF3</t>
  </si>
  <si>
    <t>XPO1</t>
  </si>
  <si>
    <t>GNAS</t>
  </si>
  <si>
    <t>MPL</t>
  </si>
  <si>
    <t>ROS1</t>
  </si>
  <si>
    <t>MYC</t>
  </si>
  <si>
    <t>9p24.1</t>
  </si>
  <si>
    <t>NOTCH3</t>
  </si>
  <si>
    <t>PPKAR1A</t>
  </si>
  <si>
    <t>PPKDC</t>
  </si>
  <si>
    <t>RELA</t>
  </si>
  <si>
    <t>POT1</t>
  </si>
  <si>
    <t>MET</t>
  </si>
  <si>
    <t>CCND3</t>
  </si>
  <si>
    <t>CTCF</t>
  </si>
  <si>
    <t>EDNRB</t>
  </si>
  <si>
    <t>FANCF</t>
  </si>
  <si>
    <t>MLH3</t>
  </si>
  <si>
    <t>PTCH1</t>
  </si>
  <si>
    <t>SPEN</t>
  </si>
  <si>
    <t>NTRK3-PKM</t>
  </si>
  <si>
    <t>AKT1</t>
  </si>
  <si>
    <t>C17orf39</t>
  </si>
  <si>
    <t>MAP2K4</t>
  </si>
  <si>
    <t xml:space="preserve"> 17p11.2</t>
  </si>
  <si>
    <t>ZFHX4</t>
  </si>
  <si>
    <t>ESR2</t>
  </si>
  <si>
    <t>RAD21</t>
  </si>
  <si>
    <t>TOP2A</t>
  </si>
  <si>
    <t>PRSSB</t>
  </si>
  <si>
    <t>TH2</t>
  </si>
  <si>
    <t>CSF1R</t>
  </si>
  <si>
    <t>RELN</t>
  </si>
  <si>
    <t>TSC2</t>
  </si>
  <si>
    <t>FLT3</t>
  </si>
  <si>
    <t>KDM6A</t>
  </si>
  <si>
    <t>ASMTL</t>
  </si>
  <si>
    <t>CAD</t>
  </si>
  <si>
    <t>TYK2</t>
  </si>
  <si>
    <t>CCND1</t>
  </si>
  <si>
    <t>HRAS</t>
  </si>
  <si>
    <t>DIS3L2</t>
  </si>
  <si>
    <t>SPTA1</t>
  </si>
  <si>
    <t>KRAS</t>
  </si>
  <si>
    <t>MYCL</t>
  </si>
  <si>
    <t>AKT3</t>
  </si>
  <si>
    <t>FOSB</t>
  </si>
  <si>
    <t>MAML3</t>
  </si>
  <si>
    <t>GLl2</t>
  </si>
  <si>
    <t>MYCN</t>
  </si>
  <si>
    <t>FOXL2</t>
  </si>
  <si>
    <t>IRF4</t>
  </si>
  <si>
    <t>NTRK2</t>
  </si>
  <si>
    <t>KMT2A-EPS15</t>
  </si>
  <si>
    <t>EPHA3</t>
  </si>
  <si>
    <t>PALB2</t>
  </si>
  <si>
    <t>FOXP1</t>
  </si>
  <si>
    <t>Timing</t>
  </si>
  <si>
    <t>Gene Panel</t>
  </si>
  <si>
    <t>Clinical Benefit</t>
  </si>
  <si>
    <t>Potential Clinical Benefit</t>
  </si>
  <si>
    <t>TMB</t>
  </si>
  <si>
    <t>MSI</t>
  </si>
  <si>
    <t>Trial</t>
  </si>
  <si>
    <t>-</t>
  </si>
  <si>
    <t>Stable</t>
  </si>
  <si>
    <t>1/1018</t>
  </si>
  <si>
    <t>Equivocal</t>
  </si>
  <si>
    <t>288/1042</t>
  </si>
  <si>
    <t>[NRAS p.Q61K]  Binimetinib (NCCN), Cobimetinib (FDA approved drug/ NCCN biomarker), Trametinib (FDA approved/NCCN biomarker)</t>
  </si>
  <si>
    <t>8/1072</t>
  </si>
  <si>
    <t>[9p24.1 Amplification] Pembrolizumab, Nivolumab</t>
  </si>
  <si>
    <t>5.8/Mb</t>
  </si>
  <si>
    <t>20/1092</t>
  </si>
  <si>
    <t>13/1148</t>
  </si>
  <si>
    <t>&gt;3/Mb</t>
  </si>
  <si>
    <t>59/756</t>
  </si>
  <si>
    <t>88/1038</t>
  </si>
  <si>
    <t>Pre-Trial</t>
  </si>
  <si>
    <t>[NTRK3-PKM Fusion] Larotrectinib, Entrectinib</t>
  </si>
  <si>
    <t>[AKT1 Amplification] Everolimus, Temsirolimus</t>
  </si>
  <si>
    <t>2/Mb</t>
  </si>
  <si>
    <t>0.7/Mb</t>
  </si>
  <si>
    <t>8/1025</t>
  </si>
  <si>
    <t>2.2/Mb</t>
  </si>
  <si>
    <t>0/1011</t>
  </si>
  <si>
    <t>3/Mb</t>
  </si>
  <si>
    <t>2.1/Mb</t>
  </si>
  <si>
    <t>0/85</t>
  </si>
  <si>
    <t>[FLT3 ITD] Gilteritinib, Midostaurin, Sorafenib (FDA approved drug/ clinical recognition)</t>
  </si>
  <si>
    <t>0/38</t>
  </si>
  <si>
    <t>[SMARCB1 Loss] EZH2i, CDK4/6i, AURKi</t>
  </si>
  <si>
    <t>[SMARCB1 Deep Deletion] Tazemetostat</t>
  </si>
  <si>
    <t>1.4/Mb</t>
  </si>
  <si>
    <t>0/83</t>
  </si>
  <si>
    <t>[CCND1 Low-Level Amplification] CDK4/6i</t>
  </si>
  <si>
    <t>Embryonal Rhabdomyosarcoma</t>
  </si>
  <si>
    <t>5.5/Mb</t>
  </si>
  <si>
    <t>11/81</t>
  </si>
  <si>
    <t>2.8/Mb</t>
  </si>
  <si>
    <t>1/80</t>
  </si>
  <si>
    <t>0/82</t>
  </si>
  <si>
    <t>0/86</t>
  </si>
  <si>
    <t>4.1/Mb</t>
  </si>
  <si>
    <t>0/64</t>
  </si>
  <si>
    <t>1/83</t>
  </si>
  <si>
    <t>Genomic Variant</t>
  </si>
  <si>
    <t>Target</t>
  </si>
  <si>
    <t>Match Level</t>
  </si>
  <si>
    <t>Drug On Screen</t>
  </si>
  <si>
    <t>Drug Tested</t>
  </si>
  <si>
    <t>DSS Score</t>
  </si>
  <si>
    <t>Target On Screen</t>
  </si>
  <si>
    <t>Screen Drug</t>
  </si>
  <si>
    <t>NRAS p.Q61K</t>
  </si>
  <si>
    <t>MAPK2 (MEK)</t>
  </si>
  <si>
    <t>Trametinib</t>
  </si>
  <si>
    <t>Potential Benefit</t>
  </si>
  <si>
    <t xml:space="preserve"> Binimetinib</t>
  </si>
  <si>
    <t>Cobimetinib</t>
  </si>
  <si>
    <t>9p24.1 Amplification</t>
  </si>
  <si>
    <t>PD-1</t>
  </si>
  <si>
    <t xml:space="preserve"> Pembrolizumab</t>
  </si>
  <si>
    <t xml:space="preserve"> Nivolumab</t>
  </si>
  <si>
    <t>FLT3 ITD</t>
  </si>
  <si>
    <t>Ponitinib</t>
  </si>
  <si>
    <t xml:space="preserve"> Midostaurin</t>
  </si>
  <si>
    <t xml:space="preserve"> Sorafenib</t>
  </si>
  <si>
    <t>SMARCB1 Deep Deletion</t>
  </si>
  <si>
    <t>NRAS p.G13D</t>
  </si>
  <si>
    <t>NTRK3-PKM Fusion</t>
  </si>
  <si>
    <t>NTRK3</t>
  </si>
  <si>
    <t>Larotrectinib</t>
  </si>
  <si>
    <t xml:space="preserve"> Entrectinib</t>
  </si>
  <si>
    <t>CCND1 Low-Level Amplification</t>
  </si>
  <si>
    <t>CDK4/CDK6</t>
  </si>
  <si>
    <t>Palbociclib</t>
  </si>
  <si>
    <t>Analyte Source</t>
  </si>
  <si>
    <t>DNA WES</t>
  </si>
  <si>
    <t>RNA WTS poly-A</t>
  </si>
  <si>
    <t>RNA WTS (lncRNA)</t>
  </si>
  <si>
    <t>FFPE Tissue</t>
  </si>
  <si>
    <t>Cryopreserved Cells</t>
  </si>
  <si>
    <t>MOA</t>
  </si>
  <si>
    <t>M</t>
  </si>
  <si>
    <t>F</t>
  </si>
  <si>
    <t>Sex</t>
  </si>
  <si>
    <t>Age (yrs)</t>
  </si>
  <si>
    <t>Race</t>
  </si>
  <si>
    <t>Ethnicity</t>
  </si>
  <si>
    <t>White or Caucasian</t>
  </si>
  <si>
    <t>Hispanic</t>
  </si>
  <si>
    <t>Non-Hispanic</t>
  </si>
  <si>
    <t>Black or African American</t>
  </si>
  <si>
    <t>Other-Mestizo</t>
  </si>
  <si>
    <t>Evaluated for Clinical Response</t>
  </si>
  <si>
    <t>Included in Final Analysis</t>
  </si>
  <si>
    <t>Rationale if No</t>
  </si>
  <si>
    <t>Exclusion Phase</t>
  </si>
  <si>
    <t>Intervention</t>
  </si>
  <si>
    <t>Weeks (before)</t>
  </si>
  <si>
    <t>Weeks (after)</t>
  </si>
  <si>
    <t>PFS2/PFS1 Ratio*</t>
  </si>
  <si>
    <t>PFS2/PFS1 &gt; 1.3</t>
  </si>
  <si>
    <t>Incomplete FPM Data</t>
  </si>
  <si>
    <t>Testing</t>
  </si>
  <si>
    <t>Patient did not return</t>
  </si>
  <si>
    <t>Enrollment</t>
  </si>
  <si>
    <t>Complete Response</t>
  </si>
  <si>
    <t>Patient Worsened Too Rapidly</t>
  </si>
  <si>
    <t>Treatment</t>
  </si>
  <si>
    <t>Surgery Only; No Medical Intervention</t>
  </si>
  <si>
    <t>Surgery</t>
  </si>
  <si>
    <t>Incomplete FPM Data, Patient Worsened Too Rapidly</t>
  </si>
  <si>
    <t>*N/A in Weeks  treated as 1 for calculation purposes</t>
  </si>
  <si>
    <t>RECIST 1.1 Outcome</t>
  </si>
  <si>
    <t>Previous Treatment Lines</t>
  </si>
  <si>
    <t>?</t>
  </si>
  <si>
    <t>Title</t>
  </si>
  <si>
    <t>Content</t>
  </si>
  <si>
    <t>Testing and Demographics</t>
  </si>
  <si>
    <t>Patient characteristics, demographics, clinically relevant information, and outcomes from diagnostic testing</t>
  </si>
  <si>
    <t>Drug List</t>
  </si>
  <si>
    <t>List of drugs included in drug testing panel and associated drug mechanisms</t>
  </si>
  <si>
    <t>DST Testing Results</t>
  </si>
  <si>
    <t>DSS score for each drug tested on every patient sample during DST assay</t>
  </si>
  <si>
    <t>Clinical Outcomes</t>
  </si>
  <si>
    <t>Patient inclusion/exclusion critera and trial stage, objective response, and associated progression-free survival for all patients</t>
  </si>
  <si>
    <t>Correlation Analysis Data</t>
  </si>
  <si>
    <t>DSS and clinical outcomes data for DSS-clinical outcome correlation analysis</t>
  </si>
  <si>
    <t>Observational Study Data</t>
  </si>
  <si>
    <t>Patient characteristics, demographics, testing results, and outcomes from the observational study in newly-diagnosed sarcoma</t>
  </si>
  <si>
    <t>Dendrogram Input by Drug</t>
  </si>
  <si>
    <t>Drug-level DSS data used to generate hierarchical clustering dendrogram</t>
  </si>
  <si>
    <t>Dendrogram Input by Mech</t>
  </si>
  <si>
    <t>Aggregated mechanism-level DSS data used to generate hierarchical clustering dendrogram</t>
  </si>
  <si>
    <t>Complete Panel Seq Results</t>
  </si>
  <si>
    <t>Results from all pre-trial and trial tumor panel sequencing tests, including list of genes used to create the epigenetic signature</t>
  </si>
  <si>
    <t>Actionable Panel Seq Results</t>
  </si>
  <si>
    <t>Actionable or potentially actionable variants identified from tumor panel sequencing tests</t>
  </si>
  <si>
    <t>DSS testing results for therapeutic options matched to variants identified in tumor panel sequencing tests</t>
  </si>
  <si>
    <t>NGS Samples</t>
  </si>
  <si>
    <t>Samples and approaches used for NGS sequencing</t>
  </si>
  <si>
    <t>Use</t>
  </si>
  <si>
    <t>Test</t>
  </si>
  <si>
    <t>Result</t>
  </si>
  <si>
    <t>Primary outcome - delivery of FPM data</t>
  </si>
  <si>
    <t>One sided binomial test</t>
  </si>
  <si>
    <t>p &lt; 0.0001</t>
  </si>
  <si>
    <t>Primary outcome - delivery of DST data</t>
  </si>
  <si>
    <t>Primary outcome - actionability of DST data</t>
  </si>
  <si>
    <t>p = 0.0006</t>
  </si>
  <si>
    <t>Solid DST vs Tumor Panel Sequencing Turnaround Time</t>
  </si>
  <si>
    <t>Heme DST vs Tumor Panel Sequencing Turnaround Time</t>
  </si>
  <si>
    <t>Adjusted Kruskal-Wallis</t>
  </si>
  <si>
    <t>Difference in ORR between FPM and PC</t>
  </si>
  <si>
    <t>Barnard's Test</t>
  </si>
  <si>
    <t>p = 0.0104</t>
  </si>
  <si>
    <t>Enrollment difference in ORR between FPM and PC</t>
  </si>
  <si>
    <t>p = 0.4295</t>
  </si>
  <si>
    <t>Enrollment difference in PFS between FPM and PC</t>
  </si>
  <si>
    <t>p = 0.1470</t>
  </si>
  <si>
    <t>Logrank Test</t>
  </si>
  <si>
    <t>Difference in PFS between FPM and PC</t>
  </si>
  <si>
    <t>p = 0.0037</t>
  </si>
  <si>
    <t>p = 0.0001</t>
  </si>
  <si>
    <t>Cox Proportional Hazard</t>
  </si>
  <si>
    <t>p = 0.0313</t>
  </si>
  <si>
    <t>Increase in paired PFS in FPM cohort</t>
  </si>
  <si>
    <t>Paired Wilcoxon Test</t>
  </si>
  <si>
    <t>Increase in paired PFS in PC cohort</t>
  </si>
  <si>
    <t>p = 0.9999</t>
  </si>
  <si>
    <t>Enrollment PFS vs Trial PFS in PC patients</t>
  </si>
  <si>
    <t>Enrollment PFS vs Trial ORR in PC patients</t>
  </si>
  <si>
    <t>McNemar's Paired Test</t>
  </si>
  <si>
    <t>p = 1.0000</t>
  </si>
  <si>
    <t>p = 0.7820</t>
  </si>
  <si>
    <t>PFS ratio &gt;= 1.3x in FPM vs PC</t>
  </si>
  <si>
    <t>p = 0.0107</t>
  </si>
  <si>
    <t>Median PFS ratio in FPM vs PC</t>
  </si>
  <si>
    <t>Mann-Whitney U Test</t>
  </si>
  <si>
    <t>Figure</t>
  </si>
  <si>
    <t>Responder vs non-responder DSS</t>
  </si>
  <si>
    <t>p = 0.0012</t>
  </si>
  <si>
    <t>Figure 3e</t>
  </si>
  <si>
    <t>Non-zero slope of DSS and PFS curve</t>
  </si>
  <si>
    <t>Linear Regression</t>
  </si>
  <si>
    <t>Figure 3f</t>
  </si>
  <si>
    <t>Significance of Spearman Correlation Coefficient</t>
  </si>
  <si>
    <t>p = 0.0003</t>
  </si>
  <si>
    <t>Spearman Correlation Coefficient</t>
  </si>
  <si>
    <t>Responder vs non-responder DSS (expanded)</t>
  </si>
  <si>
    <t>Non-zero slope of DSS and PFS curve (expanded)</t>
  </si>
  <si>
    <t>Significance of Spearman Correlation Coefficient (expanded)</t>
  </si>
  <si>
    <t>p = 0.0005</t>
  </si>
  <si>
    <t>Supplemental Figure 4a</t>
  </si>
  <si>
    <t>Supplemental Figure 4b</t>
  </si>
  <si>
    <t>Figure 4d</t>
  </si>
  <si>
    <t>p = 0.0417</t>
  </si>
  <si>
    <t>Number of patients with matched indication by correlation</t>
  </si>
  <si>
    <t>DSS Correlation with expression or multi-omics biomarkers</t>
  </si>
  <si>
    <t>DSS Distribution by expression or multi-omics biomarkers</t>
  </si>
  <si>
    <t>Varies</t>
  </si>
  <si>
    <t>Figure 5</t>
  </si>
  <si>
    <t>N/A (Result in text)</t>
  </si>
  <si>
    <t>Figure 2g</t>
  </si>
  <si>
    <t>Figure 3a</t>
  </si>
  <si>
    <t>Supplemental Figure 2a</t>
  </si>
  <si>
    <t>Supplemental Figure 2b</t>
  </si>
  <si>
    <t>Figure 3b</t>
  </si>
  <si>
    <t>Figure 3c</t>
  </si>
  <si>
    <t>Enrollment PFS vs Study PFS in FPM patients</t>
  </si>
  <si>
    <t>Figure 3d</t>
  </si>
  <si>
    <t>Supplemental Figure 2c</t>
  </si>
  <si>
    <t>Supplemental Figure 2d</t>
  </si>
  <si>
    <t>Figure 3d, Supplemental Figure 2e</t>
  </si>
  <si>
    <r>
      <t xml:space="preserve">VI = 0
VAC = 1.420216
</t>
    </r>
    <r>
      <rPr>
        <sz val="11"/>
        <color theme="1"/>
        <rFont val="Calibri"/>
        <family val="2"/>
        <scheme val="minor"/>
      </rPr>
      <t>ViC = 0</t>
    </r>
  </si>
  <si>
    <t>Software</t>
  </si>
  <si>
    <t>R 3.6.3</t>
  </si>
  <si>
    <t>GraphPad Prism 9.1</t>
  </si>
  <si>
    <t>% Sensitivity</t>
  </si>
  <si>
    <t>% Intermediate</t>
  </si>
  <si>
    <t>% Resistant</t>
  </si>
  <si>
    <t>DSS Panel Result Correlation</t>
  </si>
  <si>
    <t>Study Treatment</t>
  </si>
  <si>
    <t>Cytarabine + Idarubicin + Dexamethasone</t>
  </si>
  <si>
    <t>Vincristine + Temozolomide + Irinotecan</t>
  </si>
  <si>
    <t>Sorafenib + Everolimus</t>
  </si>
  <si>
    <t>Radiation + Everolimus + Fenotibrate + Metformin + Celecoxib + Etoposide + Cyclophosphamide</t>
  </si>
  <si>
    <t>Sirolimus</t>
  </si>
  <si>
    <t>Idarubicin + Montelukast</t>
  </si>
  <si>
    <t>Topotecan + Cyclophosphamide + Vincristine</t>
  </si>
  <si>
    <t>Cyclophosphamide + Vinorelbine + Temsirolimus</t>
  </si>
  <si>
    <t>Fludarabine + Cytarabine + Midostaurin</t>
  </si>
  <si>
    <t>Temozolomide + Irinotecan + Temsirolimus</t>
  </si>
  <si>
    <t xml:space="preserve">Cyclophosphamide + Topotecan, Temozolomide + Irinotecan + Dinutuximab </t>
  </si>
  <si>
    <t>Blinatumomab + Methotrexate</t>
  </si>
  <si>
    <t>Vincristine, Doxorubicin + Ifosfamide</t>
  </si>
  <si>
    <t>Objective Response During Study</t>
  </si>
  <si>
    <t>PC</t>
  </si>
  <si>
    <t>PC (Obs)</t>
  </si>
  <si>
    <t xml:space="preserve">Median DSS </t>
  </si>
  <si>
    <t>Mean DSS</t>
  </si>
  <si>
    <t>Max DSS</t>
  </si>
  <si>
    <t>Prior Regimen Objective Response</t>
  </si>
  <si>
    <t>Statistical Tests and Tools</t>
  </si>
  <si>
    <t>List of specific statistical tests performed for data analysis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</si>
</sst>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sz val="11"/>
      <color rgb="FF000000"/>
      <name val="Calibri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C000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6EA"/>
        <bgColor indexed="64"/>
      </patternFill>
    </fill>
    <fill>
      <patternFill patternType="solid">
        <fgColor rgb="FFFFC000"/>
        <bgColor indexed="64"/>
      </patternFill>
    </fill>
    <fill>
      <patternFill patternType="lightHorizontal"/>
    </fill>
    <fill>
      <patternFill patternType="lightTrellis"/>
    </fill>
    <fill>
      <patternFill patternType="lightVertical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7" borderId="0" xfId="0" applyFill="1" applyAlignment="1">
      <alignment vertical="center" wrapText="1"/>
    </xf>
    <xf numFmtId="14" fontId="0" fillId="8" borderId="0" xfId="0" applyNumberForma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textRotation="180"/>
    </xf>
    <xf numFmtId="164" fontId="4" fillId="0" borderId="0" xfId="0" applyNumberFormat="1" applyFont="1"/>
    <xf numFmtId="164" fontId="4" fillId="9" borderId="6" xfId="0" applyNumberFormat="1" applyFont="1" applyFill="1" applyBorder="1"/>
    <xf numFmtId="164" fontId="4" fillId="10" borderId="6" xfId="0" applyNumberFormat="1" applyFont="1" applyFill="1" applyBorder="1"/>
    <xf numFmtId="164" fontId="4" fillId="11" borderId="6" xfId="0" applyNumberFormat="1" applyFont="1" applyFill="1" applyBorder="1"/>
    <xf numFmtId="164" fontId="4" fillId="0" borderId="7" xfId="0" applyNumberFormat="1" applyFont="1" applyBorder="1"/>
    <xf numFmtId="0" fontId="4" fillId="0" borderId="0" xfId="0" applyFont="1" applyAlignment="1">
      <alignment horizontal="right"/>
    </xf>
    <xf numFmtId="164" fontId="4" fillId="12" borderId="7" xfId="0" applyNumberFormat="1" applyFont="1" applyFill="1" applyBorder="1"/>
    <xf numFmtId="164" fontId="5" fillId="0" borderId="7" xfId="0" applyNumberFormat="1" applyFont="1" applyBorder="1"/>
    <xf numFmtId="164" fontId="4" fillId="13" borderId="7" xfId="0" applyNumberFormat="1" applyFont="1" applyFill="1" applyBorder="1"/>
    <xf numFmtId="164" fontId="4" fillId="14" borderId="7" xfId="0" applyNumberFormat="1" applyFont="1" applyFill="1" applyBorder="1"/>
    <xf numFmtId="164" fontId="4" fillId="9" borderId="7" xfId="0" applyNumberFormat="1" applyFont="1" applyFill="1" applyBorder="1"/>
    <xf numFmtId="164" fontId="4" fillId="10" borderId="7" xfId="0" applyNumberFormat="1" applyFont="1" applyFill="1" applyBorder="1"/>
    <xf numFmtId="164" fontId="4" fillId="11" borderId="7" xfId="0" applyNumberFormat="1" applyFont="1" applyFill="1" applyBorder="1"/>
    <xf numFmtId="0" fontId="0" fillId="15" borderId="0" xfId="0" applyFill="1"/>
    <xf numFmtId="164" fontId="4" fillId="9" borderId="0" xfId="0" applyNumberFormat="1" applyFont="1" applyFill="1"/>
    <xf numFmtId="49" fontId="0" fillId="0" borderId="0" xfId="0" applyNumberFormat="1" applyAlignment="1">
      <alignment vertical="center" wrapText="1"/>
    </xf>
    <xf numFmtId="0" fontId="0" fillId="15" borderId="0" xfId="0" applyFill="1" applyAlignment="1">
      <alignment vertical="center" wrapText="1"/>
    </xf>
    <xf numFmtId="49" fontId="0" fillId="15" borderId="0" xfId="0" applyNumberFormat="1" applyFill="1" applyAlignment="1">
      <alignment vertical="center" wrapText="1"/>
    </xf>
    <xf numFmtId="0" fontId="6" fillId="0" borderId="0" xfId="0" applyFont="1" applyAlignment="1">
      <alignment vertical="center" wrapText="1"/>
    </xf>
    <xf numFmtId="49" fontId="0" fillId="0" borderId="0" xfId="0" applyNumberFormat="1"/>
    <xf numFmtId="0" fontId="6" fillId="15" borderId="0" xfId="0" applyFont="1" applyFill="1" applyAlignment="1">
      <alignment vertical="center" wrapText="1"/>
    </xf>
    <xf numFmtId="49" fontId="0" fillId="15" borderId="0" xfId="0" applyNumberFormat="1" applyFill="1"/>
    <xf numFmtId="0" fontId="0" fillId="15" borderId="0" xfId="0" applyFill="1" applyAlignment="1">
      <alignment wrapText="1"/>
    </xf>
    <xf numFmtId="0" fontId="0" fillId="15" borderId="0" xfId="0" applyFill="1" applyAlignment="1">
      <alignment vertical="center"/>
    </xf>
    <xf numFmtId="0" fontId="0" fillId="16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16" borderId="17" xfId="0" applyFill="1" applyBorder="1" applyAlignment="1">
      <alignment horizontal="center" vertical="center"/>
    </xf>
    <xf numFmtId="0" fontId="0" fillId="17" borderId="0" xfId="0" applyFill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4" fillId="18" borderId="0" xfId="0" applyFont="1" applyFill="1"/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16" borderId="9" xfId="0" applyFill="1" applyBorder="1" applyAlignment="1">
      <alignment horizontal="center" vertical="center"/>
    </xf>
    <xf numFmtId="0" fontId="0" fillId="16" borderId="1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87">
    <dxf>
      <fill>
        <patternFill>
          <bgColor theme="0" tint="-0.24994659260841701"/>
        </patternFill>
      </fill>
    </dxf>
    <dxf>
      <fill>
        <patternFill>
          <bgColor rgb="FF33CC33"/>
        </patternFill>
      </fill>
    </dxf>
    <dxf>
      <fill>
        <patternFill>
          <bgColor rgb="FFFBA305"/>
        </patternFill>
      </fill>
    </dxf>
    <dxf>
      <fill>
        <patternFill>
          <bgColor theme="1"/>
        </patternFill>
      </fill>
    </dxf>
    <dxf>
      <fill>
        <patternFill>
          <bgColor rgb="FF66CCFF"/>
        </patternFill>
      </fill>
    </dxf>
    <dxf>
      <fill>
        <patternFill>
          <bgColor rgb="FF0033CC"/>
        </patternFill>
      </fill>
    </dxf>
    <dxf>
      <fill>
        <patternFill>
          <bgColor rgb="FFFF7171"/>
        </patternFill>
      </fill>
    </dxf>
    <dxf>
      <fill>
        <patternFill>
          <bgColor rgb="FFC00000"/>
        </patternFill>
      </fill>
    </dxf>
    <dxf>
      <fill>
        <patternFill>
          <bgColor rgb="FF990099"/>
        </patternFill>
      </fill>
    </dxf>
    <dxf>
      <fill>
        <patternFill>
          <bgColor rgb="FFCC66FF"/>
        </patternFill>
      </fill>
    </dxf>
    <dxf>
      <fill>
        <patternFill>
          <bgColor rgb="FFFBA30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B3E6FF"/>
        </patternFill>
      </fill>
    </dxf>
    <dxf>
      <fill>
        <patternFill>
          <bgColor rgb="FF0086EA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rgb="FFA162D0"/>
        </patternFill>
      </fill>
    </dxf>
    <dxf>
      <fill>
        <patternFill>
          <bgColor rgb="FFE2A7FF"/>
        </patternFill>
      </fill>
    </dxf>
    <dxf>
      <fill>
        <patternFill>
          <bgColor rgb="FFFFA7A7"/>
        </patternFill>
      </fill>
    </dxf>
    <dxf>
      <fill>
        <patternFill>
          <bgColor rgb="FF33CC33"/>
        </patternFill>
      </fill>
    </dxf>
    <dxf>
      <fill>
        <patternFill>
          <bgColor rgb="FFFBA30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B3E6FF"/>
        </patternFill>
      </fill>
    </dxf>
    <dxf>
      <fill>
        <patternFill>
          <bgColor rgb="FF0086EA"/>
        </patternFill>
      </fill>
    </dxf>
    <dxf>
      <fill>
        <patternFill>
          <bgColor rgb="FFFFA7A7"/>
        </patternFill>
      </fill>
    </dxf>
    <dxf>
      <fill>
        <patternFill>
          <bgColor rgb="FFFF0000"/>
        </patternFill>
      </fill>
    </dxf>
    <dxf>
      <fill>
        <patternFill>
          <bgColor rgb="FFA162D0"/>
        </patternFill>
      </fill>
    </dxf>
    <dxf>
      <fill>
        <patternFill>
          <bgColor rgb="FFE2A7FF"/>
        </patternFill>
      </fill>
    </dxf>
    <dxf>
      <fill>
        <patternFill>
          <bgColor theme="0" tint="-0.14996795556505021"/>
        </patternFill>
      </fill>
    </dxf>
    <dxf>
      <fill>
        <patternFill>
          <bgColor rgb="FF33CC33"/>
        </patternFill>
      </fill>
    </dxf>
    <dxf>
      <fill>
        <patternFill>
          <bgColor rgb="FFFBA305"/>
        </patternFill>
      </fill>
    </dxf>
    <dxf>
      <fill>
        <patternFill>
          <bgColor theme="0" tint="-0.34998626667073579"/>
        </patternFill>
      </fill>
    </dxf>
    <dxf>
      <fill>
        <patternFill>
          <bgColor rgb="FFE2A7FF"/>
        </patternFill>
      </fill>
    </dxf>
    <dxf>
      <fill>
        <patternFill>
          <bgColor rgb="FFB3E6FF"/>
        </patternFill>
      </fill>
    </dxf>
    <dxf>
      <fill>
        <patternFill>
          <bgColor rgb="FF0086EA"/>
        </patternFill>
      </fill>
    </dxf>
    <dxf>
      <fill>
        <patternFill>
          <bgColor rgb="FFFFA7A7"/>
        </patternFill>
      </fill>
    </dxf>
    <dxf>
      <fill>
        <patternFill>
          <bgColor rgb="FFFF0000"/>
        </patternFill>
      </fill>
    </dxf>
    <dxf>
      <fill>
        <patternFill>
          <bgColor rgb="FFA162D0"/>
        </patternFill>
      </fill>
    </dxf>
    <dxf>
      <fill>
        <patternFill>
          <bgColor rgb="FF33CC33"/>
        </patternFill>
      </fill>
    </dxf>
    <dxf>
      <fill>
        <patternFill>
          <bgColor rgb="FFFBA30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14996795556505021"/>
        </patternFill>
      </fill>
    </dxf>
    <dxf>
      <fill>
        <patternFill>
          <bgColor rgb="FFB3E6FF"/>
        </patternFill>
      </fill>
    </dxf>
    <dxf>
      <fill>
        <patternFill>
          <bgColor rgb="FF0086EA"/>
        </patternFill>
      </fill>
    </dxf>
    <dxf>
      <fill>
        <patternFill>
          <bgColor rgb="FFFFA7A7"/>
        </patternFill>
      </fill>
    </dxf>
    <dxf>
      <fill>
        <patternFill>
          <bgColor rgb="FFA162D0"/>
        </patternFill>
      </fill>
    </dxf>
    <dxf>
      <fill>
        <patternFill>
          <bgColor rgb="FFE2A7FF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19" formatCode="m/d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F49228-2EFF-4ACE-A2D5-A12646CB8F59}" name="Table7" displayName="Table7" ref="A1:S26" totalsRowShown="0" headerRowDxfId="86" dataDxfId="85">
  <autoFilter ref="A1:S26" xr:uid="{0191CFC7-DE90-4AEC-9BFF-A7BBB7B4F6F2}"/>
  <tableColumns count="19">
    <tableColumn id="1" xr3:uid="{00F28882-8941-4AAF-AA87-B7A2714D8548}" name="Patient ID" dataDxfId="84"/>
    <tableColumn id="15" xr3:uid="{A59F2D72-7DB5-4ECE-B86C-BA0E490CFE40}" name="Sex" dataDxfId="83"/>
    <tableColumn id="16" xr3:uid="{0F73469D-EBDC-4AAA-84BF-74C847AFDE65}" name="Age (yrs)" dataDxfId="82"/>
    <tableColumn id="18" xr3:uid="{75C5BA57-1D71-4D9A-81B7-6E0F9C4D1145}" name="Race"/>
    <tableColumn id="17" xr3:uid="{133AE9A5-A6BE-47A6-A761-D9013DE398C7}" name="Ethnicity" dataDxfId="81"/>
    <tableColumn id="2" xr3:uid="{B9D62A1B-E870-4FA0-825E-6E5A1251713B}" name="General Diagnosis" dataDxfId="80"/>
    <tableColumn id="3" xr3:uid="{4BB74B7C-1E10-4194-88E3-BC6E6EB1AE86}" name="Specific Diagnosis" dataDxfId="79"/>
    <tableColumn id="19" xr3:uid="{31DF261B-55ED-4898-99E9-B5DC5FE67A16}" name="Previous Treatment Lines" dataDxfId="78"/>
    <tableColumn id="6" xr3:uid="{ED6928C1-5C8D-465A-A5BE-82B52DABA8BA}" name="DST Testing Performed" dataDxfId="77"/>
    <tableColumn id="7" xr3:uid="{8B4B6333-CAB5-45C0-96AD-C759969EF6F8}" name="DST Testing Successful" dataDxfId="76"/>
    <tableColumn id="5" xr3:uid="{0ACD660F-1090-4911-A1EC-0172CDEA4A08}" name="DST Turnaround Time" dataDxfId="75"/>
    <tableColumn id="8" xr3:uid="{74745BB6-BCA4-4497-AF5A-A991DEAB4E1B}" name="Sensitive Drugs (DSS &gt;= 10)" dataDxfId="74"/>
    <tableColumn id="14" xr3:uid="{624C274A-9F82-4162-87B7-0CC719886C77}" name="Intermediate Drugs (10 &gt; DSS &gt; 0)" dataDxfId="73"/>
    <tableColumn id="9" xr3:uid="{8B932432-3CF3-4435-8EE7-23780CB262BE}" name="UCSF500 Profiling" dataDxfId="72"/>
    <tableColumn id="10" xr3:uid="{089E3FA4-6C4F-4E6B-816A-CE222C4B85BD}" name="UCSF500 Turnaround Time" dataDxfId="71"/>
    <tableColumn id="11" xr3:uid="{4F515912-3C8C-4EB8-813F-48FAA68F74C1}" name="Genomic Finding with Clin Benefit" dataDxfId="70"/>
    <tableColumn id="12" xr3:uid="{75DA74A8-A9E2-426F-A693-8D09A02A80DA}" name="Genomic Finding with Potential Clin Benefit" dataDxfId="69"/>
    <tableColumn id="13" xr3:uid="{AF16C932-2786-4647-9745-D16A158C6B6E}" name="DST Testing Error" dataDxfId="68"/>
    <tableColumn id="4" xr3:uid="{48DB0E00-0E03-4EC0-BB91-25E1B5E96EE6}" name="Full FPM Dataset" dataDxfId="67">
      <calculatedColumnFormula>IF(AND(Table7[[#This Row],[DST Testing Successful]]="Yes",Table7[[#This Row],[UCSF500 Profiling]]="Yes"),"Yes","No")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167345F-5FE8-4786-810E-7D712B353AC9}" name="Table353" displayName="Table353" ref="A1:M7" totalsRowShown="0" headerRowDxfId="66" dataDxfId="64" headerRowBorderDxfId="65" tableBorderDxfId="63">
  <autoFilter ref="A1:M7" xr:uid="{463D5CDA-8312-4E66-966C-5B653228810B}"/>
  <tableColumns count="13">
    <tableColumn id="1" xr3:uid="{61CED2A2-4227-4E3E-BA83-41075D22FC3D}" name="Patient ID" dataDxfId="62"/>
    <tableColumn id="2" xr3:uid="{B5188C99-8C28-49D5-BCC2-FF650F09D23D}" name="General Diagnosis" dataDxfId="61"/>
    <tableColumn id="3" xr3:uid="{81E751AD-52A1-40BE-9F91-82644C2A0482}" name="Specific Diagnosis" dataDxfId="60"/>
    <tableColumn id="4" xr3:uid="{540ADEB3-F713-4D44-8968-44BF89CD4B09}" name="FPM Status" dataDxfId="59"/>
    <tableColumn id="8" xr3:uid="{8F8C4275-ACF6-441B-A87C-C6D653853DEE}" name="Regimen DSS" dataDxfId="58"/>
    <tableColumn id="5" xr3:uid="{4FD0ECBB-60C4-422F-B2B8-1DEAC4C6F898}" name="Tx Start Date" dataDxfId="57"/>
    <tableColumn id="18" xr3:uid="{F0D7AF83-C203-474D-B135-F0D16F4C7A43}" name="Last RECIST date  (5/5/2023)" dataDxfId="56"/>
    <tableColumn id="17" xr3:uid="{A3FD86BF-D32E-4B44-903A-968EDC794455}" name="Current PFS" dataDxfId="55">
      <calculatedColumnFormula>ROUND((Table353[[#This Row],[Last RECIST date  (5/5/2023)]]-Table353[[#This Row],[Tx Start Date]])/7,0)</calculatedColumnFormula>
    </tableColumn>
    <tableColumn id="12" xr3:uid="{E7D8E6A3-CD70-4FE8-AEA9-78C0F20220AA}" name="Regimen DSS2" dataDxfId="54"/>
    <tableColumn id="16" xr3:uid="{FEA8072F-AD5A-4E6B-AED6-8C704877552A}" name="Median" dataDxfId="53"/>
    <tableColumn id="13" xr3:uid="{B6F84224-1C3F-4950-BA9B-CBB8BF9D6B37}" name="Mean" dataDxfId="52"/>
    <tableColumn id="14" xr3:uid="{288C3865-F3A9-4FF8-9101-4442D4E49821}" name="Max" dataDxfId="51"/>
    <tableColumn id="11" xr3:uid="{714297B0-BDEE-496C-993B-8B81C247DA87}" name="RECIST 1.1 Outcome" dataDxfId="5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6210-C664-473B-8991-81ABD9380A3E}">
  <dimension ref="A1:B14"/>
  <sheetViews>
    <sheetView workbookViewId="0">
      <selection activeCell="B8" sqref="B8"/>
    </sheetView>
  </sheetViews>
  <sheetFormatPr defaultRowHeight="15" x14ac:dyDescent="0.25"/>
  <cols>
    <col min="1" max="1" width="27.140625" bestFit="1" customWidth="1"/>
    <col min="2" max="2" width="61.28515625" customWidth="1"/>
  </cols>
  <sheetData>
    <row r="1" spans="1:2" x14ac:dyDescent="0.25">
      <c r="A1" s="16" t="s">
        <v>555</v>
      </c>
      <c r="B1" s="16" t="s">
        <v>556</v>
      </c>
    </row>
    <row r="2" spans="1:2" ht="30" customHeight="1" x14ac:dyDescent="0.25">
      <c r="A2" s="15" t="s">
        <v>557</v>
      </c>
      <c r="B2" s="15" t="s">
        <v>558</v>
      </c>
    </row>
    <row r="3" spans="1:2" ht="30" customHeight="1" x14ac:dyDescent="0.25">
      <c r="A3" s="15" t="s">
        <v>559</v>
      </c>
      <c r="B3" s="15" t="s">
        <v>560</v>
      </c>
    </row>
    <row r="4" spans="1:2" ht="30" customHeight="1" x14ac:dyDescent="0.25">
      <c r="A4" s="15" t="s">
        <v>561</v>
      </c>
      <c r="B4" s="15" t="s">
        <v>562</v>
      </c>
    </row>
    <row r="5" spans="1:2" ht="30" customHeight="1" x14ac:dyDescent="0.25">
      <c r="A5" s="15" t="s">
        <v>563</v>
      </c>
      <c r="B5" s="15" t="s">
        <v>564</v>
      </c>
    </row>
    <row r="6" spans="1:2" ht="30" customHeight="1" x14ac:dyDescent="0.25">
      <c r="A6" t="s">
        <v>567</v>
      </c>
      <c r="B6" s="15" t="s">
        <v>568</v>
      </c>
    </row>
    <row r="7" spans="1:2" ht="30" customHeight="1" x14ac:dyDescent="0.25">
      <c r="A7" t="s">
        <v>565</v>
      </c>
      <c r="B7" s="15" t="s">
        <v>566</v>
      </c>
    </row>
    <row r="8" spans="1:2" ht="30" customHeight="1" x14ac:dyDescent="0.25">
      <c r="A8" t="s">
        <v>569</v>
      </c>
      <c r="B8" s="15" t="s">
        <v>570</v>
      </c>
    </row>
    <row r="9" spans="1:2" ht="30" customHeight="1" x14ac:dyDescent="0.25">
      <c r="A9" t="s">
        <v>571</v>
      </c>
      <c r="B9" s="15" t="s">
        <v>572</v>
      </c>
    </row>
    <row r="10" spans="1:2" ht="30" customHeight="1" x14ac:dyDescent="0.25">
      <c r="A10" t="s">
        <v>573</v>
      </c>
      <c r="B10" s="15" t="s">
        <v>574</v>
      </c>
    </row>
    <row r="11" spans="1:2" ht="30" customHeight="1" x14ac:dyDescent="0.25">
      <c r="A11" t="s">
        <v>575</v>
      </c>
      <c r="B11" s="15" t="s">
        <v>576</v>
      </c>
    </row>
    <row r="12" spans="1:2" ht="30" customHeight="1" x14ac:dyDescent="0.25">
      <c r="A12" t="s">
        <v>660</v>
      </c>
      <c r="B12" s="15" t="s">
        <v>577</v>
      </c>
    </row>
    <row r="13" spans="1:2" ht="30" customHeight="1" x14ac:dyDescent="0.25">
      <c r="A13" t="s">
        <v>578</v>
      </c>
      <c r="B13" s="15" t="s">
        <v>579</v>
      </c>
    </row>
    <row r="14" spans="1:2" ht="30" x14ac:dyDescent="0.25">
      <c r="A14" t="s">
        <v>682</v>
      </c>
      <c r="B14" s="15" t="s">
        <v>683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86BC-A5DF-41B7-B52A-3619CBEAA81C}">
  <dimension ref="A1:AE114"/>
  <sheetViews>
    <sheetView showGridLines="0" topLeftCell="A15" zoomScale="145" zoomScaleNormal="145" workbookViewId="0">
      <selection activeCell="D8" sqref="D8:D110"/>
    </sheetView>
  </sheetViews>
  <sheetFormatPr defaultColWidth="9.140625" defaultRowHeight="11.25" x14ac:dyDescent="0.2"/>
  <cols>
    <col min="1" max="2" width="9.140625" style="26"/>
    <col min="3" max="3" width="4" style="26" customWidth="1"/>
    <col min="4" max="4" width="15" style="26" bestFit="1" customWidth="1"/>
    <col min="5" max="29" width="2.5703125" style="26" customWidth="1"/>
    <col min="30" max="30" width="11.140625" style="26" customWidth="1"/>
    <col min="31" max="31" width="3.28515625" style="26" customWidth="1"/>
    <col min="32" max="16384" width="9.140625" style="26"/>
  </cols>
  <sheetData>
    <row r="1" spans="1:31" ht="78.75" customHeight="1" x14ac:dyDescent="0.2">
      <c r="E1" s="27" t="s">
        <v>19</v>
      </c>
      <c r="F1" s="27" t="s">
        <v>23</v>
      </c>
      <c r="G1" s="27" t="s">
        <v>26</v>
      </c>
      <c r="H1" s="27" t="s">
        <v>29</v>
      </c>
      <c r="I1" s="27" t="s">
        <v>31</v>
      </c>
      <c r="J1" s="27" t="s">
        <v>34</v>
      </c>
      <c r="K1" s="27" t="s">
        <v>37</v>
      </c>
      <c r="L1" s="27" t="s">
        <v>39</v>
      </c>
      <c r="M1" s="27" t="s">
        <v>39</v>
      </c>
      <c r="N1" s="27" t="s">
        <v>41</v>
      </c>
      <c r="O1" s="27" t="s">
        <v>43</v>
      </c>
      <c r="P1" s="27" t="s">
        <v>43</v>
      </c>
      <c r="Q1" s="27" t="s">
        <v>49</v>
      </c>
      <c r="R1" s="27" t="s">
        <v>51</v>
      </c>
      <c r="S1" s="27" t="s">
        <v>51</v>
      </c>
      <c r="T1" s="27" t="s">
        <v>54</v>
      </c>
      <c r="U1" s="27" t="s">
        <v>54</v>
      </c>
      <c r="V1" s="27" t="s">
        <v>60</v>
      </c>
      <c r="W1" s="27" t="s">
        <v>63</v>
      </c>
      <c r="X1" s="27" t="s">
        <v>65</v>
      </c>
      <c r="Y1" s="27" t="s">
        <v>70</v>
      </c>
      <c r="Z1" s="27" t="s">
        <v>75</v>
      </c>
      <c r="AA1" s="27" t="s">
        <v>77</v>
      </c>
      <c r="AB1" s="27" t="s">
        <v>79</v>
      </c>
      <c r="AC1" s="27"/>
      <c r="AE1" s="28"/>
    </row>
    <row r="2" spans="1:31" x14ac:dyDescent="0.2">
      <c r="A2" s="64"/>
      <c r="B2" s="26" t="s">
        <v>307</v>
      </c>
    </row>
    <row r="3" spans="1:31" x14ac:dyDescent="0.2">
      <c r="D3" s="26" t="s">
        <v>308</v>
      </c>
      <c r="E3" s="29"/>
      <c r="F3" s="29"/>
      <c r="G3" s="29"/>
      <c r="H3" s="29"/>
      <c r="I3" s="29"/>
      <c r="J3" s="29"/>
      <c r="K3" s="29"/>
      <c r="L3" s="30"/>
      <c r="M3" s="29"/>
      <c r="N3" s="29"/>
      <c r="O3" s="29"/>
      <c r="P3" s="30"/>
      <c r="Q3" s="29"/>
      <c r="R3" s="29"/>
      <c r="S3" s="30"/>
      <c r="T3" s="31"/>
      <c r="U3" s="29"/>
      <c r="V3" s="29"/>
      <c r="W3" s="29"/>
      <c r="X3" s="29"/>
      <c r="Y3" s="29"/>
      <c r="Z3" s="29"/>
      <c r="AA3" s="29"/>
      <c r="AB3" s="29"/>
      <c r="AC3" s="42"/>
      <c r="AE3" s="28"/>
    </row>
    <row r="4" spans="1:31" ht="7.5" customHeight="1" x14ac:dyDescent="0.2"/>
    <row r="5" spans="1:31" ht="9" customHeight="1" x14ac:dyDescent="0.2">
      <c r="D5" s="26" t="s">
        <v>309</v>
      </c>
      <c r="E5" s="32">
        <v>0</v>
      </c>
      <c r="F5" s="32">
        <v>6</v>
      </c>
      <c r="G5" s="32">
        <v>0</v>
      </c>
      <c r="H5" s="32">
        <v>4</v>
      </c>
      <c r="I5" s="32">
        <v>0</v>
      </c>
      <c r="J5" s="32">
        <v>1</v>
      </c>
      <c r="K5" s="32">
        <v>0</v>
      </c>
      <c r="L5" s="32">
        <v>1</v>
      </c>
      <c r="M5" s="32">
        <v>1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32">
        <v>0</v>
      </c>
      <c r="T5" s="32">
        <v>0</v>
      </c>
      <c r="U5" s="32">
        <v>0</v>
      </c>
      <c r="V5" s="32">
        <v>0</v>
      </c>
      <c r="W5" s="32">
        <v>0</v>
      </c>
      <c r="X5" s="32">
        <v>1</v>
      </c>
      <c r="Y5" s="32"/>
      <c r="Z5" s="32">
        <v>0</v>
      </c>
      <c r="AA5" s="32">
        <v>1</v>
      </c>
      <c r="AB5" s="32">
        <v>0</v>
      </c>
      <c r="AC5" s="28"/>
      <c r="AD5" s="33" t="s">
        <v>310</v>
      </c>
      <c r="AE5" s="32">
        <v>1</v>
      </c>
    </row>
    <row r="6" spans="1:31" ht="9" customHeight="1" x14ac:dyDescent="0.2">
      <c r="D6" s="26" t="s">
        <v>311</v>
      </c>
      <c r="E6" s="32">
        <v>0</v>
      </c>
      <c r="F6" s="32">
        <v>0</v>
      </c>
      <c r="G6" s="34">
        <v>6</v>
      </c>
      <c r="H6" s="34">
        <v>6</v>
      </c>
      <c r="I6" s="35">
        <v>6</v>
      </c>
      <c r="J6" s="32">
        <v>0</v>
      </c>
      <c r="K6" s="34">
        <v>6</v>
      </c>
      <c r="L6" s="34">
        <v>5</v>
      </c>
      <c r="M6" s="34">
        <v>5</v>
      </c>
      <c r="N6" s="34">
        <v>6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/>
      <c r="Z6" s="32">
        <v>0</v>
      </c>
      <c r="AA6" s="32">
        <v>0</v>
      </c>
      <c r="AB6" s="32">
        <v>0</v>
      </c>
      <c r="AC6" s="28"/>
      <c r="AD6" s="33" t="s">
        <v>312</v>
      </c>
      <c r="AE6" s="32">
        <v>2</v>
      </c>
    </row>
    <row r="7" spans="1:31" ht="9" customHeight="1" x14ac:dyDescent="0.2">
      <c r="D7" s="26" t="s">
        <v>313</v>
      </c>
      <c r="E7" s="32">
        <v>0</v>
      </c>
      <c r="F7" s="32">
        <v>3</v>
      </c>
      <c r="G7" s="32">
        <v>1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1</v>
      </c>
      <c r="Q7" s="32">
        <v>0</v>
      </c>
      <c r="R7" s="32">
        <v>0</v>
      </c>
      <c r="S7" s="32">
        <v>0</v>
      </c>
      <c r="T7" s="32">
        <v>0</v>
      </c>
      <c r="U7" s="32">
        <v>0</v>
      </c>
      <c r="V7" s="32">
        <v>0</v>
      </c>
      <c r="W7" s="32">
        <v>0</v>
      </c>
      <c r="X7" s="32">
        <v>0</v>
      </c>
      <c r="Y7" s="32"/>
      <c r="Z7" s="32">
        <v>0</v>
      </c>
      <c r="AA7" s="32">
        <v>1</v>
      </c>
      <c r="AB7" s="32">
        <v>0</v>
      </c>
      <c r="AC7" s="28"/>
      <c r="AD7" s="33" t="s">
        <v>314</v>
      </c>
      <c r="AE7" s="32">
        <v>3</v>
      </c>
    </row>
    <row r="8" spans="1:31" ht="9" customHeight="1" x14ac:dyDescent="0.2">
      <c r="D8" s="64" t="s">
        <v>315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1</v>
      </c>
      <c r="P8" s="32">
        <v>1</v>
      </c>
      <c r="Q8" s="32">
        <v>0</v>
      </c>
      <c r="R8" s="32">
        <v>0</v>
      </c>
      <c r="S8" s="32">
        <v>0</v>
      </c>
      <c r="T8" s="32">
        <v>2</v>
      </c>
      <c r="U8" s="32">
        <v>0</v>
      </c>
      <c r="V8" s="32">
        <v>0</v>
      </c>
      <c r="W8" s="32">
        <v>0</v>
      </c>
      <c r="X8" s="32">
        <v>0</v>
      </c>
      <c r="Y8" s="32"/>
      <c r="Z8" s="32">
        <v>0</v>
      </c>
      <c r="AA8" s="32">
        <v>0</v>
      </c>
      <c r="AB8" s="32">
        <v>0</v>
      </c>
      <c r="AC8" s="28"/>
      <c r="AD8" s="33" t="s">
        <v>316</v>
      </c>
      <c r="AE8" s="32">
        <v>4</v>
      </c>
    </row>
    <row r="9" spans="1:31" ht="9" customHeight="1" x14ac:dyDescent="0.2">
      <c r="D9" s="64" t="s">
        <v>317</v>
      </c>
      <c r="E9" s="32">
        <v>4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/>
      <c r="Z9" s="32">
        <v>0</v>
      </c>
      <c r="AA9" s="32">
        <v>0</v>
      </c>
      <c r="AB9" s="32">
        <v>0</v>
      </c>
      <c r="AC9" s="28"/>
      <c r="AD9" s="33" t="s">
        <v>318</v>
      </c>
      <c r="AE9" s="32">
        <v>5</v>
      </c>
    </row>
    <row r="10" spans="1:31" ht="9" customHeight="1" x14ac:dyDescent="0.2">
      <c r="D10" s="26" t="s">
        <v>319</v>
      </c>
      <c r="E10" s="32">
        <v>1</v>
      </c>
      <c r="F10" s="32">
        <v>1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/>
      <c r="Z10" s="32">
        <v>0</v>
      </c>
      <c r="AA10" s="32">
        <v>0</v>
      </c>
      <c r="AB10" s="32">
        <v>0</v>
      </c>
      <c r="AC10" s="28"/>
      <c r="AD10" s="33" t="s">
        <v>320</v>
      </c>
      <c r="AE10" s="32">
        <v>6</v>
      </c>
    </row>
    <row r="11" spans="1:31" ht="9" customHeight="1" x14ac:dyDescent="0.2">
      <c r="D11" s="26" t="s">
        <v>321</v>
      </c>
      <c r="E11" s="32">
        <v>0</v>
      </c>
      <c r="F11" s="32">
        <v>4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/>
      <c r="Z11" s="32">
        <v>0</v>
      </c>
      <c r="AA11" s="32">
        <v>0</v>
      </c>
      <c r="AB11" s="32">
        <v>0</v>
      </c>
      <c r="AC11" s="28"/>
      <c r="AD11" s="33" t="s">
        <v>322</v>
      </c>
      <c r="AE11" s="32">
        <v>7</v>
      </c>
    </row>
    <row r="12" spans="1:31" ht="9" customHeight="1" x14ac:dyDescent="0.2">
      <c r="D12" s="26" t="s">
        <v>323</v>
      </c>
      <c r="E12" s="32">
        <v>0</v>
      </c>
      <c r="F12" s="32">
        <v>4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1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/>
      <c r="Z12" s="32">
        <v>0</v>
      </c>
      <c r="AA12" s="32">
        <v>0</v>
      </c>
      <c r="AB12" s="32">
        <v>0</v>
      </c>
      <c r="AC12" s="28"/>
      <c r="AD12" s="33" t="s">
        <v>324</v>
      </c>
      <c r="AE12" s="32">
        <v>8</v>
      </c>
    </row>
    <row r="13" spans="1:31" ht="9" customHeight="1" x14ac:dyDescent="0.2">
      <c r="D13" s="26" t="s">
        <v>325</v>
      </c>
      <c r="E13" s="32">
        <v>0</v>
      </c>
      <c r="F13" s="34">
        <v>1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4">
        <v>4</v>
      </c>
      <c r="Y13" s="32"/>
      <c r="Z13" s="32">
        <v>0</v>
      </c>
      <c r="AA13" s="32">
        <v>0</v>
      </c>
      <c r="AB13" s="32">
        <v>0</v>
      </c>
      <c r="AC13" s="28"/>
      <c r="AD13" s="33" t="s">
        <v>326</v>
      </c>
      <c r="AE13" s="32">
        <v>9</v>
      </c>
    </row>
    <row r="14" spans="1:31" ht="9" customHeight="1" x14ac:dyDescent="0.2">
      <c r="D14" s="64" t="s">
        <v>327</v>
      </c>
      <c r="E14" s="32">
        <v>0</v>
      </c>
      <c r="F14" s="32">
        <v>1</v>
      </c>
      <c r="G14" s="32">
        <v>0</v>
      </c>
      <c r="H14" s="32">
        <v>0</v>
      </c>
      <c r="I14" s="32">
        <v>0</v>
      </c>
      <c r="J14" s="32">
        <v>3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/>
      <c r="Z14" s="32">
        <v>0</v>
      </c>
      <c r="AA14" s="32">
        <v>0</v>
      </c>
      <c r="AB14" s="32">
        <v>0</v>
      </c>
      <c r="AC14" s="28"/>
      <c r="AD14" s="33" t="s">
        <v>328</v>
      </c>
      <c r="AE14" s="32">
        <v>10</v>
      </c>
    </row>
    <row r="15" spans="1:31" ht="9" customHeight="1" x14ac:dyDescent="0.2">
      <c r="D15" s="26" t="s">
        <v>329</v>
      </c>
      <c r="E15" s="32">
        <v>0</v>
      </c>
      <c r="F15" s="32">
        <v>1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/>
      <c r="Z15" s="32">
        <v>0</v>
      </c>
      <c r="AA15" s="32">
        <v>1</v>
      </c>
      <c r="AB15" s="32">
        <v>0</v>
      </c>
      <c r="AC15" s="28"/>
      <c r="AD15" s="33"/>
      <c r="AE15" s="28"/>
    </row>
    <row r="16" spans="1:31" ht="9" customHeight="1" x14ac:dyDescent="0.2">
      <c r="D16" s="26" t="s">
        <v>330</v>
      </c>
      <c r="E16" s="32">
        <v>0</v>
      </c>
      <c r="F16" s="32">
        <v>1</v>
      </c>
      <c r="G16" s="32">
        <v>0</v>
      </c>
      <c r="H16" s="32">
        <v>0</v>
      </c>
      <c r="I16" s="32">
        <v>0</v>
      </c>
      <c r="J16" s="32">
        <v>0</v>
      </c>
      <c r="K16" s="32">
        <v>8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/>
      <c r="Z16" s="32">
        <v>0</v>
      </c>
      <c r="AA16" s="32">
        <v>0</v>
      </c>
      <c r="AB16" s="32">
        <v>0</v>
      </c>
      <c r="AC16" s="28"/>
      <c r="AD16" s="33" t="s">
        <v>331</v>
      </c>
      <c r="AE16" s="36"/>
    </row>
    <row r="17" spans="4:31" ht="9" customHeight="1" x14ac:dyDescent="0.2">
      <c r="D17" s="26" t="s">
        <v>332</v>
      </c>
      <c r="E17" s="32">
        <v>0</v>
      </c>
      <c r="F17" s="32">
        <v>0</v>
      </c>
      <c r="G17" s="37">
        <v>1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/>
      <c r="Z17" s="37">
        <v>1</v>
      </c>
      <c r="AA17" s="32">
        <v>0</v>
      </c>
      <c r="AB17" s="32">
        <v>0</v>
      </c>
      <c r="AC17" s="28"/>
      <c r="AD17" s="33" t="s">
        <v>333</v>
      </c>
      <c r="AE17" s="37"/>
    </row>
    <row r="18" spans="4:31" ht="9" customHeight="1" x14ac:dyDescent="0.2">
      <c r="D18" s="26" t="s">
        <v>334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/>
      <c r="Z18" s="32">
        <v>0</v>
      </c>
      <c r="AA18" s="32">
        <v>0</v>
      </c>
      <c r="AB18" s="32">
        <v>0</v>
      </c>
      <c r="AC18" s="28"/>
      <c r="AD18" s="33" t="s">
        <v>335</v>
      </c>
      <c r="AE18" s="34"/>
    </row>
    <row r="19" spans="4:31" ht="9" customHeight="1" x14ac:dyDescent="0.2">
      <c r="D19" s="26" t="s">
        <v>336</v>
      </c>
      <c r="E19" s="32">
        <v>0</v>
      </c>
      <c r="F19" s="32">
        <v>0</v>
      </c>
      <c r="G19" s="32">
        <v>0</v>
      </c>
      <c r="H19" s="32">
        <v>0</v>
      </c>
      <c r="I19" s="32">
        <v>1</v>
      </c>
      <c r="J19" s="32">
        <v>1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/>
      <c r="Z19" s="32">
        <v>0</v>
      </c>
      <c r="AA19" s="32">
        <v>0</v>
      </c>
      <c r="AB19" s="32">
        <v>0</v>
      </c>
      <c r="AC19" s="28"/>
      <c r="AD19" s="33"/>
      <c r="AE19" s="28"/>
    </row>
    <row r="20" spans="4:31" ht="9" customHeight="1" x14ac:dyDescent="0.2">
      <c r="D20" s="26" t="s">
        <v>337</v>
      </c>
      <c r="E20" s="32">
        <v>0</v>
      </c>
      <c r="F20" s="32">
        <v>0</v>
      </c>
      <c r="G20" s="32">
        <v>0</v>
      </c>
      <c r="H20" s="32">
        <v>0</v>
      </c>
      <c r="I20" s="34">
        <v>9</v>
      </c>
      <c r="J20" s="32">
        <v>0</v>
      </c>
      <c r="K20" s="32">
        <v>0</v>
      </c>
      <c r="L20" s="32">
        <v>0</v>
      </c>
      <c r="M20" s="32">
        <v>0</v>
      </c>
      <c r="N20" s="34">
        <v>10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/>
      <c r="Z20" s="32">
        <v>0</v>
      </c>
      <c r="AA20" s="32">
        <v>0</v>
      </c>
      <c r="AB20" s="32">
        <v>0</v>
      </c>
      <c r="AC20" s="28"/>
      <c r="AD20" s="33" t="s">
        <v>338</v>
      </c>
      <c r="AE20" s="38"/>
    </row>
    <row r="21" spans="4:31" ht="9" customHeight="1" x14ac:dyDescent="0.2">
      <c r="D21" s="64" t="s">
        <v>339</v>
      </c>
      <c r="E21" s="32">
        <v>0</v>
      </c>
      <c r="F21" s="32">
        <v>0</v>
      </c>
      <c r="G21" s="32">
        <v>0</v>
      </c>
      <c r="H21" s="32">
        <v>0</v>
      </c>
      <c r="I21" s="32">
        <v>1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4</v>
      </c>
      <c r="X21" s="32">
        <v>0</v>
      </c>
      <c r="Y21" s="32"/>
      <c r="Z21" s="32">
        <v>0</v>
      </c>
      <c r="AA21" s="32">
        <v>0</v>
      </c>
      <c r="AB21" s="32">
        <v>0</v>
      </c>
      <c r="AC21" s="28"/>
      <c r="AD21" s="33" t="s">
        <v>340</v>
      </c>
      <c r="AE21" s="39"/>
    </row>
    <row r="22" spans="4:31" ht="9" customHeight="1" x14ac:dyDescent="0.2">
      <c r="D22" s="26" t="s">
        <v>341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8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4</v>
      </c>
      <c r="V22" s="32">
        <v>0</v>
      </c>
      <c r="W22" s="32">
        <v>0</v>
      </c>
      <c r="X22" s="32">
        <v>0</v>
      </c>
      <c r="Y22" s="32"/>
      <c r="Z22" s="32">
        <v>0</v>
      </c>
      <c r="AA22" s="32">
        <v>0</v>
      </c>
      <c r="AB22" s="32">
        <v>0</v>
      </c>
      <c r="AC22" s="28"/>
      <c r="AD22" s="33" t="s">
        <v>342</v>
      </c>
      <c r="AE22" s="40"/>
    </row>
    <row r="23" spans="4:31" ht="9" customHeight="1" x14ac:dyDescent="0.2">
      <c r="D23" s="26" t="s">
        <v>343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6</v>
      </c>
      <c r="P23" s="32">
        <v>6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/>
      <c r="Z23" s="32">
        <v>0</v>
      </c>
      <c r="AA23" s="32">
        <v>0</v>
      </c>
      <c r="AB23" s="32">
        <v>0</v>
      </c>
      <c r="AC23" s="28"/>
      <c r="AE23" s="28"/>
    </row>
    <row r="24" spans="4:31" ht="9" customHeight="1" x14ac:dyDescent="0.2">
      <c r="D24" s="26" t="s">
        <v>344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9</v>
      </c>
      <c r="P24" s="32">
        <v>9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/>
      <c r="Z24" s="32">
        <v>0</v>
      </c>
      <c r="AA24" s="32">
        <v>0</v>
      </c>
      <c r="AB24" s="32">
        <v>9</v>
      </c>
      <c r="AC24" s="28"/>
      <c r="AE24" s="28"/>
    </row>
    <row r="25" spans="4:31" ht="9" customHeight="1" x14ac:dyDescent="0.2">
      <c r="D25" s="26" t="s">
        <v>345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1</v>
      </c>
      <c r="P25" s="32">
        <v>1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/>
      <c r="Z25" s="32">
        <v>0</v>
      </c>
      <c r="AA25" s="32">
        <v>0</v>
      </c>
      <c r="AB25" s="32">
        <v>0</v>
      </c>
      <c r="AC25" s="28"/>
      <c r="AE25" s="28"/>
    </row>
    <row r="26" spans="4:31" ht="9" customHeight="1" x14ac:dyDescent="0.2">
      <c r="D26" s="64" t="s">
        <v>346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7">
        <v>6</v>
      </c>
      <c r="S26" s="37">
        <v>5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/>
      <c r="Z26" s="32">
        <v>0</v>
      </c>
      <c r="AA26" s="32">
        <v>0</v>
      </c>
      <c r="AB26" s="32">
        <v>0</v>
      </c>
      <c r="AC26" s="28"/>
      <c r="AE26" s="28"/>
    </row>
    <row r="27" spans="4:31" ht="9" customHeight="1" x14ac:dyDescent="0.2">
      <c r="D27" s="64" t="s">
        <v>347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2</v>
      </c>
      <c r="T27" s="32">
        <v>0</v>
      </c>
      <c r="U27" s="32">
        <v>1</v>
      </c>
      <c r="V27" s="32">
        <v>0</v>
      </c>
      <c r="W27" s="32">
        <v>0</v>
      </c>
      <c r="X27" s="32">
        <v>0</v>
      </c>
      <c r="Y27" s="32"/>
      <c r="Z27" s="32">
        <v>0</v>
      </c>
      <c r="AA27" s="32">
        <v>0</v>
      </c>
      <c r="AB27" s="32">
        <v>0</v>
      </c>
      <c r="AC27" s="28"/>
      <c r="AE27" s="28"/>
    </row>
    <row r="28" spans="4:31" ht="9" customHeight="1" x14ac:dyDescent="0.2">
      <c r="D28" s="26" t="s">
        <v>348</v>
      </c>
      <c r="E28" s="32">
        <v>2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/>
      <c r="Z28" s="32">
        <v>0</v>
      </c>
      <c r="AA28" s="32">
        <v>0</v>
      </c>
      <c r="AB28" s="32">
        <v>0</v>
      </c>
      <c r="AC28" s="28"/>
      <c r="AE28" s="28"/>
    </row>
    <row r="29" spans="4:31" ht="9" customHeight="1" x14ac:dyDescent="0.2">
      <c r="D29" s="64" t="s">
        <v>349</v>
      </c>
      <c r="E29" s="32">
        <v>4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/>
      <c r="Z29" s="32">
        <v>0</v>
      </c>
      <c r="AA29" s="32">
        <v>0</v>
      </c>
      <c r="AB29" s="32">
        <v>0</v>
      </c>
      <c r="AC29" s="28"/>
      <c r="AE29" s="28"/>
    </row>
    <row r="30" spans="4:31" ht="9" customHeight="1" x14ac:dyDescent="0.2">
      <c r="D30" s="64" t="s">
        <v>350</v>
      </c>
      <c r="E30" s="32">
        <v>1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/>
      <c r="Z30" s="32">
        <v>0</v>
      </c>
      <c r="AA30" s="32">
        <v>0</v>
      </c>
      <c r="AB30" s="32">
        <v>0</v>
      </c>
      <c r="AC30" s="28"/>
      <c r="AE30" s="28"/>
    </row>
    <row r="31" spans="4:31" ht="9" customHeight="1" x14ac:dyDescent="0.2">
      <c r="D31" s="26" t="s">
        <v>351</v>
      </c>
      <c r="E31" s="32">
        <v>0</v>
      </c>
      <c r="F31" s="32">
        <v>4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/>
      <c r="Z31" s="32">
        <v>0</v>
      </c>
      <c r="AA31" s="32">
        <v>0</v>
      </c>
      <c r="AB31" s="32">
        <v>0</v>
      </c>
      <c r="AC31" s="28"/>
      <c r="AE31" s="28"/>
    </row>
    <row r="32" spans="4:31" ht="9" customHeight="1" x14ac:dyDescent="0.2">
      <c r="D32" s="26" t="s">
        <v>352</v>
      </c>
      <c r="E32" s="32">
        <v>0</v>
      </c>
      <c r="F32" s="32">
        <v>4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/>
      <c r="Z32" s="32">
        <v>0</v>
      </c>
      <c r="AA32" s="32">
        <v>0</v>
      </c>
      <c r="AB32" s="32">
        <v>0</v>
      </c>
      <c r="AC32" s="28"/>
      <c r="AE32" s="28"/>
    </row>
    <row r="33" spans="4:31" ht="9" customHeight="1" x14ac:dyDescent="0.2">
      <c r="D33" s="26" t="s">
        <v>353</v>
      </c>
      <c r="E33" s="32">
        <v>0</v>
      </c>
      <c r="F33" s="32">
        <v>3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/>
      <c r="Z33" s="32">
        <v>0</v>
      </c>
      <c r="AA33" s="32">
        <v>0</v>
      </c>
      <c r="AB33" s="32">
        <v>0</v>
      </c>
      <c r="AC33" s="28"/>
      <c r="AE33" s="28"/>
    </row>
    <row r="34" spans="4:31" ht="9" customHeight="1" x14ac:dyDescent="0.2">
      <c r="D34" s="26" t="s">
        <v>354</v>
      </c>
      <c r="E34" s="32">
        <v>0</v>
      </c>
      <c r="F34" s="32">
        <v>1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/>
      <c r="Z34" s="32">
        <v>0</v>
      </c>
      <c r="AA34" s="32">
        <v>0</v>
      </c>
      <c r="AB34" s="32">
        <v>0</v>
      </c>
      <c r="AC34" s="28"/>
      <c r="AE34" s="28"/>
    </row>
    <row r="35" spans="4:31" ht="9" customHeight="1" x14ac:dyDescent="0.2">
      <c r="D35" s="26" t="s">
        <v>355</v>
      </c>
      <c r="E35" s="32">
        <v>0</v>
      </c>
      <c r="F35" s="32">
        <v>4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/>
      <c r="Z35" s="32">
        <v>0</v>
      </c>
      <c r="AA35" s="32">
        <v>0</v>
      </c>
      <c r="AB35" s="32">
        <v>0</v>
      </c>
      <c r="AC35" s="28"/>
      <c r="AE35" s="28"/>
    </row>
    <row r="36" spans="4:31" ht="9" customHeight="1" x14ac:dyDescent="0.2">
      <c r="D36" s="26" t="s">
        <v>356</v>
      </c>
      <c r="E36" s="32">
        <v>0</v>
      </c>
      <c r="F36" s="32">
        <v>1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/>
      <c r="Z36" s="32">
        <v>0</v>
      </c>
      <c r="AA36" s="32">
        <v>0</v>
      </c>
      <c r="AB36" s="32">
        <v>0</v>
      </c>
      <c r="AC36" s="28"/>
      <c r="AE36" s="28"/>
    </row>
    <row r="37" spans="4:31" ht="9" customHeight="1" x14ac:dyDescent="0.2">
      <c r="D37" s="26" t="s">
        <v>357</v>
      </c>
      <c r="E37" s="32">
        <v>0</v>
      </c>
      <c r="F37" s="32">
        <v>1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/>
      <c r="Z37" s="32">
        <v>0</v>
      </c>
      <c r="AA37" s="32">
        <v>0</v>
      </c>
      <c r="AB37" s="32">
        <v>0</v>
      </c>
      <c r="AC37" s="28"/>
      <c r="AE37" s="28"/>
    </row>
    <row r="38" spans="4:31" ht="9" customHeight="1" x14ac:dyDescent="0.2">
      <c r="D38" s="26" t="s">
        <v>358</v>
      </c>
      <c r="E38" s="32">
        <v>0</v>
      </c>
      <c r="F38" s="32">
        <v>1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/>
      <c r="Z38" s="32">
        <v>0</v>
      </c>
      <c r="AA38" s="32">
        <v>0</v>
      </c>
      <c r="AB38" s="32">
        <v>0</v>
      </c>
      <c r="AC38" s="28"/>
      <c r="AE38" s="28"/>
    </row>
    <row r="39" spans="4:31" ht="9" customHeight="1" x14ac:dyDescent="0.2">
      <c r="D39" s="26" t="s">
        <v>359</v>
      </c>
      <c r="E39" s="32">
        <v>0</v>
      </c>
      <c r="F39" s="32">
        <v>1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/>
      <c r="Z39" s="32">
        <v>0</v>
      </c>
      <c r="AA39" s="32">
        <v>0</v>
      </c>
      <c r="AB39" s="32">
        <v>0</v>
      </c>
      <c r="AC39" s="28"/>
      <c r="AE39" s="28"/>
    </row>
    <row r="40" spans="4:31" ht="9" customHeight="1" x14ac:dyDescent="0.2">
      <c r="D40" s="26" t="s">
        <v>360</v>
      </c>
      <c r="E40" s="32">
        <v>0</v>
      </c>
      <c r="F40" s="32">
        <v>1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/>
      <c r="Z40" s="32">
        <v>0</v>
      </c>
      <c r="AA40" s="32">
        <v>0</v>
      </c>
      <c r="AB40" s="32">
        <v>0</v>
      </c>
      <c r="AC40" s="28"/>
      <c r="AE40" s="28"/>
    </row>
    <row r="41" spans="4:31" ht="9" customHeight="1" x14ac:dyDescent="0.2">
      <c r="D41" s="26" t="s">
        <v>361</v>
      </c>
      <c r="E41" s="32">
        <v>0</v>
      </c>
      <c r="F41" s="32">
        <v>1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/>
      <c r="Z41" s="32">
        <v>0</v>
      </c>
      <c r="AA41" s="32">
        <v>0</v>
      </c>
      <c r="AB41" s="32">
        <v>0</v>
      </c>
      <c r="AC41" s="28"/>
      <c r="AE41" s="28"/>
    </row>
    <row r="42" spans="4:31" ht="9" customHeight="1" x14ac:dyDescent="0.2">
      <c r="D42" s="26" t="s">
        <v>362</v>
      </c>
      <c r="E42" s="32">
        <v>0</v>
      </c>
      <c r="F42" s="32">
        <v>4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/>
      <c r="Z42" s="32">
        <v>0</v>
      </c>
      <c r="AA42" s="32">
        <v>0</v>
      </c>
      <c r="AB42" s="32">
        <v>0</v>
      </c>
      <c r="AC42" s="28"/>
      <c r="AE42" s="28"/>
    </row>
    <row r="43" spans="4:31" ht="9" customHeight="1" x14ac:dyDescent="0.2">
      <c r="D43" s="26" t="s">
        <v>363</v>
      </c>
      <c r="E43" s="32">
        <v>0</v>
      </c>
      <c r="F43" s="32">
        <v>1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/>
      <c r="Z43" s="32">
        <v>0</v>
      </c>
      <c r="AA43" s="32">
        <v>0</v>
      </c>
      <c r="AB43" s="32">
        <v>0</v>
      </c>
      <c r="AC43" s="28"/>
      <c r="AE43" s="28"/>
    </row>
    <row r="44" spans="4:31" ht="9" customHeight="1" x14ac:dyDescent="0.2">
      <c r="D44" s="26" t="s">
        <v>364</v>
      </c>
      <c r="E44" s="32">
        <v>0</v>
      </c>
      <c r="F44" s="32">
        <v>1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/>
      <c r="Z44" s="32">
        <v>0</v>
      </c>
      <c r="AA44" s="32">
        <v>0</v>
      </c>
      <c r="AB44" s="32">
        <v>0</v>
      </c>
      <c r="AC44" s="28"/>
      <c r="AE44" s="28"/>
    </row>
    <row r="45" spans="4:31" ht="9" customHeight="1" x14ac:dyDescent="0.2">
      <c r="D45" s="26" t="s">
        <v>365</v>
      </c>
      <c r="E45" s="32">
        <v>0</v>
      </c>
      <c r="F45" s="32">
        <v>1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/>
      <c r="Z45" s="32">
        <v>0</v>
      </c>
      <c r="AA45" s="32">
        <v>0</v>
      </c>
      <c r="AB45" s="32">
        <v>0</v>
      </c>
      <c r="AC45" s="28"/>
      <c r="AE45" s="28"/>
    </row>
    <row r="46" spans="4:31" ht="9" customHeight="1" x14ac:dyDescent="0.2">
      <c r="D46" s="26" t="s">
        <v>366</v>
      </c>
      <c r="E46" s="32">
        <v>0</v>
      </c>
      <c r="F46" s="32">
        <v>1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/>
      <c r="Z46" s="32">
        <v>0</v>
      </c>
      <c r="AA46" s="32">
        <v>0</v>
      </c>
      <c r="AB46" s="32">
        <v>0</v>
      </c>
      <c r="AC46" s="28"/>
      <c r="AE46" s="28"/>
    </row>
    <row r="47" spans="4:31" ht="9" customHeight="1" x14ac:dyDescent="0.2">
      <c r="D47" s="26" t="s">
        <v>367</v>
      </c>
      <c r="E47" s="32">
        <v>0</v>
      </c>
      <c r="F47" s="32">
        <v>1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/>
      <c r="Z47" s="32">
        <v>0</v>
      </c>
      <c r="AA47" s="32">
        <v>0</v>
      </c>
      <c r="AB47" s="32">
        <v>0</v>
      </c>
      <c r="AC47" s="28"/>
      <c r="AE47" s="28"/>
    </row>
    <row r="48" spans="4:31" ht="9" customHeight="1" x14ac:dyDescent="0.2">
      <c r="D48" s="26" t="s">
        <v>368</v>
      </c>
      <c r="E48" s="32">
        <v>0</v>
      </c>
      <c r="F48" s="32">
        <v>1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/>
      <c r="Z48" s="32">
        <v>0</v>
      </c>
      <c r="AA48" s="32">
        <v>0</v>
      </c>
      <c r="AB48" s="32">
        <v>0</v>
      </c>
      <c r="AC48" s="28"/>
      <c r="AE48" s="28"/>
    </row>
    <row r="49" spans="4:31" ht="9" customHeight="1" x14ac:dyDescent="0.2">
      <c r="D49" s="26" t="s">
        <v>369</v>
      </c>
      <c r="E49" s="32">
        <v>0</v>
      </c>
      <c r="F49" s="32">
        <v>1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/>
      <c r="Z49" s="32">
        <v>0</v>
      </c>
      <c r="AA49" s="32">
        <v>0</v>
      </c>
      <c r="AB49" s="32">
        <v>0</v>
      </c>
      <c r="AC49" s="28"/>
      <c r="AE49" s="28"/>
    </row>
    <row r="50" spans="4:31" ht="9" customHeight="1" x14ac:dyDescent="0.2">
      <c r="D50" s="26" t="s">
        <v>370</v>
      </c>
      <c r="E50" s="32">
        <v>0</v>
      </c>
      <c r="F50" s="32">
        <v>1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/>
      <c r="Z50" s="32">
        <v>0</v>
      </c>
      <c r="AA50" s="32">
        <v>0</v>
      </c>
      <c r="AB50" s="32">
        <v>0</v>
      </c>
      <c r="AC50" s="28"/>
      <c r="AE50" s="28"/>
    </row>
    <row r="51" spans="4:31" ht="9" customHeight="1" x14ac:dyDescent="0.2">
      <c r="D51" s="26" t="s">
        <v>371</v>
      </c>
      <c r="E51" s="32">
        <v>0</v>
      </c>
      <c r="F51" s="32">
        <v>1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/>
      <c r="Z51" s="32">
        <v>0</v>
      </c>
      <c r="AA51" s="32">
        <v>0</v>
      </c>
      <c r="AB51" s="32">
        <v>0</v>
      </c>
      <c r="AC51" s="28"/>
      <c r="AE51" s="28"/>
    </row>
    <row r="52" spans="4:31" ht="9" customHeight="1" x14ac:dyDescent="0.2">
      <c r="D52" s="26" t="s">
        <v>372</v>
      </c>
      <c r="E52" s="32">
        <v>0</v>
      </c>
      <c r="F52" s="32">
        <v>1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/>
      <c r="Z52" s="32">
        <v>0</v>
      </c>
      <c r="AA52" s="32">
        <v>0</v>
      </c>
      <c r="AB52" s="32">
        <v>0</v>
      </c>
      <c r="AC52" s="28"/>
      <c r="AE52" s="28"/>
    </row>
    <row r="53" spans="4:31" ht="9" customHeight="1" x14ac:dyDescent="0.2">
      <c r="D53" s="26" t="s">
        <v>373</v>
      </c>
      <c r="E53" s="32">
        <v>0</v>
      </c>
      <c r="F53" s="32">
        <v>1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/>
      <c r="Z53" s="32">
        <v>0</v>
      </c>
      <c r="AA53" s="32">
        <v>0</v>
      </c>
      <c r="AB53" s="32">
        <v>0</v>
      </c>
      <c r="AC53" s="28"/>
      <c r="AE53" s="28"/>
    </row>
    <row r="54" spans="4:31" ht="9" customHeight="1" x14ac:dyDescent="0.2">
      <c r="D54" s="26" t="s">
        <v>374</v>
      </c>
      <c r="E54" s="32">
        <v>0</v>
      </c>
      <c r="F54" s="32">
        <v>1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/>
      <c r="Z54" s="32">
        <v>0</v>
      </c>
      <c r="AA54" s="32">
        <v>0</v>
      </c>
      <c r="AB54" s="32">
        <v>0</v>
      </c>
      <c r="AC54" s="28"/>
      <c r="AE54" s="28"/>
    </row>
    <row r="55" spans="4:31" ht="9" customHeight="1" x14ac:dyDescent="0.2">
      <c r="D55" s="26" t="s">
        <v>375</v>
      </c>
      <c r="E55" s="32">
        <v>0</v>
      </c>
      <c r="F55" s="32">
        <v>2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/>
      <c r="Z55" s="32">
        <v>0</v>
      </c>
      <c r="AA55" s="32">
        <v>0</v>
      </c>
      <c r="AB55" s="32">
        <v>0</v>
      </c>
      <c r="AC55" s="28"/>
      <c r="AE55" s="28"/>
    </row>
    <row r="56" spans="4:31" ht="9" customHeight="1" x14ac:dyDescent="0.2">
      <c r="D56" s="26" t="s">
        <v>376</v>
      </c>
      <c r="E56" s="32">
        <v>0</v>
      </c>
      <c r="F56" s="32">
        <v>3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/>
      <c r="Z56" s="32">
        <v>0</v>
      </c>
      <c r="AA56" s="32">
        <v>0</v>
      </c>
      <c r="AB56" s="32">
        <v>0</v>
      </c>
      <c r="AC56" s="28"/>
      <c r="AE56" s="28"/>
    </row>
    <row r="57" spans="4:31" ht="9" customHeight="1" x14ac:dyDescent="0.2">
      <c r="D57" s="26" t="s">
        <v>377</v>
      </c>
      <c r="E57" s="32">
        <v>0</v>
      </c>
      <c r="F57" s="32">
        <v>1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/>
      <c r="Z57" s="32">
        <v>0</v>
      </c>
      <c r="AA57" s="32">
        <v>0</v>
      </c>
      <c r="AB57" s="32">
        <v>0</v>
      </c>
      <c r="AC57" s="28"/>
      <c r="AE57" s="28"/>
    </row>
    <row r="58" spans="4:31" ht="9" customHeight="1" x14ac:dyDescent="0.2">
      <c r="D58" s="26" t="s">
        <v>378</v>
      </c>
      <c r="E58" s="32">
        <v>0</v>
      </c>
      <c r="F58" s="32">
        <v>1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/>
      <c r="Z58" s="32">
        <v>0</v>
      </c>
      <c r="AA58" s="32">
        <v>0</v>
      </c>
      <c r="AB58" s="32">
        <v>0</v>
      </c>
      <c r="AC58" s="28"/>
      <c r="AE58" s="28"/>
    </row>
    <row r="59" spans="4:31" ht="9" customHeight="1" x14ac:dyDescent="0.2">
      <c r="D59" s="26" t="s">
        <v>379</v>
      </c>
      <c r="E59" s="32">
        <v>0</v>
      </c>
      <c r="F59" s="32">
        <v>0</v>
      </c>
      <c r="G59" s="32">
        <v>1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/>
      <c r="Z59" s="32">
        <v>0</v>
      </c>
      <c r="AA59" s="32">
        <v>0</v>
      </c>
      <c r="AB59" s="32">
        <v>0</v>
      </c>
      <c r="AC59" s="28"/>
      <c r="AE59" s="28"/>
    </row>
    <row r="60" spans="4:31" ht="9" customHeight="1" x14ac:dyDescent="0.2">
      <c r="D60" s="26" t="s">
        <v>380</v>
      </c>
      <c r="E60" s="32">
        <v>0</v>
      </c>
      <c r="F60" s="32">
        <v>0</v>
      </c>
      <c r="G60" s="32">
        <v>3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/>
      <c r="Z60" s="32">
        <v>0</v>
      </c>
      <c r="AA60" s="32">
        <v>0</v>
      </c>
      <c r="AB60" s="32">
        <v>0</v>
      </c>
      <c r="AC60" s="28"/>
      <c r="AE60" s="28"/>
    </row>
    <row r="61" spans="4:31" ht="9" customHeight="1" x14ac:dyDescent="0.2">
      <c r="D61" s="26" t="s">
        <v>381</v>
      </c>
      <c r="E61" s="32">
        <v>0</v>
      </c>
      <c r="F61" s="32">
        <v>0</v>
      </c>
      <c r="G61" s="34">
        <v>1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/>
      <c r="Z61" s="32">
        <v>0</v>
      </c>
      <c r="AA61" s="32">
        <v>0</v>
      </c>
      <c r="AB61" s="32">
        <v>0</v>
      </c>
      <c r="AC61" s="28"/>
      <c r="AE61" s="28"/>
    </row>
    <row r="62" spans="4:31" ht="9" customHeight="1" x14ac:dyDescent="0.2">
      <c r="D62" s="26" t="s">
        <v>382</v>
      </c>
      <c r="E62" s="32">
        <v>0</v>
      </c>
      <c r="F62" s="32">
        <v>0</v>
      </c>
      <c r="G62" s="32">
        <v>0</v>
      </c>
      <c r="H62" s="34">
        <v>8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/>
      <c r="Z62" s="32">
        <v>0</v>
      </c>
      <c r="AA62" s="32">
        <v>0</v>
      </c>
      <c r="AB62" s="32">
        <v>0</v>
      </c>
      <c r="AC62" s="28"/>
      <c r="AE62" s="28"/>
    </row>
    <row r="63" spans="4:31" ht="9" customHeight="1" x14ac:dyDescent="0.2">
      <c r="D63" s="26" t="s">
        <v>383</v>
      </c>
      <c r="E63" s="32">
        <v>0</v>
      </c>
      <c r="F63" s="32">
        <v>0</v>
      </c>
      <c r="G63" s="32">
        <v>0</v>
      </c>
      <c r="H63" s="37">
        <v>8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/>
      <c r="Z63" s="32">
        <v>0</v>
      </c>
      <c r="AA63" s="32">
        <v>0</v>
      </c>
      <c r="AB63" s="32">
        <v>0</v>
      </c>
      <c r="AC63" s="28"/>
      <c r="AE63" s="28"/>
    </row>
    <row r="64" spans="4:31" ht="9" customHeight="1" x14ac:dyDescent="0.2">
      <c r="D64" s="26" t="s">
        <v>384</v>
      </c>
      <c r="E64" s="32">
        <v>0</v>
      </c>
      <c r="F64" s="32">
        <v>0</v>
      </c>
      <c r="G64" s="32">
        <v>0</v>
      </c>
      <c r="H64" s="32">
        <v>2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/>
      <c r="Z64" s="32">
        <v>0</v>
      </c>
      <c r="AA64" s="32">
        <v>0</v>
      </c>
      <c r="AB64" s="32">
        <v>0</v>
      </c>
      <c r="AC64" s="28"/>
      <c r="AE64" s="28"/>
    </row>
    <row r="65" spans="4:31" ht="9" customHeight="1" x14ac:dyDescent="0.2">
      <c r="D65" s="26" t="s">
        <v>385</v>
      </c>
      <c r="E65" s="32">
        <v>0</v>
      </c>
      <c r="F65" s="32">
        <v>0</v>
      </c>
      <c r="G65" s="32">
        <v>0</v>
      </c>
      <c r="H65" s="32">
        <v>1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/>
      <c r="Z65" s="32">
        <v>0</v>
      </c>
      <c r="AA65" s="32">
        <v>0</v>
      </c>
      <c r="AB65" s="32">
        <v>0</v>
      </c>
      <c r="AC65" s="28"/>
      <c r="AE65" s="28"/>
    </row>
    <row r="66" spans="4:31" ht="9" customHeight="1" x14ac:dyDescent="0.2">
      <c r="D66" s="26" t="s">
        <v>386</v>
      </c>
      <c r="E66" s="32">
        <v>0</v>
      </c>
      <c r="F66" s="32">
        <v>0</v>
      </c>
      <c r="G66" s="32">
        <v>0</v>
      </c>
      <c r="H66" s="32">
        <v>2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/>
      <c r="Z66" s="32">
        <v>0</v>
      </c>
      <c r="AA66" s="32">
        <v>0</v>
      </c>
      <c r="AB66" s="32">
        <v>0</v>
      </c>
      <c r="AC66" s="28"/>
      <c r="AE66" s="28"/>
    </row>
    <row r="67" spans="4:31" ht="9" customHeight="1" x14ac:dyDescent="0.2">
      <c r="D67" s="26" t="s">
        <v>387</v>
      </c>
      <c r="E67" s="32">
        <v>0</v>
      </c>
      <c r="F67" s="32">
        <v>0</v>
      </c>
      <c r="G67" s="32">
        <v>0</v>
      </c>
      <c r="H67" s="32">
        <v>1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/>
      <c r="Z67" s="32">
        <v>0</v>
      </c>
      <c r="AA67" s="32">
        <v>0</v>
      </c>
      <c r="AB67" s="32">
        <v>0</v>
      </c>
      <c r="AC67" s="28"/>
      <c r="AE67" s="28"/>
    </row>
    <row r="68" spans="4:31" ht="9" customHeight="1" x14ac:dyDescent="0.2">
      <c r="D68" s="26" t="s">
        <v>388</v>
      </c>
      <c r="E68" s="32">
        <v>0</v>
      </c>
      <c r="F68" s="32">
        <v>0</v>
      </c>
      <c r="G68" s="32">
        <v>0</v>
      </c>
      <c r="H68" s="32">
        <v>0</v>
      </c>
      <c r="I68" s="32">
        <v>4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/>
      <c r="Z68" s="32">
        <v>0</v>
      </c>
      <c r="AA68" s="32">
        <v>0</v>
      </c>
      <c r="AB68" s="32">
        <v>0</v>
      </c>
      <c r="AC68" s="28"/>
      <c r="AE68" s="28"/>
    </row>
    <row r="69" spans="4:31" ht="9" customHeight="1" x14ac:dyDescent="0.2">
      <c r="D69" s="26" t="s">
        <v>389</v>
      </c>
      <c r="E69" s="32">
        <v>0</v>
      </c>
      <c r="F69" s="32">
        <v>0</v>
      </c>
      <c r="G69" s="32">
        <v>0</v>
      </c>
      <c r="H69" s="32">
        <v>0</v>
      </c>
      <c r="I69" s="32">
        <v>1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/>
      <c r="Z69" s="32">
        <v>0</v>
      </c>
      <c r="AA69" s="32">
        <v>0</v>
      </c>
      <c r="AB69" s="32">
        <v>0</v>
      </c>
      <c r="AC69" s="28"/>
      <c r="AE69" s="28"/>
    </row>
    <row r="70" spans="4:31" ht="9" customHeight="1" x14ac:dyDescent="0.2">
      <c r="D70" s="26" t="s">
        <v>390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4">
        <v>8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/>
      <c r="Z70" s="32">
        <v>0</v>
      </c>
      <c r="AA70" s="32">
        <v>0</v>
      </c>
      <c r="AB70" s="32">
        <v>0</v>
      </c>
      <c r="AC70" s="28"/>
      <c r="AE70" s="28"/>
    </row>
    <row r="71" spans="4:31" ht="9" customHeight="1" x14ac:dyDescent="0.2">
      <c r="D71" s="26" t="s">
        <v>391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1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/>
      <c r="Z71" s="32">
        <v>0</v>
      </c>
      <c r="AA71" s="32">
        <v>0</v>
      </c>
      <c r="AB71" s="32">
        <v>0</v>
      </c>
      <c r="AC71" s="28"/>
      <c r="AE71" s="28"/>
    </row>
    <row r="72" spans="4:31" ht="9" customHeight="1" x14ac:dyDescent="0.2">
      <c r="D72" s="26" t="s">
        <v>392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1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/>
      <c r="Z72" s="32">
        <v>0</v>
      </c>
      <c r="AA72" s="32">
        <v>0</v>
      </c>
      <c r="AB72" s="32">
        <v>0</v>
      </c>
      <c r="AC72" s="28"/>
      <c r="AE72" s="28"/>
    </row>
    <row r="73" spans="4:31" ht="9" customHeight="1" x14ac:dyDescent="0.2">
      <c r="D73" s="26" t="s">
        <v>393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1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/>
      <c r="Z73" s="32">
        <v>0</v>
      </c>
      <c r="AA73" s="32">
        <v>0</v>
      </c>
      <c r="AB73" s="32">
        <v>0</v>
      </c>
      <c r="AC73" s="28"/>
      <c r="AE73" s="28"/>
    </row>
    <row r="74" spans="4:31" ht="9" customHeight="1" x14ac:dyDescent="0.2">
      <c r="D74" s="26" t="s">
        <v>394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1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/>
      <c r="Z74" s="32">
        <v>0</v>
      </c>
      <c r="AA74" s="32">
        <v>0</v>
      </c>
      <c r="AB74" s="32">
        <v>0</v>
      </c>
      <c r="AC74" s="28"/>
      <c r="AE74" s="28"/>
    </row>
    <row r="75" spans="4:31" ht="9" customHeight="1" x14ac:dyDescent="0.2">
      <c r="D75" s="26" t="s">
        <v>395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1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/>
      <c r="Z75" s="32">
        <v>0</v>
      </c>
      <c r="AA75" s="32">
        <v>0</v>
      </c>
      <c r="AB75" s="32">
        <v>0</v>
      </c>
      <c r="AC75" s="28"/>
      <c r="AE75" s="28"/>
    </row>
    <row r="76" spans="4:31" ht="9" customHeight="1" x14ac:dyDescent="0.2">
      <c r="D76" s="26" t="s">
        <v>396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1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/>
      <c r="Z76" s="32">
        <v>0</v>
      </c>
      <c r="AA76" s="32">
        <v>0</v>
      </c>
      <c r="AB76" s="32">
        <v>0</v>
      </c>
      <c r="AC76" s="28"/>
      <c r="AE76" s="28"/>
    </row>
    <row r="77" spans="4:31" ht="9" customHeight="1" x14ac:dyDescent="0.2">
      <c r="D77" s="26" t="s">
        <v>397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6">
        <v>9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/>
      <c r="Z77" s="32">
        <v>0</v>
      </c>
      <c r="AA77" s="32">
        <v>0</v>
      </c>
      <c r="AB77" s="32">
        <v>0</v>
      </c>
      <c r="AC77" s="28"/>
      <c r="AE77" s="28"/>
    </row>
    <row r="78" spans="4:31" ht="9" customHeight="1" x14ac:dyDescent="0.2">
      <c r="D78" s="26" t="s">
        <v>398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7">
        <v>8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/>
      <c r="Z78" s="32">
        <v>0</v>
      </c>
      <c r="AA78" s="32">
        <v>0</v>
      </c>
      <c r="AB78" s="32">
        <v>0</v>
      </c>
      <c r="AC78" s="28"/>
      <c r="AE78" s="28"/>
    </row>
    <row r="79" spans="4:31" ht="9" customHeight="1" x14ac:dyDescent="0.2">
      <c r="D79" s="26" t="s">
        <v>399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8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/>
      <c r="Z79" s="32">
        <v>0</v>
      </c>
      <c r="AA79" s="32">
        <v>0</v>
      </c>
      <c r="AB79" s="32">
        <v>0</v>
      </c>
      <c r="AC79" s="28"/>
      <c r="AE79" s="28"/>
    </row>
    <row r="80" spans="4:31" ht="9" customHeight="1" x14ac:dyDescent="0.2">
      <c r="D80" s="26" t="s">
        <v>400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/>
      <c r="Z80" s="32">
        <v>0</v>
      </c>
      <c r="AA80" s="32">
        <v>0</v>
      </c>
      <c r="AB80" s="32">
        <v>0</v>
      </c>
      <c r="AC80" s="28"/>
      <c r="AE80" s="28"/>
    </row>
    <row r="81" spans="4:31" ht="9" customHeight="1" x14ac:dyDescent="0.2">
      <c r="D81" s="26" t="s">
        <v>401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8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/>
      <c r="Z81" s="32">
        <v>0</v>
      </c>
      <c r="AA81" s="32">
        <v>0</v>
      </c>
      <c r="AB81" s="32">
        <v>0</v>
      </c>
      <c r="AC81" s="28"/>
      <c r="AE81" s="28"/>
    </row>
    <row r="82" spans="4:31" ht="9" customHeight="1" x14ac:dyDescent="0.2">
      <c r="D82" s="26" t="s">
        <v>402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1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/>
      <c r="Z82" s="32">
        <v>0</v>
      </c>
      <c r="AA82" s="32">
        <v>0</v>
      </c>
      <c r="AB82" s="32">
        <v>0</v>
      </c>
      <c r="AC82" s="28"/>
      <c r="AE82" s="28"/>
    </row>
    <row r="83" spans="4:31" ht="9" customHeight="1" x14ac:dyDescent="0.2">
      <c r="D83" s="26" t="s">
        <v>403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2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/>
      <c r="Z83" s="32">
        <v>0</v>
      </c>
      <c r="AA83" s="32">
        <v>0</v>
      </c>
      <c r="AB83" s="32">
        <v>0</v>
      </c>
      <c r="AC83" s="28"/>
      <c r="AE83" s="28"/>
    </row>
    <row r="84" spans="4:31" ht="9" customHeight="1" x14ac:dyDescent="0.2">
      <c r="D84" s="26" t="s">
        <v>404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1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/>
      <c r="Z84" s="32">
        <v>0</v>
      </c>
      <c r="AA84" s="32">
        <v>0</v>
      </c>
      <c r="AB84" s="32">
        <v>0</v>
      </c>
      <c r="AC84" s="28"/>
      <c r="AE84" s="28"/>
    </row>
    <row r="85" spans="4:31" ht="9" customHeight="1" x14ac:dyDescent="0.2">
      <c r="D85" s="26" t="s">
        <v>405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1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/>
      <c r="Z85" s="32">
        <v>0</v>
      </c>
      <c r="AA85" s="32">
        <v>0</v>
      </c>
      <c r="AB85" s="32">
        <v>0</v>
      </c>
      <c r="AC85" s="28"/>
      <c r="AE85" s="28"/>
    </row>
    <row r="86" spans="4:31" ht="9" customHeight="1" x14ac:dyDescent="0.2">
      <c r="D86" s="26" t="s">
        <v>406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1</v>
      </c>
      <c r="Q86" s="32">
        <v>0</v>
      </c>
      <c r="R86" s="32">
        <v>0</v>
      </c>
      <c r="S86" s="32">
        <v>0</v>
      </c>
      <c r="T86" s="32">
        <v>0</v>
      </c>
      <c r="U86" s="32">
        <v>0</v>
      </c>
      <c r="V86" s="32">
        <v>0</v>
      </c>
      <c r="W86" s="32">
        <v>0</v>
      </c>
      <c r="X86" s="32">
        <v>0</v>
      </c>
      <c r="Y86" s="32"/>
      <c r="Z86" s="32">
        <v>0</v>
      </c>
      <c r="AA86" s="32">
        <v>0</v>
      </c>
      <c r="AB86" s="32">
        <v>0</v>
      </c>
      <c r="AC86" s="28"/>
      <c r="AE86" s="28"/>
    </row>
    <row r="87" spans="4:31" ht="9" customHeight="1" x14ac:dyDescent="0.2">
      <c r="D87" s="26" t="s">
        <v>407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1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/>
      <c r="Z87" s="32">
        <v>0</v>
      </c>
      <c r="AA87" s="32">
        <v>0</v>
      </c>
      <c r="AB87" s="32">
        <v>0</v>
      </c>
      <c r="AC87" s="28"/>
      <c r="AE87" s="28"/>
    </row>
    <row r="88" spans="4:31" ht="9" customHeight="1" x14ac:dyDescent="0.2">
      <c r="D88" s="26" t="s">
        <v>408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1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/>
      <c r="Z88" s="32">
        <v>0</v>
      </c>
      <c r="AA88" s="32">
        <v>0</v>
      </c>
      <c r="AB88" s="32">
        <v>0</v>
      </c>
      <c r="AC88" s="28"/>
      <c r="AE88" s="28"/>
    </row>
    <row r="89" spans="4:31" ht="9" customHeight="1" x14ac:dyDescent="0.2">
      <c r="D89" s="26" t="s">
        <v>409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2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/>
      <c r="Z89" s="32">
        <v>0</v>
      </c>
      <c r="AA89" s="32">
        <v>0</v>
      </c>
      <c r="AB89" s="32">
        <v>0</v>
      </c>
      <c r="AC89" s="28"/>
      <c r="AE89" s="28"/>
    </row>
    <row r="90" spans="4:31" ht="9" customHeight="1" x14ac:dyDescent="0.2">
      <c r="D90" s="26" t="s">
        <v>410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2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/>
      <c r="Z90" s="32">
        <v>0</v>
      </c>
      <c r="AA90" s="32">
        <v>0</v>
      </c>
      <c r="AB90" s="32">
        <v>0</v>
      </c>
      <c r="AC90" s="28"/>
      <c r="AE90" s="28"/>
    </row>
    <row r="91" spans="4:31" ht="9" customHeight="1" x14ac:dyDescent="0.2">
      <c r="D91" s="26" t="s">
        <v>411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6">
        <v>2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/>
      <c r="Z91" s="32">
        <v>0</v>
      </c>
      <c r="AA91" s="32">
        <v>0</v>
      </c>
      <c r="AB91" s="32">
        <v>0</v>
      </c>
      <c r="AC91" s="28"/>
      <c r="AE91" s="28"/>
    </row>
    <row r="92" spans="4:31" ht="9" customHeight="1" x14ac:dyDescent="0.2">
      <c r="D92" s="64" t="s">
        <v>412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7">
        <v>4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/>
      <c r="Z92" s="32">
        <v>0</v>
      </c>
      <c r="AA92" s="32">
        <v>0</v>
      </c>
      <c r="AB92" s="32">
        <v>0</v>
      </c>
      <c r="AC92" s="28"/>
      <c r="AE92" s="28"/>
    </row>
    <row r="93" spans="4:31" ht="9" customHeight="1" x14ac:dyDescent="0.2">
      <c r="D93" s="26" t="s">
        <v>413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1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/>
      <c r="Z93" s="32">
        <v>0</v>
      </c>
      <c r="AA93" s="32">
        <v>0</v>
      </c>
      <c r="AB93" s="32">
        <v>0</v>
      </c>
      <c r="AC93" s="28"/>
      <c r="AE93" s="28"/>
    </row>
    <row r="94" spans="4:31" ht="9" customHeight="1" x14ac:dyDescent="0.2">
      <c r="D94" s="26" t="s">
        <v>414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1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/>
      <c r="Z94" s="32">
        <v>0</v>
      </c>
      <c r="AA94" s="32">
        <v>0</v>
      </c>
      <c r="AB94" s="32">
        <v>0</v>
      </c>
      <c r="AC94" s="28"/>
      <c r="AE94" s="28"/>
    </row>
    <row r="95" spans="4:31" ht="9" customHeight="1" x14ac:dyDescent="0.2">
      <c r="D95" s="26" t="s">
        <v>415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1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/>
      <c r="Z95" s="32">
        <v>0</v>
      </c>
      <c r="AA95" s="32">
        <v>0</v>
      </c>
      <c r="AB95" s="32">
        <v>0</v>
      </c>
      <c r="AC95" s="28"/>
      <c r="AE95" s="28"/>
    </row>
    <row r="96" spans="4:31" ht="9" customHeight="1" x14ac:dyDescent="0.2">
      <c r="D96" s="26" t="s">
        <v>416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7</v>
      </c>
      <c r="U96" s="32">
        <v>0</v>
      </c>
      <c r="V96" s="32">
        <v>0</v>
      </c>
      <c r="W96" s="32">
        <v>0</v>
      </c>
      <c r="X96" s="32">
        <v>0</v>
      </c>
      <c r="Y96" s="32"/>
      <c r="Z96" s="32">
        <v>0</v>
      </c>
      <c r="AA96" s="32">
        <v>0</v>
      </c>
      <c r="AB96" s="32">
        <v>0</v>
      </c>
      <c r="AC96" s="28"/>
      <c r="AE96" s="28"/>
    </row>
    <row r="97" spans="4:31" ht="9" customHeight="1" x14ac:dyDescent="0.2">
      <c r="D97" s="26" t="s">
        <v>417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7</v>
      </c>
      <c r="U97" s="32">
        <v>0</v>
      </c>
      <c r="V97" s="32">
        <v>0</v>
      </c>
      <c r="W97" s="32">
        <v>0</v>
      </c>
      <c r="X97" s="32">
        <v>0</v>
      </c>
      <c r="Y97" s="32"/>
      <c r="Z97" s="32">
        <v>0</v>
      </c>
      <c r="AA97" s="32">
        <v>0</v>
      </c>
      <c r="AB97" s="32">
        <v>0</v>
      </c>
      <c r="AC97" s="28"/>
      <c r="AE97" s="28"/>
    </row>
    <row r="98" spans="4:31" ht="9" customHeight="1" x14ac:dyDescent="0.2">
      <c r="D98" s="26" t="s">
        <v>418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0</v>
      </c>
      <c r="U98" s="32">
        <v>6</v>
      </c>
      <c r="V98" s="32">
        <v>0</v>
      </c>
      <c r="W98" s="32">
        <v>0</v>
      </c>
      <c r="X98" s="32">
        <v>0</v>
      </c>
      <c r="Y98" s="32"/>
      <c r="Z98" s="32">
        <v>0</v>
      </c>
      <c r="AA98" s="32">
        <v>0</v>
      </c>
      <c r="AB98" s="32">
        <v>0</v>
      </c>
      <c r="AC98" s="28"/>
      <c r="AE98" s="28"/>
    </row>
    <row r="99" spans="4:31" ht="9" customHeight="1" x14ac:dyDescent="0.2">
      <c r="D99" s="26" t="s">
        <v>419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1</v>
      </c>
      <c r="V99" s="32">
        <v>0</v>
      </c>
      <c r="W99" s="32">
        <v>0</v>
      </c>
      <c r="X99" s="32">
        <v>0</v>
      </c>
      <c r="Y99" s="32"/>
      <c r="Z99" s="32">
        <v>0</v>
      </c>
      <c r="AA99" s="32">
        <v>1</v>
      </c>
      <c r="AB99" s="32">
        <v>0</v>
      </c>
      <c r="AC99" s="28"/>
      <c r="AE99" s="28"/>
    </row>
    <row r="100" spans="4:31" ht="9" customHeight="1" x14ac:dyDescent="0.2">
      <c r="D100" s="26" t="s">
        <v>420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7">
        <v>1</v>
      </c>
      <c r="W100" s="32">
        <v>0</v>
      </c>
      <c r="X100" s="32">
        <v>0</v>
      </c>
      <c r="Y100" s="32"/>
      <c r="Z100" s="32">
        <v>0</v>
      </c>
      <c r="AA100" s="32">
        <v>0</v>
      </c>
      <c r="AB100" s="32">
        <v>0</v>
      </c>
      <c r="AC100" s="28"/>
      <c r="AE100" s="28"/>
    </row>
    <row r="101" spans="4:31" ht="9" customHeight="1" x14ac:dyDescent="0.2">
      <c r="D101" s="26" t="s">
        <v>421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8</v>
      </c>
      <c r="X101" s="32">
        <v>0</v>
      </c>
      <c r="Y101" s="32"/>
      <c r="Z101" s="32">
        <v>0</v>
      </c>
      <c r="AA101" s="32">
        <v>0</v>
      </c>
      <c r="AB101" s="32">
        <v>0</v>
      </c>
      <c r="AC101" s="28"/>
      <c r="AE101" s="28"/>
    </row>
    <row r="102" spans="4:31" ht="9" customHeight="1" x14ac:dyDescent="0.2">
      <c r="D102" s="26" t="s">
        <v>422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1</v>
      </c>
      <c r="X102" s="32">
        <v>0</v>
      </c>
      <c r="Y102" s="32"/>
      <c r="Z102" s="32">
        <v>0</v>
      </c>
      <c r="AA102" s="32">
        <v>0</v>
      </c>
      <c r="AB102" s="32">
        <v>0</v>
      </c>
      <c r="AC102" s="28"/>
      <c r="AE102" s="28"/>
    </row>
    <row r="103" spans="4:31" ht="9" customHeight="1" x14ac:dyDescent="0.2">
      <c r="D103" s="26" t="s">
        <v>423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1</v>
      </c>
      <c r="X103" s="32">
        <v>0</v>
      </c>
      <c r="Y103" s="32"/>
      <c r="Z103" s="32">
        <v>0</v>
      </c>
      <c r="AA103" s="32">
        <v>0</v>
      </c>
      <c r="AB103" s="32">
        <v>0</v>
      </c>
      <c r="AC103" s="28"/>
      <c r="AE103" s="28"/>
    </row>
    <row r="104" spans="4:31" ht="9" customHeight="1" x14ac:dyDescent="0.2">
      <c r="D104" s="26" t="s">
        <v>424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1</v>
      </c>
      <c r="X104" s="32">
        <v>0</v>
      </c>
      <c r="Y104" s="32"/>
      <c r="Z104" s="32">
        <v>0</v>
      </c>
      <c r="AA104" s="32">
        <v>0</v>
      </c>
      <c r="AB104" s="32">
        <v>0</v>
      </c>
      <c r="AC104" s="28"/>
      <c r="AE104" s="28"/>
    </row>
    <row r="105" spans="4:31" ht="9" customHeight="1" x14ac:dyDescent="0.2">
      <c r="D105" s="26" t="s">
        <v>425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8</v>
      </c>
      <c r="Y105" s="32"/>
      <c r="Z105" s="32">
        <v>0</v>
      </c>
      <c r="AA105" s="32">
        <v>0</v>
      </c>
      <c r="AB105" s="32">
        <v>0</v>
      </c>
      <c r="AC105" s="28"/>
      <c r="AE105" s="28"/>
    </row>
    <row r="106" spans="4:31" ht="9" customHeight="1" x14ac:dyDescent="0.2">
      <c r="D106" s="26" t="s">
        <v>426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4">
        <v>8</v>
      </c>
      <c r="Y106" s="34"/>
      <c r="Z106" s="32">
        <v>0</v>
      </c>
      <c r="AA106" s="32">
        <v>0</v>
      </c>
      <c r="AB106" s="32">
        <v>0</v>
      </c>
      <c r="AC106" s="28"/>
      <c r="AE106" s="28"/>
    </row>
    <row r="107" spans="4:31" ht="9" customHeight="1" x14ac:dyDescent="0.2">
      <c r="D107" s="26" t="s">
        <v>427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1</v>
      </c>
      <c r="Y107" s="32"/>
      <c r="Z107" s="32">
        <v>0</v>
      </c>
      <c r="AA107" s="32">
        <v>0</v>
      </c>
      <c r="AB107" s="32">
        <v>0</v>
      </c>
      <c r="AC107" s="28"/>
      <c r="AE107" s="28"/>
    </row>
    <row r="108" spans="4:31" ht="9" customHeight="1" x14ac:dyDescent="0.2">
      <c r="D108" s="26" t="s">
        <v>428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1</v>
      </c>
      <c r="Y108" s="32"/>
      <c r="Z108" s="32">
        <v>0</v>
      </c>
      <c r="AA108" s="32">
        <v>0</v>
      </c>
      <c r="AB108" s="32">
        <v>0</v>
      </c>
      <c r="AC108" s="28"/>
      <c r="AE108" s="28"/>
    </row>
    <row r="109" spans="4:31" ht="9" customHeight="1" x14ac:dyDescent="0.2">
      <c r="D109" s="26" t="s">
        <v>429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3</v>
      </c>
      <c r="Y109" s="32"/>
      <c r="Z109" s="32">
        <v>0</v>
      </c>
      <c r="AA109" s="32">
        <v>0</v>
      </c>
      <c r="AB109" s="32">
        <v>0</v>
      </c>
      <c r="AC109" s="28"/>
      <c r="AE109" s="28"/>
    </row>
    <row r="110" spans="4:31" ht="9" customHeight="1" x14ac:dyDescent="0.2">
      <c r="D110" s="64" t="s">
        <v>430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/>
      <c r="Z110" s="32">
        <v>9</v>
      </c>
      <c r="AA110" s="32">
        <v>0</v>
      </c>
      <c r="AB110" s="32">
        <v>0</v>
      </c>
      <c r="AC110" s="28"/>
    </row>
    <row r="111" spans="4:31" ht="9" customHeight="1" x14ac:dyDescent="0.2">
      <c r="D111" s="26" t="s">
        <v>431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0</v>
      </c>
      <c r="Y111" s="32"/>
      <c r="Z111" s="32">
        <v>1</v>
      </c>
      <c r="AA111" s="32">
        <v>0</v>
      </c>
      <c r="AB111" s="32">
        <v>0</v>
      </c>
      <c r="AC111" s="28"/>
    </row>
    <row r="112" spans="4:31" ht="9" customHeight="1" x14ac:dyDescent="0.2">
      <c r="D112" s="26" t="s">
        <v>432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2">
        <v>0</v>
      </c>
      <c r="W112" s="32">
        <v>0</v>
      </c>
      <c r="X112" s="32">
        <v>0</v>
      </c>
      <c r="Y112" s="32"/>
      <c r="Z112" s="32">
        <v>1</v>
      </c>
      <c r="AA112" s="32">
        <v>0</v>
      </c>
      <c r="AB112" s="32">
        <v>0</v>
      </c>
      <c r="AC112" s="28"/>
    </row>
    <row r="113" spans="4:29" ht="9" customHeight="1" x14ac:dyDescent="0.2">
      <c r="D113" s="26" t="s">
        <v>433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/>
      <c r="Z113" s="32"/>
      <c r="AA113" s="32">
        <v>1</v>
      </c>
      <c r="AB113" s="32">
        <v>0</v>
      </c>
      <c r="AC113" s="28"/>
    </row>
    <row r="114" spans="4:29" ht="9" customHeight="1" x14ac:dyDescent="0.2"/>
  </sheetData>
  <conditionalFormatting sqref="D5:D15">
    <cfRule type="cellIs" dxfId="49" priority="13" operator="equal">
      <formula>8</formula>
    </cfRule>
    <cfRule type="cellIs" dxfId="48" priority="11" operator="equal">
      <formula>10</formula>
    </cfRule>
    <cfRule type="cellIs" dxfId="47" priority="12" operator="equal">
      <formula>9</formula>
    </cfRule>
    <cfRule type="cellIs" dxfId="46" priority="14" operator="equal">
      <formula>7</formula>
    </cfRule>
    <cfRule type="cellIs" dxfId="45" priority="15" operator="equal">
      <formula>6</formula>
    </cfRule>
    <cfRule type="cellIs" dxfId="44" priority="16" operator="equal">
      <formula>5</formula>
    </cfRule>
    <cfRule type="cellIs" dxfId="43" priority="17" operator="equal">
      <formula>4</formula>
    </cfRule>
    <cfRule type="cellIs" dxfId="42" priority="18" operator="equal">
      <formula>3</formula>
    </cfRule>
    <cfRule type="cellIs" dxfId="41" priority="19" operator="equal">
      <formula>2</formula>
    </cfRule>
    <cfRule type="cellIs" dxfId="40" priority="20" operator="equal">
      <formula>1</formula>
    </cfRule>
  </conditionalFormatting>
  <conditionalFormatting sqref="D27:D113">
    <cfRule type="cellIs" dxfId="39" priority="2" operator="equal">
      <formula>9</formula>
    </cfRule>
    <cfRule type="cellIs" dxfId="38" priority="3" operator="equal">
      <formula>8</formula>
    </cfRule>
    <cfRule type="cellIs" dxfId="37" priority="4" operator="equal">
      <formula>7</formula>
    </cfRule>
    <cfRule type="cellIs" dxfId="36" priority="5" operator="equal">
      <formula>6</formula>
    </cfRule>
    <cfRule type="cellIs" dxfId="35" priority="6" operator="equal">
      <formula>5</formula>
    </cfRule>
    <cfRule type="cellIs" dxfId="34" priority="1" operator="equal">
      <formula>10</formula>
    </cfRule>
    <cfRule type="cellIs" dxfId="33" priority="8" operator="equal">
      <formula>3</formula>
    </cfRule>
    <cfRule type="cellIs" dxfId="32" priority="9" operator="equal">
      <formula>2</formula>
    </cfRule>
    <cfRule type="cellIs" dxfId="31" priority="10" operator="equal">
      <formula>1</formula>
    </cfRule>
    <cfRule type="cellIs" dxfId="30" priority="7" operator="equal">
      <formula>4</formula>
    </cfRule>
  </conditionalFormatting>
  <conditionalFormatting sqref="E1:AD1 AD3 AD5:AD22 E5:AC1048576 AD27:AD1048576">
    <cfRule type="cellIs" dxfId="29" priority="21" operator="equal">
      <formula>10</formula>
    </cfRule>
    <cfRule type="cellIs" dxfId="28" priority="22" operator="equal">
      <formula>9</formula>
    </cfRule>
    <cfRule type="cellIs" dxfId="27" priority="23" operator="equal">
      <formula>8</formula>
    </cfRule>
    <cfRule type="cellIs" dxfId="26" priority="24" operator="equal">
      <formula>7</formula>
    </cfRule>
    <cfRule type="cellIs" dxfId="25" priority="25" operator="equal">
      <formula>6</formula>
    </cfRule>
    <cfRule type="cellIs" dxfId="24" priority="26" operator="equal">
      <formula>5</formula>
    </cfRule>
    <cfRule type="cellIs" dxfId="23" priority="27" operator="equal">
      <formula>4</formula>
    </cfRule>
    <cfRule type="cellIs" dxfId="22" priority="28" operator="equal">
      <formula>3</formula>
    </cfRule>
    <cfRule type="cellIs" dxfId="21" priority="29" operator="equal">
      <formula>2</formula>
    </cfRule>
    <cfRule type="cellIs" dxfId="20" priority="30" operator="equal">
      <formula>1</formula>
    </cfRule>
  </conditionalFormatting>
  <conditionalFormatting sqref="AE5:AE14">
    <cfRule type="cellIs" dxfId="19" priority="44" operator="equal">
      <formula>7</formula>
    </cfRule>
    <cfRule type="cellIs" dxfId="18" priority="41" operator="equal">
      <formula>10</formula>
    </cfRule>
    <cfRule type="cellIs" dxfId="17" priority="42" operator="equal">
      <formula>9</formula>
    </cfRule>
    <cfRule type="cellIs" dxfId="16" priority="43" operator="equal">
      <formula>8</formula>
    </cfRule>
    <cfRule type="cellIs" dxfId="15" priority="50" operator="equal">
      <formula>1</formula>
    </cfRule>
    <cfRule type="cellIs" dxfId="14" priority="45" operator="equal">
      <formula>6</formula>
    </cfRule>
    <cfRule type="cellIs" dxfId="13" priority="46" operator="equal">
      <formula>5</formula>
    </cfRule>
    <cfRule type="cellIs" dxfId="12" priority="47" operator="equal">
      <formula>4</formula>
    </cfRule>
    <cfRule type="cellIs" dxfId="11" priority="48" operator="equal">
      <formula>3</formula>
    </cfRule>
    <cfRule type="cellIs" dxfId="10" priority="49" operator="equal">
      <formula>2</formula>
    </cfRule>
  </conditionalFormatting>
  <conditionalFormatting sqref="AE16:AE18">
    <cfRule type="cellIs" dxfId="9" priority="31" operator="equal">
      <formula>10</formula>
    </cfRule>
    <cfRule type="cellIs" dxfId="8" priority="32" operator="equal">
      <formula>9</formula>
    </cfRule>
    <cfRule type="cellIs" dxfId="7" priority="33" operator="equal">
      <formula>8</formula>
    </cfRule>
    <cfRule type="cellIs" dxfId="6" priority="34" operator="equal">
      <formula>7</formula>
    </cfRule>
    <cfRule type="cellIs" dxfId="5" priority="35" operator="equal">
      <formula>6</formula>
    </cfRule>
    <cfRule type="cellIs" dxfId="4" priority="36" operator="equal">
      <formula>5</formula>
    </cfRule>
    <cfRule type="cellIs" dxfId="3" priority="37" operator="equal">
      <formula>4</formula>
    </cfRule>
    <cfRule type="cellIs" dxfId="2" priority="39" operator="equal">
      <formula>2</formula>
    </cfRule>
    <cfRule type="cellIs" dxfId="1" priority="40" operator="equal">
      <formula>1</formula>
    </cfRule>
    <cfRule type="cellIs" dxfId="0" priority="38" operator="equal">
      <formula>3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D914-9B24-4F11-8EC6-74017075464D}">
  <dimension ref="A1:J30"/>
  <sheetViews>
    <sheetView workbookViewId="0">
      <selection activeCell="F16" sqref="F16"/>
    </sheetView>
  </sheetViews>
  <sheetFormatPr defaultRowHeight="15" x14ac:dyDescent="0.25"/>
  <cols>
    <col min="1" max="1" width="11.85546875" customWidth="1"/>
    <col min="2" max="3" width="23" bestFit="1" customWidth="1"/>
    <col min="4" max="4" width="23" customWidth="1"/>
    <col min="5" max="5" width="11.85546875" customWidth="1"/>
    <col min="6" max="6" width="25.28515625" customWidth="1"/>
    <col min="7" max="7" width="34" customWidth="1"/>
    <col min="10" max="10" width="9.140625" style="47"/>
  </cols>
  <sheetData>
    <row r="1" spans="1:10" x14ac:dyDescent="0.25">
      <c r="A1" s="13" t="s">
        <v>0</v>
      </c>
      <c r="B1" t="s">
        <v>1</v>
      </c>
      <c r="C1" t="s">
        <v>2</v>
      </c>
      <c r="D1" t="s">
        <v>434</v>
      </c>
      <c r="E1" s="13" t="s">
        <v>435</v>
      </c>
      <c r="F1" s="13" t="s">
        <v>436</v>
      </c>
      <c r="G1" s="13" t="s">
        <v>437</v>
      </c>
      <c r="H1" s="13" t="s">
        <v>438</v>
      </c>
      <c r="I1" s="13" t="s">
        <v>439</v>
      </c>
      <c r="J1" s="43" t="s">
        <v>439</v>
      </c>
    </row>
    <row r="2" spans="1:10" x14ac:dyDescent="0.25">
      <c r="A2" s="44" t="s">
        <v>14</v>
      </c>
      <c r="B2" s="41"/>
      <c r="C2" s="41"/>
      <c r="D2" s="51"/>
      <c r="E2" s="44"/>
      <c r="F2" s="44"/>
      <c r="G2" s="44"/>
      <c r="H2" s="44"/>
      <c r="I2" s="44"/>
      <c r="J2" s="45"/>
    </row>
    <row r="3" spans="1:10" x14ac:dyDescent="0.25">
      <c r="A3" s="13" t="s">
        <v>19</v>
      </c>
      <c r="B3" s="13" t="s">
        <v>20</v>
      </c>
      <c r="C3" s="46" t="s">
        <v>20</v>
      </c>
      <c r="D3" s="46" t="s">
        <v>440</v>
      </c>
      <c r="E3" s="13" t="s">
        <v>338</v>
      </c>
      <c r="F3" s="13" t="s">
        <v>441</v>
      </c>
      <c r="G3" s="13" t="s">
        <v>441</v>
      </c>
      <c r="H3" s="13" t="s">
        <v>441</v>
      </c>
      <c r="I3" s="13" t="s">
        <v>442</v>
      </c>
      <c r="J3" s="43" t="s">
        <v>443</v>
      </c>
    </row>
    <row r="4" spans="1:10" ht="38.25" x14ac:dyDescent="0.25">
      <c r="A4" s="13" t="s">
        <v>23</v>
      </c>
      <c r="B4" s="13" t="s">
        <v>24</v>
      </c>
      <c r="C4" s="46" t="s">
        <v>25</v>
      </c>
      <c r="D4" s="46" t="s">
        <v>440</v>
      </c>
      <c r="E4" s="13" t="s">
        <v>338</v>
      </c>
      <c r="F4" s="13" t="s">
        <v>441</v>
      </c>
      <c r="G4" s="13" t="s">
        <v>441</v>
      </c>
      <c r="H4" s="13" t="s">
        <v>441</v>
      </c>
      <c r="I4" s="13" t="s">
        <v>444</v>
      </c>
      <c r="J4" s="47" t="s">
        <v>445</v>
      </c>
    </row>
    <row r="5" spans="1:10" ht="60" x14ac:dyDescent="0.25">
      <c r="A5" s="13" t="s">
        <v>26</v>
      </c>
      <c r="B5" s="13" t="s">
        <v>27</v>
      </c>
      <c r="C5" s="46" t="s">
        <v>28</v>
      </c>
      <c r="D5" s="46" t="s">
        <v>440</v>
      </c>
      <c r="E5" s="13" t="s">
        <v>338</v>
      </c>
      <c r="F5" s="13" t="s">
        <v>441</v>
      </c>
      <c r="G5" s="13" t="s">
        <v>446</v>
      </c>
      <c r="H5" s="13" t="s">
        <v>441</v>
      </c>
      <c r="I5" s="13" t="s">
        <v>442</v>
      </c>
      <c r="J5" s="47" t="s">
        <v>447</v>
      </c>
    </row>
    <row r="6" spans="1:10" ht="38.25" x14ac:dyDescent="0.25">
      <c r="A6" s="13" t="s">
        <v>29</v>
      </c>
      <c r="B6" s="13" t="s">
        <v>24</v>
      </c>
      <c r="C6" s="46" t="s">
        <v>30</v>
      </c>
      <c r="D6" s="46" t="s">
        <v>440</v>
      </c>
      <c r="E6" s="13" t="s">
        <v>338</v>
      </c>
      <c r="F6" s="13" t="s">
        <v>441</v>
      </c>
      <c r="G6" s="13" t="s">
        <v>448</v>
      </c>
      <c r="H6" s="13" t="s">
        <v>449</v>
      </c>
      <c r="I6" s="13" t="s">
        <v>442</v>
      </c>
      <c r="J6" s="47" t="s">
        <v>450</v>
      </c>
    </row>
    <row r="7" spans="1:10" ht="38.25" x14ac:dyDescent="0.25">
      <c r="A7" s="13" t="s">
        <v>31</v>
      </c>
      <c r="B7" s="13" t="s">
        <v>15</v>
      </c>
      <c r="C7" s="46" t="s">
        <v>32</v>
      </c>
      <c r="D7" s="46" t="s">
        <v>440</v>
      </c>
      <c r="E7" s="13" t="s">
        <v>338</v>
      </c>
      <c r="F7" s="13" t="s">
        <v>441</v>
      </c>
      <c r="G7" s="13" t="s">
        <v>441</v>
      </c>
      <c r="H7" s="13" t="s">
        <v>441</v>
      </c>
      <c r="I7" s="13" t="s">
        <v>442</v>
      </c>
      <c r="J7" s="47" t="s">
        <v>451</v>
      </c>
    </row>
    <row r="8" spans="1:10" ht="51" x14ac:dyDescent="0.25">
      <c r="A8" s="13" t="s">
        <v>34</v>
      </c>
      <c r="B8" s="13" t="s">
        <v>35</v>
      </c>
      <c r="C8" s="46" t="s">
        <v>36</v>
      </c>
      <c r="D8" s="46" t="s">
        <v>440</v>
      </c>
      <c r="E8" s="13" t="s">
        <v>338</v>
      </c>
      <c r="F8" s="13" t="s">
        <v>441</v>
      </c>
      <c r="G8" s="13" t="s">
        <v>441</v>
      </c>
      <c r="H8" s="13" t="s">
        <v>452</v>
      </c>
      <c r="I8" s="13" t="s">
        <v>442</v>
      </c>
      <c r="J8" s="47" t="s">
        <v>453</v>
      </c>
    </row>
    <row r="9" spans="1:10" ht="38.25" x14ac:dyDescent="0.25">
      <c r="A9" s="13" t="s">
        <v>37</v>
      </c>
      <c r="B9" s="13" t="s">
        <v>24</v>
      </c>
      <c r="C9" s="46" t="s">
        <v>38</v>
      </c>
      <c r="D9" s="46" t="s">
        <v>440</v>
      </c>
      <c r="E9" s="13" t="s">
        <v>338</v>
      </c>
      <c r="F9" s="13" t="s">
        <v>441</v>
      </c>
      <c r="G9" s="13" t="s">
        <v>441</v>
      </c>
      <c r="H9" s="13" t="s">
        <v>449</v>
      </c>
      <c r="I9" s="13" t="s">
        <v>442</v>
      </c>
      <c r="J9" s="43" t="s">
        <v>454</v>
      </c>
    </row>
    <row r="10" spans="1:10" ht="63.75" x14ac:dyDescent="0.25">
      <c r="A10" s="13" t="s">
        <v>39</v>
      </c>
      <c r="B10" s="13" t="s">
        <v>24</v>
      </c>
      <c r="C10" s="46" t="s">
        <v>40</v>
      </c>
      <c r="D10" s="52" t="s">
        <v>455</v>
      </c>
      <c r="E10" s="13" t="s">
        <v>340</v>
      </c>
      <c r="F10" s="13" t="s">
        <v>456</v>
      </c>
      <c r="G10" s="13" t="s">
        <v>457</v>
      </c>
      <c r="H10" s="13" t="s">
        <v>458</v>
      </c>
      <c r="I10" s="13" t="s">
        <v>442</v>
      </c>
      <c r="J10" s="43" t="s">
        <v>441</v>
      </c>
    </row>
    <row r="11" spans="1:10" ht="63.75" x14ac:dyDescent="0.25">
      <c r="A11" s="13" t="s">
        <v>39</v>
      </c>
      <c r="B11" s="13" t="s">
        <v>24</v>
      </c>
      <c r="C11" s="46" t="s">
        <v>40</v>
      </c>
      <c r="D11" s="46" t="s">
        <v>440</v>
      </c>
      <c r="E11" s="13" t="s">
        <v>338</v>
      </c>
      <c r="F11" s="13" t="s">
        <v>441</v>
      </c>
      <c r="G11" s="13" t="s">
        <v>441</v>
      </c>
      <c r="H11" s="13" t="s">
        <v>459</v>
      </c>
      <c r="I11" s="13" t="s">
        <v>442</v>
      </c>
      <c r="J11" s="47" t="s">
        <v>460</v>
      </c>
    </row>
    <row r="12" spans="1:10" ht="25.5" x14ac:dyDescent="0.25">
      <c r="A12" s="13" t="s">
        <v>41</v>
      </c>
      <c r="B12" s="13" t="s">
        <v>15</v>
      </c>
      <c r="C12" s="46" t="s">
        <v>42</v>
      </c>
      <c r="D12" s="46" t="s">
        <v>440</v>
      </c>
      <c r="E12" s="13" t="s">
        <v>338</v>
      </c>
      <c r="F12" s="13" t="s">
        <v>441</v>
      </c>
      <c r="G12" s="13" t="s">
        <v>441</v>
      </c>
      <c r="H12" s="13" t="s">
        <v>461</v>
      </c>
      <c r="I12" s="13" t="s">
        <v>442</v>
      </c>
      <c r="J12" s="43" t="s">
        <v>462</v>
      </c>
    </row>
    <row r="13" spans="1:10" ht="38.25" x14ac:dyDescent="0.25">
      <c r="A13" s="13" t="s">
        <v>43</v>
      </c>
      <c r="B13" s="13" t="s">
        <v>27</v>
      </c>
      <c r="C13" s="46" t="s">
        <v>44</v>
      </c>
      <c r="D13" s="52" t="s">
        <v>455</v>
      </c>
      <c r="E13" s="13" t="s">
        <v>340</v>
      </c>
      <c r="F13" s="13" t="s">
        <v>441</v>
      </c>
      <c r="G13" s="13" t="s">
        <v>441</v>
      </c>
      <c r="H13" s="13" t="s">
        <v>463</v>
      </c>
      <c r="I13" s="13" t="s">
        <v>442</v>
      </c>
      <c r="J13" s="47" t="s">
        <v>441</v>
      </c>
    </row>
    <row r="14" spans="1:10" ht="38.25" x14ac:dyDescent="0.25">
      <c r="A14" s="13" t="s">
        <v>43</v>
      </c>
      <c r="B14" s="13" t="s">
        <v>27</v>
      </c>
      <c r="C14" s="46" t="s">
        <v>44</v>
      </c>
      <c r="D14" s="46" t="s">
        <v>440</v>
      </c>
      <c r="E14" s="13" t="s">
        <v>338</v>
      </c>
      <c r="F14" s="13" t="s">
        <v>441</v>
      </c>
      <c r="G14" s="13" t="s">
        <v>441</v>
      </c>
      <c r="H14" s="13" t="s">
        <v>464</v>
      </c>
      <c r="I14" s="13" t="s">
        <v>442</v>
      </c>
      <c r="J14" s="43" t="s">
        <v>465</v>
      </c>
    </row>
    <row r="15" spans="1:10" x14ac:dyDescent="0.25">
      <c r="A15" s="44" t="s">
        <v>45</v>
      </c>
      <c r="B15" s="44"/>
      <c r="C15" s="48"/>
      <c r="D15" s="48"/>
      <c r="E15" s="44"/>
      <c r="F15" s="44"/>
      <c r="G15" s="44"/>
      <c r="H15" s="44"/>
      <c r="I15" s="44"/>
      <c r="J15" s="49"/>
    </row>
    <row r="16" spans="1:10" ht="60" x14ac:dyDescent="0.25">
      <c r="A16" s="13" t="s">
        <v>49</v>
      </c>
      <c r="B16" s="13" t="s">
        <v>20</v>
      </c>
      <c r="C16" s="46" t="s">
        <v>50</v>
      </c>
      <c r="D16" s="46" t="s">
        <v>440</v>
      </c>
      <c r="E16" s="13" t="s">
        <v>338</v>
      </c>
      <c r="F16" s="13" t="s">
        <v>466</v>
      </c>
      <c r="G16" s="13" t="s">
        <v>441</v>
      </c>
      <c r="H16" s="13" t="s">
        <v>464</v>
      </c>
      <c r="I16" s="13" t="s">
        <v>442</v>
      </c>
      <c r="J16" s="43" t="s">
        <v>467</v>
      </c>
    </row>
    <row r="17" spans="1:10" ht="30" x14ac:dyDescent="0.25">
      <c r="A17" s="13" t="s">
        <v>51</v>
      </c>
      <c r="B17" s="13" t="s">
        <v>52</v>
      </c>
      <c r="C17" s="46" t="s">
        <v>53</v>
      </c>
      <c r="D17" s="52" t="s">
        <v>455</v>
      </c>
      <c r="E17" s="13" t="s">
        <v>340</v>
      </c>
      <c r="F17" s="13" t="s">
        <v>441</v>
      </c>
      <c r="G17" s="13" t="s">
        <v>468</v>
      </c>
      <c r="H17" s="13" t="s">
        <v>463</v>
      </c>
      <c r="I17" s="13" t="s">
        <v>442</v>
      </c>
      <c r="J17" s="47" t="s">
        <v>441</v>
      </c>
    </row>
    <row r="18" spans="1:10" ht="30" x14ac:dyDescent="0.25">
      <c r="A18" s="13" t="s">
        <v>51</v>
      </c>
      <c r="B18" s="13" t="s">
        <v>52</v>
      </c>
      <c r="C18" s="46" t="s">
        <v>53</v>
      </c>
      <c r="D18" s="46" t="s">
        <v>440</v>
      </c>
      <c r="E18" s="13" t="s">
        <v>338</v>
      </c>
      <c r="F18" s="13" t="s">
        <v>441</v>
      </c>
      <c r="G18" s="13" t="s">
        <v>469</v>
      </c>
      <c r="H18" s="13" t="s">
        <v>470</v>
      </c>
      <c r="I18" s="13" t="s">
        <v>442</v>
      </c>
      <c r="J18" s="43" t="s">
        <v>471</v>
      </c>
    </row>
    <row r="19" spans="1:10" ht="30" x14ac:dyDescent="0.25">
      <c r="A19" s="13" t="s">
        <v>54</v>
      </c>
      <c r="B19" s="13" t="s">
        <v>55</v>
      </c>
      <c r="C19" s="46" t="s">
        <v>56</v>
      </c>
      <c r="D19" s="52" t="s">
        <v>455</v>
      </c>
      <c r="E19" s="13" t="s">
        <v>342</v>
      </c>
      <c r="F19" s="13" t="s">
        <v>441</v>
      </c>
      <c r="G19" s="13" t="s">
        <v>472</v>
      </c>
      <c r="H19" t="s">
        <v>441</v>
      </c>
      <c r="I19" t="s">
        <v>441</v>
      </c>
      <c r="J19" s="47" t="s">
        <v>441</v>
      </c>
    </row>
    <row r="20" spans="1:10" ht="25.5" x14ac:dyDescent="0.25">
      <c r="A20" s="13" t="s">
        <v>54</v>
      </c>
      <c r="B20" s="13" t="s">
        <v>55</v>
      </c>
      <c r="C20" s="46" t="s">
        <v>56</v>
      </c>
      <c r="D20" s="46" t="s">
        <v>440</v>
      </c>
      <c r="E20" s="13" t="s">
        <v>338</v>
      </c>
      <c r="F20" s="13" t="s">
        <v>441</v>
      </c>
      <c r="G20" s="13" t="s">
        <v>441</v>
      </c>
      <c r="H20" s="13" t="s">
        <v>463</v>
      </c>
      <c r="I20" s="13" t="s">
        <v>442</v>
      </c>
      <c r="J20" s="43" t="s">
        <v>465</v>
      </c>
    </row>
    <row r="21" spans="1:10" x14ac:dyDescent="0.25">
      <c r="A21" s="44" t="s">
        <v>57</v>
      </c>
      <c r="B21" s="44"/>
      <c r="C21" s="48"/>
      <c r="D21" s="48"/>
      <c r="E21" s="44"/>
      <c r="F21" s="44"/>
      <c r="G21" s="44"/>
      <c r="H21" s="44"/>
      <c r="I21" s="44"/>
      <c r="J21" s="45"/>
    </row>
    <row r="22" spans="1:10" ht="25.5" x14ac:dyDescent="0.25">
      <c r="A22" s="13" t="s">
        <v>60</v>
      </c>
      <c r="B22" s="13" t="s">
        <v>61</v>
      </c>
      <c r="C22" s="46" t="s">
        <v>62</v>
      </c>
      <c r="D22" s="46" t="s">
        <v>440</v>
      </c>
      <c r="E22" s="13" t="s">
        <v>338</v>
      </c>
      <c r="F22" s="13" t="s">
        <v>441</v>
      </c>
      <c r="G22" s="13" t="s">
        <v>441</v>
      </c>
      <c r="H22" s="13" t="s">
        <v>441</v>
      </c>
      <c r="I22" s="13" t="s">
        <v>441</v>
      </c>
      <c r="J22" s="43" t="s">
        <v>441</v>
      </c>
    </row>
    <row r="23" spans="1:10" ht="25.5" x14ac:dyDescent="0.25">
      <c r="A23" s="13" t="s">
        <v>63</v>
      </c>
      <c r="B23" s="13" t="s">
        <v>27</v>
      </c>
      <c r="C23" s="46" t="s">
        <v>473</v>
      </c>
      <c r="D23" s="46" t="s">
        <v>440</v>
      </c>
      <c r="E23" s="13" t="s">
        <v>338</v>
      </c>
      <c r="F23" s="13" t="s">
        <v>441</v>
      </c>
      <c r="G23" s="13" t="s">
        <v>441</v>
      </c>
      <c r="H23" s="13" t="s">
        <v>474</v>
      </c>
      <c r="I23" s="13" t="s">
        <v>442</v>
      </c>
      <c r="J23" s="47" t="s">
        <v>475</v>
      </c>
    </row>
    <row r="24" spans="1:10" ht="25.5" x14ac:dyDescent="0.25">
      <c r="A24" s="13" t="s">
        <v>65</v>
      </c>
      <c r="B24" s="13" t="s">
        <v>66</v>
      </c>
      <c r="C24" s="46" t="s">
        <v>67</v>
      </c>
      <c r="D24" s="46" t="s">
        <v>440</v>
      </c>
      <c r="E24" s="13" t="s">
        <v>338</v>
      </c>
      <c r="F24" s="13" t="s">
        <v>441</v>
      </c>
      <c r="G24" s="13" t="s">
        <v>441</v>
      </c>
      <c r="H24" s="13" t="s">
        <v>476</v>
      </c>
      <c r="I24" s="13" t="s">
        <v>442</v>
      </c>
      <c r="J24" s="47" t="s">
        <v>477</v>
      </c>
    </row>
    <row r="25" spans="1:10" x14ac:dyDescent="0.25">
      <c r="A25" s="44" t="s">
        <v>68</v>
      </c>
      <c r="B25" s="44"/>
      <c r="C25" s="48"/>
      <c r="D25" s="48"/>
      <c r="E25" s="44"/>
      <c r="F25" s="44"/>
      <c r="G25" s="44"/>
      <c r="H25" s="41"/>
      <c r="I25" s="41"/>
      <c r="J25" s="49"/>
    </row>
    <row r="26" spans="1:10" x14ac:dyDescent="0.25">
      <c r="A26" s="13" t="s">
        <v>70</v>
      </c>
      <c r="B26" s="13" t="s">
        <v>71</v>
      </c>
      <c r="C26" s="46" t="s">
        <v>71</v>
      </c>
      <c r="D26" s="46" t="s">
        <v>440</v>
      </c>
      <c r="E26" s="13" t="s">
        <v>338</v>
      </c>
      <c r="F26" s="13" t="s">
        <v>441</v>
      </c>
      <c r="G26" s="13" t="s">
        <v>441</v>
      </c>
      <c r="H26" s="13" t="s">
        <v>459</v>
      </c>
      <c r="I26" s="13" t="s">
        <v>442</v>
      </c>
      <c r="J26" s="47" t="s">
        <v>478</v>
      </c>
    </row>
    <row r="27" spans="1:10" x14ac:dyDescent="0.25">
      <c r="A27" s="44" t="s">
        <v>73</v>
      </c>
      <c r="B27" s="41"/>
      <c r="C27" s="50"/>
      <c r="D27" s="44"/>
      <c r="E27" s="41"/>
      <c r="F27" s="41"/>
      <c r="G27" s="41"/>
      <c r="H27" s="41"/>
      <c r="I27" s="41"/>
      <c r="J27" s="49"/>
    </row>
    <row r="28" spans="1:10" ht="60" x14ac:dyDescent="0.25">
      <c r="A28" s="13" t="s">
        <v>75</v>
      </c>
      <c r="B28" s="15" t="s">
        <v>58</v>
      </c>
      <c r="C28" s="15" t="s">
        <v>76</v>
      </c>
      <c r="D28" s="46" t="s">
        <v>440</v>
      </c>
      <c r="E28" s="13" t="s">
        <v>338</v>
      </c>
      <c r="F28" s="13" t="s">
        <v>441</v>
      </c>
      <c r="G28" s="13" t="s">
        <v>446</v>
      </c>
      <c r="H28" t="s">
        <v>476</v>
      </c>
      <c r="I28" t="s">
        <v>442</v>
      </c>
      <c r="J28" s="47" t="s">
        <v>479</v>
      </c>
    </row>
    <row r="29" spans="1:10" ht="45" x14ac:dyDescent="0.25">
      <c r="A29" s="13" t="s">
        <v>77</v>
      </c>
      <c r="B29" s="15" t="s">
        <v>58</v>
      </c>
      <c r="C29" s="15" t="s">
        <v>78</v>
      </c>
      <c r="D29" s="46" t="s">
        <v>440</v>
      </c>
      <c r="E29" s="13" t="s">
        <v>338</v>
      </c>
      <c r="F29" s="13" t="s">
        <v>441</v>
      </c>
      <c r="G29" s="13" t="s">
        <v>441</v>
      </c>
      <c r="H29" t="s">
        <v>480</v>
      </c>
      <c r="I29" t="s">
        <v>442</v>
      </c>
      <c r="J29" s="47" t="s">
        <v>481</v>
      </c>
    </row>
    <row r="30" spans="1:10" ht="45" x14ac:dyDescent="0.25">
      <c r="A30" s="13" t="s">
        <v>79</v>
      </c>
      <c r="B30" s="15" t="s">
        <v>27</v>
      </c>
      <c r="C30" s="15" t="s">
        <v>80</v>
      </c>
      <c r="D30" s="46" t="s">
        <v>440</v>
      </c>
      <c r="E30" s="13" t="s">
        <v>338</v>
      </c>
      <c r="F30" s="13" t="s">
        <v>441</v>
      </c>
      <c r="G30" s="13" t="s">
        <v>441</v>
      </c>
      <c r="H30" t="s">
        <v>470</v>
      </c>
      <c r="I30" t="s">
        <v>442</v>
      </c>
      <c r="J30" s="47" t="s">
        <v>482</v>
      </c>
    </row>
  </sheetData>
  <autoFilter ref="F1:G30" xr:uid="{F8469B7F-E770-4FDD-B34D-3B98949F2E71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20CD-13FE-4554-A2CD-A6E8178168D5}">
  <dimension ref="A1:O23"/>
  <sheetViews>
    <sheetView zoomScale="85" zoomScaleNormal="85" workbookViewId="0">
      <selection activeCell="M22" sqref="M22"/>
    </sheetView>
  </sheetViews>
  <sheetFormatPr defaultColWidth="9.140625" defaultRowHeight="15" x14ac:dyDescent="0.25"/>
  <cols>
    <col min="1" max="1" width="11.85546875" style="53" customWidth="1"/>
    <col min="2" max="2" width="28.28515625" style="53" bestFit="1" customWidth="1"/>
    <col min="3" max="3" width="23.140625" style="53" bestFit="1" customWidth="1"/>
    <col min="4" max="4" width="13.28515625" style="53" bestFit="1" customWidth="1"/>
    <col min="5" max="5" width="13.28515625" style="53" customWidth="1"/>
    <col min="6" max="6" width="36.7109375" style="53" bestFit="1" customWidth="1"/>
    <col min="7" max="7" width="36.7109375" style="53" customWidth="1"/>
    <col min="8" max="9" width="14.7109375" style="53" bestFit="1" customWidth="1"/>
    <col min="10" max="10" width="14.7109375" style="53" customWidth="1"/>
    <col min="11" max="11" width="16.140625" style="53" bestFit="1" customWidth="1"/>
    <col min="12" max="13" width="11.85546875" style="53" bestFit="1" customWidth="1"/>
    <col min="14" max="16384" width="9.140625" style="53"/>
  </cols>
  <sheetData>
    <row r="1" spans="1:15" x14ac:dyDescent="0.25">
      <c r="A1" s="1" t="s">
        <v>0</v>
      </c>
      <c r="B1" s="53" t="s">
        <v>1</v>
      </c>
      <c r="C1" s="1" t="s">
        <v>483</v>
      </c>
      <c r="D1" s="53" t="s">
        <v>484</v>
      </c>
      <c r="E1" s="53" t="s">
        <v>434</v>
      </c>
      <c r="F1" s="53" t="s">
        <v>81</v>
      </c>
      <c r="G1" s="53" t="s">
        <v>485</v>
      </c>
      <c r="H1" s="53" t="s">
        <v>486</v>
      </c>
      <c r="I1" s="53" t="s">
        <v>487</v>
      </c>
      <c r="J1" s="53" t="s">
        <v>488</v>
      </c>
      <c r="K1" s="53" t="s">
        <v>489</v>
      </c>
      <c r="L1" s="53" t="s">
        <v>490</v>
      </c>
      <c r="M1" s="53" t="s">
        <v>246</v>
      </c>
    </row>
    <row r="2" spans="1:15" x14ac:dyDescent="0.25">
      <c r="A2" s="72" t="s">
        <v>26</v>
      </c>
      <c r="B2" s="74" t="s">
        <v>27</v>
      </c>
      <c r="C2" s="66" t="s">
        <v>491</v>
      </c>
      <c r="D2" s="66" t="s">
        <v>492</v>
      </c>
      <c r="E2" s="66" t="s">
        <v>440</v>
      </c>
      <c r="F2" s="54" t="s">
        <v>493</v>
      </c>
      <c r="G2" s="66" t="s">
        <v>494</v>
      </c>
      <c r="H2" s="54" t="s">
        <v>21</v>
      </c>
      <c r="I2" s="54" t="s">
        <v>21</v>
      </c>
      <c r="J2" s="54">
        <v>0</v>
      </c>
      <c r="K2" s="66" t="s">
        <v>441</v>
      </c>
      <c r="L2" s="66" t="s">
        <v>441</v>
      </c>
      <c r="M2" s="68" t="s">
        <v>441</v>
      </c>
      <c r="O2" s="1"/>
    </row>
    <row r="3" spans="1:15" x14ac:dyDescent="0.25">
      <c r="A3" s="82"/>
      <c r="B3" s="83"/>
      <c r="C3" s="79"/>
      <c r="D3" s="79"/>
      <c r="E3" s="79"/>
      <c r="F3" s="53" t="s">
        <v>495</v>
      </c>
      <c r="G3" s="79"/>
      <c r="H3" s="53" t="s">
        <v>16</v>
      </c>
      <c r="I3" s="53" t="s">
        <v>16</v>
      </c>
      <c r="J3" s="53" t="s">
        <v>17</v>
      </c>
      <c r="K3" s="79"/>
      <c r="L3" s="79"/>
      <c r="M3" s="78"/>
      <c r="O3" s="1"/>
    </row>
    <row r="4" spans="1:15" x14ac:dyDescent="0.25">
      <c r="A4" s="73"/>
      <c r="B4" s="75"/>
      <c r="C4" s="67"/>
      <c r="D4" s="67"/>
      <c r="E4" s="67"/>
      <c r="F4" s="55" t="s">
        <v>496</v>
      </c>
      <c r="G4" s="67"/>
      <c r="H4" s="55" t="s">
        <v>16</v>
      </c>
      <c r="I4" s="55" t="s">
        <v>16</v>
      </c>
      <c r="J4" s="55" t="s">
        <v>17</v>
      </c>
      <c r="K4" s="67"/>
      <c r="L4" s="67"/>
      <c r="M4" s="69"/>
      <c r="O4" s="1"/>
    </row>
    <row r="5" spans="1:15" x14ac:dyDescent="0.25">
      <c r="A5" s="72" t="s">
        <v>29</v>
      </c>
      <c r="B5" s="74" t="s">
        <v>24</v>
      </c>
      <c r="C5" s="66" t="s">
        <v>497</v>
      </c>
      <c r="D5" s="66" t="s">
        <v>498</v>
      </c>
      <c r="E5" s="66" t="s">
        <v>440</v>
      </c>
      <c r="F5" s="54" t="s">
        <v>499</v>
      </c>
      <c r="G5" s="66" t="s">
        <v>494</v>
      </c>
      <c r="H5" s="54" t="s">
        <v>16</v>
      </c>
      <c r="I5" s="54" t="s">
        <v>16</v>
      </c>
      <c r="J5" s="54" t="s">
        <v>17</v>
      </c>
      <c r="K5" s="66" t="s">
        <v>16</v>
      </c>
      <c r="L5" s="66" t="s">
        <v>17</v>
      </c>
      <c r="M5" s="68" t="s">
        <v>17</v>
      </c>
      <c r="O5" s="1"/>
    </row>
    <row r="6" spans="1:15" x14ac:dyDescent="0.25">
      <c r="A6" s="73"/>
      <c r="B6" s="75"/>
      <c r="C6" s="67"/>
      <c r="D6" s="67"/>
      <c r="E6" s="67"/>
      <c r="F6" s="55" t="s">
        <v>500</v>
      </c>
      <c r="G6" s="67"/>
      <c r="H6" s="55" t="s">
        <v>16</v>
      </c>
      <c r="I6" s="55" t="s">
        <v>16</v>
      </c>
      <c r="J6" s="55" t="s">
        <v>17</v>
      </c>
      <c r="K6" s="67"/>
      <c r="L6" s="67"/>
      <c r="M6" s="69"/>
      <c r="O6" s="1"/>
    </row>
    <row r="7" spans="1:15" x14ac:dyDescent="0.25">
      <c r="A7" s="72" t="s">
        <v>49</v>
      </c>
      <c r="B7" s="74" t="s">
        <v>20</v>
      </c>
      <c r="C7" s="66" t="s">
        <v>501</v>
      </c>
      <c r="D7" s="66" t="s">
        <v>411</v>
      </c>
      <c r="E7" s="66" t="s">
        <v>440</v>
      </c>
      <c r="F7" s="54" t="s">
        <v>502</v>
      </c>
      <c r="G7" s="66" t="s">
        <v>436</v>
      </c>
      <c r="H7" s="54" t="s">
        <v>16</v>
      </c>
      <c r="I7" s="54" t="s">
        <v>21</v>
      </c>
      <c r="J7" s="54">
        <v>0</v>
      </c>
      <c r="K7" s="66" t="s">
        <v>441</v>
      </c>
      <c r="L7" s="66" t="s">
        <v>441</v>
      </c>
      <c r="M7" s="68" t="s">
        <v>441</v>
      </c>
      <c r="O7" s="1"/>
    </row>
    <row r="8" spans="1:15" x14ac:dyDescent="0.25">
      <c r="A8" s="82"/>
      <c r="B8" s="83"/>
      <c r="C8" s="79"/>
      <c r="D8" s="79"/>
      <c r="E8" s="79"/>
      <c r="F8" s="53" t="s">
        <v>503</v>
      </c>
      <c r="G8" s="79"/>
      <c r="H8" s="53" t="s">
        <v>16</v>
      </c>
      <c r="I8" s="53" t="s">
        <v>21</v>
      </c>
      <c r="J8" s="53">
        <v>5.97</v>
      </c>
      <c r="K8" s="79"/>
      <c r="L8" s="79"/>
      <c r="M8" s="78"/>
      <c r="O8" s="1"/>
    </row>
    <row r="9" spans="1:15" x14ac:dyDescent="0.25">
      <c r="A9" s="73"/>
      <c r="B9" s="75"/>
      <c r="C9" s="67"/>
      <c r="D9" s="67"/>
      <c r="E9" s="67"/>
      <c r="F9" s="55" t="s">
        <v>504</v>
      </c>
      <c r="G9" s="67"/>
      <c r="H9" s="55" t="s">
        <v>21</v>
      </c>
      <c r="I9" s="55" t="s">
        <v>21</v>
      </c>
      <c r="J9" s="55">
        <v>1.81</v>
      </c>
      <c r="K9" s="67"/>
      <c r="L9" s="67"/>
      <c r="M9" s="69"/>
      <c r="O9" s="1"/>
    </row>
    <row r="10" spans="1:15" x14ac:dyDescent="0.25">
      <c r="A10" s="56" t="s">
        <v>51</v>
      </c>
      <c r="B10" s="57" t="s">
        <v>52</v>
      </c>
      <c r="C10" s="58" t="s">
        <v>505</v>
      </c>
      <c r="D10" s="58" t="s">
        <v>350</v>
      </c>
      <c r="E10" s="58" t="s">
        <v>440</v>
      </c>
      <c r="F10" s="58" t="s">
        <v>216</v>
      </c>
      <c r="G10" s="58" t="s">
        <v>494</v>
      </c>
      <c r="H10" s="58" t="s">
        <v>21</v>
      </c>
      <c r="I10" s="58" t="s">
        <v>21</v>
      </c>
      <c r="J10" s="58">
        <v>0</v>
      </c>
      <c r="K10" s="80" t="s">
        <v>17</v>
      </c>
      <c r="L10" s="80"/>
      <c r="M10" s="81"/>
      <c r="O10" s="1"/>
    </row>
    <row r="11" spans="1:15" x14ac:dyDescent="0.25">
      <c r="A11" s="72" t="s">
        <v>75</v>
      </c>
      <c r="B11" s="66" t="s">
        <v>58</v>
      </c>
      <c r="C11" s="66" t="s">
        <v>506</v>
      </c>
      <c r="D11" s="66" t="s">
        <v>492</v>
      </c>
      <c r="E11" s="66" t="s">
        <v>440</v>
      </c>
      <c r="F11" s="54" t="s">
        <v>493</v>
      </c>
      <c r="G11" s="66" t="s">
        <v>494</v>
      </c>
      <c r="H11" s="54" t="s">
        <v>21</v>
      </c>
      <c r="I11" s="54" t="s">
        <v>21</v>
      </c>
      <c r="J11" s="54">
        <v>0</v>
      </c>
      <c r="K11" s="66" t="s">
        <v>441</v>
      </c>
      <c r="L11" s="66" t="s">
        <v>441</v>
      </c>
      <c r="M11" s="68" t="s">
        <v>441</v>
      </c>
      <c r="O11" s="1"/>
    </row>
    <row r="12" spans="1:15" x14ac:dyDescent="0.25">
      <c r="A12" s="82"/>
      <c r="B12" s="79"/>
      <c r="C12" s="79"/>
      <c r="D12" s="79"/>
      <c r="E12" s="79"/>
      <c r="F12" s="53" t="s">
        <v>495</v>
      </c>
      <c r="G12" s="79"/>
      <c r="H12" s="53" t="s">
        <v>16</v>
      </c>
      <c r="I12" s="53" t="s">
        <v>16</v>
      </c>
      <c r="J12" s="53" t="s">
        <v>17</v>
      </c>
      <c r="K12" s="79"/>
      <c r="L12" s="79"/>
      <c r="M12" s="78"/>
    </row>
    <row r="13" spans="1:15" x14ac:dyDescent="0.25">
      <c r="A13" s="73"/>
      <c r="B13" s="67"/>
      <c r="C13" s="67"/>
      <c r="D13" s="67"/>
      <c r="E13" s="67"/>
      <c r="F13" s="55" t="s">
        <v>496</v>
      </c>
      <c r="G13" s="67"/>
      <c r="H13" s="55" t="s">
        <v>16</v>
      </c>
      <c r="I13" s="55" t="s">
        <v>16</v>
      </c>
      <c r="J13" s="55" t="s">
        <v>17</v>
      </c>
      <c r="K13" s="67"/>
      <c r="L13" s="67"/>
      <c r="M13" s="69"/>
    </row>
    <row r="14" spans="1:15" x14ac:dyDescent="0.25">
      <c r="A14" s="72" t="s">
        <v>39</v>
      </c>
      <c r="B14" s="74" t="s">
        <v>24</v>
      </c>
      <c r="C14" s="76" t="s">
        <v>507</v>
      </c>
      <c r="D14" s="66" t="s">
        <v>508</v>
      </c>
      <c r="E14" s="70" t="s">
        <v>455</v>
      </c>
      <c r="F14" s="54" t="s">
        <v>509</v>
      </c>
      <c r="G14" s="66" t="s">
        <v>436</v>
      </c>
      <c r="H14" s="54" t="s">
        <v>16</v>
      </c>
      <c r="I14" s="54" t="s">
        <v>21</v>
      </c>
      <c r="J14" s="54">
        <v>0</v>
      </c>
      <c r="K14" s="66" t="s">
        <v>441</v>
      </c>
      <c r="L14" s="66" t="s">
        <v>441</v>
      </c>
      <c r="M14" s="68" t="s">
        <v>441</v>
      </c>
    </row>
    <row r="15" spans="1:15" x14ac:dyDescent="0.25">
      <c r="A15" s="73"/>
      <c r="B15" s="75"/>
      <c r="C15" s="77"/>
      <c r="D15" s="67"/>
      <c r="E15" s="71"/>
      <c r="F15" s="55" t="s">
        <v>510</v>
      </c>
      <c r="G15" s="67"/>
      <c r="H15" s="55" t="s">
        <v>16</v>
      </c>
      <c r="I15" s="55" t="s">
        <v>16</v>
      </c>
      <c r="J15" s="55" t="s">
        <v>17</v>
      </c>
      <c r="K15" s="67"/>
      <c r="L15" s="67"/>
      <c r="M15" s="69"/>
    </row>
    <row r="16" spans="1:15" ht="30" x14ac:dyDescent="0.25">
      <c r="A16" s="56" t="s">
        <v>54</v>
      </c>
      <c r="B16" s="57" t="s">
        <v>55</v>
      </c>
      <c r="C16" s="57" t="s">
        <v>511</v>
      </c>
      <c r="D16" s="58" t="s">
        <v>512</v>
      </c>
      <c r="E16" s="60" t="s">
        <v>455</v>
      </c>
      <c r="F16" s="57" t="s">
        <v>513</v>
      </c>
      <c r="G16" s="58" t="s">
        <v>494</v>
      </c>
      <c r="H16" s="58" t="s">
        <v>16</v>
      </c>
      <c r="I16" s="58" t="s">
        <v>21</v>
      </c>
      <c r="J16" s="58">
        <v>0</v>
      </c>
      <c r="K16" s="58" t="s">
        <v>441</v>
      </c>
      <c r="L16" s="58" t="s">
        <v>441</v>
      </c>
      <c r="M16" s="59" t="s">
        <v>441</v>
      </c>
    </row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</sheetData>
  <autoFilter ref="C1:C10" xr:uid="{D8F7303B-6698-4000-B3C5-0FC244146319}"/>
  <mergeCells count="46">
    <mergeCell ref="K2:K4"/>
    <mergeCell ref="A2:A4"/>
    <mergeCell ref="B2:B4"/>
    <mergeCell ref="C2:C4"/>
    <mergeCell ref="D2:D4"/>
    <mergeCell ref="G2:G4"/>
    <mergeCell ref="A5:A6"/>
    <mergeCell ref="B5:B6"/>
    <mergeCell ref="C5:C6"/>
    <mergeCell ref="D5:D6"/>
    <mergeCell ref="G5:G6"/>
    <mergeCell ref="A7:A9"/>
    <mergeCell ref="B7:B9"/>
    <mergeCell ref="C7:C9"/>
    <mergeCell ref="D7:D9"/>
    <mergeCell ref="G7:G9"/>
    <mergeCell ref="A11:A13"/>
    <mergeCell ref="B11:B13"/>
    <mergeCell ref="C11:C13"/>
    <mergeCell ref="D11:D13"/>
    <mergeCell ref="G11:G13"/>
    <mergeCell ref="M11:M13"/>
    <mergeCell ref="E2:E4"/>
    <mergeCell ref="E5:E6"/>
    <mergeCell ref="E7:E9"/>
    <mergeCell ref="E11:E13"/>
    <mergeCell ref="L7:L9"/>
    <mergeCell ref="M7:M9"/>
    <mergeCell ref="K10:M10"/>
    <mergeCell ref="K11:K13"/>
    <mergeCell ref="L11:L13"/>
    <mergeCell ref="K7:K9"/>
    <mergeCell ref="L2:L4"/>
    <mergeCell ref="M2:M4"/>
    <mergeCell ref="K5:K6"/>
    <mergeCell ref="L5:L6"/>
    <mergeCell ref="M5:M6"/>
    <mergeCell ref="L14:L15"/>
    <mergeCell ref="M14:M15"/>
    <mergeCell ref="E14:E15"/>
    <mergeCell ref="A14:A15"/>
    <mergeCell ref="B14:B15"/>
    <mergeCell ref="C14:C15"/>
    <mergeCell ref="D14:D15"/>
    <mergeCell ref="G14:G15"/>
    <mergeCell ref="K14:K1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EF9F-DA60-49E5-A65B-D4C80350B94D}">
  <dimension ref="A1:F18"/>
  <sheetViews>
    <sheetView workbookViewId="0">
      <selection activeCell="A17" sqref="A17:E17"/>
    </sheetView>
  </sheetViews>
  <sheetFormatPr defaultRowHeight="15" x14ac:dyDescent="0.25"/>
  <cols>
    <col min="1" max="1" width="9.7109375" bestFit="1" customWidth="1"/>
    <col min="2" max="2" width="28.28515625" bestFit="1" customWidth="1"/>
    <col min="3" max="3" width="19" bestFit="1" customWidth="1"/>
    <col min="5" max="5" width="15.5703125" bestFit="1" customWidth="1"/>
    <col min="6" max="6" width="17.7109375" bestFit="1" customWidth="1"/>
  </cols>
  <sheetData>
    <row r="1" spans="1:6" x14ac:dyDescent="0.25">
      <c r="A1" t="s">
        <v>0</v>
      </c>
      <c r="B1" t="s">
        <v>1</v>
      </c>
      <c r="C1" t="s">
        <v>514</v>
      </c>
      <c r="D1" t="s">
        <v>515</v>
      </c>
      <c r="E1" t="s">
        <v>516</v>
      </c>
      <c r="F1" t="s">
        <v>517</v>
      </c>
    </row>
    <row r="3" spans="1:6" x14ac:dyDescent="0.25">
      <c r="A3" t="s">
        <v>26</v>
      </c>
      <c r="B3" t="s">
        <v>27</v>
      </c>
      <c r="C3" t="s">
        <v>518</v>
      </c>
      <c r="D3">
        <v>1</v>
      </c>
      <c r="E3">
        <v>1</v>
      </c>
      <c r="F3">
        <v>0</v>
      </c>
    </row>
    <row r="4" spans="1:6" x14ac:dyDescent="0.25">
      <c r="A4" t="s">
        <v>29</v>
      </c>
      <c r="B4" t="s">
        <v>24</v>
      </c>
      <c r="C4" t="s">
        <v>518</v>
      </c>
      <c r="D4">
        <v>1</v>
      </c>
      <c r="E4">
        <v>1</v>
      </c>
      <c r="F4">
        <v>0</v>
      </c>
    </row>
    <row r="5" spans="1:6" x14ac:dyDescent="0.25">
      <c r="A5" t="s">
        <v>37</v>
      </c>
      <c r="B5" t="s">
        <v>24</v>
      </c>
      <c r="C5" t="s">
        <v>518</v>
      </c>
      <c r="D5">
        <v>1</v>
      </c>
      <c r="E5">
        <v>1</v>
      </c>
      <c r="F5">
        <v>0</v>
      </c>
    </row>
    <row r="6" spans="1:6" x14ac:dyDescent="0.25">
      <c r="A6" t="s">
        <v>39</v>
      </c>
      <c r="B6" t="s">
        <v>24</v>
      </c>
      <c r="C6" t="s">
        <v>518</v>
      </c>
      <c r="D6">
        <v>1</v>
      </c>
      <c r="E6">
        <v>1</v>
      </c>
      <c r="F6">
        <v>0</v>
      </c>
    </row>
    <row r="7" spans="1:6" x14ac:dyDescent="0.25">
      <c r="A7" t="s">
        <v>41</v>
      </c>
      <c r="B7" t="s">
        <v>15</v>
      </c>
      <c r="C7" t="s">
        <v>518</v>
      </c>
      <c r="D7">
        <v>1</v>
      </c>
      <c r="E7">
        <v>1</v>
      </c>
      <c r="F7">
        <v>0</v>
      </c>
    </row>
    <row r="8" spans="1:6" x14ac:dyDescent="0.25">
      <c r="A8" t="s">
        <v>51</v>
      </c>
      <c r="B8" t="s">
        <v>52</v>
      </c>
      <c r="C8" t="s">
        <v>518</v>
      </c>
      <c r="D8">
        <v>1</v>
      </c>
      <c r="E8">
        <v>1</v>
      </c>
      <c r="F8">
        <v>0</v>
      </c>
    </row>
    <row r="9" spans="1:6" x14ac:dyDescent="0.25">
      <c r="A9" t="s">
        <v>60</v>
      </c>
      <c r="B9" t="s">
        <v>61</v>
      </c>
      <c r="C9" t="s">
        <v>518</v>
      </c>
      <c r="D9">
        <v>1</v>
      </c>
      <c r="E9">
        <v>1</v>
      </c>
      <c r="F9">
        <v>0</v>
      </c>
    </row>
    <row r="10" spans="1:6" x14ac:dyDescent="0.25">
      <c r="A10" t="s">
        <v>43</v>
      </c>
      <c r="B10" t="s">
        <v>27</v>
      </c>
      <c r="C10" t="s">
        <v>518</v>
      </c>
      <c r="D10">
        <v>1</v>
      </c>
      <c r="E10">
        <v>1</v>
      </c>
      <c r="F10">
        <v>0</v>
      </c>
    </row>
    <row r="11" spans="1:6" x14ac:dyDescent="0.25">
      <c r="A11" t="s">
        <v>63</v>
      </c>
      <c r="B11" t="s">
        <v>27</v>
      </c>
      <c r="C11" t="s">
        <v>518</v>
      </c>
      <c r="D11">
        <v>1</v>
      </c>
      <c r="E11">
        <v>1</v>
      </c>
      <c r="F11">
        <v>0</v>
      </c>
    </row>
    <row r="12" spans="1:6" x14ac:dyDescent="0.25">
      <c r="A12" t="s">
        <v>70</v>
      </c>
      <c r="B12" t="s">
        <v>71</v>
      </c>
      <c r="C12" t="s">
        <v>518</v>
      </c>
      <c r="D12">
        <v>1</v>
      </c>
      <c r="E12">
        <v>1</v>
      </c>
      <c r="F12">
        <v>0</v>
      </c>
    </row>
    <row r="13" spans="1:6" x14ac:dyDescent="0.25">
      <c r="A13" t="s">
        <v>65</v>
      </c>
      <c r="B13" t="s">
        <v>66</v>
      </c>
      <c r="C13" t="s">
        <v>518</v>
      </c>
      <c r="D13">
        <v>1</v>
      </c>
      <c r="E13">
        <v>1</v>
      </c>
      <c r="F13">
        <v>0</v>
      </c>
    </row>
    <row r="16" spans="1:6" x14ac:dyDescent="0.25">
      <c r="A16" t="s">
        <v>19</v>
      </c>
      <c r="B16" t="s">
        <v>20</v>
      </c>
      <c r="C16" t="s">
        <v>519</v>
      </c>
      <c r="D16">
        <v>1</v>
      </c>
      <c r="E16">
        <v>0</v>
      </c>
      <c r="F16">
        <v>1</v>
      </c>
    </row>
    <row r="17" spans="1:6" x14ac:dyDescent="0.25">
      <c r="A17" t="s">
        <v>73</v>
      </c>
      <c r="B17" t="s">
        <v>20</v>
      </c>
      <c r="C17" t="s">
        <v>519</v>
      </c>
      <c r="D17">
        <v>1</v>
      </c>
      <c r="E17">
        <v>1</v>
      </c>
      <c r="F17">
        <v>0</v>
      </c>
    </row>
    <row r="18" spans="1:6" x14ac:dyDescent="0.25">
      <c r="A18" t="s">
        <v>75</v>
      </c>
      <c r="B18" t="s">
        <v>58</v>
      </c>
      <c r="C18" t="s">
        <v>519</v>
      </c>
      <c r="D18">
        <v>1</v>
      </c>
      <c r="E18">
        <v>1</v>
      </c>
      <c r="F1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B970-033D-4BF3-ADF5-A50B612C1720}">
  <dimension ref="A1:E26"/>
  <sheetViews>
    <sheetView workbookViewId="0">
      <selection activeCell="B6" sqref="B6"/>
    </sheetView>
  </sheetViews>
  <sheetFormatPr defaultRowHeight="15" x14ac:dyDescent="0.25"/>
  <cols>
    <col min="1" max="1" width="56.140625" bestFit="1" customWidth="1"/>
    <col min="2" max="2" width="31.28515625" bestFit="1" customWidth="1"/>
    <col min="3" max="3" width="14" customWidth="1"/>
    <col min="4" max="4" width="31.85546875" bestFit="1" customWidth="1"/>
    <col min="5" max="5" width="18.28515625" bestFit="1" customWidth="1"/>
  </cols>
  <sheetData>
    <row r="1" spans="1:5" x14ac:dyDescent="0.25">
      <c r="A1" t="s">
        <v>580</v>
      </c>
      <c r="B1" t="s">
        <v>581</v>
      </c>
      <c r="C1" t="s">
        <v>582</v>
      </c>
      <c r="D1" t="s">
        <v>618</v>
      </c>
      <c r="E1" t="s">
        <v>654</v>
      </c>
    </row>
    <row r="2" spans="1:5" x14ac:dyDescent="0.25">
      <c r="A2" t="s">
        <v>583</v>
      </c>
      <c r="B2" t="s">
        <v>584</v>
      </c>
      <c r="C2" t="s">
        <v>585</v>
      </c>
      <c r="D2" t="s">
        <v>641</v>
      </c>
      <c r="E2" t="s">
        <v>655</v>
      </c>
    </row>
    <row r="3" spans="1:5" x14ac:dyDescent="0.25">
      <c r="A3" t="s">
        <v>586</v>
      </c>
      <c r="B3" t="s">
        <v>584</v>
      </c>
      <c r="C3" t="s">
        <v>585</v>
      </c>
      <c r="D3" t="s">
        <v>641</v>
      </c>
      <c r="E3" t="s">
        <v>655</v>
      </c>
    </row>
    <row r="4" spans="1:5" x14ac:dyDescent="0.25">
      <c r="A4" t="s">
        <v>587</v>
      </c>
      <c r="B4" t="s">
        <v>584</v>
      </c>
      <c r="C4" t="s">
        <v>585</v>
      </c>
      <c r="D4" t="s">
        <v>641</v>
      </c>
      <c r="E4" t="s">
        <v>655</v>
      </c>
    </row>
    <row r="5" spans="1:5" x14ac:dyDescent="0.25">
      <c r="A5" t="s">
        <v>589</v>
      </c>
      <c r="B5" t="s">
        <v>591</v>
      </c>
      <c r="C5" t="s">
        <v>588</v>
      </c>
      <c r="D5" t="s">
        <v>642</v>
      </c>
      <c r="E5" t="s">
        <v>656</v>
      </c>
    </row>
    <row r="6" spans="1:5" x14ac:dyDescent="0.25">
      <c r="A6" t="s">
        <v>590</v>
      </c>
      <c r="B6" t="s">
        <v>591</v>
      </c>
      <c r="C6" t="s">
        <v>585</v>
      </c>
      <c r="D6" t="s">
        <v>642</v>
      </c>
      <c r="E6" t="s">
        <v>656</v>
      </c>
    </row>
    <row r="7" spans="1:5" x14ac:dyDescent="0.25">
      <c r="A7" t="s">
        <v>592</v>
      </c>
      <c r="B7" t="s">
        <v>593</v>
      </c>
      <c r="C7" t="s">
        <v>594</v>
      </c>
      <c r="D7" t="s">
        <v>643</v>
      </c>
      <c r="E7" t="s">
        <v>656</v>
      </c>
    </row>
    <row r="8" spans="1:5" x14ac:dyDescent="0.25">
      <c r="A8" t="s">
        <v>595</v>
      </c>
      <c r="B8" t="s">
        <v>593</v>
      </c>
      <c r="C8" t="s">
        <v>596</v>
      </c>
      <c r="D8" t="s">
        <v>644</v>
      </c>
      <c r="E8" t="s">
        <v>655</v>
      </c>
    </row>
    <row r="9" spans="1:5" x14ac:dyDescent="0.25">
      <c r="A9" t="s">
        <v>597</v>
      </c>
      <c r="B9" t="s">
        <v>599</v>
      </c>
      <c r="C9" t="s">
        <v>598</v>
      </c>
      <c r="D9" t="s">
        <v>645</v>
      </c>
      <c r="E9" t="s">
        <v>656</v>
      </c>
    </row>
    <row r="10" spans="1:5" x14ac:dyDescent="0.25">
      <c r="A10" t="s">
        <v>600</v>
      </c>
      <c r="B10" t="s">
        <v>599</v>
      </c>
      <c r="C10" t="s">
        <v>601</v>
      </c>
      <c r="D10" t="s">
        <v>646</v>
      </c>
      <c r="E10" t="s">
        <v>656</v>
      </c>
    </row>
    <row r="11" spans="1:5" x14ac:dyDescent="0.25">
      <c r="A11" t="s">
        <v>648</v>
      </c>
      <c r="B11" t="s">
        <v>603</v>
      </c>
      <c r="C11" t="s">
        <v>602</v>
      </c>
      <c r="D11" t="s">
        <v>647</v>
      </c>
      <c r="E11" t="s">
        <v>655</v>
      </c>
    </row>
    <row r="12" spans="1:5" x14ac:dyDescent="0.25">
      <c r="A12" t="s">
        <v>605</v>
      </c>
      <c r="B12" t="s">
        <v>606</v>
      </c>
      <c r="C12" t="s">
        <v>604</v>
      </c>
      <c r="D12" t="s">
        <v>649</v>
      </c>
      <c r="E12" t="s">
        <v>656</v>
      </c>
    </row>
    <row r="13" spans="1:5" x14ac:dyDescent="0.25">
      <c r="A13" t="s">
        <v>607</v>
      </c>
      <c r="B13" t="s">
        <v>606</v>
      </c>
      <c r="C13" t="s">
        <v>608</v>
      </c>
      <c r="D13" t="s">
        <v>649</v>
      </c>
      <c r="E13" t="s">
        <v>656</v>
      </c>
    </row>
    <row r="14" spans="1:5" x14ac:dyDescent="0.25">
      <c r="A14" t="s">
        <v>610</v>
      </c>
      <c r="B14" t="s">
        <v>611</v>
      </c>
      <c r="C14" t="s">
        <v>612</v>
      </c>
      <c r="D14" t="s">
        <v>650</v>
      </c>
      <c r="E14" t="s">
        <v>656</v>
      </c>
    </row>
    <row r="15" spans="1:5" x14ac:dyDescent="0.25">
      <c r="A15" t="s">
        <v>609</v>
      </c>
      <c r="B15" t="s">
        <v>603</v>
      </c>
      <c r="C15" t="s">
        <v>613</v>
      </c>
      <c r="D15" t="s">
        <v>651</v>
      </c>
      <c r="E15" t="s">
        <v>655</v>
      </c>
    </row>
    <row r="16" spans="1:5" x14ac:dyDescent="0.25">
      <c r="A16" t="s">
        <v>614</v>
      </c>
      <c r="B16" t="s">
        <v>593</v>
      </c>
      <c r="C16" t="s">
        <v>615</v>
      </c>
      <c r="D16" t="s">
        <v>652</v>
      </c>
      <c r="E16" t="s">
        <v>655</v>
      </c>
    </row>
    <row r="17" spans="1:5" x14ac:dyDescent="0.25">
      <c r="A17" t="s">
        <v>616</v>
      </c>
      <c r="B17" t="s">
        <v>617</v>
      </c>
      <c r="C17" t="s">
        <v>615</v>
      </c>
      <c r="D17" t="s">
        <v>641</v>
      </c>
      <c r="E17" t="s">
        <v>656</v>
      </c>
    </row>
    <row r="18" spans="1:5" x14ac:dyDescent="0.25">
      <c r="A18" t="s">
        <v>619</v>
      </c>
      <c r="B18" t="s">
        <v>617</v>
      </c>
      <c r="C18" t="s">
        <v>620</v>
      </c>
      <c r="D18" t="s">
        <v>621</v>
      </c>
      <c r="E18" t="s">
        <v>656</v>
      </c>
    </row>
    <row r="19" spans="1:5" x14ac:dyDescent="0.25">
      <c r="A19" t="s">
        <v>622</v>
      </c>
      <c r="B19" t="s">
        <v>623</v>
      </c>
      <c r="C19" t="s">
        <v>585</v>
      </c>
      <c r="D19" t="s">
        <v>624</v>
      </c>
      <c r="E19" t="s">
        <v>656</v>
      </c>
    </row>
    <row r="20" spans="1:5" x14ac:dyDescent="0.25">
      <c r="A20" t="s">
        <v>625</v>
      </c>
      <c r="B20" t="s">
        <v>627</v>
      </c>
      <c r="C20" t="s">
        <v>626</v>
      </c>
      <c r="D20" t="s">
        <v>624</v>
      </c>
      <c r="E20" t="s">
        <v>655</v>
      </c>
    </row>
    <row r="21" spans="1:5" x14ac:dyDescent="0.25">
      <c r="A21" t="s">
        <v>628</v>
      </c>
      <c r="B21" t="s">
        <v>617</v>
      </c>
      <c r="C21" t="s">
        <v>631</v>
      </c>
      <c r="D21" t="s">
        <v>632</v>
      </c>
      <c r="E21" t="s">
        <v>656</v>
      </c>
    </row>
    <row r="22" spans="1:5" x14ac:dyDescent="0.25">
      <c r="A22" t="s">
        <v>629</v>
      </c>
      <c r="B22" t="s">
        <v>623</v>
      </c>
      <c r="C22" t="s">
        <v>585</v>
      </c>
      <c r="D22" t="s">
        <v>632</v>
      </c>
      <c r="E22" t="s">
        <v>656</v>
      </c>
    </row>
    <row r="23" spans="1:5" x14ac:dyDescent="0.25">
      <c r="A23" t="s">
        <v>630</v>
      </c>
      <c r="B23" t="s">
        <v>627</v>
      </c>
      <c r="C23" t="s">
        <v>588</v>
      </c>
      <c r="D23" t="s">
        <v>633</v>
      </c>
      <c r="E23" t="s">
        <v>656</v>
      </c>
    </row>
    <row r="24" spans="1:5" x14ac:dyDescent="0.25">
      <c r="A24" t="s">
        <v>636</v>
      </c>
      <c r="B24" t="s">
        <v>593</v>
      </c>
      <c r="C24" t="s">
        <v>635</v>
      </c>
      <c r="D24" t="s">
        <v>634</v>
      </c>
      <c r="E24" t="s">
        <v>655</v>
      </c>
    </row>
    <row r="25" spans="1:5" x14ac:dyDescent="0.25">
      <c r="A25" t="s">
        <v>637</v>
      </c>
      <c r="B25" t="s">
        <v>627</v>
      </c>
      <c r="C25" t="s">
        <v>639</v>
      </c>
      <c r="D25" t="s">
        <v>640</v>
      </c>
      <c r="E25" t="s">
        <v>656</v>
      </c>
    </row>
    <row r="26" spans="1:5" x14ac:dyDescent="0.25">
      <c r="A26" t="s">
        <v>638</v>
      </c>
      <c r="B26" t="s">
        <v>627</v>
      </c>
      <c r="C26" t="s">
        <v>639</v>
      </c>
      <c r="D26" t="s">
        <v>640</v>
      </c>
      <c r="E26" t="s">
        <v>656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3A88-F538-457B-933D-68C539CA57C0}">
  <dimension ref="A1:S29"/>
  <sheetViews>
    <sheetView zoomScale="130" zoomScaleNormal="130" workbookViewId="0">
      <selection activeCell="D8" sqref="D8"/>
    </sheetView>
  </sheetViews>
  <sheetFormatPr defaultRowHeight="15" x14ac:dyDescent="0.25"/>
  <cols>
    <col min="1" max="1" width="22.28515625" bestFit="1" customWidth="1"/>
    <col min="2" max="3" width="11.140625" customWidth="1"/>
    <col min="4" max="5" width="22.28515625" customWidth="1"/>
    <col min="6" max="6" width="22.7109375" customWidth="1"/>
    <col min="7" max="7" width="33.140625" bestFit="1" customWidth="1"/>
    <col min="8" max="8" width="33.140625" customWidth="1"/>
    <col min="9" max="12" width="25.5703125" customWidth="1"/>
    <col min="13" max="13" width="27.85546875" bestFit="1" customWidth="1"/>
    <col min="14" max="18" width="25.5703125" customWidth="1"/>
    <col min="19" max="19" width="28.42578125" customWidth="1"/>
  </cols>
  <sheetData>
    <row r="1" spans="1:19" ht="30" x14ac:dyDescent="0.25">
      <c r="A1" s="1" t="s">
        <v>0</v>
      </c>
      <c r="B1" t="s">
        <v>523</v>
      </c>
      <c r="C1" t="s">
        <v>524</v>
      </c>
      <c r="D1" t="s">
        <v>525</v>
      </c>
      <c r="E1" t="s">
        <v>526</v>
      </c>
      <c r="F1" s="1" t="s">
        <v>1</v>
      </c>
      <c r="G1" s="1" t="s">
        <v>2</v>
      </c>
      <c r="H1" s="1" t="s">
        <v>553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</row>
    <row r="2" spans="1:19" x14ac:dyDescent="0.25">
      <c r="A2" s="1" t="s">
        <v>14</v>
      </c>
      <c r="B2" t="s">
        <v>521</v>
      </c>
      <c r="C2">
        <v>12</v>
      </c>
      <c r="D2" t="s">
        <v>527</v>
      </c>
      <c r="E2" t="s">
        <v>528</v>
      </c>
      <c r="F2" s="1" t="s">
        <v>15</v>
      </c>
      <c r="G2" s="1" t="s">
        <v>15</v>
      </c>
      <c r="H2" s="1" t="s">
        <v>554</v>
      </c>
      <c r="I2" s="1" t="s">
        <v>16</v>
      </c>
      <c r="J2" s="1" t="s">
        <v>17</v>
      </c>
      <c r="K2" s="1" t="s">
        <v>17</v>
      </c>
      <c r="L2" s="1" t="s">
        <v>17</v>
      </c>
      <c r="M2" s="1" t="s">
        <v>17</v>
      </c>
      <c r="N2" s="1" t="s">
        <v>16</v>
      </c>
      <c r="O2" s="1" t="s">
        <v>17</v>
      </c>
      <c r="P2" s="1" t="s">
        <v>16</v>
      </c>
      <c r="Q2" s="1" t="s">
        <v>16</v>
      </c>
      <c r="R2" s="1" t="s">
        <v>18</v>
      </c>
      <c r="S2" s="1" t="str">
        <f>IF(AND(Table7[[#This Row],[DST Testing Successful]]="Yes",Table7[[#This Row],[UCSF500 Profiling]]="Yes"),"Yes","No")</f>
        <v>No</v>
      </c>
    </row>
    <row r="3" spans="1:19" ht="30" x14ac:dyDescent="0.25">
      <c r="A3" s="1" t="s">
        <v>19</v>
      </c>
      <c r="B3" t="s">
        <v>521</v>
      </c>
      <c r="C3">
        <v>16</v>
      </c>
      <c r="D3" t="s">
        <v>527</v>
      </c>
      <c r="E3" t="s">
        <v>528</v>
      </c>
      <c r="F3" s="1" t="s">
        <v>20</v>
      </c>
      <c r="G3" s="1" t="s">
        <v>20</v>
      </c>
      <c r="H3" s="1">
        <v>2</v>
      </c>
      <c r="I3" s="1" t="s">
        <v>21</v>
      </c>
      <c r="J3" s="1" t="s">
        <v>21</v>
      </c>
      <c r="K3" s="1">
        <v>5</v>
      </c>
      <c r="L3" s="1">
        <v>33</v>
      </c>
      <c r="M3" s="1">
        <v>13</v>
      </c>
      <c r="N3" s="1" t="s">
        <v>21</v>
      </c>
      <c r="O3" s="1">
        <v>26</v>
      </c>
      <c r="P3" s="1" t="s">
        <v>16</v>
      </c>
      <c r="Q3" s="1" t="s">
        <v>16</v>
      </c>
      <c r="R3" s="1" t="s">
        <v>22</v>
      </c>
      <c r="S3" s="1" t="str">
        <f>IF(AND(Table7[[#This Row],[DST Testing Successful]]="Yes",Table7[[#This Row],[UCSF500 Profiling]]="Yes"),"Yes","No")</f>
        <v>Yes</v>
      </c>
    </row>
    <row r="4" spans="1:19" ht="30" x14ac:dyDescent="0.25">
      <c r="A4" s="1" t="s">
        <v>23</v>
      </c>
      <c r="B4" t="s">
        <v>521</v>
      </c>
      <c r="C4">
        <v>16</v>
      </c>
      <c r="D4" t="s">
        <v>527</v>
      </c>
      <c r="E4" t="s">
        <v>529</v>
      </c>
      <c r="F4" s="1" t="s">
        <v>24</v>
      </c>
      <c r="G4" s="1" t="s">
        <v>25</v>
      </c>
      <c r="H4" s="1">
        <v>2</v>
      </c>
      <c r="I4" s="1" t="s">
        <v>21</v>
      </c>
      <c r="J4" s="1" t="s">
        <v>21</v>
      </c>
      <c r="K4" s="1">
        <v>16</v>
      </c>
      <c r="L4" s="1">
        <v>51</v>
      </c>
      <c r="M4" s="1">
        <v>22</v>
      </c>
      <c r="N4" s="1" t="s">
        <v>21</v>
      </c>
      <c r="O4" s="1">
        <v>33</v>
      </c>
      <c r="P4" s="1" t="s">
        <v>16</v>
      </c>
      <c r="Q4" s="1" t="s">
        <v>16</v>
      </c>
      <c r="R4" s="1" t="s">
        <v>22</v>
      </c>
      <c r="S4" s="1" t="str">
        <f>IF(AND(Table7[[#This Row],[DST Testing Successful]]="Yes",Table7[[#This Row],[UCSF500 Profiling]]="Yes"),"Yes","No")</f>
        <v>Yes</v>
      </c>
    </row>
    <row r="5" spans="1:19" ht="45" x14ac:dyDescent="0.25">
      <c r="A5" s="1" t="s">
        <v>26</v>
      </c>
      <c r="B5" t="s">
        <v>522</v>
      </c>
      <c r="C5">
        <v>7</v>
      </c>
      <c r="D5" t="s">
        <v>527</v>
      </c>
      <c r="E5" t="s">
        <v>528</v>
      </c>
      <c r="F5" s="1" t="s">
        <v>27</v>
      </c>
      <c r="G5" s="1" t="s">
        <v>28</v>
      </c>
      <c r="H5" s="1">
        <v>3</v>
      </c>
      <c r="I5" s="1" t="s">
        <v>21</v>
      </c>
      <c r="J5" s="1" t="s">
        <v>21</v>
      </c>
      <c r="K5" s="1">
        <v>7</v>
      </c>
      <c r="L5" s="1">
        <v>34</v>
      </c>
      <c r="M5" s="1">
        <v>12</v>
      </c>
      <c r="N5" s="1" t="s">
        <v>21</v>
      </c>
      <c r="O5" s="1">
        <v>27</v>
      </c>
      <c r="P5" s="1" t="s">
        <v>16</v>
      </c>
      <c r="Q5" s="1" t="s">
        <v>21</v>
      </c>
      <c r="R5" s="1" t="s">
        <v>22</v>
      </c>
      <c r="S5" s="1" t="str">
        <f>IF(AND(Table7[[#This Row],[DST Testing Successful]]="Yes",Table7[[#This Row],[UCSF500 Profiling]]="Yes"),"Yes","No")</f>
        <v>Yes</v>
      </c>
    </row>
    <row r="6" spans="1:19" ht="30" x14ac:dyDescent="0.25">
      <c r="A6" s="1" t="s">
        <v>29</v>
      </c>
      <c r="B6" t="s">
        <v>522</v>
      </c>
      <c r="C6">
        <v>7</v>
      </c>
      <c r="D6" t="s">
        <v>527</v>
      </c>
      <c r="E6" t="s">
        <v>528</v>
      </c>
      <c r="F6" s="1" t="s">
        <v>24</v>
      </c>
      <c r="G6" s="1" t="s">
        <v>30</v>
      </c>
      <c r="H6" s="1">
        <v>2</v>
      </c>
      <c r="I6" s="1" t="s">
        <v>21</v>
      </c>
      <c r="J6" s="1" t="s">
        <v>21</v>
      </c>
      <c r="K6" s="1">
        <v>11</v>
      </c>
      <c r="L6" s="1">
        <v>17</v>
      </c>
      <c r="M6" s="1">
        <v>14</v>
      </c>
      <c r="N6" s="1" t="s">
        <v>21</v>
      </c>
      <c r="O6" s="1">
        <v>32</v>
      </c>
      <c r="P6" s="1" t="s">
        <v>16</v>
      </c>
      <c r="Q6" s="1" t="s">
        <v>21</v>
      </c>
      <c r="R6" s="1" t="s">
        <v>22</v>
      </c>
      <c r="S6" s="1" t="str">
        <f>IF(AND(Table7[[#This Row],[DST Testing Successful]]="Yes",Table7[[#This Row],[UCSF500 Profiling]]="Yes"),"Yes","No")</f>
        <v>Yes</v>
      </c>
    </row>
    <row r="7" spans="1:19" ht="29.25" customHeight="1" x14ac:dyDescent="0.25">
      <c r="A7" s="1" t="s">
        <v>31</v>
      </c>
      <c r="B7" t="s">
        <v>521</v>
      </c>
      <c r="C7">
        <v>20</v>
      </c>
      <c r="D7" t="s">
        <v>527</v>
      </c>
      <c r="E7" t="s">
        <v>528</v>
      </c>
      <c r="F7" s="1" t="s">
        <v>15</v>
      </c>
      <c r="G7" s="1" t="s">
        <v>32</v>
      </c>
      <c r="H7" s="1">
        <v>3</v>
      </c>
      <c r="I7" s="1" t="s">
        <v>21</v>
      </c>
      <c r="J7" s="1" t="s">
        <v>16</v>
      </c>
      <c r="K7" s="1">
        <v>8</v>
      </c>
      <c r="L7" s="1" t="s">
        <v>17</v>
      </c>
      <c r="M7" s="1" t="s">
        <v>17</v>
      </c>
      <c r="N7" s="1" t="s">
        <v>21</v>
      </c>
      <c r="O7" s="1">
        <v>25</v>
      </c>
      <c r="P7" s="1" t="s">
        <v>16</v>
      </c>
      <c r="Q7" s="1" t="s">
        <v>16</v>
      </c>
      <c r="R7" s="1" t="s">
        <v>33</v>
      </c>
      <c r="S7" s="1" t="str">
        <f>IF(AND(Table7[[#This Row],[DST Testing Successful]]="Yes",Table7[[#This Row],[UCSF500 Profiling]]="Yes"),"Yes","No")</f>
        <v>No</v>
      </c>
    </row>
    <row r="8" spans="1:19" ht="45" x14ac:dyDescent="0.25">
      <c r="A8" s="1" t="s">
        <v>34</v>
      </c>
      <c r="B8" t="s">
        <v>521</v>
      </c>
      <c r="C8">
        <v>11</v>
      </c>
      <c r="D8" t="s">
        <v>530</v>
      </c>
      <c r="E8" t="s">
        <v>529</v>
      </c>
      <c r="F8" s="1" t="s">
        <v>35</v>
      </c>
      <c r="G8" s="1" t="s">
        <v>36</v>
      </c>
      <c r="H8" s="1">
        <v>2</v>
      </c>
      <c r="I8" s="1" t="s">
        <v>21</v>
      </c>
      <c r="J8" s="1" t="s">
        <v>21</v>
      </c>
      <c r="K8" s="1">
        <v>10</v>
      </c>
      <c r="L8" s="1">
        <v>18</v>
      </c>
      <c r="M8" s="1">
        <v>12</v>
      </c>
      <c r="N8" s="1" t="s">
        <v>21</v>
      </c>
      <c r="O8" s="1">
        <v>47</v>
      </c>
      <c r="P8" s="1" t="s">
        <v>16</v>
      </c>
      <c r="Q8" s="1" t="s">
        <v>16</v>
      </c>
      <c r="R8" s="1" t="s">
        <v>22</v>
      </c>
      <c r="S8" s="1" t="str">
        <f>IF(AND(Table7[[#This Row],[DST Testing Successful]]="Yes",Table7[[#This Row],[UCSF500 Profiling]]="Yes"),"Yes","No")</f>
        <v>Yes</v>
      </c>
    </row>
    <row r="9" spans="1:19" ht="30" x14ac:dyDescent="0.25">
      <c r="A9" s="1" t="s">
        <v>37</v>
      </c>
      <c r="B9" t="s">
        <v>522</v>
      </c>
      <c r="C9">
        <v>17</v>
      </c>
      <c r="D9" t="s">
        <v>527</v>
      </c>
      <c r="E9" t="s">
        <v>529</v>
      </c>
      <c r="F9" s="1" t="s">
        <v>24</v>
      </c>
      <c r="G9" s="1" t="s">
        <v>38</v>
      </c>
      <c r="H9" s="1">
        <v>2</v>
      </c>
      <c r="I9" s="1" t="s">
        <v>21</v>
      </c>
      <c r="J9" s="1" t="s">
        <v>21</v>
      </c>
      <c r="K9" s="1">
        <v>4</v>
      </c>
      <c r="L9" s="1">
        <v>2</v>
      </c>
      <c r="M9" s="1">
        <v>10</v>
      </c>
      <c r="N9" s="1" t="s">
        <v>21</v>
      </c>
      <c r="O9" s="1">
        <v>38</v>
      </c>
      <c r="P9" s="1" t="s">
        <v>16</v>
      </c>
      <c r="Q9" s="1" t="s">
        <v>16</v>
      </c>
      <c r="R9" s="1" t="s">
        <v>22</v>
      </c>
      <c r="S9" s="1" t="str">
        <f>IF(AND(Table7[[#This Row],[DST Testing Successful]]="Yes",Table7[[#This Row],[UCSF500 Profiling]]="Yes"),"Yes","No")</f>
        <v>Yes</v>
      </c>
    </row>
    <row r="10" spans="1:19" ht="60" x14ac:dyDescent="0.25">
      <c r="A10" s="1" t="s">
        <v>39</v>
      </c>
      <c r="B10" t="s">
        <v>522</v>
      </c>
      <c r="C10">
        <v>9</v>
      </c>
      <c r="D10" t="s">
        <v>531</v>
      </c>
      <c r="E10" t="s">
        <v>528</v>
      </c>
      <c r="F10" s="1" t="s">
        <v>24</v>
      </c>
      <c r="G10" s="1" t="s">
        <v>40</v>
      </c>
      <c r="H10" s="1">
        <v>3</v>
      </c>
      <c r="I10" s="1" t="s">
        <v>21</v>
      </c>
      <c r="J10" s="1" t="s">
        <v>21</v>
      </c>
      <c r="K10" s="1">
        <v>10</v>
      </c>
      <c r="L10" s="1">
        <v>33</v>
      </c>
      <c r="M10" s="1">
        <v>12</v>
      </c>
      <c r="N10" s="1" t="s">
        <v>21</v>
      </c>
      <c r="O10" s="1">
        <v>18</v>
      </c>
      <c r="P10" s="1" t="s">
        <v>16</v>
      </c>
      <c r="Q10" s="1" t="s">
        <v>16</v>
      </c>
      <c r="R10" s="1" t="s">
        <v>22</v>
      </c>
      <c r="S10" s="1" t="str">
        <f>IF(AND(Table7[[#This Row],[DST Testing Successful]]="Yes",Table7[[#This Row],[UCSF500 Profiling]]="Yes"),"Yes","No")</f>
        <v>Yes</v>
      </c>
    </row>
    <row r="11" spans="1:19" ht="30" x14ac:dyDescent="0.25">
      <c r="A11" s="1" t="s">
        <v>41</v>
      </c>
      <c r="B11" t="s">
        <v>521</v>
      </c>
      <c r="C11">
        <v>21</v>
      </c>
      <c r="D11" t="s">
        <v>527</v>
      </c>
      <c r="E11" t="s">
        <v>528</v>
      </c>
      <c r="F11" s="1" t="s">
        <v>15</v>
      </c>
      <c r="G11" s="1" t="s">
        <v>42</v>
      </c>
      <c r="H11" s="1">
        <v>5</v>
      </c>
      <c r="I11" s="1" t="s">
        <v>21</v>
      </c>
      <c r="J11" s="1" t="s">
        <v>21</v>
      </c>
      <c r="K11" s="1">
        <v>8</v>
      </c>
      <c r="L11" s="1">
        <v>31</v>
      </c>
      <c r="M11" s="1">
        <v>20</v>
      </c>
      <c r="N11" s="1" t="s">
        <v>21</v>
      </c>
      <c r="O11" s="1">
        <v>19</v>
      </c>
      <c r="P11" s="1" t="s">
        <v>16</v>
      </c>
      <c r="Q11" s="1" t="s">
        <v>16</v>
      </c>
      <c r="R11" s="1" t="s">
        <v>22</v>
      </c>
      <c r="S11" s="1" t="str">
        <f>IF(AND(Table7[[#This Row],[DST Testing Successful]]="Yes",Table7[[#This Row],[UCSF500 Profiling]]="Yes"),"Yes","No")</f>
        <v>Yes</v>
      </c>
    </row>
    <row r="12" spans="1:19" ht="30" x14ac:dyDescent="0.25">
      <c r="A12" s="1" t="s">
        <v>43</v>
      </c>
      <c r="B12" t="s">
        <v>521</v>
      </c>
      <c r="C12">
        <v>4</v>
      </c>
      <c r="D12" t="s">
        <v>527</v>
      </c>
      <c r="E12" t="s">
        <v>528</v>
      </c>
      <c r="F12" s="1" t="s">
        <v>27</v>
      </c>
      <c r="G12" s="1" t="s">
        <v>44</v>
      </c>
      <c r="H12" s="1">
        <v>3</v>
      </c>
      <c r="I12" s="1" t="s">
        <v>21</v>
      </c>
      <c r="J12" s="1" t="s">
        <v>21</v>
      </c>
      <c r="K12" s="1">
        <v>6</v>
      </c>
      <c r="L12" s="1">
        <v>20</v>
      </c>
      <c r="M12" s="1">
        <v>14</v>
      </c>
      <c r="N12" s="1" t="s">
        <v>21</v>
      </c>
      <c r="O12" s="1">
        <v>20</v>
      </c>
      <c r="P12" s="1" t="s">
        <v>16</v>
      </c>
      <c r="Q12" s="1" t="s">
        <v>16</v>
      </c>
      <c r="R12" s="1" t="s">
        <v>22</v>
      </c>
      <c r="S12" s="1" t="str">
        <f>IF(AND(Table7[[#This Row],[DST Testing Successful]]="Yes",Table7[[#This Row],[UCSF500 Profiling]]="Yes"),"Yes","No")</f>
        <v>Yes</v>
      </c>
    </row>
    <row r="13" spans="1:19" x14ac:dyDescent="0.25">
      <c r="A13" s="1" t="s">
        <v>45</v>
      </c>
      <c r="B13" t="s">
        <v>521</v>
      </c>
      <c r="C13">
        <v>4</v>
      </c>
      <c r="D13" t="s">
        <v>527</v>
      </c>
      <c r="E13" t="s">
        <v>528</v>
      </c>
      <c r="F13" s="1" t="s">
        <v>46</v>
      </c>
      <c r="G13" s="1" t="s">
        <v>47</v>
      </c>
      <c r="H13" s="1" t="s">
        <v>554</v>
      </c>
      <c r="I13" s="1" t="s">
        <v>16</v>
      </c>
      <c r="J13" s="1" t="s">
        <v>17</v>
      </c>
      <c r="K13" s="1" t="s">
        <v>17</v>
      </c>
      <c r="L13" s="1" t="s">
        <v>17</v>
      </c>
      <c r="M13" s="1" t="s">
        <v>17</v>
      </c>
      <c r="N13" s="1" t="s">
        <v>16</v>
      </c>
      <c r="O13" s="1" t="s">
        <v>17</v>
      </c>
      <c r="P13" s="1" t="s">
        <v>16</v>
      </c>
      <c r="Q13" s="1" t="s">
        <v>16</v>
      </c>
      <c r="R13" s="1" t="s">
        <v>48</v>
      </c>
      <c r="S13" s="1" t="str">
        <f>IF(AND(Table7[[#This Row],[DST Testing Successful]]="Yes",Table7[[#This Row],[UCSF500 Profiling]]="Yes"),"Yes","No")</f>
        <v>No</v>
      </c>
    </row>
    <row r="14" spans="1:19" ht="30" x14ac:dyDescent="0.25">
      <c r="A14" s="1" t="s">
        <v>49</v>
      </c>
      <c r="B14" t="s">
        <v>521</v>
      </c>
      <c r="C14">
        <v>5</v>
      </c>
      <c r="D14" t="s">
        <v>527</v>
      </c>
      <c r="E14" t="s">
        <v>529</v>
      </c>
      <c r="F14" s="1" t="s">
        <v>20</v>
      </c>
      <c r="G14" s="1" t="s">
        <v>50</v>
      </c>
      <c r="H14" s="1">
        <v>3</v>
      </c>
      <c r="I14" s="1" t="s">
        <v>21</v>
      </c>
      <c r="J14" s="1" t="s">
        <v>21</v>
      </c>
      <c r="K14" s="1">
        <v>5</v>
      </c>
      <c r="L14" s="1">
        <v>34</v>
      </c>
      <c r="M14" s="1">
        <v>15</v>
      </c>
      <c r="N14" s="1" t="s">
        <v>21</v>
      </c>
      <c r="O14" s="1">
        <v>14</v>
      </c>
      <c r="P14" s="1" t="s">
        <v>21</v>
      </c>
      <c r="Q14" s="1" t="s">
        <v>16</v>
      </c>
      <c r="R14" s="1" t="s">
        <v>22</v>
      </c>
      <c r="S14" s="1" t="str">
        <f>IF(AND(Table7[[#This Row],[DST Testing Successful]]="Yes",Table7[[#This Row],[UCSF500 Profiling]]="Yes"),"Yes","No")</f>
        <v>Yes</v>
      </c>
    </row>
    <row r="15" spans="1:19" ht="30" x14ac:dyDescent="0.25">
      <c r="A15" s="1" t="s">
        <v>51</v>
      </c>
      <c r="B15" t="s">
        <v>521</v>
      </c>
      <c r="C15">
        <v>0.81</v>
      </c>
      <c r="D15" t="s">
        <v>527</v>
      </c>
      <c r="E15" t="s">
        <v>528</v>
      </c>
      <c r="F15" s="1" t="s">
        <v>52</v>
      </c>
      <c r="G15" s="1" t="s">
        <v>53</v>
      </c>
      <c r="H15" s="1">
        <v>3</v>
      </c>
      <c r="I15" s="1" t="s">
        <v>21</v>
      </c>
      <c r="J15" s="1" t="s">
        <v>21</v>
      </c>
      <c r="K15" s="1">
        <v>7</v>
      </c>
      <c r="L15" s="1">
        <v>38</v>
      </c>
      <c r="M15" s="1">
        <v>14</v>
      </c>
      <c r="N15" s="1" t="s">
        <v>21</v>
      </c>
      <c r="O15" s="1">
        <v>25</v>
      </c>
      <c r="P15" s="1" t="s">
        <v>16</v>
      </c>
      <c r="Q15" s="1" t="s">
        <v>21</v>
      </c>
      <c r="R15" s="1" t="s">
        <v>22</v>
      </c>
      <c r="S15" s="1" t="str">
        <f>IF(AND(Table7[[#This Row],[DST Testing Successful]]="Yes",Table7[[#This Row],[UCSF500 Profiling]]="Yes"),"Yes","No")</f>
        <v>Yes</v>
      </c>
    </row>
    <row r="16" spans="1:19" ht="30" x14ac:dyDescent="0.25">
      <c r="A16" s="1" t="s">
        <v>54</v>
      </c>
      <c r="B16" t="s">
        <v>521</v>
      </c>
      <c r="C16">
        <v>19</v>
      </c>
      <c r="D16" t="s">
        <v>527</v>
      </c>
      <c r="E16" t="s">
        <v>528</v>
      </c>
      <c r="F16" s="1" t="s">
        <v>55</v>
      </c>
      <c r="G16" s="1" t="s">
        <v>56</v>
      </c>
      <c r="H16" s="1">
        <v>3</v>
      </c>
      <c r="I16" s="1" t="s">
        <v>21</v>
      </c>
      <c r="J16" s="1" t="s">
        <v>21</v>
      </c>
      <c r="K16" s="1">
        <v>10</v>
      </c>
      <c r="L16" s="1">
        <v>16</v>
      </c>
      <c r="M16" s="1">
        <v>6</v>
      </c>
      <c r="N16" s="1" t="s">
        <v>21</v>
      </c>
      <c r="O16" s="1">
        <v>28</v>
      </c>
      <c r="P16" s="1" t="s">
        <v>16</v>
      </c>
      <c r="Q16" s="1" t="s">
        <v>16</v>
      </c>
      <c r="R16" s="1" t="s">
        <v>22</v>
      </c>
      <c r="S16" s="1" t="str">
        <f>IF(AND(Table7[[#This Row],[DST Testing Successful]]="Yes",Table7[[#This Row],[UCSF500 Profiling]]="Yes"),"Yes","No")</f>
        <v>Yes</v>
      </c>
    </row>
    <row r="17" spans="1:19" ht="30" x14ac:dyDescent="0.25">
      <c r="A17" s="1" t="s">
        <v>57</v>
      </c>
      <c r="B17" t="s">
        <v>521</v>
      </c>
      <c r="C17">
        <v>11</v>
      </c>
      <c r="D17" t="s">
        <v>527</v>
      </c>
      <c r="E17" t="s">
        <v>528</v>
      </c>
      <c r="F17" s="1" t="s">
        <v>58</v>
      </c>
      <c r="G17" s="1" t="s">
        <v>59</v>
      </c>
      <c r="H17" s="1">
        <v>6</v>
      </c>
      <c r="I17" s="1" t="s">
        <v>21</v>
      </c>
      <c r="J17" s="1" t="s">
        <v>21</v>
      </c>
      <c r="K17" s="1">
        <v>6</v>
      </c>
      <c r="L17" s="1">
        <v>34</v>
      </c>
      <c r="M17" s="1">
        <v>18</v>
      </c>
      <c r="N17" s="1" t="s">
        <v>16</v>
      </c>
      <c r="O17" s="1" t="s">
        <v>17</v>
      </c>
      <c r="P17" s="1" t="s">
        <v>16</v>
      </c>
      <c r="Q17" s="1" t="s">
        <v>16</v>
      </c>
      <c r="R17" s="1" t="s">
        <v>22</v>
      </c>
      <c r="S17" s="1" t="str">
        <f>IF(AND(Table7[[#This Row],[DST Testing Successful]]="Yes",Table7[[#This Row],[UCSF500 Profiling]]="Yes"),"Yes","No")</f>
        <v>No</v>
      </c>
    </row>
    <row r="18" spans="1:19" ht="30" x14ac:dyDescent="0.25">
      <c r="A18" s="1" t="s">
        <v>60</v>
      </c>
      <c r="B18" t="s">
        <v>522</v>
      </c>
      <c r="C18">
        <v>10</v>
      </c>
      <c r="D18" t="s">
        <v>527</v>
      </c>
      <c r="E18" t="s">
        <v>528</v>
      </c>
      <c r="F18" s="1" t="s">
        <v>61</v>
      </c>
      <c r="G18" s="1" t="s">
        <v>62</v>
      </c>
      <c r="H18" s="1">
        <v>3</v>
      </c>
      <c r="I18" s="1" t="s">
        <v>21</v>
      </c>
      <c r="J18" s="1" t="s">
        <v>21</v>
      </c>
      <c r="K18" s="1">
        <v>23</v>
      </c>
      <c r="L18" s="1">
        <v>25</v>
      </c>
      <c r="M18" s="1">
        <v>32</v>
      </c>
      <c r="N18" s="1" t="s">
        <v>21</v>
      </c>
      <c r="O18" s="1">
        <v>26</v>
      </c>
      <c r="P18" s="1" t="s">
        <v>16</v>
      </c>
      <c r="Q18" s="1" t="s">
        <v>21</v>
      </c>
      <c r="R18" s="1" t="s">
        <v>22</v>
      </c>
      <c r="S18" s="1" t="str">
        <f>IF(AND(Table7[[#This Row],[DST Testing Successful]]="Yes",Table7[[#This Row],[UCSF500 Profiling]]="Yes"),"Yes","No")</f>
        <v>Yes</v>
      </c>
    </row>
    <row r="19" spans="1:19" x14ac:dyDescent="0.25">
      <c r="A19" s="1" t="s">
        <v>63</v>
      </c>
      <c r="B19" t="s">
        <v>521</v>
      </c>
      <c r="C19">
        <v>9</v>
      </c>
      <c r="D19" t="s">
        <v>530</v>
      </c>
      <c r="E19" t="s">
        <v>529</v>
      </c>
      <c r="F19" s="1" t="s">
        <v>27</v>
      </c>
      <c r="G19" s="1" t="s">
        <v>64</v>
      </c>
      <c r="H19" s="1">
        <v>3</v>
      </c>
      <c r="I19" s="1" t="s">
        <v>21</v>
      </c>
      <c r="J19" s="1" t="s">
        <v>21</v>
      </c>
      <c r="K19" s="1">
        <v>10</v>
      </c>
      <c r="L19" s="1">
        <v>17</v>
      </c>
      <c r="M19" s="1">
        <v>15</v>
      </c>
      <c r="N19" s="1" t="s">
        <v>21</v>
      </c>
      <c r="O19" s="1">
        <v>63</v>
      </c>
      <c r="P19" s="1" t="s">
        <v>16</v>
      </c>
      <c r="Q19" s="1" t="s">
        <v>16</v>
      </c>
      <c r="R19" s="1" t="s">
        <v>22</v>
      </c>
      <c r="S19" s="1" t="str">
        <f>IF(AND(Table7[[#This Row],[DST Testing Successful]]="Yes",Table7[[#This Row],[UCSF500 Profiling]]="Yes"),"Yes","No")</f>
        <v>Yes</v>
      </c>
    </row>
    <row r="20" spans="1:19" x14ac:dyDescent="0.25">
      <c r="A20" s="1" t="s">
        <v>65</v>
      </c>
      <c r="B20" t="s">
        <v>522</v>
      </c>
      <c r="C20">
        <v>12</v>
      </c>
      <c r="D20" t="s">
        <v>527</v>
      </c>
      <c r="E20" t="s">
        <v>528</v>
      </c>
      <c r="F20" s="1" t="s">
        <v>66</v>
      </c>
      <c r="G20" s="1" t="s">
        <v>67</v>
      </c>
      <c r="H20" s="1">
        <v>2</v>
      </c>
      <c r="I20" s="1" t="s">
        <v>21</v>
      </c>
      <c r="J20" s="1" t="s">
        <v>21</v>
      </c>
      <c r="K20" s="1">
        <v>10</v>
      </c>
      <c r="L20" s="1">
        <v>9</v>
      </c>
      <c r="M20" s="1">
        <v>12</v>
      </c>
      <c r="N20" s="1" t="s">
        <v>21</v>
      </c>
      <c r="O20" s="1">
        <v>27</v>
      </c>
      <c r="P20" s="1" t="s">
        <v>16</v>
      </c>
      <c r="Q20" s="1" t="s">
        <v>16</v>
      </c>
      <c r="R20" s="1" t="s">
        <v>22</v>
      </c>
      <c r="S20" s="1" t="str">
        <f>IF(AND(Table7[[#This Row],[DST Testing Successful]]="Yes",Table7[[#This Row],[UCSF500 Profiling]]="Yes"),"Yes","No")</f>
        <v>Yes</v>
      </c>
    </row>
    <row r="21" spans="1:19" x14ac:dyDescent="0.25">
      <c r="A21" s="1" t="s">
        <v>68</v>
      </c>
      <c r="B21" t="s">
        <v>522</v>
      </c>
      <c r="C21">
        <v>10</v>
      </c>
      <c r="D21" t="s">
        <v>527</v>
      </c>
      <c r="E21" t="s">
        <v>528</v>
      </c>
      <c r="F21" s="1" t="s">
        <v>15</v>
      </c>
      <c r="G21" s="1" t="s">
        <v>69</v>
      </c>
      <c r="H21" s="1">
        <v>3</v>
      </c>
      <c r="I21" s="1" t="s">
        <v>16</v>
      </c>
      <c r="J21" s="1" t="s">
        <v>17</v>
      </c>
      <c r="K21" s="1" t="s">
        <v>17</v>
      </c>
      <c r="L21" s="1" t="s">
        <v>17</v>
      </c>
      <c r="M21" s="1" t="s">
        <v>17</v>
      </c>
      <c r="N21" s="1" t="s">
        <v>16</v>
      </c>
      <c r="O21" s="1" t="s">
        <v>17</v>
      </c>
      <c r="P21" s="1" t="s">
        <v>16</v>
      </c>
      <c r="Q21" s="1" t="s">
        <v>16</v>
      </c>
      <c r="R21" s="1" t="s">
        <v>48</v>
      </c>
      <c r="S21" s="1" t="str">
        <f>IF(AND(Table7[[#This Row],[DST Testing Successful]]="Yes",Table7[[#This Row],[UCSF500 Profiling]]="Yes"),"Yes","No")</f>
        <v>No</v>
      </c>
    </row>
    <row r="22" spans="1:19" x14ac:dyDescent="0.25">
      <c r="A22" s="1" t="s">
        <v>70</v>
      </c>
      <c r="B22" t="s">
        <v>522</v>
      </c>
      <c r="C22">
        <v>4</v>
      </c>
      <c r="D22" t="s">
        <v>530</v>
      </c>
      <c r="E22" t="s">
        <v>529</v>
      </c>
      <c r="F22" s="1" t="s">
        <v>71</v>
      </c>
      <c r="G22" s="1" t="s">
        <v>72</v>
      </c>
      <c r="H22" s="1">
        <v>2</v>
      </c>
      <c r="I22" s="1" t="s">
        <v>21</v>
      </c>
      <c r="J22" s="1" t="s">
        <v>21</v>
      </c>
      <c r="K22" s="1">
        <v>15</v>
      </c>
      <c r="L22" s="1">
        <v>4</v>
      </c>
      <c r="M22" s="1">
        <v>0</v>
      </c>
      <c r="N22" s="1" t="s">
        <v>21</v>
      </c>
      <c r="O22" s="1">
        <v>30</v>
      </c>
      <c r="P22" s="1" t="s">
        <v>16</v>
      </c>
      <c r="Q22" s="1" t="s">
        <v>16</v>
      </c>
      <c r="R22" s="1" t="s">
        <v>22</v>
      </c>
      <c r="S22" s="1" t="str">
        <f>IF(AND(Table7[[#This Row],[DST Testing Successful]]="Yes",Table7[[#This Row],[UCSF500 Profiling]]="Yes"),"Yes","No")</f>
        <v>Yes</v>
      </c>
    </row>
    <row r="23" spans="1:19" ht="30" x14ac:dyDescent="0.25">
      <c r="A23" s="1" t="s">
        <v>73</v>
      </c>
      <c r="B23" t="s">
        <v>521</v>
      </c>
      <c r="C23">
        <v>1.94</v>
      </c>
      <c r="D23" t="s">
        <v>527</v>
      </c>
      <c r="E23" t="s">
        <v>529</v>
      </c>
      <c r="F23" s="1" t="s">
        <v>20</v>
      </c>
      <c r="G23" s="1" t="s">
        <v>74</v>
      </c>
      <c r="H23" s="1">
        <v>5</v>
      </c>
      <c r="I23" s="1" t="s">
        <v>21</v>
      </c>
      <c r="J23" s="1" t="s">
        <v>21</v>
      </c>
      <c r="K23" s="1">
        <v>12</v>
      </c>
      <c r="L23" s="1">
        <v>27</v>
      </c>
      <c r="M23" s="1">
        <v>23</v>
      </c>
      <c r="N23" s="1" t="s">
        <v>16</v>
      </c>
      <c r="O23" s="1" t="s">
        <v>17</v>
      </c>
      <c r="P23" s="1" t="s">
        <v>16</v>
      </c>
      <c r="Q23" s="1" t="s">
        <v>16</v>
      </c>
      <c r="R23" s="1" t="s">
        <v>22</v>
      </c>
      <c r="S23" s="1" t="str">
        <f>IF(AND(Table7[[#This Row],[DST Testing Successful]]="Yes",Table7[[#This Row],[UCSF500 Profiling]]="Yes"),"Yes","No")</f>
        <v>No</v>
      </c>
    </row>
    <row r="24" spans="1:19" ht="30" x14ac:dyDescent="0.25">
      <c r="A24" s="1" t="s">
        <v>75</v>
      </c>
      <c r="B24" t="s">
        <v>521</v>
      </c>
      <c r="C24">
        <v>0.97</v>
      </c>
      <c r="D24" t="s">
        <v>527</v>
      </c>
      <c r="E24" t="s">
        <v>528</v>
      </c>
      <c r="F24" s="1" t="s">
        <v>58</v>
      </c>
      <c r="G24" s="1" t="s">
        <v>76</v>
      </c>
      <c r="H24" s="1">
        <v>2</v>
      </c>
      <c r="I24" s="1" t="s">
        <v>21</v>
      </c>
      <c r="J24" s="1" t="s">
        <v>21</v>
      </c>
      <c r="K24" s="1">
        <v>15</v>
      </c>
      <c r="L24" s="1">
        <v>30</v>
      </c>
      <c r="M24" s="1">
        <v>16</v>
      </c>
      <c r="N24" s="1" t="s">
        <v>21</v>
      </c>
      <c r="O24" s="1">
        <v>20</v>
      </c>
      <c r="P24" s="1" t="s">
        <v>16</v>
      </c>
      <c r="Q24" s="1" t="s">
        <v>21</v>
      </c>
      <c r="R24" s="1" t="s">
        <v>22</v>
      </c>
      <c r="S24" s="1" t="str">
        <f>IF(AND(Table7[[#This Row],[DST Testing Successful]]="Yes",Table7[[#This Row],[UCSF500 Profiling]]="Yes"),"Yes","No")</f>
        <v>Yes</v>
      </c>
    </row>
    <row r="25" spans="1:19" ht="30" x14ac:dyDescent="0.25">
      <c r="A25" s="1" t="s">
        <v>77</v>
      </c>
      <c r="B25" t="s">
        <v>522</v>
      </c>
      <c r="C25">
        <v>19</v>
      </c>
      <c r="D25" t="s">
        <v>527</v>
      </c>
      <c r="E25" t="s">
        <v>529</v>
      </c>
      <c r="F25" s="1" t="s">
        <v>58</v>
      </c>
      <c r="G25" s="1" t="s">
        <v>78</v>
      </c>
      <c r="H25" s="1" t="s">
        <v>554</v>
      </c>
      <c r="I25" s="1" t="s">
        <v>21</v>
      </c>
      <c r="J25" s="1" t="s">
        <v>21</v>
      </c>
      <c r="K25" s="1">
        <v>17</v>
      </c>
      <c r="L25" s="1">
        <v>9</v>
      </c>
      <c r="M25" s="1">
        <v>14</v>
      </c>
      <c r="N25" s="1" t="s">
        <v>21</v>
      </c>
      <c r="O25" s="1">
        <v>28</v>
      </c>
      <c r="P25" s="1" t="s">
        <v>16</v>
      </c>
      <c r="Q25" s="1" t="s">
        <v>16</v>
      </c>
      <c r="R25" s="1" t="s">
        <v>22</v>
      </c>
      <c r="S25" s="1" t="str">
        <f>IF(AND(Table7[[#This Row],[DST Testing Successful]]="Yes",Table7[[#This Row],[UCSF500 Profiling]]="Yes"),"Yes","No")</f>
        <v>Yes</v>
      </c>
    </row>
    <row r="26" spans="1:19" ht="30" x14ac:dyDescent="0.25">
      <c r="A26" s="1" t="s">
        <v>79</v>
      </c>
      <c r="B26" t="s">
        <v>522</v>
      </c>
      <c r="C26">
        <v>8</v>
      </c>
      <c r="D26" t="s">
        <v>527</v>
      </c>
      <c r="E26" t="s">
        <v>528</v>
      </c>
      <c r="F26" s="1" t="s">
        <v>27</v>
      </c>
      <c r="G26" s="1" t="s">
        <v>80</v>
      </c>
      <c r="H26" s="1">
        <v>2</v>
      </c>
      <c r="I26" s="1" t="s">
        <v>21</v>
      </c>
      <c r="J26" s="1" t="s">
        <v>21</v>
      </c>
      <c r="K26" s="1">
        <v>10</v>
      </c>
      <c r="L26" s="1">
        <v>12</v>
      </c>
      <c r="M26" s="1">
        <v>9</v>
      </c>
      <c r="N26" s="1" t="s">
        <v>21</v>
      </c>
      <c r="O26" s="1">
        <v>21</v>
      </c>
      <c r="P26" s="1" t="s">
        <v>16</v>
      </c>
      <c r="Q26" s="1" t="s">
        <v>16</v>
      </c>
      <c r="R26" s="1" t="s">
        <v>22</v>
      </c>
      <c r="S26" s="1" t="str">
        <f>IF(AND(Table7[[#This Row],[DST Testing Successful]]="Yes",Table7[[#This Row],[UCSF500 Profiling]]="Yes"),"Yes","No")</f>
        <v>Yes</v>
      </c>
    </row>
    <row r="29" spans="1:19" x14ac:dyDescent="0.25">
      <c r="S29">
        <f>COUNTIF(Table7[Full FPM Dataset],"Yes")</f>
        <v>19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052F-0F4B-469F-ACD9-0F3CCE66E7A5}">
  <dimension ref="A1:B127"/>
  <sheetViews>
    <sheetView topLeftCell="A31" workbookViewId="0">
      <selection activeCell="A44" sqref="A44:B44"/>
    </sheetView>
  </sheetViews>
  <sheetFormatPr defaultRowHeight="15" x14ac:dyDescent="0.25"/>
  <cols>
    <col min="1" max="1" width="25.28515625" bestFit="1" customWidth="1"/>
    <col min="2" max="2" width="29" bestFit="1" customWidth="1"/>
  </cols>
  <sheetData>
    <row r="1" spans="1:2" x14ac:dyDescent="0.25">
      <c r="A1" t="s">
        <v>81</v>
      </c>
      <c r="B1" t="s">
        <v>520</v>
      </c>
    </row>
    <row r="2" spans="1:2" x14ac:dyDescent="0.25">
      <c r="A2" t="s">
        <v>172</v>
      </c>
      <c r="B2" t="s">
        <v>295</v>
      </c>
    </row>
    <row r="3" spans="1:2" x14ac:dyDescent="0.25">
      <c r="A3" t="s">
        <v>205</v>
      </c>
      <c r="B3" t="s">
        <v>295</v>
      </c>
    </row>
    <row r="4" spans="1:2" x14ac:dyDescent="0.25">
      <c r="A4" t="s">
        <v>104</v>
      </c>
      <c r="B4" t="s">
        <v>295</v>
      </c>
    </row>
    <row r="5" spans="1:2" x14ac:dyDescent="0.25">
      <c r="A5" t="s">
        <v>105</v>
      </c>
      <c r="B5" t="s">
        <v>295</v>
      </c>
    </row>
    <row r="6" spans="1:2" x14ac:dyDescent="0.25">
      <c r="A6" t="s">
        <v>219</v>
      </c>
      <c r="B6" t="s">
        <v>295</v>
      </c>
    </row>
    <row r="7" spans="1:2" x14ac:dyDescent="0.25">
      <c r="A7" t="s">
        <v>106</v>
      </c>
      <c r="B7" t="s">
        <v>295</v>
      </c>
    </row>
    <row r="8" spans="1:2" x14ac:dyDescent="0.25">
      <c r="A8" t="s">
        <v>107</v>
      </c>
      <c r="B8" t="s">
        <v>295</v>
      </c>
    </row>
    <row r="9" spans="1:2" x14ac:dyDescent="0.25">
      <c r="A9" t="s">
        <v>209</v>
      </c>
      <c r="B9" t="s">
        <v>295</v>
      </c>
    </row>
    <row r="10" spans="1:2" x14ac:dyDescent="0.25">
      <c r="A10" t="s">
        <v>108</v>
      </c>
      <c r="B10" t="s">
        <v>295</v>
      </c>
    </row>
    <row r="11" spans="1:2" x14ac:dyDescent="0.25">
      <c r="A11" t="s">
        <v>161</v>
      </c>
      <c r="B11" t="s">
        <v>295</v>
      </c>
    </row>
    <row r="12" spans="1:2" x14ac:dyDescent="0.25">
      <c r="A12" t="s">
        <v>183</v>
      </c>
      <c r="B12" t="s">
        <v>295</v>
      </c>
    </row>
    <row r="13" spans="1:2" x14ac:dyDescent="0.25">
      <c r="A13" t="s">
        <v>220</v>
      </c>
      <c r="B13" t="s">
        <v>295</v>
      </c>
    </row>
    <row r="14" spans="1:2" x14ac:dyDescent="0.25">
      <c r="A14" t="s">
        <v>162</v>
      </c>
      <c r="B14" t="s">
        <v>295</v>
      </c>
    </row>
    <row r="15" spans="1:2" x14ac:dyDescent="0.25">
      <c r="A15" t="s">
        <v>144</v>
      </c>
      <c r="B15" t="s">
        <v>295</v>
      </c>
    </row>
    <row r="16" spans="1:2" x14ac:dyDescent="0.25">
      <c r="A16" t="s">
        <v>225</v>
      </c>
      <c r="B16" t="s">
        <v>295</v>
      </c>
    </row>
    <row r="17" spans="1:2" x14ac:dyDescent="0.25">
      <c r="A17" t="s">
        <v>152</v>
      </c>
      <c r="B17" t="s">
        <v>295</v>
      </c>
    </row>
    <row r="18" spans="1:2" x14ac:dyDescent="0.25">
      <c r="A18" t="s">
        <v>163</v>
      </c>
      <c r="B18" t="s">
        <v>295</v>
      </c>
    </row>
    <row r="19" spans="1:2" x14ac:dyDescent="0.25">
      <c r="A19" t="s">
        <v>118</v>
      </c>
      <c r="B19" t="s">
        <v>296</v>
      </c>
    </row>
    <row r="20" spans="1:2" x14ac:dyDescent="0.25">
      <c r="A20" t="s">
        <v>119</v>
      </c>
      <c r="B20" t="s">
        <v>296</v>
      </c>
    </row>
    <row r="21" spans="1:2" x14ac:dyDescent="0.25">
      <c r="A21" t="s">
        <v>120</v>
      </c>
      <c r="B21" t="s">
        <v>296</v>
      </c>
    </row>
    <row r="22" spans="1:2" x14ac:dyDescent="0.25">
      <c r="A22" t="s">
        <v>122</v>
      </c>
      <c r="B22" t="s">
        <v>296</v>
      </c>
    </row>
    <row r="23" spans="1:2" x14ac:dyDescent="0.25">
      <c r="A23" t="s">
        <v>168</v>
      </c>
      <c r="B23" t="s">
        <v>296</v>
      </c>
    </row>
    <row r="24" spans="1:2" x14ac:dyDescent="0.25">
      <c r="A24" t="s">
        <v>132</v>
      </c>
      <c r="B24" t="s">
        <v>296</v>
      </c>
    </row>
    <row r="25" spans="1:2" x14ac:dyDescent="0.25">
      <c r="A25" t="s">
        <v>136</v>
      </c>
      <c r="B25" t="s">
        <v>296</v>
      </c>
    </row>
    <row r="26" spans="1:2" x14ac:dyDescent="0.25">
      <c r="A26" t="s">
        <v>187</v>
      </c>
      <c r="B26" t="s">
        <v>296</v>
      </c>
    </row>
    <row r="27" spans="1:2" x14ac:dyDescent="0.25">
      <c r="A27" t="s">
        <v>142</v>
      </c>
      <c r="B27" t="s">
        <v>296</v>
      </c>
    </row>
    <row r="28" spans="1:2" x14ac:dyDescent="0.25">
      <c r="A28" t="s">
        <v>143</v>
      </c>
      <c r="B28" t="s">
        <v>296</v>
      </c>
    </row>
    <row r="29" spans="1:2" x14ac:dyDescent="0.25">
      <c r="A29" t="s">
        <v>147</v>
      </c>
      <c r="B29" t="s">
        <v>296</v>
      </c>
    </row>
    <row r="30" spans="1:2" x14ac:dyDescent="0.25">
      <c r="A30" t="s">
        <v>174</v>
      </c>
      <c r="B30" t="s">
        <v>297</v>
      </c>
    </row>
    <row r="31" spans="1:2" x14ac:dyDescent="0.25">
      <c r="A31" t="s">
        <v>126</v>
      </c>
      <c r="B31" t="s">
        <v>297</v>
      </c>
    </row>
    <row r="32" spans="1:2" x14ac:dyDescent="0.25">
      <c r="A32" t="s">
        <v>184</v>
      </c>
      <c r="B32" t="s">
        <v>297</v>
      </c>
    </row>
    <row r="33" spans="1:2" x14ac:dyDescent="0.25">
      <c r="A33" t="s">
        <v>201</v>
      </c>
      <c r="B33" t="s">
        <v>297</v>
      </c>
    </row>
    <row r="34" spans="1:2" x14ac:dyDescent="0.25">
      <c r="A34" t="s">
        <v>165</v>
      </c>
      <c r="B34" t="s">
        <v>297</v>
      </c>
    </row>
    <row r="35" spans="1:2" x14ac:dyDescent="0.25">
      <c r="A35" t="s">
        <v>202</v>
      </c>
      <c r="B35" t="s">
        <v>297</v>
      </c>
    </row>
    <row r="36" spans="1:2" x14ac:dyDescent="0.25">
      <c r="A36" t="s">
        <v>113</v>
      </c>
      <c r="B36" t="s">
        <v>298</v>
      </c>
    </row>
    <row r="37" spans="1:2" x14ac:dyDescent="0.25">
      <c r="A37" t="s">
        <v>204</v>
      </c>
      <c r="B37" t="s">
        <v>298</v>
      </c>
    </row>
    <row r="38" spans="1:2" x14ac:dyDescent="0.25">
      <c r="A38" t="s">
        <v>114</v>
      </c>
      <c r="B38" t="s">
        <v>298</v>
      </c>
    </row>
    <row r="39" spans="1:2" x14ac:dyDescent="0.25">
      <c r="A39" t="s">
        <v>177</v>
      </c>
      <c r="B39" t="s">
        <v>298</v>
      </c>
    </row>
    <row r="40" spans="1:2" x14ac:dyDescent="0.25">
      <c r="A40" t="s">
        <v>169</v>
      </c>
      <c r="B40" t="s">
        <v>298</v>
      </c>
    </row>
    <row r="41" spans="1:2" x14ac:dyDescent="0.25">
      <c r="A41" t="s">
        <v>145</v>
      </c>
      <c r="B41" t="s">
        <v>299</v>
      </c>
    </row>
    <row r="42" spans="1:2" x14ac:dyDescent="0.25">
      <c r="A42" t="s">
        <v>148</v>
      </c>
      <c r="B42" t="s">
        <v>299</v>
      </c>
    </row>
    <row r="43" spans="1:2" x14ac:dyDescent="0.25">
      <c r="A43" t="s">
        <v>216</v>
      </c>
      <c r="B43" t="s">
        <v>299</v>
      </c>
    </row>
    <row r="44" spans="1:2" x14ac:dyDescent="0.25">
      <c r="A44" t="s">
        <v>155</v>
      </c>
      <c r="B44" t="s">
        <v>299</v>
      </c>
    </row>
    <row r="45" spans="1:2" x14ac:dyDescent="0.25">
      <c r="A45" t="s">
        <v>157</v>
      </c>
      <c r="B45" t="s">
        <v>299</v>
      </c>
    </row>
    <row r="46" spans="1:2" x14ac:dyDescent="0.25">
      <c r="A46" t="s">
        <v>112</v>
      </c>
      <c r="B46" t="s">
        <v>300</v>
      </c>
    </row>
    <row r="47" spans="1:2" x14ac:dyDescent="0.25">
      <c r="A47" t="s">
        <v>123</v>
      </c>
      <c r="B47" t="s">
        <v>300</v>
      </c>
    </row>
    <row r="48" spans="1:2" x14ac:dyDescent="0.25">
      <c r="A48" t="s">
        <v>137</v>
      </c>
      <c r="B48" t="s">
        <v>300</v>
      </c>
    </row>
    <row r="49" spans="1:2" x14ac:dyDescent="0.25">
      <c r="A49" t="s">
        <v>188</v>
      </c>
      <c r="B49" t="s">
        <v>300</v>
      </c>
    </row>
    <row r="50" spans="1:2" x14ac:dyDescent="0.25">
      <c r="A50" t="s">
        <v>195</v>
      </c>
      <c r="B50" t="s">
        <v>300</v>
      </c>
    </row>
    <row r="51" spans="1:2" x14ac:dyDescent="0.25">
      <c r="A51" t="s">
        <v>198</v>
      </c>
      <c r="B51" t="s">
        <v>300</v>
      </c>
    </row>
    <row r="52" spans="1:2" x14ac:dyDescent="0.25">
      <c r="A52" t="s">
        <v>199</v>
      </c>
      <c r="B52" t="s">
        <v>300</v>
      </c>
    </row>
    <row r="53" spans="1:2" x14ac:dyDescent="0.25">
      <c r="A53" t="s">
        <v>166</v>
      </c>
      <c r="B53" t="s">
        <v>301</v>
      </c>
    </row>
    <row r="54" spans="1:2" x14ac:dyDescent="0.25">
      <c r="A54" t="s">
        <v>115</v>
      </c>
      <c r="B54" t="s">
        <v>301</v>
      </c>
    </row>
    <row r="55" spans="1:2" x14ac:dyDescent="0.25">
      <c r="A55" t="s">
        <v>207</v>
      </c>
      <c r="B55" t="s">
        <v>301</v>
      </c>
    </row>
    <row r="56" spans="1:2" x14ac:dyDescent="0.25">
      <c r="A56" t="s">
        <v>175</v>
      </c>
      <c r="B56" t="s">
        <v>301</v>
      </c>
    </row>
    <row r="57" spans="1:2" x14ac:dyDescent="0.25">
      <c r="A57" t="s">
        <v>121</v>
      </c>
      <c r="B57" t="s">
        <v>301</v>
      </c>
    </row>
    <row r="58" spans="1:2" x14ac:dyDescent="0.25">
      <c r="A58" t="s">
        <v>127</v>
      </c>
      <c r="B58" t="s">
        <v>301</v>
      </c>
    </row>
    <row r="59" spans="1:2" x14ac:dyDescent="0.25">
      <c r="A59" t="s">
        <v>128</v>
      </c>
      <c r="B59" t="s">
        <v>301</v>
      </c>
    </row>
    <row r="60" spans="1:2" x14ac:dyDescent="0.25">
      <c r="A60" t="s">
        <v>131</v>
      </c>
      <c r="B60" t="s">
        <v>301</v>
      </c>
    </row>
    <row r="61" spans="1:2" x14ac:dyDescent="0.25">
      <c r="A61" t="s">
        <v>135</v>
      </c>
      <c r="B61" t="s">
        <v>301</v>
      </c>
    </row>
    <row r="62" spans="1:2" x14ac:dyDescent="0.25">
      <c r="A62" t="s">
        <v>211</v>
      </c>
      <c r="B62" t="s">
        <v>301</v>
      </c>
    </row>
    <row r="63" spans="1:2" x14ac:dyDescent="0.25">
      <c r="A63" t="s">
        <v>509</v>
      </c>
      <c r="B63" t="s">
        <v>301</v>
      </c>
    </row>
    <row r="64" spans="1:2" x14ac:dyDescent="0.25">
      <c r="A64" t="s">
        <v>223</v>
      </c>
      <c r="B64" t="s">
        <v>301</v>
      </c>
    </row>
    <row r="65" spans="1:2" x14ac:dyDescent="0.25">
      <c r="A65" t="s">
        <v>214</v>
      </c>
      <c r="B65" t="s">
        <v>301</v>
      </c>
    </row>
    <row r="66" spans="1:2" x14ac:dyDescent="0.25">
      <c r="A66" t="s">
        <v>230</v>
      </c>
      <c r="B66" t="s">
        <v>301</v>
      </c>
    </row>
    <row r="67" spans="1:2" x14ac:dyDescent="0.25">
      <c r="A67" t="s">
        <v>146</v>
      </c>
      <c r="B67" t="s">
        <v>301</v>
      </c>
    </row>
    <row r="68" spans="1:2" x14ac:dyDescent="0.25">
      <c r="A68" t="s">
        <v>226</v>
      </c>
      <c r="B68" t="s">
        <v>301</v>
      </c>
    </row>
    <row r="69" spans="1:2" x14ac:dyDescent="0.25">
      <c r="A69" t="s">
        <v>149</v>
      </c>
      <c r="B69" t="s">
        <v>301</v>
      </c>
    </row>
    <row r="70" spans="1:2" x14ac:dyDescent="0.25">
      <c r="A70" t="s">
        <v>151</v>
      </c>
      <c r="B70" t="s">
        <v>301</v>
      </c>
    </row>
    <row r="71" spans="1:2" x14ac:dyDescent="0.25">
      <c r="A71" t="s">
        <v>154</v>
      </c>
      <c r="B71" t="s">
        <v>301</v>
      </c>
    </row>
    <row r="72" spans="1:2" x14ac:dyDescent="0.25">
      <c r="A72" t="s">
        <v>200</v>
      </c>
      <c r="B72" t="s">
        <v>301</v>
      </c>
    </row>
    <row r="73" spans="1:2" x14ac:dyDescent="0.25">
      <c r="A73" t="s">
        <v>156</v>
      </c>
      <c r="B73" t="s">
        <v>301</v>
      </c>
    </row>
    <row r="74" spans="1:2" x14ac:dyDescent="0.25">
      <c r="A74" t="s">
        <v>173</v>
      </c>
      <c r="B74" t="s">
        <v>302</v>
      </c>
    </row>
    <row r="75" spans="1:2" x14ac:dyDescent="0.25">
      <c r="A75" t="s">
        <v>116</v>
      </c>
      <c r="B75" t="s">
        <v>302</v>
      </c>
    </row>
    <row r="76" spans="1:2" x14ac:dyDescent="0.25">
      <c r="A76" t="s">
        <v>125</v>
      </c>
      <c r="B76" t="s">
        <v>302</v>
      </c>
    </row>
    <row r="77" spans="1:2" x14ac:dyDescent="0.25">
      <c r="A77" t="s">
        <v>139</v>
      </c>
      <c r="B77" t="s">
        <v>302</v>
      </c>
    </row>
    <row r="78" spans="1:2" x14ac:dyDescent="0.25">
      <c r="A78" t="s">
        <v>141</v>
      </c>
      <c r="B78" t="s">
        <v>302</v>
      </c>
    </row>
    <row r="79" spans="1:2" x14ac:dyDescent="0.25">
      <c r="A79" t="s">
        <v>159</v>
      </c>
      <c r="B79" t="s">
        <v>302</v>
      </c>
    </row>
    <row r="80" spans="1:2" x14ac:dyDescent="0.25">
      <c r="A80" t="s">
        <v>194</v>
      </c>
      <c r="B80" t="s">
        <v>302</v>
      </c>
    </row>
    <row r="81" spans="1:2" x14ac:dyDescent="0.25">
      <c r="A81" t="s">
        <v>158</v>
      </c>
      <c r="B81" t="s">
        <v>303</v>
      </c>
    </row>
    <row r="82" spans="1:2" x14ac:dyDescent="0.25">
      <c r="A82" t="s">
        <v>191</v>
      </c>
      <c r="B82" t="s">
        <v>303</v>
      </c>
    </row>
    <row r="83" spans="1:2" x14ac:dyDescent="0.25">
      <c r="A83" t="s">
        <v>110</v>
      </c>
      <c r="B83" t="s">
        <v>303</v>
      </c>
    </row>
    <row r="84" spans="1:2" x14ac:dyDescent="0.25">
      <c r="A84" t="s">
        <v>170</v>
      </c>
      <c r="B84" t="s">
        <v>303</v>
      </c>
    </row>
    <row r="85" spans="1:2" x14ac:dyDescent="0.25">
      <c r="A85" t="s">
        <v>218</v>
      </c>
      <c r="B85" t="s">
        <v>303</v>
      </c>
    </row>
    <row r="86" spans="1:2" x14ac:dyDescent="0.25">
      <c r="A86" t="s">
        <v>176</v>
      </c>
      <c r="B86" t="s">
        <v>303</v>
      </c>
    </row>
    <row r="87" spans="1:2" x14ac:dyDescent="0.25">
      <c r="A87" t="s">
        <v>179</v>
      </c>
      <c r="B87" t="s">
        <v>303</v>
      </c>
    </row>
    <row r="88" spans="1:2" x14ac:dyDescent="0.25">
      <c r="A88" t="s">
        <v>124</v>
      </c>
      <c r="B88" t="s">
        <v>303</v>
      </c>
    </row>
    <row r="89" spans="1:2" x14ac:dyDescent="0.25">
      <c r="A89" t="s">
        <v>206</v>
      </c>
      <c r="B89" t="s">
        <v>303</v>
      </c>
    </row>
    <row r="90" spans="1:2" x14ac:dyDescent="0.25">
      <c r="A90" t="s">
        <v>180</v>
      </c>
      <c r="B90" t="s">
        <v>303</v>
      </c>
    </row>
    <row r="91" spans="1:2" x14ac:dyDescent="0.25">
      <c r="A91" t="s">
        <v>208</v>
      </c>
      <c r="B91" t="s">
        <v>303</v>
      </c>
    </row>
    <row r="92" spans="1:2" x14ac:dyDescent="0.25">
      <c r="A92" t="s">
        <v>130</v>
      </c>
      <c r="B92" t="s">
        <v>303</v>
      </c>
    </row>
    <row r="93" spans="1:2" x14ac:dyDescent="0.25">
      <c r="A93" t="s">
        <v>133</v>
      </c>
      <c r="B93" t="s">
        <v>303</v>
      </c>
    </row>
    <row r="94" spans="1:2" x14ac:dyDescent="0.25">
      <c r="A94" t="s">
        <v>181</v>
      </c>
      <c r="B94" t="s">
        <v>303</v>
      </c>
    </row>
    <row r="95" spans="1:2" x14ac:dyDescent="0.25">
      <c r="A95" t="s">
        <v>182</v>
      </c>
      <c r="B95" t="s">
        <v>303</v>
      </c>
    </row>
    <row r="96" spans="1:2" x14ac:dyDescent="0.25">
      <c r="A96" t="s">
        <v>138</v>
      </c>
      <c r="B96" t="s">
        <v>303</v>
      </c>
    </row>
    <row r="97" spans="1:2" x14ac:dyDescent="0.25">
      <c r="A97" t="s">
        <v>185</v>
      </c>
      <c r="B97" t="s">
        <v>303</v>
      </c>
    </row>
    <row r="98" spans="1:2" x14ac:dyDescent="0.25">
      <c r="A98" t="s">
        <v>140</v>
      </c>
      <c r="B98" t="s">
        <v>303</v>
      </c>
    </row>
    <row r="99" spans="1:2" x14ac:dyDescent="0.25">
      <c r="A99" t="s">
        <v>212</v>
      </c>
      <c r="B99" t="s">
        <v>303</v>
      </c>
    </row>
    <row r="100" spans="1:2" x14ac:dyDescent="0.25">
      <c r="A100" t="s">
        <v>186</v>
      </c>
      <c r="B100" t="s">
        <v>303</v>
      </c>
    </row>
    <row r="101" spans="1:2" x14ac:dyDescent="0.25">
      <c r="A101" t="s">
        <v>190</v>
      </c>
      <c r="B101" t="s">
        <v>303</v>
      </c>
    </row>
    <row r="102" spans="1:2" x14ac:dyDescent="0.25">
      <c r="A102" t="s">
        <v>192</v>
      </c>
      <c r="B102" t="s">
        <v>303</v>
      </c>
    </row>
    <row r="103" spans="1:2" x14ac:dyDescent="0.25">
      <c r="A103" t="s">
        <v>193</v>
      </c>
      <c r="B103" t="s">
        <v>303</v>
      </c>
    </row>
    <row r="104" spans="1:2" x14ac:dyDescent="0.25">
      <c r="A104" t="s">
        <v>224</v>
      </c>
      <c r="B104" t="s">
        <v>303</v>
      </c>
    </row>
    <row r="105" spans="1:2" x14ac:dyDescent="0.25">
      <c r="A105" t="s">
        <v>196</v>
      </c>
      <c r="B105" t="s">
        <v>303</v>
      </c>
    </row>
    <row r="106" spans="1:2" x14ac:dyDescent="0.25">
      <c r="A106" t="s">
        <v>150</v>
      </c>
      <c r="B106" t="s">
        <v>303</v>
      </c>
    </row>
    <row r="107" spans="1:2" x14ac:dyDescent="0.25">
      <c r="A107" t="s">
        <v>197</v>
      </c>
      <c r="B107" t="s">
        <v>303</v>
      </c>
    </row>
    <row r="108" spans="1:2" x14ac:dyDescent="0.25">
      <c r="A108" t="s">
        <v>227</v>
      </c>
      <c r="B108" t="s">
        <v>303</v>
      </c>
    </row>
    <row r="109" spans="1:2" x14ac:dyDescent="0.25">
      <c r="A109" t="s">
        <v>228</v>
      </c>
      <c r="B109" t="s">
        <v>303</v>
      </c>
    </row>
    <row r="110" spans="1:2" x14ac:dyDescent="0.25">
      <c r="A110" t="s">
        <v>203</v>
      </c>
      <c r="B110" t="s">
        <v>303</v>
      </c>
    </row>
    <row r="111" spans="1:2" x14ac:dyDescent="0.25">
      <c r="A111" t="s">
        <v>213</v>
      </c>
      <c r="B111" t="s">
        <v>303</v>
      </c>
    </row>
    <row r="112" spans="1:2" x14ac:dyDescent="0.25">
      <c r="A112" t="s">
        <v>215</v>
      </c>
      <c r="B112" t="s">
        <v>303</v>
      </c>
    </row>
    <row r="113" spans="1:2" x14ac:dyDescent="0.25">
      <c r="A113" t="s">
        <v>229</v>
      </c>
      <c r="B113" t="s">
        <v>303</v>
      </c>
    </row>
    <row r="114" spans="1:2" x14ac:dyDescent="0.25">
      <c r="A114" t="s">
        <v>222</v>
      </c>
      <c r="B114" t="s">
        <v>303</v>
      </c>
    </row>
    <row r="115" spans="1:2" x14ac:dyDescent="0.25">
      <c r="A115" t="s">
        <v>167</v>
      </c>
      <c r="B115" t="s">
        <v>304</v>
      </c>
    </row>
    <row r="116" spans="1:2" x14ac:dyDescent="0.25">
      <c r="A116" t="s">
        <v>117</v>
      </c>
      <c r="B116" t="s">
        <v>304</v>
      </c>
    </row>
    <row r="117" spans="1:2" x14ac:dyDescent="0.25">
      <c r="A117" t="s">
        <v>129</v>
      </c>
      <c r="B117" t="s">
        <v>305</v>
      </c>
    </row>
    <row r="118" spans="1:2" x14ac:dyDescent="0.25">
      <c r="A118" t="s">
        <v>160</v>
      </c>
      <c r="B118" t="s">
        <v>305</v>
      </c>
    </row>
    <row r="119" spans="1:2" x14ac:dyDescent="0.25">
      <c r="A119" t="s">
        <v>153</v>
      </c>
      <c r="B119" t="s">
        <v>305</v>
      </c>
    </row>
    <row r="120" spans="1:2" x14ac:dyDescent="0.25">
      <c r="A120" t="s">
        <v>171</v>
      </c>
      <c r="B120" t="s">
        <v>306</v>
      </c>
    </row>
    <row r="121" spans="1:2" x14ac:dyDescent="0.25">
      <c r="A121" t="s">
        <v>178</v>
      </c>
      <c r="B121" t="s">
        <v>306</v>
      </c>
    </row>
    <row r="122" spans="1:2" x14ac:dyDescent="0.25">
      <c r="A122" t="s">
        <v>210</v>
      </c>
      <c r="B122" t="s">
        <v>306</v>
      </c>
    </row>
    <row r="123" spans="1:2" x14ac:dyDescent="0.25">
      <c r="A123" t="s">
        <v>134</v>
      </c>
      <c r="B123" t="s">
        <v>306</v>
      </c>
    </row>
    <row r="124" spans="1:2" x14ac:dyDescent="0.25">
      <c r="A124" t="s">
        <v>109</v>
      </c>
      <c r="B124" t="s">
        <v>306</v>
      </c>
    </row>
    <row r="125" spans="1:2" x14ac:dyDescent="0.25">
      <c r="A125" t="s">
        <v>189</v>
      </c>
      <c r="B125" t="s">
        <v>306</v>
      </c>
    </row>
    <row r="126" spans="1:2" x14ac:dyDescent="0.25">
      <c r="A126" t="s">
        <v>217</v>
      </c>
      <c r="B126" t="s">
        <v>306</v>
      </c>
    </row>
    <row r="127" spans="1:2" x14ac:dyDescent="0.25">
      <c r="A127" t="s">
        <v>164</v>
      </c>
      <c r="B127" t="s">
        <v>306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4B61-4D18-4320-9C10-54A0E8802334}">
  <dimension ref="A1:Z141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9" sqref="B29"/>
    </sheetView>
  </sheetViews>
  <sheetFormatPr defaultColWidth="11.42578125" defaultRowHeight="15" x14ac:dyDescent="0.25"/>
  <cols>
    <col min="1" max="1" width="25.28515625" style="2" bestFit="1" customWidth="1"/>
    <col min="2" max="2" width="11" style="3" bestFit="1" customWidth="1"/>
    <col min="3" max="3" width="12" style="3" bestFit="1" customWidth="1"/>
    <col min="4" max="5" width="10.5703125" style="3" bestFit="1" customWidth="1"/>
    <col min="6" max="8" width="12" style="3" bestFit="1" customWidth="1"/>
    <col min="9" max="10" width="11" style="3" bestFit="1" customWidth="1"/>
    <col min="11" max="11" width="12" style="3" bestFit="1" customWidth="1"/>
    <col min="12" max="13" width="10.5703125" style="3" bestFit="1" customWidth="1"/>
    <col min="14" max="15" width="12" style="3" bestFit="1" customWidth="1"/>
    <col min="16" max="16" width="10.5703125" style="3" bestFit="1" customWidth="1"/>
    <col min="17" max="17" width="11" style="3" bestFit="1" customWidth="1"/>
    <col min="18" max="18" width="10.5703125" style="3" bestFit="1" customWidth="1"/>
    <col min="19" max="21" width="11" style="3" bestFit="1" customWidth="1"/>
    <col min="22" max="22" width="12" style="3" bestFit="1" customWidth="1"/>
    <col min="23" max="23" width="17.5703125" style="3" customWidth="1"/>
    <col min="24" max="24" width="25.28515625" style="3" bestFit="1" customWidth="1"/>
    <col min="25" max="25" width="25.7109375" bestFit="1" customWidth="1"/>
    <col min="26" max="26" width="19.5703125" customWidth="1"/>
    <col min="27" max="27" width="12" style="3" bestFit="1" customWidth="1"/>
    <col min="28" max="29" width="10.5703125" style="3" bestFit="1" customWidth="1"/>
    <col min="30" max="32" width="12" style="3" bestFit="1" customWidth="1"/>
    <col min="33" max="34" width="11" style="3" bestFit="1" customWidth="1"/>
    <col min="35" max="35" width="12" style="3" bestFit="1" customWidth="1"/>
    <col min="36" max="37" width="10.5703125" style="3" bestFit="1" customWidth="1"/>
    <col min="38" max="39" width="12" style="3" bestFit="1" customWidth="1"/>
    <col min="40" max="40" width="10.5703125" style="3" bestFit="1" customWidth="1"/>
    <col min="41" max="41" width="11" style="3" bestFit="1" customWidth="1"/>
    <col min="42" max="42" width="10.5703125" style="3" bestFit="1" customWidth="1"/>
    <col min="43" max="45" width="11" style="3" bestFit="1" customWidth="1"/>
    <col min="46" max="46" width="12" style="3" bestFit="1" customWidth="1"/>
    <col min="47" max="47" width="11.7109375" style="3" bestFit="1" customWidth="1"/>
    <col min="48" max="16384" width="11.42578125" style="3"/>
  </cols>
  <sheetData>
    <row r="1" spans="1:23" x14ac:dyDescent="0.25">
      <c r="A1" s="2" t="s">
        <v>81</v>
      </c>
      <c r="B1" s="3" t="s">
        <v>82</v>
      </c>
      <c r="C1" s="3" t="s">
        <v>83</v>
      </c>
      <c r="D1" s="3" t="s">
        <v>84</v>
      </c>
      <c r="E1" s="3" t="s">
        <v>85</v>
      </c>
      <c r="F1" s="3" t="s">
        <v>86</v>
      </c>
      <c r="G1" s="3" t="s">
        <v>87</v>
      </c>
      <c r="H1" s="3" t="s">
        <v>88</v>
      </c>
      <c r="I1" s="3" t="s">
        <v>89</v>
      </c>
      <c r="J1" s="3" t="s">
        <v>90</v>
      </c>
      <c r="K1" s="3" t="s">
        <v>91</v>
      </c>
      <c r="L1" s="3" t="s">
        <v>92</v>
      </c>
      <c r="M1" s="3" t="s">
        <v>93</v>
      </c>
      <c r="N1" s="3" t="s">
        <v>94</v>
      </c>
      <c r="O1" s="3" t="s">
        <v>95</v>
      </c>
      <c r="P1" s="3" t="s">
        <v>96</v>
      </c>
      <c r="Q1" s="3" t="s">
        <v>97</v>
      </c>
      <c r="R1" s="3" t="s">
        <v>98</v>
      </c>
      <c r="S1" s="3" t="s">
        <v>99</v>
      </c>
      <c r="T1" s="3" t="s">
        <v>100</v>
      </c>
      <c r="U1" s="3" t="s">
        <v>101</v>
      </c>
      <c r="V1" s="3" t="s">
        <v>102</v>
      </c>
      <c r="W1" s="3" t="s">
        <v>103</v>
      </c>
    </row>
    <row r="2" spans="1:23" x14ac:dyDescent="0.25">
      <c r="A2" s="2" t="s">
        <v>104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4.4499999999999998E-2</v>
      </c>
      <c r="L2" s="3">
        <v>4.2968000000000002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48.069299999999998</v>
      </c>
      <c r="S2" s="3">
        <v>5.0532000000000004</v>
      </c>
      <c r="T2" s="3">
        <v>15.819699999999999</v>
      </c>
      <c r="U2" s="3">
        <v>0</v>
      </c>
      <c r="V2" s="3">
        <v>0</v>
      </c>
      <c r="W2" s="3">
        <v>21</v>
      </c>
    </row>
    <row r="3" spans="1:23" x14ac:dyDescent="0.25">
      <c r="A3" s="2" t="s">
        <v>105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42.050600000000003</v>
      </c>
      <c r="M3" s="3">
        <v>0</v>
      </c>
      <c r="N3" s="3">
        <v>0</v>
      </c>
      <c r="O3" s="3">
        <v>0</v>
      </c>
      <c r="P3" s="3">
        <v>2.2660999999999998</v>
      </c>
      <c r="Q3" s="3">
        <v>0</v>
      </c>
      <c r="R3" s="3">
        <v>0</v>
      </c>
      <c r="S3" s="3">
        <v>0.92200000000000004</v>
      </c>
      <c r="T3" s="3">
        <v>0</v>
      </c>
      <c r="U3" s="3">
        <v>0.9889</v>
      </c>
      <c r="V3" s="3">
        <v>3.6299999999999999E-2</v>
      </c>
      <c r="W3" s="3">
        <v>21</v>
      </c>
    </row>
    <row r="4" spans="1:23" x14ac:dyDescent="0.25">
      <c r="A4" s="2" t="s">
        <v>106</v>
      </c>
      <c r="B4" s="3">
        <v>24.957000000000001</v>
      </c>
      <c r="C4" s="3">
        <v>0</v>
      </c>
      <c r="D4" s="3">
        <v>0</v>
      </c>
      <c r="E4" s="3">
        <v>2.2153</v>
      </c>
      <c r="F4" s="3">
        <v>0</v>
      </c>
      <c r="G4" s="3">
        <v>0</v>
      </c>
      <c r="H4" s="3">
        <v>0</v>
      </c>
      <c r="I4" s="3">
        <v>8.4488000000000003</v>
      </c>
      <c r="J4" s="3">
        <v>0</v>
      </c>
      <c r="K4" s="3">
        <v>0</v>
      </c>
      <c r="L4" s="3">
        <v>0</v>
      </c>
      <c r="M4" s="3">
        <v>0</v>
      </c>
      <c r="N4" s="3">
        <v>0.13650000000000001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21</v>
      </c>
    </row>
    <row r="5" spans="1:23" x14ac:dyDescent="0.25">
      <c r="A5" s="2" t="s">
        <v>107</v>
      </c>
      <c r="B5" s="3">
        <v>0</v>
      </c>
      <c r="C5" s="3">
        <v>0</v>
      </c>
      <c r="D5" s="3">
        <v>0</v>
      </c>
      <c r="E5" s="3">
        <v>22.8444</v>
      </c>
      <c r="F5" s="3">
        <v>0</v>
      </c>
      <c r="G5" s="3">
        <v>0</v>
      </c>
      <c r="H5" s="3">
        <v>0</v>
      </c>
      <c r="I5" s="3">
        <v>7.5087000000000002</v>
      </c>
      <c r="J5" s="3">
        <v>0</v>
      </c>
      <c r="K5" s="3">
        <v>73.449399999999997</v>
      </c>
      <c r="L5" s="3">
        <v>0</v>
      </c>
      <c r="M5" s="3">
        <v>5.4686000000000003</v>
      </c>
      <c r="N5" s="3">
        <v>0.63300000000000001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21</v>
      </c>
    </row>
    <row r="6" spans="1:23" x14ac:dyDescent="0.25">
      <c r="A6" s="2" t="s">
        <v>108</v>
      </c>
      <c r="B6" s="3">
        <v>54.9161</v>
      </c>
      <c r="C6" s="3">
        <v>21.9252</v>
      </c>
      <c r="D6" s="3">
        <v>0</v>
      </c>
      <c r="E6" s="3">
        <v>10.307499999999999</v>
      </c>
      <c r="F6" s="3">
        <v>20.4848</v>
      </c>
      <c r="G6" s="3">
        <v>0</v>
      </c>
      <c r="H6" s="3">
        <v>20.90774</v>
      </c>
      <c r="I6" s="3">
        <v>26.820599999999999</v>
      </c>
      <c r="J6" s="3">
        <v>14.398400000000001</v>
      </c>
      <c r="K6" s="3">
        <v>25.821899999999999</v>
      </c>
      <c r="L6" s="3">
        <v>18.52</v>
      </c>
      <c r="M6" s="3">
        <v>0</v>
      </c>
      <c r="N6" s="3">
        <v>25.057700000000001</v>
      </c>
      <c r="O6" s="3">
        <v>4.3845999999999998</v>
      </c>
      <c r="P6" s="3">
        <v>12.8102</v>
      </c>
      <c r="Q6" s="3">
        <v>14.852</v>
      </c>
      <c r="R6" s="3">
        <v>0</v>
      </c>
      <c r="S6" s="3">
        <v>23.151</v>
      </c>
      <c r="T6" s="3">
        <v>33.051400000000001</v>
      </c>
      <c r="U6" s="3">
        <v>18.656600000000001</v>
      </c>
      <c r="V6" s="3">
        <v>18.465699999999998</v>
      </c>
      <c r="W6" s="3">
        <v>21</v>
      </c>
    </row>
    <row r="7" spans="1:23" x14ac:dyDescent="0.25">
      <c r="A7" s="2" t="s">
        <v>109</v>
      </c>
      <c r="B7" s="3">
        <v>0</v>
      </c>
      <c r="C7" s="3">
        <v>0</v>
      </c>
      <c r="D7" s="3">
        <v>27.8293</v>
      </c>
      <c r="E7" s="3">
        <v>0</v>
      </c>
      <c r="F7" s="3">
        <v>0</v>
      </c>
      <c r="G7" s="3">
        <v>0</v>
      </c>
      <c r="H7" s="3">
        <v>31.380230000000001</v>
      </c>
      <c r="I7" s="3">
        <v>20.5564</v>
      </c>
      <c r="J7" s="3">
        <v>0</v>
      </c>
      <c r="K7" s="3">
        <v>0</v>
      </c>
      <c r="L7" s="3">
        <v>10.710100000000001</v>
      </c>
      <c r="M7" s="3">
        <v>0</v>
      </c>
      <c r="N7" s="3">
        <v>0</v>
      </c>
      <c r="O7" s="3">
        <v>0</v>
      </c>
      <c r="P7" s="3">
        <v>5.2015000000000002</v>
      </c>
      <c r="Q7" s="3">
        <v>0</v>
      </c>
      <c r="R7" s="3">
        <v>0</v>
      </c>
      <c r="S7" s="3">
        <v>9.9791000000000007</v>
      </c>
      <c r="T7" s="3">
        <v>1.2843</v>
      </c>
      <c r="U7" s="3">
        <v>1.6412</v>
      </c>
      <c r="V7" s="3">
        <v>0</v>
      </c>
      <c r="W7" s="3">
        <v>21</v>
      </c>
    </row>
    <row r="8" spans="1:23" x14ac:dyDescent="0.25">
      <c r="A8" s="2" t="s">
        <v>110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0.54720000000000002</v>
      </c>
      <c r="O8" s="3">
        <v>0</v>
      </c>
      <c r="P8" s="3">
        <v>0</v>
      </c>
      <c r="Q8" s="3">
        <v>0</v>
      </c>
      <c r="R8" s="3" t="s">
        <v>111</v>
      </c>
      <c r="S8" s="3">
        <v>1.9398</v>
      </c>
      <c r="T8" s="3">
        <v>0</v>
      </c>
      <c r="U8" s="3">
        <v>0</v>
      </c>
      <c r="V8" s="3">
        <v>0</v>
      </c>
      <c r="W8" s="3">
        <v>20</v>
      </c>
    </row>
    <row r="9" spans="1:23" x14ac:dyDescent="0.25">
      <c r="A9" s="2" t="s">
        <v>112</v>
      </c>
      <c r="B9" s="3">
        <v>20.708200000000001</v>
      </c>
      <c r="C9" s="3">
        <v>0</v>
      </c>
      <c r="D9" s="3">
        <v>0</v>
      </c>
      <c r="E9" s="3">
        <v>0</v>
      </c>
      <c r="F9" s="3">
        <v>0</v>
      </c>
      <c r="G9" s="3">
        <v>5.4397099999999998</v>
      </c>
      <c r="H9" s="3">
        <v>16.725090000000002</v>
      </c>
      <c r="I9" s="3">
        <v>2.7313999999999998</v>
      </c>
      <c r="J9" s="3">
        <v>9.0954999999999995</v>
      </c>
      <c r="K9" s="3">
        <v>8.4934999999999992</v>
      </c>
      <c r="L9" s="3">
        <v>16.608799999999999</v>
      </c>
      <c r="M9" s="3">
        <v>4.4747000000000003</v>
      </c>
      <c r="N9" s="3">
        <v>11.945499999999999</v>
      </c>
      <c r="O9" s="3">
        <v>0</v>
      </c>
      <c r="P9" s="3">
        <v>4.4543999999999997</v>
      </c>
      <c r="Q9" s="3">
        <v>0</v>
      </c>
      <c r="R9" s="3" t="s">
        <v>111</v>
      </c>
      <c r="S9" s="3">
        <v>8.1934000000000005</v>
      </c>
      <c r="T9" s="3">
        <v>4.9523999999999999</v>
      </c>
      <c r="U9" s="3">
        <v>6.2137000000000002</v>
      </c>
      <c r="V9" s="3">
        <v>13.233499999999999</v>
      </c>
      <c r="W9" s="3">
        <v>20</v>
      </c>
    </row>
    <row r="10" spans="1:23" x14ac:dyDescent="0.25">
      <c r="A10" s="2" t="s">
        <v>113</v>
      </c>
      <c r="B10" s="3">
        <v>0</v>
      </c>
      <c r="C10" s="3">
        <v>0</v>
      </c>
      <c r="D10" s="3">
        <v>4.2266000000000004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 t="s">
        <v>111</v>
      </c>
      <c r="S10" s="3">
        <v>0</v>
      </c>
      <c r="T10" s="3">
        <v>0</v>
      </c>
      <c r="U10" s="3">
        <v>0</v>
      </c>
      <c r="V10" s="3">
        <v>0</v>
      </c>
      <c r="W10" s="3">
        <v>20</v>
      </c>
    </row>
    <row r="11" spans="1:23" x14ac:dyDescent="0.25">
      <c r="A11" s="2" t="s">
        <v>114</v>
      </c>
      <c r="B11" s="3">
        <v>0</v>
      </c>
      <c r="C11" s="3">
        <v>24.9757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35.758299999999998</v>
      </c>
      <c r="J11" s="3">
        <v>0</v>
      </c>
      <c r="K11" s="3">
        <v>9.7863000000000007</v>
      </c>
      <c r="L11" s="3">
        <v>0</v>
      </c>
      <c r="M11" s="3">
        <v>0</v>
      </c>
      <c r="N11" s="3">
        <v>11.3179</v>
      </c>
      <c r="O11" s="3">
        <v>31.942699999999999</v>
      </c>
      <c r="P11" s="3">
        <v>17.150700000000001</v>
      </c>
      <c r="Q11" s="3">
        <v>0</v>
      </c>
      <c r="R11" s="3" t="s">
        <v>111</v>
      </c>
      <c r="S11" s="3">
        <v>28.136199999999999</v>
      </c>
      <c r="T11" s="3">
        <v>8.0676000000000005</v>
      </c>
      <c r="U11" s="3">
        <v>0</v>
      </c>
      <c r="V11" s="3">
        <v>0</v>
      </c>
      <c r="W11" s="3">
        <v>20</v>
      </c>
    </row>
    <row r="12" spans="1:23" x14ac:dyDescent="0.25">
      <c r="A12" s="2" t="s">
        <v>115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 t="s">
        <v>111</v>
      </c>
      <c r="I12" s="3">
        <v>0</v>
      </c>
      <c r="J12" s="3">
        <v>0</v>
      </c>
      <c r="K12" s="3">
        <v>7.0789</v>
      </c>
      <c r="L12" s="3">
        <v>0</v>
      </c>
      <c r="M12" s="3">
        <v>0</v>
      </c>
      <c r="N12" s="3">
        <v>0</v>
      </c>
      <c r="O12" s="3">
        <v>22.406600000000001</v>
      </c>
      <c r="P12" s="3">
        <v>0</v>
      </c>
      <c r="Q12" s="3">
        <v>0</v>
      </c>
      <c r="R12" s="3" t="s">
        <v>111</v>
      </c>
      <c r="S12" s="3">
        <v>0</v>
      </c>
      <c r="T12" s="3">
        <v>0</v>
      </c>
      <c r="U12" s="3">
        <v>5.3032000000000004</v>
      </c>
      <c r="V12" s="3">
        <v>0</v>
      </c>
      <c r="W12" s="3">
        <v>20</v>
      </c>
    </row>
    <row r="13" spans="1:23" x14ac:dyDescent="0.25">
      <c r="A13" s="2" t="s">
        <v>116</v>
      </c>
      <c r="B13" s="3">
        <v>0</v>
      </c>
      <c r="C13" s="3">
        <v>0</v>
      </c>
      <c r="D13" s="3">
        <v>12.6633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10.3979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 t="s">
        <v>111</v>
      </c>
      <c r="S13" s="3">
        <v>0</v>
      </c>
      <c r="T13" s="3">
        <v>0</v>
      </c>
      <c r="U13" s="3">
        <v>0</v>
      </c>
      <c r="V13" s="3">
        <v>0</v>
      </c>
      <c r="W13" s="3">
        <v>20</v>
      </c>
    </row>
    <row r="14" spans="1:23" x14ac:dyDescent="0.25">
      <c r="A14" s="2" t="s">
        <v>117</v>
      </c>
      <c r="B14" s="3">
        <v>67.427899999999994</v>
      </c>
      <c r="C14" s="3">
        <v>58.071899999999999</v>
      </c>
      <c r="D14" s="3">
        <v>78.439300000000003</v>
      </c>
      <c r="E14" s="3">
        <v>53.3964</v>
      </c>
      <c r="F14" s="3">
        <v>36.883000000000003</v>
      </c>
      <c r="G14" s="3">
        <v>12.09061</v>
      </c>
      <c r="H14" s="3">
        <v>0</v>
      </c>
      <c r="I14" s="3">
        <v>50.152299999999997</v>
      </c>
      <c r="J14" s="3">
        <v>33.619100000000003</v>
      </c>
      <c r="K14" s="3">
        <v>49.809600000000003</v>
      </c>
      <c r="L14" s="3">
        <v>46.223799999999997</v>
      </c>
      <c r="M14" s="3">
        <v>22.9575</v>
      </c>
      <c r="N14" s="3">
        <v>47.958599999999997</v>
      </c>
      <c r="O14" s="3">
        <v>25.439499999999999</v>
      </c>
      <c r="P14" s="3">
        <v>36.961199999999998</v>
      </c>
      <c r="Q14" s="3">
        <v>0</v>
      </c>
      <c r="R14" s="3" t="s">
        <v>111</v>
      </c>
      <c r="S14" s="3">
        <v>39.924900000000001</v>
      </c>
      <c r="T14" s="3">
        <v>52.543999999999997</v>
      </c>
      <c r="U14" s="3">
        <v>28.835999999999999</v>
      </c>
      <c r="V14" s="3">
        <v>28.8337</v>
      </c>
      <c r="W14" s="3">
        <v>20</v>
      </c>
    </row>
    <row r="15" spans="1:23" x14ac:dyDescent="0.25">
      <c r="A15" s="2" t="s">
        <v>118</v>
      </c>
      <c r="B15" s="3">
        <v>73.829899999999995</v>
      </c>
      <c r="C15" s="3">
        <v>13.5182</v>
      </c>
      <c r="D15" s="3">
        <v>23.511600000000001</v>
      </c>
      <c r="E15" s="3">
        <v>17.775500000000001</v>
      </c>
      <c r="F15" s="3">
        <v>16.9664</v>
      </c>
      <c r="G15" s="3">
        <v>0</v>
      </c>
      <c r="H15" s="3">
        <v>0</v>
      </c>
      <c r="I15" s="3">
        <v>17.350300000000001</v>
      </c>
      <c r="J15" s="3">
        <v>0</v>
      </c>
      <c r="K15" s="3">
        <v>73.550700000000006</v>
      </c>
      <c r="L15" s="3">
        <v>16.5563</v>
      </c>
      <c r="M15" s="3">
        <v>0</v>
      </c>
      <c r="N15" s="3">
        <v>69.605099999999993</v>
      </c>
      <c r="O15" s="3">
        <v>23.5444</v>
      </c>
      <c r="P15" s="3">
        <v>0</v>
      </c>
      <c r="Q15" s="3">
        <v>1.8663000000000001</v>
      </c>
      <c r="R15" s="3" t="s">
        <v>111</v>
      </c>
      <c r="S15" s="3">
        <v>24.274999999999999</v>
      </c>
      <c r="T15" s="3">
        <v>62.583199999999998</v>
      </c>
      <c r="U15" s="3">
        <v>7.6848999999999998</v>
      </c>
      <c r="V15" s="3">
        <v>1.1616</v>
      </c>
      <c r="W15" s="3">
        <v>20</v>
      </c>
    </row>
    <row r="16" spans="1:23" x14ac:dyDescent="0.25">
      <c r="A16" s="2" t="s">
        <v>119</v>
      </c>
      <c r="B16" s="3">
        <v>75.3566</v>
      </c>
      <c r="C16" s="3">
        <v>25.964300000000001</v>
      </c>
      <c r="D16" s="3">
        <v>40.5946</v>
      </c>
      <c r="E16" s="3">
        <v>14.255000000000001</v>
      </c>
      <c r="F16" s="3">
        <v>0</v>
      </c>
      <c r="G16" s="3">
        <v>0</v>
      </c>
      <c r="H16" s="3">
        <v>0</v>
      </c>
      <c r="I16" s="3">
        <v>26.7438</v>
      </c>
      <c r="J16" s="3">
        <v>0</v>
      </c>
      <c r="K16" s="3">
        <v>75.187600000000003</v>
      </c>
      <c r="L16" s="3">
        <v>40.209000000000003</v>
      </c>
      <c r="M16" s="3">
        <v>15.770300000000001</v>
      </c>
      <c r="N16" s="3">
        <v>69.349100000000007</v>
      </c>
      <c r="O16" s="3">
        <v>19.136399999999998</v>
      </c>
      <c r="P16" s="3">
        <v>5.0621999999999998</v>
      </c>
      <c r="Q16" s="3">
        <v>0</v>
      </c>
      <c r="R16" s="3" t="s">
        <v>111</v>
      </c>
      <c r="S16" s="3">
        <v>28.9682</v>
      </c>
      <c r="T16" s="3">
        <v>58.695599999999999</v>
      </c>
      <c r="U16" s="3">
        <v>12.6693</v>
      </c>
      <c r="V16" s="3">
        <v>3.5171000000000001</v>
      </c>
      <c r="W16" s="3">
        <v>20</v>
      </c>
    </row>
    <row r="17" spans="1:23" x14ac:dyDescent="0.25">
      <c r="A17" s="2" t="s">
        <v>120</v>
      </c>
      <c r="B17" s="3">
        <v>44.951099999999997</v>
      </c>
      <c r="C17" s="3">
        <v>10.678699999999999</v>
      </c>
      <c r="D17" s="3">
        <v>18.4817</v>
      </c>
      <c r="E17" s="3">
        <v>1.1088</v>
      </c>
      <c r="F17" s="3">
        <v>5.2111000000000001</v>
      </c>
      <c r="G17" s="3">
        <v>0</v>
      </c>
      <c r="H17" s="3">
        <v>0</v>
      </c>
      <c r="I17" s="3">
        <v>24.328800000000001</v>
      </c>
      <c r="J17" s="3">
        <v>11.5029</v>
      </c>
      <c r="K17" s="3">
        <v>28.075099999999999</v>
      </c>
      <c r="L17" s="3">
        <v>22.867100000000001</v>
      </c>
      <c r="M17" s="3">
        <v>0</v>
      </c>
      <c r="N17" s="3">
        <v>25.294899999999998</v>
      </c>
      <c r="O17" s="3">
        <v>26.203099999999999</v>
      </c>
      <c r="P17" s="3">
        <v>12.985900000000001</v>
      </c>
      <c r="Q17" s="3">
        <v>0</v>
      </c>
      <c r="R17" s="3" t="s">
        <v>111</v>
      </c>
      <c r="S17" s="3">
        <v>33.979700000000001</v>
      </c>
      <c r="T17" s="3">
        <v>27.688199999999998</v>
      </c>
      <c r="U17" s="3">
        <v>0</v>
      </c>
      <c r="V17" s="3">
        <v>0</v>
      </c>
      <c r="W17" s="3">
        <v>20</v>
      </c>
    </row>
    <row r="18" spans="1:23" x14ac:dyDescent="0.25">
      <c r="A18" s="2" t="s">
        <v>121</v>
      </c>
      <c r="B18" s="3">
        <v>0</v>
      </c>
      <c r="C18" s="3">
        <v>0</v>
      </c>
      <c r="D18" s="3">
        <v>45.375399999999999</v>
      </c>
      <c r="E18" s="3">
        <v>11.0251</v>
      </c>
      <c r="F18" s="3">
        <v>0.46310000000000001</v>
      </c>
      <c r="G18" s="3">
        <v>0</v>
      </c>
      <c r="H18" s="3">
        <v>0</v>
      </c>
      <c r="I18" s="3">
        <v>5.2470999999999997</v>
      </c>
      <c r="J18" s="3">
        <v>13.0794</v>
      </c>
      <c r="K18" s="3">
        <v>0</v>
      </c>
      <c r="L18" s="3">
        <v>11.131399999999999</v>
      </c>
      <c r="M18" s="3">
        <v>20.225300000000001</v>
      </c>
      <c r="N18" s="3">
        <v>6.4062999999999999</v>
      </c>
      <c r="O18" s="3">
        <v>36.851399999999998</v>
      </c>
      <c r="P18" s="3">
        <v>28.455500000000001</v>
      </c>
      <c r="Q18" s="3">
        <v>0</v>
      </c>
      <c r="R18" s="3" t="s">
        <v>111</v>
      </c>
      <c r="S18" s="3">
        <v>30.853100000000001</v>
      </c>
      <c r="T18" s="3">
        <v>0</v>
      </c>
      <c r="U18" s="3">
        <v>24.419799999999999</v>
      </c>
      <c r="V18" s="3">
        <v>18.7484</v>
      </c>
      <c r="W18" s="3">
        <v>20</v>
      </c>
    </row>
    <row r="19" spans="1:23" x14ac:dyDescent="0.25">
      <c r="A19" s="2" t="s">
        <v>122</v>
      </c>
      <c r="B19" s="3">
        <v>27.0486</v>
      </c>
      <c r="C19" s="3">
        <v>0</v>
      </c>
      <c r="D19" s="3">
        <v>5.9546000000000001</v>
      </c>
      <c r="E19" s="3">
        <v>0</v>
      </c>
      <c r="F19" s="3">
        <v>26.712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10.2417</v>
      </c>
      <c r="O19" s="3">
        <v>0.1303</v>
      </c>
      <c r="P19" s="3">
        <v>8.1730999999999998</v>
      </c>
      <c r="Q19" s="3">
        <v>0</v>
      </c>
      <c r="R19" s="3" t="s">
        <v>111</v>
      </c>
      <c r="S19" s="3">
        <v>0</v>
      </c>
      <c r="T19" s="3">
        <v>0</v>
      </c>
      <c r="U19" s="3">
        <v>0</v>
      </c>
      <c r="V19" s="3">
        <v>0</v>
      </c>
      <c r="W19" s="3">
        <v>20</v>
      </c>
    </row>
    <row r="20" spans="1:23" x14ac:dyDescent="0.25">
      <c r="A20" s="2" t="s">
        <v>123</v>
      </c>
      <c r="B20" s="3">
        <v>57.354100000000003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3.3868</v>
      </c>
      <c r="P20" s="3">
        <v>0</v>
      </c>
      <c r="Q20" s="3">
        <v>0</v>
      </c>
      <c r="R20" s="3" t="s">
        <v>111</v>
      </c>
      <c r="S20" s="3">
        <v>0</v>
      </c>
      <c r="T20" s="3">
        <v>0</v>
      </c>
      <c r="U20" s="3">
        <v>0</v>
      </c>
      <c r="V20" s="3">
        <v>0</v>
      </c>
      <c r="W20" s="3">
        <v>20</v>
      </c>
    </row>
    <row r="21" spans="1:23" x14ac:dyDescent="0.25">
      <c r="A21" s="2" t="s">
        <v>124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6.8743999999999996</v>
      </c>
      <c r="J21" s="3">
        <v>0</v>
      </c>
      <c r="K21" s="3">
        <v>2.3E-2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 t="s">
        <v>111</v>
      </c>
      <c r="S21" s="3">
        <v>0</v>
      </c>
      <c r="T21" s="3">
        <v>5.4753999999999996</v>
      </c>
      <c r="U21" s="3">
        <v>0</v>
      </c>
      <c r="V21" s="3">
        <v>0</v>
      </c>
      <c r="W21" s="3">
        <v>20</v>
      </c>
    </row>
    <row r="22" spans="1:23" x14ac:dyDescent="0.25">
      <c r="A22" s="2" t="s">
        <v>125</v>
      </c>
      <c r="B22" s="3">
        <v>40.547600000000003</v>
      </c>
      <c r="C22" s="3">
        <v>30.802</v>
      </c>
      <c r="D22" s="3">
        <v>0</v>
      </c>
      <c r="E22" s="3">
        <v>22.325199999999999</v>
      </c>
      <c r="F22" s="3">
        <v>33.750100000000003</v>
      </c>
      <c r="G22" s="3">
        <v>0</v>
      </c>
      <c r="H22" s="3">
        <v>12.51689</v>
      </c>
      <c r="I22" s="3">
        <v>21.520499999999998</v>
      </c>
      <c r="J22" s="3">
        <v>29.3232</v>
      </c>
      <c r="K22" s="3">
        <v>23.6417</v>
      </c>
      <c r="L22" s="3">
        <v>28.3703</v>
      </c>
      <c r="M22" s="3">
        <v>33.285600000000002</v>
      </c>
      <c r="N22" s="3">
        <v>23.328800000000001</v>
      </c>
      <c r="O22" s="3">
        <v>0</v>
      </c>
      <c r="P22" s="3">
        <v>21.791799999999999</v>
      </c>
      <c r="Q22" s="3">
        <v>12.5829</v>
      </c>
      <c r="R22" s="3" t="s">
        <v>111</v>
      </c>
      <c r="S22" s="3">
        <v>22.9391</v>
      </c>
      <c r="T22" s="3">
        <v>23.244599999999998</v>
      </c>
      <c r="U22" s="3">
        <v>31.3049</v>
      </c>
      <c r="V22" s="3">
        <v>25.225200000000001</v>
      </c>
      <c r="W22" s="3">
        <v>20</v>
      </c>
    </row>
    <row r="23" spans="1:23" x14ac:dyDescent="0.25">
      <c r="A23" s="2" t="s">
        <v>126</v>
      </c>
      <c r="B23" s="3">
        <v>37.263399999999997</v>
      </c>
      <c r="C23" s="3">
        <v>21.070699999999999</v>
      </c>
      <c r="D23" s="3">
        <v>29.106300000000001</v>
      </c>
      <c r="E23" s="3">
        <v>0</v>
      </c>
      <c r="F23" s="3">
        <v>0</v>
      </c>
      <c r="G23" s="3">
        <v>0</v>
      </c>
      <c r="H23" s="3">
        <v>0</v>
      </c>
      <c r="I23" s="3">
        <v>15.0313</v>
      </c>
      <c r="J23" s="3">
        <v>4.5646000000000004</v>
      </c>
      <c r="K23" s="3">
        <v>0</v>
      </c>
      <c r="L23" s="3">
        <v>18.0398</v>
      </c>
      <c r="M23" s="3">
        <v>0</v>
      </c>
      <c r="N23" s="3">
        <v>32.4268</v>
      </c>
      <c r="O23" s="3">
        <v>34.512</v>
      </c>
      <c r="P23" s="3">
        <v>0</v>
      </c>
      <c r="Q23" s="3">
        <v>0</v>
      </c>
      <c r="R23" s="3" t="s">
        <v>111</v>
      </c>
      <c r="S23" s="3">
        <v>51.151400000000002</v>
      </c>
      <c r="T23" s="3">
        <v>8.9359999999999999</v>
      </c>
      <c r="U23" s="3">
        <v>8.9332999999999991</v>
      </c>
      <c r="V23" s="3">
        <v>5.3692000000000002</v>
      </c>
      <c r="W23" s="3">
        <v>20</v>
      </c>
    </row>
    <row r="24" spans="1:23" x14ac:dyDescent="0.25">
      <c r="A24" s="2" t="s">
        <v>127</v>
      </c>
      <c r="B24" s="3">
        <v>0</v>
      </c>
      <c r="C24" s="3">
        <v>0</v>
      </c>
      <c r="D24" s="3">
        <v>0.98650000000000004</v>
      </c>
      <c r="E24" s="3">
        <v>7.8079999999999998</v>
      </c>
      <c r="F24" s="3">
        <v>0</v>
      </c>
      <c r="G24" s="3">
        <v>0</v>
      </c>
      <c r="H24" s="3">
        <v>0</v>
      </c>
      <c r="I24" s="3">
        <v>2.7444999999999999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7.7899999999999997E-2</v>
      </c>
      <c r="P24" s="3">
        <v>0</v>
      </c>
      <c r="Q24" s="3">
        <v>0</v>
      </c>
      <c r="R24" s="3" t="s">
        <v>111</v>
      </c>
      <c r="S24" s="3">
        <v>0</v>
      </c>
      <c r="T24" s="3">
        <v>0</v>
      </c>
      <c r="U24" s="3">
        <v>0</v>
      </c>
      <c r="V24" s="3">
        <v>0</v>
      </c>
      <c r="W24" s="3">
        <v>20</v>
      </c>
    </row>
    <row r="25" spans="1:23" x14ac:dyDescent="0.25">
      <c r="A25" s="2" t="s">
        <v>128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2.0165999999999999</v>
      </c>
      <c r="L25" s="3">
        <v>0</v>
      </c>
      <c r="M25" s="3">
        <v>0</v>
      </c>
      <c r="N25" s="3">
        <v>0.3543</v>
      </c>
      <c r="O25" s="3">
        <v>0</v>
      </c>
      <c r="P25" s="3">
        <v>20.573399999999999</v>
      </c>
      <c r="Q25" s="3">
        <v>0</v>
      </c>
      <c r="R25" s="3" t="s">
        <v>111</v>
      </c>
      <c r="S25" s="3">
        <v>0</v>
      </c>
      <c r="T25" s="3">
        <v>0</v>
      </c>
      <c r="U25" s="3">
        <v>0</v>
      </c>
      <c r="V25" s="3">
        <v>0</v>
      </c>
      <c r="W25" s="3">
        <v>20</v>
      </c>
    </row>
    <row r="26" spans="1:23" x14ac:dyDescent="0.25">
      <c r="A26" s="2" t="s">
        <v>129</v>
      </c>
      <c r="B26" s="3">
        <v>0</v>
      </c>
      <c r="C26" s="3">
        <v>0</v>
      </c>
      <c r="D26" s="3">
        <v>20.3583</v>
      </c>
      <c r="E26" s="3">
        <v>0</v>
      </c>
      <c r="F26" s="3">
        <v>25.218900000000001</v>
      </c>
      <c r="G26" s="3">
        <v>14.960729000000001</v>
      </c>
      <c r="H26" s="3">
        <v>60.017049999999998</v>
      </c>
      <c r="I26" s="3">
        <v>21.393999999999998</v>
      </c>
      <c r="J26" s="3">
        <v>0</v>
      </c>
      <c r="K26" s="3">
        <v>0</v>
      </c>
      <c r="L26" s="3">
        <v>11.755699999999999</v>
      </c>
      <c r="M26" s="3">
        <v>23.4056</v>
      </c>
      <c r="N26" s="3">
        <v>4.6893000000000002</v>
      </c>
      <c r="O26" s="3">
        <v>11.863200000000001</v>
      </c>
      <c r="P26" s="3">
        <v>22.061699999999998</v>
      </c>
      <c r="Q26" s="3">
        <v>0</v>
      </c>
      <c r="R26" s="3" t="s">
        <v>111</v>
      </c>
      <c r="S26" s="3">
        <v>22.001300000000001</v>
      </c>
      <c r="T26" s="3">
        <v>19.247199999999999</v>
      </c>
      <c r="U26" s="3">
        <v>9.6534999999999993</v>
      </c>
      <c r="V26" s="3">
        <v>19.010400000000001</v>
      </c>
      <c r="W26" s="3">
        <v>20</v>
      </c>
    </row>
    <row r="27" spans="1:23" x14ac:dyDescent="0.25">
      <c r="A27" s="2" t="s">
        <v>130</v>
      </c>
      <c r="B27" s="3">
        <v>3.6713</v>
      </c>
      <c r="C27" s="3">
        <v>0</v>
      </c>
      <c r="D27" s="3">
        <v>8.5197000000000003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0.70120000000000005</v>
      </c>
      <c r="O27" s="3">
        <v>0</v>
      </c>
      <c r="P27" s="3">
        <v>0</v>
      </c>
      <c r="Q27" s="3">
        <v>0</v>
      </c>
      <c r="R27" s="3" t="s">
        <v>111</v>
      </c>
      <c r="S27" s="3">
        <v>0</v>
      </c>
      <c r="T27" s="3">
        <v>0</v>
      </c>
      <c r="U27" s="3">
        <v>0</v>
      </c>
      <c r="V27" s="3">
        <v>0</v>
      </c>
      <c r="W27" s="3">
        <v>20</v>
      </c>
    </row>
    <row r="28" spans="1:23" x14ac:dyDescent="0.25">
      <c r="A28" s="2" t="s">
        <v>131</v>
      </c>
      <c r="B28" s="3">
        <v>0</v>
      </c>
      <c r="C28" s="3">
        <v>10.2239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6.5129999999999999</v>
      </c>
      <c r="M28" s="3">
        <v>0</v>
      </c>
      <c r="N28" s="3">
        <v>2.4167999999999998</v>
      </c>
      <c r="O28" s="3">
        <v>0</v>
      </c>
      <c r="P28" s="3">
        <v>0</v>
      </c>
      <c r="Q28" s="3">
        <v>0</v>
      </c>
      <c r="R28" s="3" t="s">
        <v>111</v>
      </c>
      <c r="S28" s="3">
        <v>0</v>
      </c>
      <c r="T28" s="3">
        <v>0</v>
      </c>
      <c r="U28" s="3">
        <v>0</v>
      </c>
      <c r="V28" s="3">
        <v>0</v>
      </c>
      <c r="W28" s="3">
        <v>20</v>
      </c>
    </row>
    <row r="29" spans="1:23" x14ac:dyDescent="0.25">
      <c r="A29" s="2" t="s">
        <v>132</v>
      </c>
      <c r="B29" s="3">
        <v>49.555399999999999</v>
      </c>
      <c r="C29" s="3">
        <v>17.0197</v>
      </c>
      <c r="D29" s="3">
        <v>48.598599999999998</v>
      </c>
      <c r="E29" s="3">
        <v>3.5070000000000001</v>
      </c>
      <c r="F29" s="3">
        <v>26.693300000000001</v>
      </c>
      <c r="G29" s="3">
        <v>1.5065200000000001</v>
      </c>
      <c r="H29" s="3">
        <v>0</v>
      </c>
      <c r="I29" s="3">
        <v>38.0501</v>
      </c>
      <c r="J29" s="3">
        <v>0</v>
      </c>
      <c r="K29" s="3">
        <v>0</v>
      </c>
      <c r="L29" s="3">
        <v>24.5091</v>
      </c>
      <c r="M29" s="3">
        <v>0</v>
      </c>
      <c r="N29" s="3">
        <v>51.741300000000003</v>
      </c>
      <c r="O29" s="3">
        <v>47.490200000000002</v>
      </c>
      <c r="P29" s="3">
        <v>0</v>
      </c>
      <c r="Q29" s="3">
        <v>0.58409999999999995</v>
      </c>
      <c r="R29" s="3" t="s">
        <v>111</v>
      </c>
      <c r="S29" s="3">
        <v>58.926499999999997</v>
      </c>
      <c r="T29" s="3">
        <v>19.7439</v>
      </c>
      <c r="U29" s="3">
        <v>0</v>
      </c>
      <c r="V29" s="3">
        <v>0</v>
      </c>
      <c r="W29" s="3">
        <v>20</v>
      </c>
    </row>
    <row r="30" spans="1:23" x14ac:dyDescent="0.25">
      <c r="A30" s="2" t="s">
        <v>133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3.6454</v>
      </c>
      <c r="J30" s="3">
        <v>4.2777000000000003</v>
      </c>
      <c r="K30" s="3">
        <v>0</v>
      </c>
      <c r="L30" s="3">
        <v>0</v>
      </c>
      <c r="M30" s="3">
        <v>0</v>
      </c>
      <c r="N30" s="3">
        <v>0</v>
      </c>
      <c r="O30" s="3">
        <v>2.2499999999999999E-2</v>
      </c>
      <c r="P30" s="3">
        <v>0</v>
      </c>
      <c r="Q30" s="3">
        <v>0</v>
      </c>
      <c r="R30" s="3" t="s">
        <v>111</v>
      </c>
      <c r="S30" s="3">
        <v>0</v>
      </c>
      <c r="T30" s="3">
        <v>0</v>
      </c>
      <c r="U30" s="3">
        <v>0</v>
      </c>
      <c r="V30" s="3">
        <v>0</v>
      </c>
      <c r="W30" s="3">
        <v>20</v>
      </c>
    </row>
    <row r="31" spans="1:23" x14ac:dyDescent="0.25">
      <c r="A31" s="2" t="s">
        <v>134</v>
      </c>
      <c r="B31" s="3">
        <v>56.7258</v>
      </c>
      <c r="C31" s="3">
        <v>22.130099999999999</v>
      </c>
      <c r="D31" s="3">
        <v>36.265700000000002</v>
      </c>
      <c r="E31" s="3">
        <v>0</v>
      </c>
      <c r="F31" s="3">
        <v>11.3263</v>
      </c>
      <c r="G31" s="3">
        <v>0</v>
      </c>
      <c r="H31" s="3">
        <v>74.037369999999996</v>
      </c>
      <c r="I31" s="3">
        <v>26.827000000000002</v>
      </c>
      <c r="J31" s="3">
        <v>20.124400000000001</v>
      </c>
      <c r="K31" s="3">
        <v>42.6173</v>
      </c>
      <c r="L31" s="3">
        <v>13.629300000000001</v>
      </c>
      <c r="M31" s="3">
        <v>0</v>
      </c>
      <c r="N31" s="3">
        <v>28.4587</v>
      </c>
      <c r="O31" s="3">
        <v>0</v>
      </c>
      <c r="P31" s="3">
        <v>0</v>
      </c>
      <c r="Q31" s="3">
        <v>0</v>
      </c>
      <c r="R31" s="3" t="s">
        <v>111</v>
      </c>
      <c r="S31" s="3">
        <v>15.226599999999999</v>
      </c>
      <c r="T31" s="3">
        <v>29.4407</v>
      </c>
      <c r="U31" s="3">
        <v>19.1919</v>
      </c>
      <c r="V31" s="3">
        <v>19.1919</v>
      </c>
      <c r="W31" s="3">
        <v>20</v>
      </c>
    </row>
    <row r="32" spans="1:23" x14ac:dyDescent="0.25">
      <c r="A32" s="2" t="s">
        <v>135</v>
      </c>
      <c r="B32" s="3">
        <v>0</v>
      </c>
      <c r="C32" s="3">
        <v>5.5640000000000001</v>
      </c>
      <c r="D32" s="3">
        <v>0</v>
      </c>
      <c r="E32" s="3">
        <v>0</v>
      </c>
      <c r="F32" s="3">
        <v>0</v>
      </c>
      <c r="G32" s="3">
        <v>0</v>
      </c>
      <c r="H32" s="3">
        <v>56.760590000000001</v>
      </c>
      <c r="I32" s="3">
        <v>0</v>
      </c>
      <c r="J32" s="3">
        <v>0</v>
      </c>
      <c r="K32" s="3">
        <v>0</v>
      </c>
      <c r="L32" s="3">
        <v>1.6182000000000001</v>
      </c>
      <c r="M32" s="3">
        <v>0</v>
      </c>
      <c r="N32" s="3">
        <v>2.3243999999999998</v>
      </c>
      <c r="O32" s="3">
        <v>0</v>
      </c>
      <c r="P32" s="3">
        <v>0</v>
      </c>
      <c r="Q32" s="3">
        <v>0</v>
      </c>
      <c r="R32" s="3" t="s">
        <v>111</v>
      </c>
      <c r="S32" s="3">
        <v>2.8685</v>
      </c>
      <c r="T32" s="3">
        <v>4.5096999999999996</v>
      </c>
      <c r="U32" s="3">
        <v>6.1839000000000004</v>
      </c>
      <c r="V32" s="3">
        <v>0</v>
      </c>
      <c r="W32" s="3">
        <v>20</v>
      </c>
    </row>
    <row r="33" spans="1:23" x14ac:dyDescent="0.25">
      <c r="A33" s="2" t="s">
        <v>136</v>
      </c>
      <c r="B33" s="3">
        <v>31.900200000000002</v>
      </c>
      <c r="C33" s="3">
        <v>0</v>
      </c>
      <c r="D33" s="3">
        <v>0</v>
      </c>
      <c r="E33" s="3">
        <v>19.006799999999998</v>
      </c>
      <c r="F33" s="3">
        <v>0</v>
      </c>
      <c r="G33" s="3">
        <v>0</v>
      </c>
      <c r="H33" s="3">
        <v>52.409460000000003</v>
      </c>
      <c r="I33" s="3">
        <v>0</v>
      </c>
      <c r="J33" s="3">
        <v>12.8422</v>
      </c>
      <c r="K33" s="3">
        <v>0</v>
      </c>
      <c r="L33" s="3">
        <v>0</v>
      </c>
      <c r="M33" s="3">
        <v>0</v>
      </c>
      <c r="N33" s="3">
        <v>10.283099999999999</v>
      </c>
      <c r="O33" s="3">
        <v>0</v>
      </c>
      <c r="P33" s="3">
        <v>0</v>
      </c>
      <c r="Q33" s="3">
        <v>3.0670000000000002</v>
      </c>
      <c r="R33" s="3" t="s">
        <v>111</v>
      </c>
      <c r="S33" s="3">
        <v>7.4767999999999999</v>
      </c>
      <c r="T33" s="3">
        <v>16.654599999999999</v>
      </c>
      <c r="U33" s="3">
        <v>0</v>
      </c>
      <c r="V33" s="3">
        <v>0</v>
      </c>
      <c r="W33" s="3">
        <v>20</v>
      </c>
    </row>
    <row r="34" spans="1:23" x14ac:dyDescent="0.25">
      <c r="A34" s="2" t="s">
        <v>137</v>
      </c>
      <c r="B34" s="3">
        <v>0</v>
      </c>
      <c r="C34" s="3">
        <v>0</v>
      </c>
      <c r="D34" s="3">
        <v>28.342700000000001</v>
      </c>
      <c r="E34" s="3">
        <v>0</v>
      </c>
      <c r="F34" s="3">
        <v>0</v>
      </c>
      <c r="G34" s="3">
        <v>0</v>
      </c>
      <c r="H34" s="3">
        <v>40.894269999999999</v>
      </c>
      <c r="I34" s="3">
        <v>0</v>
      </c>
      <c r="J34" s="3">
        <v>0</v>
      </c>
      <c r="K34" s="3">
        <v>5.9954000000000001</v>
      </c>
      <c r="L34" s="3">
        <v>0</v>
      </c>
      <c r="M34" s="3">
        <v>0</v>
      </c>
      <c r="N34" s="3">
        <v>0</v>
      </c>
      <c r="O34" s="3">
        <v>0</v>
      </c>
      <c r="P34" s="3">
        <v>4.8723000000000001</v>
      </c>
      <c r="Q34" s="3">
        <v>0</v>
      </c>
      <c r="R34" s="3" t="s">
        <v>111</v>
      </c>
      <c r="S34" s="3">
        <v>0</v>
      </c>
      <c r="T34" s="3">
        <v>0</v>
      </c>
      <c r="U34" s="3">
        <v>0</v>
      </c>
      <c r="V34" s="3">
        <v>0</v>
      </c>
      <c r="W34" s="3">
        <v>20</v>
      </c>
    </row>
    <row r="35" spans="1:23" x14ac:dyDescent="0.25">
      <c r="A35" s="2" t="s">
        <v>138</v>
      </c>
      <c r="B35" s="3">
        <v>2.0084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 t="s">
        <v>111</v>
      </c>
      <c r="S35" s="3">
        <v>0</v>
      </c>
      <c r="T35" s="3">
        <v>0</v>
      </c>
      <c r="U35" s="3">
        <v>0</v>
      </c>
      <c r="V35" s="3">
        <v>0</v>
      </c>
      <c r="W35" s="3">
        <v>20</v>
      </c>
    </row>
    <row r="36" spans="1:23" x14ac:dyDescent="0.25">
      <c r="A36" s="2" t="s">
        <v>139</v>
      </c>
      <c r="B36" s="3">
        <v>0.47860000000000003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1.2E-2</v>
      </c>
      <c r="K36" s="3">
        <v>0</v>
      </c>
      <c r="L36" s="3">
        <v>25.5871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 t="s">
        <v>111</v>
      </c>
      <c r="S36" s="3">
        <v>0</v>
      </c>
      <c r="T36" s="3">
        <v>0</v>
      </c>
      <c r="U36" s="3">
        <v>0</v>
      </c>
      <c r="V36" s="3">
        <v>0</v>
      </c>
      <c r="W36" s="3">
        <v>20</v>
      </c>
    </row>
    <row r="37" spans="1:23" x14ac:dyDescent="0.25">
      <c r="A37" s="2" t="s">
        <v>140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 t="s">
        <v>111</v>
      </c>
      <c r="S37" s="3">
        <v>0</v>
      </c>
      <c r="T37" s="3">
        <v>0</v>
      </c>
      <c r="U37" s="3">
        <v>0</v>
      </c>
      <c r="V37" s="3">
        <v>0</v>
      </c>
      <c r="W37" s="3">
        <v>20</v>
      </c>
    </row>
    <row r="38" spans="1:23" x14ac:dyDescent="0.25">
      <c r="A38" s="2" t="s">
        <v>141</v>
      </c>
      <c r="B38" s="3">
        <v>0</v>
      </c>
      <c r="C38" s="3">
        <v>0.18890000000000001</v>
      </c>
      <c r="D38" s="3">
        <v>11.3683</v>
      </c>
      <c r="E38" s="3">
        <v>0</v>
      </c>
      <c r="F38" s="3">
        <v>2.7237</v>
      </c>
      <c r="G38" s="3">
        <v>0</v>
      </c>
      <c r="H38" s="3">
        <v>0</v>
      </c>
      <c r="I38" s="3">
        <v>1.6634</v>
      </c>
      <c r="J38" s="3">
        <v>0</v>
      </c>
      <c r="K38" s="3">
        <v>0</v>
      </c>
      <c r="L38" s="3">
        <v>15.8119</v>
      </c>
      <c r="M38" s="3">
        <v>0</v>
      </c>
      <c r="N38" s="3">
        <v>0</v>
      </c>
      <c r="O38" s="3">
        <v>24.316500000000001</v>
      </c>
      <c r="P38" s="3">
        <v>0</v>
      </c>
      <c r="Q38" s="3">
        <v>0</v>
      </c>
      <c r="R38" s="3" t="s">
        <v>111</v>
      </c>
      <c r="S38" s="3">
        <v>0.42109999999999997</v>
      </c>
      <c r="T38" s="3">
        <v>0</v>
      </c>
      <c r="U38" s="3">
        <v>0</v>
      </c>
      <c r="V38" s="3">
        <v>0</v>
      </c>
      <c r="W38" s="3">
        <v>20</v>
      </c>
    </row>
    <row r="39" spans="1:23" x14ac:dyDescent="0.25">
      <c r="A39" s="2" t="s">
        <v>142</v>
      </c>
      <c r="B39" s="3">
        <v>0</v>
      </c>
      <c r="C39" s="3">
        <v>0</v>
      </c>
      <c r="D39" s="3">
        <v>0</v>
      </c>
      <c r="E39" s="3">
        <v>5.1867999999999999</v>
      </c>
      <c r="F39" s="3">
        <v>15.486599999999999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4.1685999999999996</v>
      </c>
      <c r="Q39" s="3">
        <v>0</v>
      </c>
      <c r="R39" s="3" t="s">
        <v>111</v>
      </c>
      <c r="S39" s="3">
        <v>0.43430000000000002</v>
      </c>
      <c r="T39" s="3">
        <v>0</v>
      </c>
      <c r="U39" s="3">
        <v>0.33729999999999999</v>
      </c>
      <c r="V39" s="3">
        <v>0</v>
      </c>
      <c r="W39" s="3">
        <v>20</v>
      </c>
    </row>
    <row r="40" spans="1:23" x14ac:dyDescent="0.25">
      <c r="A40" s="2" t="s">
        <v>143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6.3303000000000003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 t="s">
        <v>111</v>
      </c>
      <c r="S40" s="3">
        <v>1.7829999999999999</v>
      </c>
      <c r="T40" s="3">
        <v>19.089300000000001</v>
      </c>
      <c r="U40" s="3">
        <v>0</v>
      </c>
      <c r="V40" s="3">
        <v>0</v>
      </c>
      <c r="W40" s="3">
        <v>20</v>
      </c>
    </row>
    <row r="41" spans="1:23" x14ac:dyDescent="0.25">
      <c r="A41" s="2" t="s">
        <v>144</v>
      </c>
      <c r="B41" s="3">
        <v>0</v>
      </c>
      <c r="C41" s="3">
        <v>0</v>
      </c>
      <c r="D41" s="3">
        <v>1.6103000000000001</v>
      </c>
      <c r="E41" s="3">
        <v>0</v>
      </c>
      <c r="F41" s="3">
        <v>0</v>
      </c>
      <c r="G41" s="3">
        <v>0</v>
      </c>
      <c r="H41" s="3">
        <v>33.514670000000002</v>
      </c>
      <c r="I41" s="3">
        <v>0</v>
      </c>
      <c r="J41" s="3">
        <v>0</v>
      </c>
      <c r="K41" s="3">
        <v>0.28079999999999999</v>
      </c>
      <c r="L41" s="3">
        <v>6.2632000000000003</v>
      </c>
      <c r="M41" s="3">
        <v>0</v>
      </c>
      <c r="N41" s="3">
        <v>16.902699999999999</v>
      </c>
      <c r="O41" s="3">
        <v>0</v>
      </c>
      <c r="P41" s="3">
        <v>0</v>
      </c>
      <c r="Q41" s="3">
        <v>0</v>
      </c>
      <c r="R41" s="3" t="s">
        <v>111</v>
      </c>
      <c r="S41" s="3">
        <v>0</v>
      </c>
      <c r="T41" s="3">
        <v>0</v>
      </c>
      <c r="U41" s="3">
        <v>0</v>
      </c>
      <c r="V41" s="3">
        <v>0</v>
      </c>
      <c r="W41" s="3">
        <v>20</v>
      </c>
    </row>
    <row r="42" spans="1:23" x14ac:dyDescent="0.25">
      <c r="A42" s="2" t="s">
        <v>145</v>
      </c>
      <c r="B42" s="3">
        <v>68.530699999999996</v>
      </c>
      <c r="C42" s="3">
        <v>41.701000000000001</v>
      </c>
      <c r="D42" s="3">
        <v>50.968499999999999</v>
      </c>
      <c r="E42" s="3">
        <v>36.683300000000003</v>
      </c>
      <c r="F42" s="3">
        <v>39.360599999999998</v>
      </c>
      <c r="G42" s="3">
        <v>0</v>
      </c>
      <c r="H42" s="3">
        <v>6.5516245299999998</v>
      </c>
      <c r="I42" s="3">
        <v>33.477499999999999</v>
      </c>
      <c r="J42" s="3">
        <v>36.031999999999996</v>
      </c>
      <c r="K42" s="3">
        <v>65.610699999999994</v>
      </c>
      <c r="L42" s="3">
        <v>39.855800000000002</v>
      </c>
      <c r="M42" s="3">
        <v>50.3444</v>
      </c>
      <c r="N42" s="3">
        <v>41.877400000000002</v>
      </c>
      <c r="O42" s="3">
        <v>38.9315</v>
      </c>
      <c r="P42" s="3">
        <v>53.156100000000002</v>
      </c>
      <c r="Q42" s="3">
        <v>36.271700000000003</v>
      </c>
      <c r="R42" s="3" t="s">
        <v>111</v>
      </c>
      <c r="S42" s="3">
        <v>33.511800000000001</v>
      </c>
      <c r="T42" s="3">
        <v>54.002299999999998</v>
      </c>
      <c r="U42" s="3">
        <v>40.401000000000003</v>
      </c>
      <c r="V42" s="3">
        <v>33.669699999999999</v>
      </c>
      <c r="W42" s="3">
        <v>20</v>
      </c>
    </row>
    <row r="43" spans="1:23" x14ac:dyDescent="0.25">
      <c r="A43" s="2" t="s">
        <v>146</v>
      </c>
      <c r="B43" s="3">
        <v>0</v>
      </c>
      <c r="C43" s="3">
        <v>0</v>
      </c>
      <c r="D43" s="3">
        <v>0</v>
      </c>
      <c r="E43" s="3">
        <v>5.6151999999999997</v>
      </c>
      <c r="F43" s="3">
        <v>0</v>
      </c>
      <c r="G43" s="3">
        <v>0</v>
      </c>
      <c r="H43" s="3">
        <v>0</v>
      </c>
      <c r="I43" s="3">
        <v>0</v>
      </c>
      <c r="J43" s="3">
        <v>3.6718999999999999</v>
      </c>
      <c r="K43" s="3">
        <v>0</v>
      </c>
      <c r="L43" s="3">
        <v>0</v>
      </c>
      <c r="M43" s="3">
        <v>0</v>
      </c>
      <c r="N43" s="3">
        <v>0</v>
      </c>
      <c r="O43" s="3">
        <v>1.2346999999999999</v>
      </c>
      <c r="P43" s="3">
        <v>0</v>
      </c>
      <c r="Q43" s="3">
        <v>0</v>
      </c>
      <c r="R43" s="3" t="s">
        <v>111</v>
      </c>
      <c r="S43" s="3">
        <v>0</v>
      </c>
      <c r="T43" s="3">
        <v>0</v>
      </c>
      <c r="U43" s="3">
        <v>0</v>
      </c>
      <c r="V43" s="3">
        <v>0</v>
      </c>
      <c r="W43" s="3">
        <v>20</v>
      </c>
    </row>
    <row r="44" spans="1:23" x14ac:dyDescent="0.25">
      <c r="A44" s="2" t="s">
        <v>147</v>
      </c>
      <c r="B44" s="3">
        <v>0</v>
      </c>
      <c r="C44" s="3">
        <v>0</v>
      </c>
      <c r="D44" s="3">
        <v>5.9194000000000004</v>
      </c>
      <c r="E44" s="3">
        <v>0</v>
      </c>
      <c r="F44" s="3">
        <v>8.3850999999999996</v>
      </c>
      <c r="G44" s="3">
        <v>0</v>
      </c>
      <c r="H44" s="3">
        <v>0</v>
      </c>
      <c r="I44" s="3">
        <v>1.4438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 t="s">
        <v>111</v>
      </c>
      <c r="S44" s="3">
        <v>0</v>
      </c>
      <c r="T44" s="3">
        <v>0</v>
      </c>
      <c r="U44" s="3">
        <v>0</v>
      </c>
      <c r="V44" s="3">
        <v>0</v>
      </c>
      <c r="W44" s="3">
        <v>20</v>
      </c>
    </row>
    <row r="45" spans="1:23" x14ac:dyDescent="0.25">
      <c r="A45" s="2" t="s">
        <v>148</v>
      </c>
      <c r="B45" s="3">
        <v>47.0944</v>
      </c>
      <c r="C45" s="3">
        <v>35.377200000000002</v>
      </c>
      <c r="D45" s="3">
        <v>64.789599999999993</v>
      </c>
      <c r="E45" s="3">
        <v>61.938200000000002</v>
      </c>
      <c r="F45" s="3">
        <v>52.9634</v>
      </c>
      <c r="G45" s="3">
        <v>0</v>
      </c>
      <c r="H45" s="3">
        <v>45.774439999999998</v>
      </c>
      <c r="I45" s="3">
        <v>45.952100000000002</v>
      </c>
      <c r="J45" s="3">
        <v>36.880000000000003</v>
      </c>
      <c r="K45" s="3">
        <v>44.904899999999998</v>
      </c>
      <c r="L45" s="3">
        <v>46.750999999999998</v>
      </c>
      <c r="M45" s="3">
        <v>81.459299999999999</v>
      </c>
      <c r="N45" s="3">
        <v>44.762099999999997</v>
      </c>
      <c r="O45" s="3">
        <v>72.995000000000005</v>
      </c>
      <c r="P45" s="3">
        <v>86.820999999999998</v>
      </c>
      <c r="Q45" s="3">
        <v>68.759200000000007</v>
      </c>
      <c r="R45" s="3" t="s">
        <v>111</v>
      </c>
      <c r="S45" s="3">
        <v>80.804000000000002</v>
      </c>
      <c r="T45" s="3">
        <v>88.87</v>
      </c>
      <c r="U45" s="3">
        <v>65.1417</v>
      </c>
      <c r="V45" s="3">
        <v>66.7911</v>
      </c>
      <c r="W45" s="3">
        <v>20</v>
      </c>
    </row>
    <row r="46" spans="1:23" x14ac:dyDescent="0.25">
      <c r="A46" s="2" t="s">
        <v>149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3.3567</v>
      </c>
      <c r="L46" s="3">
        <v>15.754799999999999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 t="s">
        <v>111</v>
      </c>
      <c r="S46" s="3">
        <v>0</v>
      </c>
      <c r="T46" s="3">
        <v>0</v>
      </c>
      <c r="U46" s="3">
        <v>0</v>
      </c>
      <c r="V46" s="3">
        <v>0</v>
      </c>
      <c r="W46" s="3">
        <v>20</v>
      </c>
    </row>
    <row r="47" spans="1:23" x14ac:dyDescent="0.25">
      <c r="A47" s="2" t="s">
        <v>150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7.5529999999999999</v>
      </c>
      <c r="M47" s="3">
        <v>0</v>
      </c>
      <c r="N47" s="3">
        <v>0.104</v>
      </c>
      <c r="O47" s="3">
        <v>0</v>
      </c>
      <c r="P47" s="3">
        <v>0</v>
      </c>
      <c r="Q47" s="3">
        <v>0</v>
      </c>
      <c r="R47" s="3" t="s">
        <v>111</v>
      </c>
      <c r="S47" s="3">
        <v>0</v>
      </c>
      <c r="T47" s="3">
        <v>3.2938000000000001</v>
      </c>
      <c r="U47" s="3">
        <v>0</v>
      </c>
      <c r="V47" s="3">
        <v>0</v>
      </c>
      <c r="W47" s="3">
        <v>20</v>
      </c>
    </row>
    <row r="48" spans="1:23" x14ac:dyDescent="0.25">
      <c r="A48" s="2" t="s">
        <v>151</v>
      </c>
      <c r="B48" s="3">
        <v>1.9417</v>
      </c>
      <c r="C48" s="3">
        <v>9.9483999999999995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1.8102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 t="s">
        <v>111</v>
      </c>
      <c r="S48" s="3">
        <v>0</v>
      </c>
      <c r="T48" s="3">
        <v>0</v>
      </c>
      <c r="U48" s="3">
        <v>0.1648</v>
      </c>
      <c r="V48" s="3">
        <v>0</v>
      </c>
      <c r="W48" s="3">
        <v>20</v>
      </c>
    </row>
    <row r="49" spans="1:23" x14ac:dyDescent="0.25">
      <c r="A49" s="2" t="s">
        <v>152</v>
      </c>
      <c r="B49" s="3">
        <v>0.91820000000000002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 t="s">
        <v>111</v>
      </c>
      <c r="V49" s="3">
        <v>0</v>
      </c>
      <c r="W49" s="3">
        <v>20</v>
      </c>
    </row>
    <row r="50" spans="1:23" x14ac:dyDescent="0.25">
      <c r="A50" s="2" t="s">
        <v>153</v>
      </c>
      <c r="B50" s="3">
        <v>12.0061</v>
      </c>
      <c r="C50" s="3">
        <v>9.1216000000000008</v>
      </c>
      <c r="D50" s="3">
        <v>19.544799999999999</v>
      </c>
      <c r="E50" s="3">
        <v>0</v>
      </c>
      <c r="F50" s="3">
        <v>0</v>
      </c>
      <c r="G50" s="3">
        <v>2.703309</v>
      </c>
      <c r="H50" s="3">
        <v>14.27519</v>
      </c>
      <c r="I50" s="3">
        <v>6.0713999999999997</v>
      </c>
      <c r="J50" s="3">
        <v>0</v>
      </c>
      <c r="K50" s="3">
        <v>0</v>
      </c>
      <c r="L50" s="3">
        <v>12.0543</v>
      </c>
      <c r="M50" s="3">
        <v>14.11</v>
      </c>
      <c r="N50" s="3">
        <v>2.8369</v>
      </c>
      <c r="O50" s="3">
        <v>9.5158000000000005</v>
      </c>
      <c r="P50" s="3">
        <v>0</v>
      </c>
      <c r="Q50" s="3">
        <v>7.9115000000000002</v>
      </c>
      <c r="R50" s="3" t="s">
        <v>111</v>
      </c>
      <c r="S50" s="3">
        <v>16.169699999999999</v>
      </c>
      <c r="T50" s="3">
        <v>5.0763999999999996</v>
      </c>
      <c r="U50" s="3">
        <v>3.8934000000000002</v>
      </c>
      <c r="V50" s="3">
        <v>8.1152999999999995</v>
      </c>
      <c r="W50" s="3">
        <v>20</v>
      </c>
    </row>
    <row r="51" spans="1:23" x14ac:dyDescent="0.25">
      <c r="A51" s="2" t="s">
        <v>154</v>
      </c>
      <c r="B51" s="3">
        <v>0</v>
      </c>
      <c r="C51" s="3">
        <v>20.844200000000001</v>
      </c>
      <c r="D51" s="3">
        <v>0</v>
      </c>
      <c r="E51" s="3">
        <v>0</v>
      </c>
      <c r="F51" s="3">
        <v>0</v>
      </c>
      <c r="G51" s="3">
        <v>0</v>
      </c>
      <c r="H51" s="3">
        <v>8.8932099999999998</v>
      </c>
      <c r="I51" s="3">
        <v>0.84689999999999999</v>
      </c>
      <c r="J51" s="3">
        <v>0</v>
      </c>
      <c r="K51" s="3">
        <v>0.15809999999999999</v>
      </c>
      <c r="L51" s="3">
        <v>0</v>
      </c>
      <c r="M51" s="3">
        <v>10.1755</v>
      </c>
      <c r="N51" s="3">
        <v>19.183199999999999</v>
      </c>
      <c r="O51" s="3">
        <v>5.9923999999999999</v>
      </c>
      <c r="P51" s="3">
        <v>10.930199999999999</v>
      </c>
      <c r="Q51" s="3">
        <v>0</v>
      </c>
      <c r="R51" s="3" t="s">
        <v>111</v>
      </c>
      <c r="S51" s="3">
        <v>0</v>
      </c>
      <c r="T51" s="3">
        <v>0</v>
      </c>
      <c r="U51" s="3">
        <v>0</v>
      </c>
      <c r="V51" s="3">
        <v>8.2962000000000007</v>
      </c>
      <c r="W51" s="3">
        <v>20</v>
      </c>
    </row>
    <row r="52" spans="1:23" x14ac:dyDescent="0.25">
      <c r="A52" s="2" t="s">
        <v>155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33.428780000000003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 t="s">
        <v>111</v>
      </c>
      <c r="S52" s="3">
        <v>0</v>
      </c>
      <c r="T52" s="3">
        <v>0</v>
      </c>
      <c r="U52" s="3">
        <v>0</v>
      </c>
      <c r="V52" s="3">
        <v>0</v>
      </c>
      <c r="W52" s="3">
        <v>20</v>
      </c>
    </row>
    <row r="53" spans="1:23" x14ac:dyDescent="0.25">
      <c r="A53" s="2" t="s">
        <v>156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 t="s">
        <v>111</v>
      </c>
      <c r="S53" s="3">
        <v>0</v>
      </c>
      <c r="T53" s="3">
        <v>0</v>
      </c>
      <c r="U53" s="3">
        <v>0</v>
      </c>
      <c r="V53" s="3">
        <v>0</v>
      </c>
      <c r="W53" s="3">
        <v>20</v>
      </c>
    </row>
    <row r="54" spans="1:23" x14ac:dyDescent="0.25">
      <c r="A54" s="2" t="s">
        <v>157</v>
      </c>
      <c r="B54" s="3">
        <v>0</v>
      </c>
      <c r="C54" s="3">
        <v>15.0603</v>
      </c>
      <c r="D54" s="3">
        <v>0</v>
      </c>
      <c r="E54" s="3">
        <v>23.081099999999999</v>
      </c>
      <c r="F54" s="3">
        <v>5.0381999999999998</v>
      </c>
      <c r="G54" s="3">
        <v>0</v>
      </c>
      <c r="H54" s="3">
        <v>0</v>
      </c>
      <c r="I54" s="3">
        <v>15.8406</v>
      </c>
      <c r="J54" s="3">
        <v>0</v>
      </c>
      <c r="K54" s="3">
        <v>22.455200000000001</v>
      </c>
      <c r="L54" s="3">
        <v>8.0053000000000001</v>
      </c>
      <c r="M54" s="3">
        <v>13.1876</v>
      </c>
      <c r="N54" s="3">
        <v>11.4421</v>
      </c>
      <c r="O54" s="3">
        <v>9.3462999999999994</v>
      </c>
      <c r="P54" s="3">
        <v>19.618400000000001</v>
      </c>
      <c r="Q54" s="3">
        <v>0</v>
      </c>
      <c r="R54" s="3" t="s">
        <v>111</v>
      </c>
      <c r="S54" s="3">
        <v>7.7595000000000001</v>
      </c>
      <c r="T54" s="3">
        <v>14.535</v>
      </c>
      <c r="U54" s="3">
        <v>5.3548999999999998</v>
      </c>
      <c r="V54" s="3">
        <v>0</v>
      </c>
      <c r="W54" s="3">
        <v>20</v>
      </c>
    </row>
    <row r="55" spans="1:23" x14ac:dyDescent="0.25">
      <c r="A55" s="2" t="s">
        <v>158</v>
      </c>
      <c r="B55" s="3">
        <v>10.556699999999999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2.3226</v>
      </c>
      <c r="L55" s="3">
        <v>0</v>
      </c>
      <c r="M55" s="3">
        <v>0</v>
      </c>
      <c r="N55" s="3">
        <v>1.4100999999999999</v>
      </c>
      <c r="O55" s="3">
        <v>0</v>
      </c>
      <c r="P55" s="3">
        <v>9.9405999999999999</v>
      </c>
      <c r="Q55" s="3">
        <v>0</v>
      </c>
      <c r="R55" s="3" t="s">
        <v>111</v>
      </c>
      <c r="S55" s="3">
        <v>0</v>
      </c>
      <c r="T55" s="3">
        <v>0</v>
      </c>
      <c r="U55" s="3">
        <v>0</v>
      </c>
      <c r="V55" s="3">
        <v>13.701000000000001</v>
      </c>
      <c r="W55" s="3">
        <v>20</v>
      </c>
    </row>
    <row r="56" spans="1:23" x14ac:dyDescent="0.25">
      <c r="A56" s="2" t="s">
        <v>159</v>
      </c>
      <c r="B56" s="3">
        <v>6.4757999999999996</v>
      </c>
      <c r="C56" s="3">
        <v>0</v>
      </c>
      <c r="D56" s="3">
        <v>4.1863000000000001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1.5317000000000001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 t="s">
        <v>111</v>
      </c>
      <c r="S56" s="3">
        <v>0</v>
      </c>
      <c r="T56" s="3">
        <v>0</v>
      </c>
      <c r="U56" s="3">
        <v>0</v>
      </c>
      <c r="V56" s="3">
        <v>4.0888999999999998</v>
      </c>
      <c r="W56" s="3">
        <v>20</v>
      </c>
    </row>
    <row r="57" spans="1:23" x14ac:dyDescent="0.25">
      <c r="A57" s="2" t="s">
        <v>160</v>
      </c>
      <c r="B57" s="3">
        <v>0</v>
      </c>
      <c r="C57" s="3">
        <v>6.3381999999999996</v>
      </c>
      <c r="D57" s="3">
        <v>25.540299999999998</v>
      </c>
      <c r="E57" s="3">
        <v>45.307299999999998</v>
      </c>
      <c r="F57" s="3">
        <v>0</v>
      </c>
      <c r="G57" s="3">
        <v>21.909300999999999</v>
      </c>
      <c r="H57" s="3">
        <v>0</v>
      </c>
      <c r="I57" s="3">
        <v>0</v>
      </c>
      <c r="J57" s="3">
        <v>20.747</v>
      </c>
      <c r="K57" s="3">
        <v>0</v>
      </c>
      <c r="L57" s="3">
        <v>0</v>
      </c>
      <c r="M57" s="3">
        <v>17.090699999999998</v>
      </c>
      <c r="N57" s="3">
        <v>0</v>
      </c>
      <c r="O57" s="3">
        <v>7.2137000000000002</v>
      </c>
      <c r="P57" s="3">
        <v>0</v>
      </c>
      <c r="Q57" s="3">
        <v>0</v>
      </c>
      <c r="R57" s="3" t="s">
        <v>111</v>
      </c>
      <c r="S57" s="3">
        <v>23.142099999999999</v>
      </c>
      <c r="T57" s="3">
        <v>0</v>
      </c>
      <c r="U57" s="3">
        <v>0</v>
      </c>
      <c r="V57" s="3">
        <v>0</v>
      </c>
      <c r="W57" s="3">
        <v>20</v>
      </c>
    </row>
    <row r="58" spans="1:23" x14ac:dyDescent="0.25">
      <c r="A58" s="2" t="s">
        <v>161</v>
      </c>
      <c r="B58" s="3">
        <v>29.838999999999999</v>
      </c>
      <c r="C58" s="3">
        <v>23.796800000000001</v>
      </c>
      <c r="D58" s="3">
        <v>17.962</v>
      </c>
      <c r="E58" s="3">
        <v>0</v>
      </c>
      <c r="F58" s="3">
        <v>5.4733999999999998</v>
      </c>
      <c r="G58" s="3">
        <v>0</v>
      </c>
      <c r="H58" s="3">
        <v>0</v>
      </c>
      <c r="I58" s="3">
        <v>14.376099999999999</v>
      </c>
      <c r="J58" s="3">
        <v>0</v>
      </c>
      <c r="K58" s="3">
        <v>0</v>
      </c>
      <c r="L58" s="3">
        <v>0</v>
      </c>
      <c r="M58" s="3">
        <v>0</v>
      </c>
      <c r="N58" s="3">
        <v>17.272200000000002</v>
      </c>
      <c r="O58" s="3">
        <v>10.9125</v>
      </c>
      <c r="P58" s="3">
        <v>0</v>
      </c>
      <c r="Q58" s="3">
        <v>0</v>
      </c>
      <c r="R58" s="3">
        <v>0</v>
      </c>
      <c r="S58" s="3">
        <v>9.3010999999999999</v>
      </c>
      <c r="T58" s="3">
        <v>8.7329000000000008</v>
      </c>
      <c r="U58" s="3" t="s">
        <v>111</v>
      </c>
      <c r="V58" s="3" t="s">
        <v>111</v>
      </c>
      <c r="W58" s="3">
        <v>19</v>
      </c>
    </row>
    <row r="59" spans="1:23" x14ac:dyDescent="0.25">
      <c r="A59" s="2" t="s">
        <v>162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12.9979</v>
      </c>
      <c r="J59" s="3">
        <v>0</v>
      </c>
      <c r="K59" s="3">
        <v>14.083299999999999</v>
      </c>
      <c r="L59" s="3">
        <v>0</v>
      </c>
      <c r="M59" s="3">
        <v>0</v>
      </c>
      <c r="N59" s="3">
        <v>8.5851000000000006</v>
      </c>
      <c r="O59" s="3">
        <v>1.5134000000000001</v>
      </c>
      <c r="P59" s="3">
        <v>36.802999999999997</v>
      </c>
      <c r="Q59" s="3">
        <v>0</v>
      </c>
      <c r="R59" s="3">
        <v>0</v>
      </c>
      <c r="S59" s="3">
        <v>0</v>
      </c>
      <c r="T59" s="3">
        <v>0</v>
      </c>
      <c r="U59" s="3" t="s">
        <v>111</v>
      </c>
      <c r="V59" s="3" t="s">
        <v>111</v>
      </c>
      <c r="W59" s="3">
        <v>19</v>
      </c>
    </row>
    <row r="60" spans="1:23" x14ac:dyDescent="0.25">
      <c r="A60" s="2" t="s">
        <v>163</v>
      </c>
      <c r="B60" s="3">
        <v>23.555599999999998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15.4551</v>
      </c>
      <c r="J60" s="3">
        <v>0</v>
      </c>
      <c r="K60" s="3">
        <v>0</v>
      </c>
      <c r="L60" s="3">
        <v>24.312100000000001</v>
      </c>
      <c r="M60" s="3">
        <v>0</v>
      </c>
      <c r="N60" s="3">
        <v>10.098100000000001</v>
      </c>
      <c r="O60" s="3">
        <v>1.9681</v>
      </c>
      <c r="P60" s="3">
        <v>0</v>
      </c>
      <c r="Q60" s="3">
        <v>0</v>
      </c>
      <c r="R60" s="3">
        <v>0</v>
      </c>
      <c r="S60" s="3">
        <v>3.1709999999999998</v>
      </c>
      <c r="T60" s="3">
        <v>7.4128999999999996</v>
      </c>
      <c r="U60" s="3" t="s">
        <v>111</v>
      </c>
      <c r="V60" s="3" t="s">
        <v>111</v>
      </c>
      <c r="W60" s="3">
        <v>19</v>
      </c>
    </row>
    <row r="61" spans="1:23" x14ac:dyDescent="0.25">
      <c r="A61" s="2" t="s">
        <v>164</v>
      </c>
      <c r="B61" s="3">
        <v>54.457000000000001</v>
      </c>
      <c r="C61" s="3">
        <v>55.174599999999998</v>
      </c>
      <c r="D61" s="3">
        <v>44.790500000000002</v>
      </c>
      <c r="E61" s="3">
        <v>0</v>
      </c>
      <c r="F61" s="3">
        <v>19.660799999999998</v>
      </c>
      <c r="G61" s="3">
        <v>0</v>
      </c>
      <c r="H61" s="3">
        <v>0</v>
      </c>
      <c r="I61" s="3">
        <v>37.856699999999996</v>
      </c>
      <c r="J61" s="3">
        <v>8.9452999999999996</v>
      </c>
      <c r="K61" s="3">
        <v>0.97440000000000004</v>
      </c>
      <c r="L61" s="3">
        <v>41.634300000000003</v>
      </c>
      <c r="M61" s="3">
        <v>0</v>
      </c>
      <c r="N61" s="3">
        <v>37.776699999999998</v>
      </c>
      <c r="O61" s="3">
        <v>21.626899999999999</v>
      </c>
      <c r="P61" s="3">
        <v>9.0775000000000006</v>
      </c>
      <c r="Q61" s="3">
        <v>0</v>
      </c>
      <c r="R61" s="3">
        <v>10.1378</v>
      </c>
      <c r="S61" s="3">
        <v>29.044</v>
      </c>
      <c r="T61" s="3">
        <v>18.5425</v>
      </c>
      <c r="U61" s="3" t="s">
        <v>111</v>
      </c>
      <c r="V61" s="3" t="s">
        <v>111</v>
      </c>
      <c r="W61" s="3">
        <v>19</v>
      </c>
    </row>
    <row r="62" spans="1:23" x14ac:dyDescent="0.25">
      <c r="A62" s="2" t="s">
        <v>165</v>
      </c>
      <c r="B62" s="3">
        <v>41.971600000000002</v>
      </c>
      <c r="C62" s="3">
        <v>31.828700000000001</v>
      </c>
      <c r="D62" s="3">
        <v>30.058399999999999</v>
      </c>
      <c r="E62" s="3">
        <v>0</v>
      </c>
      <c r="F62" s="3">
        <v>0</v>
      </c>
      <c r="G62" s="3">
        <v>0</v>
      </c>
      <c r="H62" s="3">
        <v>0</v>
      </c>
      <c r="I62" s="3">
        <v>14.177199999999999</v>
      </c>
      <c r="J62" s="3">
        <v>0</v>
      </c>
      <c r="K62" s="3">
        <v>13.7385</v>
      </c>
      <c r="L62" s="3">
        <v>33.575699999999998</v>
      </c>
      <c r="M62" s="3">
        <v>11.014200000000001</v>
      </c>
      <c r="N62" s="3">
        <v>33.198799999999999</v>
      </c>
      <c r="O62" s="3">
        <v>23.704000000000001</v>
      </c>
      <c r="P62" s="3">
        <v>0</v>
      </c>
      <c r="Q62" s="3">
        <v>23.305099999999999</v>
      </c>
      <c r="R62" s="3">
        <v>24.853300000000001</v>
      </c>
      <c r="S62" s="3">
        <v>30.695699999999999</v>
      </c>
      <c r="T62" s="3">
        <v>18.404699999999998</v>
      </c>
      <c r="U62" s="3" t="s">
        <v>111</v>
      </c>
      <c r="V62" s="3" t="s">
        <v>111</v>
      </c>
      <c r="W62" s="3">
        <v>19</v>
      </c>
    </row>
    <row r="63" spans="1:23" x14ac:dyDescent="0.25">
      <c r="A63" s="2" t="s">
        <v>166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 t="s">
        <v>111</v>
      </c>
      <c r="S63" s="3">
        <v>0</v>
      </c>
      <c r="T63" s="3">
        <v>0</v>
      </c>
      <c r="U63" s="3" t="s">
        <v>111</v>
      </c>
      <c r="V63" s="3" t="s">
        <v>111</v>
      </c>
      <c r="W63" s="3">
        <v>18</v>
      </c>
    </row>
    <row r="64" spans="1:23" x14ac:dyDescent="0.25">
      <c r="A64" s="2" t="s">
        <v>167</v>
      </c>
      <c r="B64" s="3">
        <v>49.547600000000003</v>
      </c>
      <c r="C64" s="3">
        <v>55.840899999999998</v>
      </c>
      <c r="D64" s="3">
        <v>43.899799999999999</v>
      </c>
      <c r="E64" s="3">
        <v>32.316200000000002</v>
      </c>
      <c r="F64" s="3">
        <v>32.359900000000003</v>
      </c>
      <c r="G64" s="3">
        <v>0</v>
      </c>
      <c r="H64" s="3">
        <v>0</v>
      </c>
      <c r="I64" s="3">
        <v>30.1875</v>
      </c>
      <c r="J64" s="3">
        <v>20.8995</v>
      </c>
      <c r="K64" s="3">
        <v>39.706200000000003</v>
      </c>
      <c r="L64" s="3">
        <v>37.8553</v>
      </c>
      <c r="M64" s="3">
        <v>30.076899999999998</v>
      </c>
      <c r="N64" s="3">
        <v>23.713799999999999</v>
      </c>
      <c r="O64" s="3">
        <v>0</v>
      </c>
      <c r="P64" s="3">
        <v>33.414900000000003</v>
      </c>
      <c r="Q64" s="3">
        <v>0</v>
      </c>
      <c r="R64" s="3" t="s">
        <v>111</v>
      </c>
      <c r="S64" s="3">
        <v>12.090299999999999</v>
      </c>
      <c r="T64" s="3">
        <v>11.8193</v>
      </c>
      <c r="U64" s="3" t="s">
        <v>111</v>
      </c>
      <c r="V64" s="3" t="s">
        <v>111</v>
      </c>
      <c r="W64" s="3">
        <v>18</v>
      </c>
    </row>
    <row r="65" spans="1:23" x14ac:dyDescent="0.25">
      <c r="A65" s="2" t="s">
        <v>168</v>
      </c>
      <c r="B65" s="3">
        <v>0</v>
      </c>
      <c r="C65" s="3">
        <v>0</v>
      </c>
      <c r="D65" s="3">
        <v>0</v>
      </c>
      <c r="E65" s="3">
        <v>4.3993000000000002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38.707599999999999</v>
      </c>
      <c r="L65" s="3">
        <v>9.6394000000000002</v>
      </c>
      <c r="M65" s="3">
        <v>0</v>
      </c>
      <c r="N65" s="3">
        <v>21.982099999999999</v>
      </c>
      <c r="O65" s="3">
        <v>0</v>
      </c>
      <c r="P65" s="3">
        <v>8.6605000000000008</v>
      </c>
      <c r="Q65" s="3">
        <v>11.9833</v>
      </c>
      <c r="R65" s="3" t="s">
        <v>111</v>
      </c>
      <c r="S65" s="3">
        <v>3.5499000000000001</v>
      </c>
      <c r="T65" s="3">
        <v>25.318999999999999</v>
      </c>
      <c r="U65" s="3" t="s">
        <v>111</v>
      </c>
      <c r="V65" s="3" t="s">
        <v>111</v>
      </c>
      <c r="W65" s="3">
        <v>18</v>
      </c>
    </row>
    <row r="66" spans="1:23" x14ac:dyDescent="0.25">
      <c r="A66" s="2" t="s">
        <v>169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 t="s">
        <v>111</v>
      </c>
      <c r="S66" s="3">
        <v>0</v>
      </c>
      <c r="T66" s="3">
        <v>0</v>
      </c>
      <c r="U66" s="3" t="s">
        <v>111</v>
      </c>
      <c r="V66" s="3" t="s">
        <v>111</v>
      </c>
      <c r="W66" s="3">
        <v>18</v>
      </c>
    </row>
    <row r="67" spans="1:23" x14ac:dyDescent="0.25">
      <c r="A67" s="2" t="s">
        <v>170</v>
      </c>
      <c r="B67" s="3">
        <v>0</v>
      </c>
      <c r="C67" s="3">
        <v>11.3711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0.32790000000000002</v>
      </c>
      <c r="P67" s="3">
        <v>0</v>
      </c>
      <c r="Q67" s="3">
        <v>0</v>
      </c>
      <c r="R67" s="3" t="s">
        <v>111</v>
      </c>
      <c r="S67" s="3">
        <v>0</v>
      </c>
      <c r="T67" s="3">
        <v>6.1216999999999997</v>
      </c>
      <c r="U67" s="3" t="s">
        <v>111</v>
      </c>
      <c r="V67" s="3" t="s">
        <v>111</v>
      </c>
      <c r="W67" s="3">
        <v>18</v>
      </c>
    </row>
    <row r="68" spans="1:23" x14ac:dyDescent="0.25">
      <c r="A68" s="2" t="s">
        <v>171</v>
      </c>
      <c r="B68" s="3">
        <v>47.1601</v>
      </c>
      <c r="C68" s="3">
        <v>21.6</v>
      </c>
      <c r="D68" s="3">
        <v>23.522200000000002</v>
      </c>
      <c r="E68" s="3">
        <v>2.0499000000000001</v>
      </c>
      <c r="F68" s="3">
        <v>17.404</v>
      </c>
      <c r="G68" s="3">
        <v>0</v>
      </c>
      <c r="H68" s="3">
        <v>0</v>
      </c>
      <c r="I68" s="3">
        <v>24.3843</v>
      </c>
      <c r="J68" s="3">
        <v>0</v>
      </c>
      <c r="K68" s="3">
        <v>39.120399999999997</v>
      </c>
      <c r="L68" s="3">
        <v>12.167400000000001</v>
      </c>
      <c r="M68" s="3">
        <v>0</v>
      </c>
      <c r="N68" s="3">
        <v>36.837600000000002</v>
      </c>
      <c r="O68" s="3">
        <v>3.3927</v>
      </c>
      <c r="P68" s="3">
        <v>0</v>
      </c>
      <c r="Q68" s="3">
        <v>0</v>
      </c>
      <c r="R68" s="3" t="s">
        <v>111</v>
      </c>
      <c r="S68" s="3">
        <v>22.229099999999999</v>
      </c>
      <c r="T68" s="3">
        <v>21.5625</v>
      </c>
      <c r="U68" s="3" t="s">
        <v>111</v>
      </c>
      <c r="V68" s="3" t="s">
        <v>111</v>
      </c>
      <c r="W68" s="3">
        <v>18</v>
      </c>
    </row>
    <row r="69" spans="1:23" x14ac:dyDescent="0.25">
      <c r="A69" s="2" t="s">
        <v>172</v>
      </c>
      <c r="B69" s="3">
        <v>21.3385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30.862500000000001</v>
      </c>
      <c r="M69" s="3">
        <v>0</v>
      </c>
      <c r="N69" s="3">
        <v>1.3633</v>
      </c>
      <c r="O69" s="3">
        <v>0</v>
      </c>
      <c r="P69" s="3">
        <v>0</v>
      </c>
      <c r="Q69" s="3">
        <v>8.6592000000000002</v>
      </c>
      <c r="R69" s="3" t="s">
        <v>111</v>
      </c>
      <c r="S69" s="3">
        <v>0</v>
      </c>
      <c r="T69" s="3">
        <v>0</v>
      </c>
      <c r="U69" s="3" t="s">
        <v>111</v>
      </c>
      <c r="V69" s="3" t="s">
        <v>111</v>
      </c>
      <c r="W69" s="3">
        <v>18</v>
      </c>
    </row>
    <row r="70" spans="1:23" x14ac:dyDescent="0.25">
      <c r="A70" s="2" t="s">
        <v>173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9.4334000000000007</v>
      </c>
      <c r="K70" s="3">
        <v>0</v>
      </c>
      <c r="L70" s="3">
        <v>0</v>
      </c>
      <c r="M70" s="3">
        <v>0</v>
      </c>
      <c r="N70" s="3">
        <v>0</v>
      </c>
      <c r="O70" s="3">
        <v>8.2393000000000001</v>
      </c>
      <c r="P70" s="3">
        <v>0</v>
      </c>
      <c r="Q70" s="3">
        <v>0</v>
      </c>
      <c r="R70" s="3" t="s">
        <v>111</v>
      </c>
      <c r="S70" s="3">
        <v>0</v>
      </c>
      <c r="T70" s="3">
        <v>0</v>
      </c>
      <c r="U70" s="3" t="s">
        <v>111</v>
      </c>
      <c r="V70" s="3" t="s">
        <v>111</v>
      </c>
      <c r="W70" s="3">
        <v>18</v>
      </c>
    </row>
    <row r="71" spans="1:23" x14ac:dyDescent="0.25">
      <c r="A71" s="2" t="s">
        <v>174</v>
      </c>
      <c r="B71" s="3">
        <v>0</v>
      </c>
      <c r="C71" s="3">
        <v>22.142800000000001</v>
      </c>
      <c r="D71" s="3">
        <v>41.607300000000002</v>
      </c>
      <c r="E71" s="3">
        <v>0</v>
      </c>
      <c r="F71" s="3">
        <v>0</v>
      </c>
      <c r="G71" s="3">
        <v>0</v>
      </c>
      <c r="H71" s="3">
        <v>38.994990000000001</v>
      </c>
      <c r="I71" s="3">
        <v>22.753</v>
      </c>
      <c r="J71" s="3">
        <v>0</v>
      </c>
      <c r="K71" s="3">
        <v>0</v>
      </c>
      <c r="L71" s="3">
        <v>28.776599999999998</v>
      </c>
      <c r="M71" s="3">
        <v>0</v>
      </c>
      <c r="N71" s="3">
        <v>37.069200000000002</v>
      </c>
      <c r="O71" s="3">
        <v>35.5276</v>
      </c>
      <c r="P71" s="3">
        <v>0</v>
      </c>
      <c r="Q71" s="3">
        <v>0</v>
      </c>
      <c r="R71" s="3" t="s">
        <v>111</v>
      </c>
      <c r="S71" s="3">
        <v>51.5839</v>
      </c>
      <c r="T71" s="3">
        <v>2.0667</v>
      </c>
      <c r="U71" s="3" t="s">
        <v>111</v>
      </c>
      <c r="V71" s="3" t="s">
        <v>111</v>
      </c>
      <c r="W71" s="3">
        <v>18</v>
      </c>
    </row>
    <row r="72" spans="1:23" x14ac:dyDescent="0.25">
      <c r="A72" s="2" t="s">
        <v>175</v>
      </c>
      <c r="B72" s="3">
        <v>13.6473</v>
      </c>
      <c r="C72" s="3">
        <v>11.095599999999999</v>
      </c>
      <c r="D72" s="3">
        <v>0</v>
      </c>
      <c r="E72" s="3">
        <v>0.84530000000000005</v>
      </c>
      <c r="F72" s="3">
        <v>0</v>
      </c>
      <c r="G72" s="3">
        <v>0</v>
      </c>
      <c r="H72" s="3">
        <v>0</v>
      </c>
      <c r="I72" s="3">
        <v>8.7484999999999999</v>
      </c>
      <c r="J72" s="3">
        <v>8.3313000000000006</v>
      </c>
      <c r="K72" s="3">
        <v>6.9348000000000001</v>
      </c>
      <c r="L72" s="3">
        <v>0</v>
      </c>
      <c r="M72" s="3">
        <v>0</v>
      </c>
      <c r="N72" s="3">
        <v>4.9203000000000001</v>
      </c>
      <c r="O72" s="3">
        <v>4.8506999999999998</v>
      </c>
      <c r="P72" s="3">
        <v>0</v>
      </c>
      <c r="Q72" s="3">
        <v>0</v>
      </c>
      <c r="R72" s="3" t="s">
        <v>111</v>
      </c>
      <c r="S72" s="3">
        <v>0</v>
      </c>
      <c r="T72" s="3">
        <v>10.3725</v>
      </c>
      <c r="U72" s="3" t="s">
        <v>111</v>
      </c>
      <c r="V72" s="3" t="s">
        <v>111</v>
      </c>
      <c r="W72" s="3">
        <v>18</v>
      </c>
    </row>
    <row r="73" spans="1:23" x14ac:dyDescent="0.25">
      <c r="A73" s="2" t="s">
        <v>176</v>
      </c>
      <c r="B73" s="3">
        <v>0</v>
      </c>
      <c r="C73" s="3">
        <v>9.1910000000000007</v>
      </c>
      <c r="D73" s="3">
        <v>6.9987000000000004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27.8568</v>
      </c>
      <c r="M73" s="3">
        <v>0</v>
      </c>
      <c r="N73" s="3">
        <v>0</v>
      </c>
      <c r="O73" s="3">
        <v>8.7454000000000001</v>
      </c>
      <c r="P73" s="3">
        <v>0</v>
      </c>
      <c r="Q73" s="3">
        <v>0</v>
      </c>
      <c r="R73" s="3" t="s">
        <v>111</v>
      </c>
      <c r="S73" s="3">
        <v>0</v>
      </c>
      <c r="T73" s="3">
        <v>0</v>
      </c>
      <c r="U73" s="3" t="s">
        <v>111</v>
      </c>
      <c r="V73" s="3" t="s">
        <v>111</v>
      </c>
      <c r="W73" s="3">
        <v>18</v>
      </c>
    </row>
    <row r="74" spans="1:23" x14ac:dyDescent="0.25">
      <c r="A74" s="2" t="s">
        <v>177</v>
      </c>
      <c r="B74" s="3">
        <v>61.844099999999997</v>
      </c>
      <c r="C74" s="3">
        <v>44.299700000000001</v>
      </c>
      <c r="D74" s="3">
        <v>63.625900000000001</v>
      </c>
      <c r="E74" s="3">
        <v>45.212699999999998</v>
      </c>
      <c r="F74" s="3">
        <v>25.997800000000002</v>
      </c>
      <c r="G74" s="3">
        <v>0</v>
      </c>
      <c r="H74" s="3">
        <v>21.796589999999998</v>
      </c>
      <c r="I74" s="3">
        <v>49.750599999999999</v>
      </c>
      <c r="J74" s="3">
        <v>34.903500000000001</v>
      </c>
      <c r="K74" s="3">
        <v>41.757800000000003</v>
      </c>
      <c r="L74" s="3">
        <v>41.278700000000001</v>
      </c>
      <c r="M74" s="3">
        <v>38.973999999999997</v>
      </c>
      <c r="N74" s="3">
        <v>63.4739</v>
      </c>
      <c r="O74" s="3">
        <v>34.045400000000001</v>
      </c>
      <c r="P74" s="3">
        <v>0</v>
      </c>
      <c r="Q74" s="3">
        <v>0</v>
      </c>
      <c r="R74" s="3" t="s">
        <v>111</v>
      </c>
      <c r="S74" s="3">
        <v>42.044400000000003</v>
      </c>
      <c r="T74" s="3">
        <v>43.379300000000001</v>
      </c>
      <c r="U74" s="3" t="s">
        <v>111</v>
      </c>
      <c r="V74" s="3" t="s">
        <v>111</v>
      </c>
      <c r="W74" s="3">
        <v>18</v>
      </c>
    </row>
    <row r="75" spans="1:23" x14ac:dyDescent="0.25">
      <c r="A75" s="2" t="s">
        <v>178</v>
      </c>
      <c r="B75" s="3">
        <v>48.800199999999997</v>
      </c>
      <c r="C75" s="3">
        <v>22.299399999999999</v>
      </c>
      <c r="D75" s="3">
        <v>34.746699999999997</v>
      </c>
      <c r="E75" s="3">
        <v>0</v>
      </c>
      <c r="F75" s="3">
        <v>0</v>
      </c>
      <c r="G75" s="3">
        <v>0</v>
      </c>
      <c r="H75" s="3">
        <v>0</v>
      </c>
      <c r="I75" s="3">
        <v>34.069499999999998</v>
      </c>
      <c r="J75" s="3">
        <v>25.933399999999999</v>
      </c>
      <c r="K75" s="3">
        <v>0.20699999999999999</v>
      </c>
      <c r="L75" s="3">
        <v>18.137499999999999</v>
      </c>
      <c r="M75" s="3">
        <v>8.1611999999999991</v>
      </c>
      <c r="N75" s="3">
        <v>31.093399999999999</v>
      </c>
      <c r="O75" s="3">
        <v>12.734400000000001</v>
      </c>
      <c r="P75" s="3">
        <v>0</v>
      </c>
      <c r="Q75" s="3">
        <v>10.2263</v>
      </c>
      <c r="R75" s="3" t="s">
        <v>111</v>
      </c>
      <c r="S75" s="3">
        <v>17.885000000000002</v>
      </c>
      <c r="T75" s="3">
        <v>32.918799999999997</v>
      </c>
      <c r="U75" s="3" t="s">
        <v>111</v>
      </c>
      <c r="V75" s="3" t="s">
        <v>111</v>
      </c>
      <c r="W75" s="3">
        <v>18</v>
      </c>
    </row>
    <row r="76" spans="1:23" x14ac:dyDescent="0.25">
      <c r="A76" s="2" t="s">
        <v>179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1.78E-2</v>
      </c>
      <c r="O76" s="3">
        <v>6.4116</v>
      </c>
      <c r="P76" s="3">
        <v>0</v>
      </c>
      <c r="Q76" s="3">
        <v>0</v>
      </c>
      <c r="R76" s="3" t="s">
        <v>111</v>
      </c>
      <c r="S76" s="3">
        <v>0</v>
      </c>
      <c r="T76" s="3">
        <v>0</v>
      </c>
      <c r="U76" s="3" t="s">
        <v>111</v>
      </c>
      <c r="V76" s="3" t="s">
        <v>111</v>
      </c>
      <c r="W76" s="3">
        <v>18</v>
      </c>
    </row>
    <row r="77" spans="1:23" x14ac:dyDescent="0.25">
      <c r="A77" s="2" t="s">
        <v>180</v>
      </c>
      <c r="B77" s="3">
        <v>5.7832999999999997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3.4565999999999999</v>
      </c>
      <c r="J77" s="3">
        <v>2.0514000000000001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 t="s">
        <v>111</v>
      </c>
      <c r="S77" s="3">
        <v>0</v>
      </c>
      <c r="T77" s="3">
        <v>0</v>
      </c>
      <c r="U77" s="3" t="s">
        <v>111</v>
      </c>
      <c r="V77" s="3" t="s">
        <v>111</v>
      </c>
      <c r="W77" s="3">
        <v>18</v>
      </c>
    </row>
    <row r="78" spans="1:23" x14ac:dyDescent="0.25">
      <c r="A78" s="2" t="s">
        <v>181</v>
      </c>
      <c r="B78" s="3">
        <v>0</v>
      </c>
      <c r="C78" s="3">
        <v>0</v>
      </c>
      <c r="D78" s="3">
        <v>11.9682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3.4986000000000002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 t="s">
        <v>111</v>
      </c>
      <c r="S78" s="3">
        <v>0</v>
      </c>
      <c r="T78" s="3">
        <v>0</v>
      </c>
      <c r="U78" s="3" t="s">
        <v>111</v>
      </c>
      <c r="V78" s="3" t="s">
        <v>111</v>
      </c>
      <c r="W78" s="3">
        <v>18</v>
      </c>
    </row>
    <row r="79" spans="1:23" x14ac:dyDescent="0.25">
      <c r="A79" s="2" t="s">
        <v>182</v>
      </c>
      <c r="B79" s="3">
        <v>0</v>
      </c>
      <c r="C79" s="3">
        <v>0</v>
      </c>
      <c r="D79" s="3">
        <v>8.4512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1.5214000000000001</v>
      </c>
      <c r="O79" s="3">
        <v>10.9307</v>
      </c>
      <c r="P79" s="3">
        <v>0</v>
      </c>
      <c r="Q79" s="3">
        <v>0</v>
      </c>
      <c r="R79" s="3" t="s">
        <v>111</v>
      </c>
      <c r="S79" s="3">
        <v>0</v>
      </c>
      <c r="T79" s="3">
        <v>0</v>
      </c>
      <c r="U79" s="3" t="s">
        <v>111</v>
      </c>
      <c r="V79" s="3" t="s">
        <v>111</v>
      </c>
      <c r="W79" s="3">
        <v>18</v>
      </c>
    </row>
    <row r="80" spans="1:23" x14ac:dyDescent="0.25">
      <c r="A80" s="2" t="s">
        <v>183</v>
      </c>
      <c r="B80" s="3">
        <v>0</v>
      </c>
      <c r="C80" s="3">
        <v>28.549199999999999</v>
      </c>
      <c r="D80" s="3">
        <v>0</v>
      </c>
      <c r="E80" s="3">
        <v>0</v>
      </c>
      <c r="F80" s="3">
        <v>0</v>
      </c>
      <c r="G80" s="3">
        <v>0</v>
      </c>
      <c r="H80" s="3">
        <v>19.785879999999999</v>
      </c>
      <c r="I80" s="3">
        <v>5.7538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4.9855</v>
      </c>
      <c r="P80" s="3">
        <v>0</v>
      </c>
      <c r="Q80" s="3">
        <v>6.1292</v>
      </c>
      <c r="R80" s="3" t="s">
        <v>111</v>
      </c>
      <c r="S80" s="3">
        <v>0</v>
      </c>
      <c r="T80" s="3">
        <v>0</v>
      </c>
      <c r="U80" s="3" t="s">
        <v>111</v>
      </c>
      <c r="V80" s="3" t="s">
        <v>111</v>
      </c>
      <c r="W80" s="3">
        <v>18</v>
      </c>
    </row>
    <row r="81" spans="1:23" x14ac:dyDescent="0.25">
      <c r="A81" s="2" t="s">
        <v>184</v>
      </c>
      <c r="B81" s="3">
        <v>31.6402</v>
      </c>
      <c r="C81" s="3">
        <v>10.2582</v>
      </c>
      <c r="D81" s="3">
        <v>26.640699999999999</v>
      </c>
      <c r="E81" s="3">
        <v>0</v>
      </c>
      <c r="F81" s="3">
        <v>0</v>
      </c>
      <c r="G81" s="3">
        <v>0</v>
      </c>
      <c r="H81" s="3">
        <v>0</v>
      </c>
      <c r="I81" s="3">
        <v>17.406400000000001</v>
      </c>
      <c r="J81" s="3">
        <v>17.560199999999998</v>
      </c>
      <c r="K81" s="3">
        <v>0</v>
      </c>
      <c r="L81" s="3">
        <v>10.6944</v>
      </c>
      <c r="M81" s="3">
        <v>0</v>
      </c>
      <c r="N81" s="3">
        <v>33.677999999999997</v>
      </c>
      <c r="O81" s="3">
        <v>40.915900000000001</v>
      </c>
      <c r="P81" s="3">
        <v>0</v>
      </c>
      <c r="Q81" s="3">
        <v>0</v>
      </c>
      <c r="R81" s="3" t="s">
        <v>111</v>
      </c>
      <c r="S81" s="3">
        <v>44.4527</v>
      </c>
      <c r="T81" s="3">
        <v>2.2267000000000001</v>
      </c>
      <c r="U81" s="3" t="s">
        <v>111</v>
      </c>
      <c r="V81" s="3" t="s">
        <v>111</v>
      </c>
      <c r="W81" s="3">
        <v>18</v>
      </c>
    </row>
    <row r="82" spans="1:23" x14ac:dyDescent="0.25">
      <c r="A82" s="2" t="s">
        <v>185</v>
      </c>
      <c r="B82" s="3">
        <v>0</v>
      </c>
      <c r="C82" s="3">
        <v>9.0257000000000005</v>
      </c>
      <c r="D82" s="3">
        <v>13.541499999999999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0.91400000000000003</v>
      </c>
      <c r="P82" s="3">
        <v>0</v>
      </c>
      <c r="Q82" s="3">
        <v>7.6432000000000002</v>
      </c>
      <c r="R82" s="3" t="s">
        <v>111</v>
      </c>
      <c r="S82" s="3">
        <v>0</v>
      </c>
      <c r="T82" s="3">
        <v>0</v>
      </c>
      <c r="U82" s="3" t="s">
        <v>111</v>
      </c>
      <c r="V82" s="3" t="s">
        <v>111</v>
      </c>
      <c r="W82" s="3">
        <v>18</v>
      </c>
    </row>
    <row r="83" spans="1:23" x14ac:dyDescent="0.25">
      <c r="A83" s="2" t="s">
        <v>186</v>
      </c>
      <c r="B83" s="3">
        <v>0</v>
      </c>
      <c r="C83" s="3">
        <v>1.5479000000000001</v>
      </c>
      <c r="D83" s="3">
        <v>18.581199999999999</v>
      </c>
      <c r="E83" s="3">
        <v>0</v>
      </c>
      <c r="F83" s="3">
        <v>4.4977999999999998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 t="s">
        <v>111</v>
      </c>
      <c r="S83" s="3">
        <v>0</v>
      </c>
      <c r="T83" s="3">
        <v>0</v>
      </c>
      <c r="U83" s="3" t="s">
        <v>111</v>
      </c>
      <c r="V83" s="3" t="s">
        <v>111</v>
      </c>
      <c r="W83" s="3">
        <v>18</v>
      </c>
    </row>
    <row r="84" spans="1:23" x14ac:dyDescent="0.25">
      <c r="A84" s="2" t="s">
        <v>187</v>
      </c>
      <c r="B84" s="3">
        <v>0</v>
      </c>
      <c r="C84" s="3">
        <v>0</v>
      </c>
      <c r="D84" s="3">
        <v>0</v>
      </c>
      <c r="E84" s="3">
        <v>0</v>
      </c>
      <c r="F84" s="3">
        <v>18.407</v>
      </c>
      <c r="G84" s="3">
        <v>0</v>
      </c>
      <c r="H84" s="3">
        <v>0</v>
      </c>
      <c r="I84" s="3">
        <v>0</v>
      </c>
      <c r="J84" s="3">
        <v>0.48060000000000003</v>
      </c>
      <c r="K84" s="3">
        <v>0</v>
      </c>
      <c r="L84" s="3">
        <v>0</v>
      </c>
      <c r="M84" s="3">
        <v>0</v>
      </c>
      <c r="N84" s="3">
        <v>0</v>
      </c>
      <c r="O84" s="3">
        <v>0.22320000000000001</v>
      </c>
      <c r="P84" s="3">
        <v>4.8997999999999999</v>
      </c>
      <c r="Q84" s="3">
        <v>0</v>
      </c>
      <c r="R84" s="3" t="s">
        <v>111</v>
      </c>
      <c r="S84" s="3">
        <v>0</v>
      </c>
      <c r="T84" s="3">
        <v>0</v>
      </c>
      <c r="U84" s="3" t="s">
        <v>111</v>
      </c>
      <c r="V84" s="3" t="s">
        <v>111</v>
      </c>
      <c r="W84" s="3">
        <v>18</v>
      </c>
    </row>
    <row r="85" spans="1:23" x14ac:dyDescent="0.25">
      <c r="A85" s="2" t="s">
        <v>188</v>
      </c>
      <c r="B85" s="3">
        <v>46.980899999999998</v>
      </c>
      <c r="C85" s="3">
        <v>0</v>
      </c>
      <c r="D85" s="3">
        <v>0</v>
      </c>
      <c r="E85" s="3">
        <v>4.1764000000000001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3.1059000000000001</v>
      </c>
      <c r="N85" s="3">
        <v>0</v>
      </c>
      <c r="O85" s="3">
        <v>0</v>
      </c>
      <c r="P85" s="3">
        <v>0</v>
      </c>
      <c r="Q85" s="3">
        <v>0</v>
      </c>
      <c r="R85" s="3" t="s">
        <v>111</v>
      </c>
      <c r="S85" s="3">
        <v>0</v>
      </c>
      <c r="T85" s="3">
        <v>12.8231</v>
      </c>
      <c r="U85" s="3" t="s">
        <v>111</v>
      </c>
      <c r="V85" s="3" t="s">
        <v>111</v>
      </c>
      <c r="W85" s="3">
        <v>18</v>
      </c>
    </row>
    <row r="86" spans="1:23" x14ac:dyDescent="0.25">
      <c r="A86" s="2" t="s">
        <v>189</v>
      </c>
      <c r="B86" s="3">
        <v>3.7764000000000002</v>
      </c>
      <c r="C86" s="3">
        <v>9.4158000000000008</v>
      </c>
      <c r="D86" s="3">
        <v>0</v>
      </c>
      <c r="E86" s="3">
        <v>7.0347999999999997</v>
      </c>
      <c r="F86" s="3">
        <v>13.6111</v>
      </c>
      <c r="G86" s="3">
        <v>0</v>
      </c>
      <c r="H86" s="3">
        <v>0</v>
      </c>
      <c r="I86" s="3">
        <v>21.777100000000001</v>
      </c>
      <c r="J86" s="3">
        <v>17.0654</v>
      </c>
      <c r="K86" s="3">
        <v>48.911099999999998</v>
      </c>
      <c r="L86" s="3">
        <v>28.140599999999999</v>
      </c>
      <c r="M86" s="3">
        <v>0</v>
      </c>
      <c r="N86" s="3">
        <v>30.648599999999998</v>
      </c>
      <c r="O86" s="3">
        <v>18.572500000000002</v>
      </c>
      <c r="P86" s="3">
        <v>0</v>
      </c>
      <c r="Q86" s="3">
        <v>0</v>
      </c>
      <c r="R86" s="3" t="s">
        <v>111</v>
      </c>
      <c r="S86" s="3">
        <v>0</v>
      </c>
      <c r="T86" s="3">
        <v>22.186299999999999</v>
      </c>
      <c r="U86" s="3" t="s">
        <v>111</v>
      </c>
      <c r="V86" s="3" t="s">
        <v>111</v>
      </c>
      <c r="W86" s="3">
        <v>18</v>
      </c>
    </row>
    <row r="87" spans="1:23" x14ac:dyDescent="0.25">
      <c r="A87" s="2" t="s">
        <v>190</v>
      </c>
      <c r="B87" s="3">
        <v>0</v>
      </c>
      <c r="C87" s="3">
        <v>0</v>
      </c>
      <c r="D87" s="3">
        <v>8.4946000000000002</v>
      </c>
      <c r="E87" s="3">
        <v>0</v>
      </c>
      <c r="F87" s="3">
        <v>9.4</v>
      </c>
      <c r="G87" s="3">
        <v>0</v>
      </c>
      <c r="H87" s="3">
        <v>48.932160000000003</v>
      </c>
      <c r="I87" s="3">
        <v>3.8201000000000001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3.9043000000000001</v>
      </c>
      <c r="P87" s="3">
        <v>0</v>
      </c>
      <c r="Q87" s="3">
        <v>0</v>
      </c>
      <c r="R87" s="3" t="s">
        <v>111</v>
      </c>
      <c r="S87" s="3">
        <v>0</v>
      </c>
      <c r="T87" s="3">
        <v>0</v>
      </c>
      <c r="U87" s="3" t="s">
        <v>111</v>
      </c>
      <c r="V87" s="3" t="s">
        <v>111</v>
      </c>
      <c r="W87" s="3">
        <v>18</v>
      </c>
    </row>
    <row r="88" spans="1:23" x14ac:dyDescent="0.25">
      <c r="A88" s="2" t="s">
        <v>191</v>
      </c>
      <c r="B88" s="3">
        <v>0</v>
      </c>
      <c r="C88" s="3">
        <v>0</v>
      </c>
      <c r="D88" s="3">
        <v>17.607900000000001</v>
      </c>
      <c r="E88" s="3">
        <v>1.91</v>
      </c>
      <c r="F88" s="3">
        <v>4.6458000000000004</v>
      </c>
      <c r="G88" s="3">
        <v>0</v>
      </c>
      <c r="H88" s="3">
        <v>12.927199999999999</v>
      </c>
      <c r="I88" s="3">
        <v>0</v>
      </c>
      <c r="J88" s="3">
        <v>10.3652</v>
      </c>
      <c r="K88" s="3">
        <v>0</v>
      </c>
      <c r="L88" s="3">
        <v>23.5413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 t="s">
        <v>111</v>
      </c>
      <c r="S88" s="3">
        <v>6.6704999999999997</v>
      </c>
      <c r="T88" s="3">
        <v>0</v>
      </c>
      <c r="U88" s="3" t="s">
        <v>111</v>
      </c>
      <c r="V88" s="3" t="s">
        <v>111</v>
      </c>
      <c r="W88" s="3">
        <v>18</v>
      </c>
    </row>
    <row r="89" spans="1:23" x14ac:dyDescent="0.25">
      <c r="A89" s="2" t="s">
        <v>192</v>
      </c>
      <c r="B89" s="3">
        <v>0</v>
      </c>
      <c r="C89" s="3">
        <v>0</v>
      </c>
      <c r="D89" s="3">
        <v>9.2994000000000003</v>
      </c>
      <c r="E89" s="3">
        <v>8.0983999999999998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 t="s">
        <v>111</v>
      </c>
      <c r="S89" s="3">
        <v>0</v>
      </c>
      <c r="T89" s="3">
        <v>0</v>
      </c>
      <c r="U89" s="3" t="s">
        <v>111</v>
      </c>
      <c r="V89" s="3" t="s">
        <v>111</v>
      </c>
      <c r="W89" s="3">
        <v>18</v>
      </c>
    </row>
    <row r="90" spans="1:23" x14ac:dyDescent="0.25">
      <c r="A90" s="2" t="s">
        <v>193</v>
      </c>
      <c r="B90" s="3">
        <v>1.3919999999999999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31.752600000000001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 t="s">
        <v>111</v>
      </c>
      <c r="S90" s="3">
        <v>0</v>
      </c>
      <c r="T90" s="3">
        <v>0</v>
      </c>
      <c r="U90" s="3" t="s">
        <v>111</v>
      </c>
      <c r="V90" s="3" t="s">
        <v>111</v>
      </c>
      <c r="W90" s="3">
        <v>18</v>
      </c>
    </row>
    <row r="91" spans="1:23" x14ac:dyDescent="0.25">
      <c r="A91" s="2" t="s">
        <v>194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9.2561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 t="s">
        <v>111</v>
      </c>
      <c r="S91" s="3">
        <v>0</v>
      </c>
      <c r="T91" s="3">
        <v>0</v>
      </c>
      <c r="U91" s="3" t="s">
        <v>111</v>
      </c>
      <c r="V91" s="3" t="s">
        <v>111</v>
      </c>
      <c r="W91" s="3">
        <v>18</v>
      </c>
    </row>
    <row r="92" spans="1:23" x14ac:dyDescent="0.25">
      <c r="A92" s="2" t="s">
        <v>195</v>
      </c>
      <c r="B92" s="3">
        <v>0</v>
      </c>
      <c r="C92" s="3">
        <v>0</v>
      </c>
      <c r="D92" s="3">
        <v>0</v>
      </c>
      <c r="E92" s="3">
        <v>6.8616000000000001</v>
      </c>
      <c r="F92" s="3">
        <v>23.223099999999999</v>
      </c>
      <c r="G92" s="3">
        <v>4.4637729999999998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34.413400000000003</v>
      </c>
      <c r="Q92" s="3">
        <v>0</v>
      </c>
      <c r="R92" s="3" t="s">
        <v>111</v>
      </c>
      <c r="S92" s="3">
        <v>0</v>
      </c>
      <c r="T92" s="3">
        <v>0</v>
      </c>
      <c r="U92" s="3" t="s">
        <v>111</v>
      </c>
      <c r="V92" s="3" t="s">
        <v>111</v>
      </c>
      <c r="W92" s="3">
        <v>18</v>
      </c>
    </row>
    <row r="93" spans="1:23" x14ac:dyDescent="0.25">
      <c r="A93" s="2" t="s">
        <v>196</v>
      </c>
      <c r="B93" s="3">
        <v>0.59560000000000002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37.15737</v>
      </c>
      <c r="I93" s="3">
        <v>2.9521000000000002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15.169600000000001</v>
      </c>
      <c r="R93" s="3" t="s">
        <v>111</v>
      </c>
      <c r="S93" s="3">
        <v>0</v>
      </c>
      <c r="T93" s="3">
        <v>0</v>
      </c>
      <c r="U93" s="3" t="s">
        <v>111</v>
      </c>
      <c r="V93" s="3" t="s">
        <v>111</v>
      </c>
      <c r="W93" s="3">
        <v>18</v>
      </c>
    </row>
    <row r="94" spans="1:23" x14ac:dyDescent="0.25">
      <c r="A94" s="2" t="s">
        <v>197</v>
      </c>
      <c r="B94" s="3">
        <v>7.5198999999999998</v>
      </c>
      <c r="C94" s="3">
        <v>5.7960000000000003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5.1106999999999996</v>
      </c>
      <c r="P94" s="3">
        <v>0</v>
      </c>
      <c r="Q94" s="3">
        <v>0</v>
      </c>
      <c r="R94" s="3" t="s">
        <v>111</v>
      </c>
      <c r="S94" s="3">
        <v>0</v>
      </c>
      <c r="T94" s="3">
        <v>0</v>
      </c>
      <c r="U94" s="3" t="s">
        <v>111</v>
      </c>
      <c r="V94" s="3" t="s">
        <v>111</v>
      </c>
      <c r="W94" s="3">
        <v>18</v>
      </c>
    </row>
    <row r="95" spans="1:23" x14ac:dyDescent="0.25">
      <c r="A95" s="2" t="s">
        <v>198</v>
      </c>
      <c r="B95" s="3">
        <v>0</v>
      </c>
      <c r="C95" s="3">
        <v>0</v>
      </c>
      <c r="D95" s="3">
        <v>11.9374</v>
      </c>
      <c r="E95" s="3">
        <v>0</v>
      </c>
      <c r="F95" s="3">
        <v>0</v>
      </c>
      <c r="G95" s="3">
        <v>24.632587000000001</v>
      </c>
      <c r="H95" s="3">
        <v>0</v>
      </c>
      <c r="I95" s="3">
        <v>1.0096000000000001</v>
      </c>
      <c r="J95" s="3">
        <v>0</v>
      </c>
      <c r="K95" s="3">
        <v>0</v>
      </c>
      <c r="L95" s="3">
        <v>17.0273</v>
      </c>
      <c r="M95" s="3">
        <v>0</v>
      </c>
      <c r="N95" s="3">
        <v>0.7641</v>
      </c>
      <c r="O95" s="3">
        <v>0</v>
      </c>
      <c r="P95" s="3">
        <v>0</v>
      </c>
      <c r="Q95" s="3">
        <v>0</v>
      </c>
      <c r="R95" s="3" t="s">
        <v>111</v>
      </c>
      <c r="S95" s="3">
        <v>0</v>
      </c>
      <c r="T95" s="3">
        <v>0</v>
      </c>
      <c r="U95" s="3" t="s">
        <v>111</v>
      </c>
      <c r="V95" s="3" t="s">
        <v>111</v>
      </c>
      <c r="W95" s="3">
        <v>18</v>
      </c>
    </row>
    <row r="96" spans="1:23" x14ac:dyDescent="0.25">
      <c r="A96" s="2" t="s">
        <v>199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2.5148999999999999</v>
      </c>
      <c r="J96" s="3">
        <v>9.7149999999999999</v>
      </c>
      <c r="K96" s="3">
        <v>0</v>
      </c>
      <c r="L96" s="3">
        <v>8.5840999999999994</v>
      </c>
      <c r="M96" s="3">
        <v>0</v>
      </c>
      <c r="N96" s="3">
        <v>16.369</v>
      </c>
      <c r="O96" s="3">
        <v>0</v>
      </c>
      <c r="P96" s="3">
        <v>0</v>
      </c>
      <c r="Q96" s="3">
        <v>0</v>
      </c>
      <c r="R96" s="3" t="s">
        <v>111</v>
      </c>
      <c r="S96" s="3">
        <v>0</v>
      </c>
      <c r="T96" s="3">
        <v>15.006500000000001</v>
      </c>
      <c r="U96" s="3" t="s">
        <v>111</v>
      </c>
      <c r="V96" s="3" t="s">
        <v>111</v>
      </c>
      <c r="W96" s="3">
        <v>18</v>
      </c>
    </row>
    <row r="97" spans="1:23" x14ac:dyDescent="0.25">
      <c r="A97" s="2" t="s">
        <v>200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3.7364000000000002</v>
      </c>
      <c r="J97" s="3">
        <v>0</v>
      </c>
      <c r="K97" s="3">
        <v>0</v>
      </c>
      <c r="L97" s="3">
        <v>0</v>
      </c>
      <c r="M97" s="3">
        <v>7.2317999999999998</v>
      </c>
      <c r="N97" s="3">
        <v>0</v>
      </c>
      <c r="O97" s="3">
        <v>6.0320999999999998</v>
      </c>
      <c r="P97" s="3">
        <v>6.2882999999999996</v>
      </c>
      <c r="Q97" s="3">
        <v>0</v>
      </c>
      <c r="R97" s="3" t="s">
        <v>111</v>
      </c>
      <c r="S97" s="3">
        <v>5.7241999999999997</v>
      </c>
      <c r="T97" s="3">
        <v>0</v>
      </c>
      <c r="U97" s="3" t="s">
        <v>111</v>
      </c>
      <c r="V97" s="3" t="s">
        <v>111</v>
      </c>
      <c r="W97" s="3">
        <v>18</v>
      </c>
    </row>
    <row r="98" spans="1:23" x14ac:dyDescent="0.25">
      <c r="A98" s="2" t="s">
        <v>201</v>
      </c>
      <c r="B98" s="3">
        <v>39.9315</v>
      </c>
      <c r="C98" s="3">
        <v>34.679900000000004</v>
      </c>
      <c r="D98" s="3">
        <v>30.514099999999999</v>
      </c>
      <c r="E98" s="3">
        <v>13.2972</v>
      </c>
      <c r="F98" s="3">
        <v>2.8361999999999998</v>
      </c>
      <c r="G98" s="3">
        <v>0</v>
      </c>
      <c r="H98" s="3">
        <v>26.373889999999999</v>
      </c>
      <c r="I98" s="3">
        <v>11.533099999999999</v>
      </c>
      <c r="J98" s="3">
        <v>0</v>
      </c>
      <c r="K98" s="3">
        <v>20.166899999999998</v>
      </c>
      <c r="L98" s="3">
        <v>0</v>
      </c>
      <c r="M98" s="3">
        <v>21.187999999999999</v>
      </c>
      <c r="N98" s="3">
        <v>25.403099999999998</v>
      </c>
      <c r="O98" s="3">
        <v>0</v>
      </c>
      <c r="P98" s="3">
        <v>29.523399999999999</v>
      </c>
      <c r="Q98" s="3">
        <v>18.660599999999999</v>
      </c>
      <c r="R98" s="3" t="s">
        <v>111</v>
      </c>
      <c r="S98" s="3">
        <v>24.277999999999999</v>
      </c>
      <c r="T98" s="3">
        <v>10.442600000000001</v>
      </c>
      <c r="U98" s="3" t="s">
        <v>111</v>
      </c>
      <c r="V98" s="3" t="s">
        <v>111</v>
      </c>
      <c r="W98" s="3">
        <v>18</v>
      </c>
    </row>
    <row r="99" spans="1:23" x14ac:dyDescent="0.25">
      <c r="A99" s="2" t="s">
        <v>202</v>
      </c>
      <c r="B99" s="3">
        <v>32.337899999999998</v>
      </c>
      <c r="C99" s="3">
        <v>41.959299999999999</v>
      </c>
      <c r="D99" s="3">
        <v>31.364899999999999</v>
      </c>
      <c r="E99" s="3">
        <v>11.200699999999999</v>
      </c>
      <c r="F99" s="3">
        <v>5.5141999999999998</v>
      </c>
      <c r="G99" s="3">
        <v>0</v>
      </c>
      <c r="H99" s="3">
        <v>0</v>
      </c>
      <c r="I99" s="3">
        <v>11.6404</v>
      </c>
      <c r="J99" s="3">
        <v>0</v>
      </c>
      <c r="K99" s="3">
        <v>10.405200000000001</v>
      </c>
      <c r="L99" s="3">
        <v>21.395900000000001</v>
      </c>
      <c r="M99" s="3">
        <v>0</v>
      </c>
      <c r="N99" s="3">
        <v>23.145399999999999</v>
      </c>
      <c r="O99" s="3">
        <v>19.3889</v>
      </c>
      <c r="P99" s="3">
        <v>14.624000000000001</v>
      </c>
      <c r="Q99" s="3">
        <v>0</v>
      </c>
      <c r="R99" s="3" t="s">
        <v>111</v>
      </c>
      <c r="S99" s="3">
        <v>31.6829</v>
      </c>
      <c r="T99" s="3">
        <v>18.638300000000001</v>
      </c>
      <c r="U99" s="3" t="s">
        <v>111</v>
      </c>
      <c r="V99" s="3" t="s">
        <v>111</v>
      </c>
      <c r="W99" s="3">
        <v>18</v>
      </c>
    </row>
    <row r="100" spans="1:23" x14ac:dyDescent="0.25">
      <c r="A100" s="2" t="s">
        <v>203</v>
      </c>
      <c r="B100" s="3">
        <v>5.5726000000000004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 t="s">
        <v>111</v>
      </c>
      <c r="S100" s="3">
        <v>0</v>
      </c>
      <c r="T100" s="3">
        <v>0</v>
      </c>
      <c r="U100" s="3" t="s">
        <v>111</v>
      </c>
      <c r="V100" s="3" t="s">
        <v>111</v>
      </c>
      <c r="W100" s="3">
        <v>18</v>
      </c>
    </row>
    <row r="101" spans="1:23" x14ac:dyDescent="0.25">
      <c r="A101" s="2" t="s">
        <v>204</v>
      </c>
      <c r="B101" s="3">
        <v>0</v>
      </c>
      <c r="C101" s="3">
        <v>0</v>
      </c>
      <c r="D101" s="3">
        <v>7.46</v>
      </c>
      <c r="E101" s="3">
        <v>0</v>
      </c>
      <c r="F101" s="3">
        <v>0</v>
      </c>
      <c r="G101" s="3">
        <v>0</v>
      </c>
      <c r="H101" s="3">
        <v>0</v>
      </c>
      <c r="I101" s="3">
        <v>11.1051</v>
      </c>
      <c r="J101" s="3">
        <v>0</v>
      </c>
      <c r="K101" s="3">
        <v>0</v>
      </c>
      <c r="L101" s="3">
        <v>0</v>
      </c>
      <c r="M101" s="3" t="s">
        <v>111</v>
      </c>
      <c r="N101" s="3">
        <v>0</v>
      </c>
      <c r="O101" s="3" t="s">
        <v>111</v>
      </c>
      <c r="P101" s="3" t="s">
        <v>111</v>
      </c>
      <c r="Q101" s="3" t="s">
        <v>111</v>
      </c>
      <c r="R101" s="3" t="s">
        <v>111</v>
      </c>
      <c r="S101" s="3" t="s">
        <v>111</v>
      </c>
      <c r="T101" s="3" t="s">
        <v>111</v>
      </c>
      <c r="U101" s="3" t="s">
        <v>111</v>
      </c>
      <c r="V101" s="3" t="s">
        <v>111</v>
      </c>
      <c r="W101" s="3">
        <v>12</v>
      </c>
    </row>
    <row r="102" spans="1:23" x14ac:dyDescent="0.25">
      <c r="A102" s="2" t="s">
        <v>205</v>
      </c>
      <c r="B102" s="3">
        <v>2.7496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 t="s">
        <v>111</v>
      </c>
      <c r="N102" s="3">
        <v>0</v>
      </c>
      <c r="O102" s="3" t="s">
        <v>111</v>
      </c>
      <c r="P102" s="3" t="s">
        <v>111</v>
      </c>
      <c r="Q102" s="3" t="s">
        <v>111</v>
      </c>
      <c r="R102" s="3" t="s">
        <v>111</v>
      </c>
      <c r="S102" s="3" t="s">
        <v>111</v>
      </c>
      <c r="T102" s="3" t="s">
        <v>111</v>
      </c>
      <c r="U102" s="3" t="s">
        <v>111</v>
      </c>
      <c r="V102" s="3" t="s">
        <v>111</v>
      </c>
      <c r="W102" s="3">
        <v>12</v>
      </c>
    </row>
    <row r="103" spans="1:23" x14ac:dyDescent="0.25">
      <c r="A103" s="2" t="s">
        <v>206</v>
      </c>
      <c r="B103" s="3">
        <v>44.555500000000002</v>
      </c>
      <c r="C103" s="3">
        <v>58.929099999999998</v>
      </c>
      <c r="D103" s="3">
        <v>54.3643</v>
      </c>
      <c r="E103" s="3">
        <v>26.0928</v>
      </c>
      <c r="F103" s="3">
        <v>5.5103999999999997</v>
      </c>
      <c r="G103" s="3">
        <v>0</v>
      </c>
      <c r="H103" s="3">
        <v>0</v>
      </c>
      <c r="I103" s="3">
        <v>49.727499999999999</v>
      </c>
      <c r="J103" s="3">
        <v>17.6538</v>
      </c>
      <c r="K103" s="3">
        <v>30.714200000000002</v>
      </c>
      <c r="L103" s="3">
        <v>56.234099999999998</v>
      </c>
      <c r="M103" s="3" t="s">
        <v>111</v>
      </c>
      <c r="N103" s="3">
        <v>48.618899999999996</v>
      </c>
      <c r="O103" s="3" t="s">
        <v>111</v>
      </c>
      <c r="P103" s="3" t="s">
        <v>111</v>
      </c>
      <c r="Q103" s="3" t="s">
        <v>111</v>
      </c>
      <c r="R103" s="3" t="s">
        <v>111</v>
      </c>
      <c r="S103" s="3" t="s">
        <v>111</v>
      </c>
      <c r="T103" s="3" t="s">
        <v>111</v>
      </c>
      <c r="U103" s="3" t="s">
        <v>111</v>
      </c>
      <c r="V103" s="3" t="s">
        <v>111</v>
      </c>
      <c r="W103" s="3">
        <v>12</v>
      </c>
    </row>
    <row r="104" spans="1:23" x14ac:dyDescent="0.25">
      <c r="A104" s="2" t="s">
        <v>207</v>
      </c>
      <c r="B104" s="3" t="s">
        <v>111</v>
      </c>
      <c r="C104" s="3" t="s">
        <v>111</v>
      </c>
      <c r="D104" s="3" t="s">
        <v>111</v>
      </c>
      <c r="E104" s="3" t="s">
        <v>111</v>
      </c>
      <c r="F104" s="3" t="s">
        <v>111</v>
      </c>
      <c r="G104" s="3">
        <v>2.1914400000000001</v>
      </c>
      <c r="H104" s="3">
        <v>0</v>
      </c>
      <c r="I104" s="3">
        <v>0</v>
      </c>
      <c r="J104" s="3" t="s">
        <v>111</v>
      </c>
      <c r="K104" s="3" t="s">
        <v>111</v>
      </c>
      <c r="L104" s="3" t="s">
        <v>111</v>
      </c>
      <c r="M104" s="3">
        <v>0</v>
      </c>
      <c r="N104" s="3" t="s">
        <v>111</v>
      </c>
      <c r="O104" s="3">
        <v>0</v>
      </c>
      <c r="P104" s="3">
        <v>1.7256</v>
      </c>
      <c r="Q104" s="3">
        <v>0</v>
      </c>
      <c r="R104" s="3" t="s">
        <v>111</v>
      </c>
      <c r="S104" s="3">
        <v>0</v>
      </c>
      <c r="T104" s="3">
        <v>0</v>
      </c>
      <c r="U104" s="3">
        <v>0</v>
      </c>
      <c r="V104" s="3">
        <v>0</v>
      </c>
      <c r="W104" s="3">
        <v>11</v>
      </c>
    </row>
    <row r="105" spans="1:23" x14ac:dyDescent="0.25">
      <c r="A105" s="2" t="s">
        <v>208</v>
      </c>
      <c r="B105" s="3" t="s">
        <v>111</v>
      </c>
      <c r="C105" s="3" t="s">
        <v>111</v>
      </c>
      <c r="D105" s="3" t="s">
        <v>111</v>
      </c>
      <c r="E105" s="3" t="s">
        <v>111</v>
      </c>
      <c r="F105" s="3" t="s">
        <v>111</v>
      </c>
      <c r="G105" s="3">
        <v>0</v>
      </c>
      <c r="H105" s="3">
        <v>34.845059999999997</v>
      </c>
      <c r="I105" s="3">
        <v>0</v>
      </c>
      <c r="J105" s="3" t="s">
        <v>111</v>
      </c>
      <c r="K105" s="3" t="s">
        <v>111</v>
      </c>
      <c r="L105" s="3" t="s">
        <v>111</v>
      </c>
      <c r="M105" s="3">
        <v>0</v>
      </c>
      <c r="N105" s="3" t="s">
        <v>111</v>
      </c>
      <c r="O105" s="3">
        <v>0</v>
      </c>
      <c r="P105" s="3">
        <v>0</v>
      </c>
      <c r="Q105" s="3">
        <v>9.5539000000000005</v>
      </c>
      <c r="R105" s="3" t="s">
        <v>111</v>
      </c>
      <c r="S105" s="3">
        <v>0</v>
      </c>
      <c r="T105" s="3">
        <v>0</v>
      </c>
      <c r="U105" s="3" t="s">
        <v>111</v>
      </c>
      <c r="V105" s="3" t="s">
        <v>111</v>
      </c>
      <c r="W105" s="3">
        <v>9</v>
      </c>
    </row>
    <row r="106" spans="1:23" x14ac:dyDescent="0.25">
      <c r="A106" s="2" t="s">
        <v>209</v>
      </c>
      <c r="B106" s="3" t="s">
        <v>111</v>
      </c>
      <c r="C106" s="3" t="s">
        <v>111</v>
      </c>
      <c r="D106" s="3" t="s">
        <v>111</v>
      </c>
      <c r="E106" s="3" t="s">
        <v>111</v>
      </c>
      <c r="F106" s="3" t="s">
        <v>111</v>
      </c>
      <c r="G106" s="3" t="s">
        <v>111</v>
      </c>
      <c r="H106" s="3" t="s">
        <v>111</v>
      </c>
      <c r="I106" s="3" t="s">
        <v>111</v>
      </c>
      <c r="J106" s="3" t="s">
        <v>111</v>
      </c>
      <c r="K106" s="3" t="s">
        <v>111</v>
      </c>
      <c r="L106" s="3" t="s">
        <v>111</v>
      </c>
      <c r="M106" s="3">
        <v>0</v>
      </c>
      <c r="N106" s="3" t="s">
        <v>111</v>
      </c>
      <c r="O106" s="3">
        <v>0.6804</v>
      </c>
      <c r="P106" s="3">
        <v>0</v>
      </c>
      <c r="Q106" s="3">
        <v>0</v>
      </c>
      <c r="R106" s="3" t="s">
        <v>111</v>
      </c>
      <c r="S106" s="3">
        <v>0</v>
      </c>
      <c r="T106" s="3">
        <v>0</v>
      </c>
      <c r="U106" s="3">
        <v>0</v>
      </c>
      <c r="V106" s="3">
        <v>0</v>
      </c>
      <c r="W106" s="3">
        <v>8</v>
      </c>
    </row>
    <row r="107" spans="1:23" x14ac:dyDescent="0.25">
      <c r="A107" s="2" t="s">
        <v>210</v>
      </c>
      <c r="B107" s="3" t="s">
        <v>111</v>
      </c>
      <c r="C107" s="3" t="s">
        <v>111</v>
      </c>
      <c r="D107" s="3" t="s">
        <v>111</v>
      </c>
      <c r="E107" s="3" t="s">
        <v>111</v>
      </c>
      <c r="F107" s="3" t="s">
        <v>111</v>
      </c>
      <c r="G107" s="3" t="s">
        <v>111</v>
      </c>
      <c r="H107" s="3" t="s">
        <v>111</v>
      </c>
      <c r="I107" s="3" t="s">
        <v>111</v>
      </c>
      <c r="J107" s="3" t="s">
        <v>111</v>
      </c>
      <c r="K107" s="3" t="s">
        <v>111</v>
      </c>
      <c r="L107" s="3" t="s">
        <v>111</v>
      </c>
      <c r="M107" s="3">
        <v>0</v>
      </c>
      <c r="N107" s="3" t="s">
        <v>111</v>
      </c>
      <c r="O107" s="3">
        <v>7.1532</v>
      </c>
      <c r="P107" s="3">
        <v>0</v>
      </c>
      <c r="Q107" s="3">
        <v>0</v>
      </c>
      <c r="R107" s="3" t="s">
        <v>111</v>
      </c>
      <c r="S107" s="3">
        <v>0</v>
      </c>
      <c r="T107" s="3">
        <v>22.808900000000001</v>
      </c>
      <c r="U107" s="3">
        <v>18.703299999999999</v>
      </c>
      <c r="V107" s="3">
        <v>16.035699999999999</v>
      </c>
      <c r="W107" s="3">
        <v>8</v>
      </c>
    </row>
    <row r="108" spans="1:23" x14ac:dyDescent="0.25">
      <c r="A108" s="2" t="s">
        <v>211</v>
      </c>
      <c r="B108" s="3" t="s">
        <v>111</v>
      </c>
      <c r="C108" s="3" t="s">
        <v>111</v>
      </c>
      <c r="D108" s="3" t="s">
        <v>111</v>
      </c>
      <c r="E108" s="3" t="s">
        <v>111</v>
      </c>
      <c r="F108" s="3" t="s">
        <v>111</v>
      </c>
      <c r="G108" s="3" t="s">
        <v>111</v>
      </c>
      <c r="H108" s="3" t="s">
        <v>111</v>
      </c>
      <c r="I108" s="3" t="s">
        <v>111</v>
      </c>
      <c r="J108" s="3" t="s">
        <v>111</v>
      </c>
      <c r="K108" s="3" t="s">
        <v>111</v>
      </c>
      <c r="L108" s="3" t="s">
        <v>111</v>
      </c>
      <c r="M108" s="3">
        <v>0</v>
      </c>
      <c r="N108" s="3" t="s">
        <v>111</v>
      </c>
      <c r="O108" s="3">
        <v>3.4401999999999999</v>
      </c>
      <c r="P108" s="3">
        <v>0</v>
      </c>
      <c r="Q108" s="3">
        <v>0</v>
      </c>
      <c r="R108" s="3" t="s">
        <v>111</v>
      </c>
      <c r="S108" s="3">
        <v>2.3950999999999998</v>
      </c>
      <c r="T108" s="3">
        <v>2.0419</v>
      </c>
      <c r="U108" s="3">
        <v>4.4005999999999998</v>
      </c>
      <c r="V108" s="3">
        <v>0</v>
      </c>
      <c r="W108" s="3">
        <v>8</v>
      </c>
    </row>
    <row r="109" spans="1:23" x14ac:dyDescent="0.25">
      <c r="A109" s="2" t="s">
        <v>212</v>
      </c>
      <c r="B109" s="3" t="s">
        <v>111</v>
      </c>
      <c r="C109" s="3" t="s">
        <v>111</v>
      </c>
      <c r="D109" s="3" t="s">
        <v>111</v>
      </c>
      <c r="E109" s="3" t="s">
        <v>111</v>
      </c>
      <c r="F109" s="3" t="s">
        <v>111</v>
      </c>
      <c r="G109" s="3" t="s">
        <v>111</v>
      </c>
      <c r="H109" s="3" t="s">
        <v>111</v>
      </c>
      <c r="I109" s="3" t="s">
        <v>111</v>
      </c>
      <c r="J109" s="3" t="s">
        <v>111</v>
      </c>
      <c r="K109" s="3" t="s">
        <v>111</v>
      </c>
      <c r="L109" s="3" t="s">
        <v>111</v>
      </c>
      <c r="M109" s="3">
        <v>0</v>
      </c>
      <c r="N109" s="3" t="s">
        <v>111</v>
      </c>
      <c r="O109" s="3">
        <v>0</v>
      </c>
      <c r="P109" s="3">
        <v>0</v>
      </c>
      <c r="Q109" s="3">
        <v>1.5086999999999999</v>
      </c>
      <c r="R109" s="3" t="s">
        <v>111</v>
      </c>
      <c r="S109" s="3">
        <v>8.4123999999999999</v>
      </c>
      <c r="T109" s="3">
        <v>0.65900000000000003</v>
      </c>
      <c r="U109" s="3">
        <v>6.2702999999999998</v>
      </c>
      <c r="V109" s="3">
        <v>8.1390999999999991</v>
      </c>
      <c r="W109" s="3">
        <v>8</v>
      </c>
    </row>
    <row r="110" spans="1:23" x14ac:dyDescent="0.25">
      <c r="A110" s="2" t="s">
        <v>213</v>
      </c>
      <c r="B110" s="3" t="s">
        <v>111</v>
      </c>
      <c r="C110" s="3" t="s">
        <v>111</v>
      </c>
      <c r="D110" s="3" t="s">
        <v>111</v>
      </c>
      <c r="E110" s="3" t="s">
        <v>111</v>
      </c>
      <c r="F110" s="3" t="s">
        <v>111</v>
      </c>
      <c r="G110" s="3" t="s">
        <v>111</v>
      </c>
      <c r="H110" s="3" t="s">
        <v>111</v>
      </c>
      <c r="I110" s="3" t="s">
        <v>111</v>
      </c>
      <c r="J110" s="3" t="s">
        <v>111</v>
      </c>
      <c r="K110" s="3" t="s">
        <v>111</v>
      </c>
      <c r="L110" s="3" t="s">
        <v>111</v>
      </c>
      <c r="M110" s="3">
        <v>0</v>
      </c>
      <c r="N110" s="3" t="s">
        <v>111</v>
      </c>
      <c r="O110" s="3">
        <v>2.2896000000000001</v>
      </c>
      <c r="P110" s="3">
        <v>0</v>
      </c>
      <c r="Q110" s="3">
        <v>0</v>
      </c>
      <c r="R110" s="3" t="s">
        <v>111</v>
      </c>
      <c r="S110" s="3">
        <v>0</v>
      </c>
      <c r="T110" s="3">
        <v>0</v>
      </c>
      <c r="U110" s="3">
        <v>0</v>
      </c>
      <c r="V110" s="3">
        <v>0</v>
      </c>
      <c r="W110" s="3">
        <v>8</v>
      </c>
    </row>
    <row r="111" spans="1:23" x14ac:dyDescent="0.25">
      <c r="A111" s="2" t="s">
        <v>214</v>
      </c>
      <c r="B111" s="3" t="s">
        <v>111</v>
      </c>
      <c r="C111" s="3" t="s">
        <v>111</v>
      </c>
      <c r="D111" s="3" t="s">
        <v>111</v>
      </c>
      <c r="E111" s="3" t="s">
        <v>111</v>
      </c>
      <c r="F111" s="3" t="s">
        <v>111</v>
      </c>
      <c r="G111" s="3" t="s">
        <v>111</v>
      </c>
      <c r="H111" s="3" t="s">
        <v>111</v>
      </c>
      <c r="I111" s="3" t="s">
        <v>111</v>
      </c>
      <c r="J111" s="3" t="s">
        <v>111</v>
      </c>
      <c r="K111" s="3" t="s">
        <v>111</v>
      </c>
      <c r="L111" s="3" t="s">
        <v>111</v>
      </c>
      <c r="M111" s="3">
        <v>0</v>
      </c>
      <c r="N111" s="3" t="s">
        <v>111</v>
      </c>
      <c r="O111" s="3">
        <v>5.9389000000000003</v>
      </c>
      <c r="P111" s="3">
        <v>0</v>
      </c>
      <c r="Q111" s="3">
        <v>7.4013</v>
      </c>
      <c r="R111" s="3" t="s">
        <v>111</v>
      </c>
      <c r="S111" s="3">
        <v>6.8470000000000004</v>
      </c>
      <c r="T111" s="3">
        <v>0</v>
      </c>
      <c r="U111" s="3">
        <v>0</v>
      </c>
      <c r="V111" s="3">
        <v>0</v>
      </c>
      <c r="W111" s="3">
        <v>8</v>
      </c>
    </row>
    <row r="112" spans="1:23" x14ac:dyDescent="0.25">
      <c r="A112" s="2" t="s">
        <v>215</v>
      </c>
      <c r="B112" s="3" t="s">
        <v>111</v>
      </c>
      <c r="C112" s="3" t="s">
        <v>111</v>
      </c>
      <c r="D112" s="3" t="s">
        <v>111</v>
      </c>
      <c r="E112" s="3" t="s">
        <v>111</v>
      </c>
      <c r="F112" s="3" t="s">
        <v>111</v>
      </c>
      <c r="G112" s="3" t="s">
        <v>111</v>
      </c>
      <c r="H112" s="3" t="s">
        <v>111</v>
      </c>
      <c r="I112" s="3" t="s">
        <v>111</v>
      </c>
      <c r="J112" s="3" t="s">
        <v>111</v>
      </c>
      <c r="K112" s="3" t="s">
        <v>111</v>
      </c>
      <c r="L112" s="3" t="s">
        <v>111</v>
      </c>
      <c r="M112" s="3">
        <v>0</v>
      </c>
      <c r="N112" s="3" t="s">
        <v>111</v>
      </c>
      <c r="O112" s="3">
        <v>0</v>
      </c>
      <c r="P112" s="3">
        <v>0</v>
      </c>
      <c r="Q112" s="3">
        <v>0</v>
      </c>
      <c r="R112" s="3" t="s">
        <v>111</v>
      </c>
      <c r="S112" s="3">
        <v>7.5552000000000001</v>
      </c>
      <c r="T112" s="3">
        <v>0</v>
      </c>
      <c r="U112" s="3">
        <v>0</v>
      </c>
      <c r="V112" s="3">
        <v>4.5557999999999996</v>
      </c>
      <c r="W112" s="3">
        <v>8</v>
      </c>
    </row>
    <row r="113" spans="1:23" x14ac:dyDescent="0.25">
      <c r="A113" s="2" t="s">
        <v>216</v>
      </c>
      <c r="B113" s="3" t="s">
        <v>111</v>
      </c>
      <c r="C113" s="3" t="s">
        <v>111</v>
      </c>
      <c r="D113" s="3" t="s">
        <v>111</v>
      </c>
      <c r="E113" s="3" t="s">
        <v>111</v>
      </c>
      <c r="F113" s="3" t="s">
        <v>111</v>
      </c>
      <c r="G113" s="3" t="s">
        <v>111</v>
      </c>
      <c r="H113" s="3" t="s">
        <v>111</v>
      </c>
      <c r="I113" s="3" t="s">
        <v>111</v>
      </c>
      <c r="J113" s="3" t="s">
        <v>111</v>
      </c>
      <c r="K113" s="3" t="s">
        <v>111</v>
      </c>
      <c r="L113" s="3">
        <v>0</v>
      </c>
      <c r="M113" s="3">
        <v>5.3465999999999996</v>
      </c>
      <c r="N113" s="3" t="s">
        <v>111</v>
      </c>
      <c r="O113" s="3">
        <v>10.075200000000001</v>
      </c>
      <c r="P113" s="3">
        <v>0</v>
      </c>
      <c r="Q113" s="3">
        <v>6.8747999999999996</v>
      </c>
      <c r="R113" s="3" t="s">
        <v>111</v>
      </c>
      <c r="S113" s="3">
        <v>0</v>
      </c>
      <c r="T113" s="3">
        <v>0</v>
      </c>
      <c r="U113" s="3" t="s">
        <v>111</v>
      </c>
      <c r="V113" s="3" t="s">
        <v>111</v>
      </c>
      <c r="W113" s="3">
        <v>7</v>
      </c>
    </row>
    <row r="114" spans="1:23" x14ac:dyDescent="0.25">
      <c r="A114" s="2" t="s">
        <v>217</v>
      </c>
      <c r="B114" s="3" t="s">
        <v>111</v>
      </c>
      <c r="C114" s="3" t="s">
        <v>111</v>
      </c>
      <c r="D114" s="3" t="s">
        <v>111</v>
      </c>
      <c r="E114" s="3" t="s">
        <v>111</v>
      </c>
      <c r="F114" s="3" t="s">
        <v>111</v>
      </c>
      <c r="G114" s="3" t="s">
        <v>111</v>
      </c>
      <c r="H114" s="3" t="s">
        <v>111</v>
      </c>
      <c r="I114" s="3" t="s">
        <v>111</v>
      </c>
      <c r="J114" s="3" t="s">
        <v>111</v>
      </c>
      <c r="K114" s="3" t="s">
        <v>111</v>
      </c>
      <c r="L114" s="3" t="s">
        <v>111</v>
      </c>
      <c r="M114" s="3">
        <v>0</v>
      </c>
      <c r="N114" s="3" t="s">
        <v>111</v>
      </c>
      <c r="O114" s="3">
        <v>0</v>
      </c>
      <c r="P114" s="3">
        <v>0</v>
      </c>
      <c r="Q114" s="3">
        <v>0</v>
      </c>
      <c r="R114" s="3" t="s">
        <v>111</v>
      </c>
      <c r="S114" s="3">
        <v>13.9459</v>
      </c>
      <c r="T114" s="3">
        <v>17.4206</v>
      </c>
      <c r="U114" s="3" t="s">
        <v>111</v>
      </c>
      <c r="V114" s="3">
        <v>13.6828</v>
      </c>
      <c r="W114" s="3">
        <v>7</v>
      </c>
    </row>
    <row r="115" spans="1:23" x14ac:dyDescent="0.25">
      <c r="A115" s="2" t="s">
        <v>218</v>
      </c>
      <c r="B115" s="3" t="s">
        <v>111</v>
      </c>
      <c r="C115" s="3" t="s">
        <v>111</v>
      </c>
      <c r="D115" s="3" t="s">
        <v>111</v>
      </c>
      <c r="E115" s="3" t="s">
        <v>111</v>
      </c>
      <c r="F115" s="3" t="s">
        <v>111</v>
      </c>
      <c r="G115" s="3" t="s">
        <v>111</v>
      </c>
      <c r="H115" s="3" t="s">
        <v>111</v>
      </c>
      <c r="I115" s="3" t="s">
        <v>111</v>
      </c>
      <c r="J115" s="3" t="s">
        <v>111</v>
      </c>
      <c r="K115" s="3" t="s">
        <v>111</v>
      </c>
      <c r="L115" s="3" t="s">
        <v>111</v>
      </c>
      <c r="M115" s="3">
        <v>0</v>
      </c>
      <c r="N115" s="3" t="s">
        <v>111</v>
      </c>
      <c r="O115" s="3">
        <v>0</v>
      </c>
      <c r="P115" s="3">
        <v>0</v>
      </c>
      <c r="Q115" s="3">
        <v>0</v>
      </c>
      <c r="R115" s="3" t="s">
        <v>111</v>
      </c>
      <c r="S115" s="3">
        <v>0</v>
      </c>
      <c r="T115" s="3">
        <v>0</v>
      </c>
      <c r="U115" s="3" t="s">
        <v>111</v>
      </c>
      <c r="V115" s="3" t="s">
        <v>111</v>
      </c>
      <c r="W115" s="3">
        <v>6</v>
      </c>
    </row>
    <row r="116" spans="1:23" x14ac:dyDescent="0.25">
      <c r="A116" s="2" t="s">
        <v>219</v>
      </c>
      <c r="B116" s="3" t="s">
        <v>111</v>
      </c>
      <c r="C116" s="3" t="s">
        <v>111</v>
      </c>
      <c r="D116" s="3" t="s">
        <v>111</v>
      </c>
      <c r="E116" s="3" t="s">
        <v>111</v>
      </c>
      <c r="F116" s="3" t="s">
        <v>111</v>
      </c>
      <c r="G116" s="3" t="s">
        <v>111</v>
      </c>
      <c r="H116" s="3" t="s">
        <v>111</v>
      </c>
      <c r="I116" s="3" t="s">
        <v>111</v>
      </c>
      <c r="J116" s="3" t="s">
        <v>111</v>
      </c>
      <c r="K116" s="3" t="s">
        <v>111</v>
      </c>
      <c r="L116" s="3" t="s">
        <v>111</v>
      </c>
      <c r="M116" s="3">
        <v>0</v>
      </c>
      <c r="N116" s="3" t="s">
        <v>111</v>
      </c>
      <c r="O116" s="3">
        <v>0</v>
      </c>
      <c r="P116" s="3">
        <v>0</v>
      </c>
      <c r="Q116" s="3">
        <v>0</v>
      </c>
      <c r="R116" s="3" t="s">
        <v>111</v>
      </c>
      <c r="S116" s="3">
        <v>0</v>
      </c>
      <c r="T116" s="3">
        <v>0</v>
      </c>
      <c r="U116" s="3" t="s">
        <v>111</v>
      </c>
      <c r="V116" s="3" t="s">
        <v>111</v>
      </c>
      <c r="W116" s="3">
        <v>6</v>
      </c>
    </row>
    <row r="117" spans="1:23" x14ac:dyDescent="0.25">
      <c r="A117" s="2" t="s">
        <v>220</v>
      </c>
      <c r="B117" s="3" t="s">
        <v>111</v>
      </c>
      <c r="C117" s="3" t="s">
        <v>111</v>
      </c>
      <c r="D117" s="3" t="s">
        <v>111</v>
      </c>
      <c r="E117" s="3" t="s">
        <v>111</v>
      </c>
      <c r="F117" s="3" t="s">
        <v>111</v>
      </c>
      <c r="G117" s="3" t="s">
        <v>111</v>
      </c>
      <c r="H117" s="3" t="s">
        <v>111</v>
      </c>
      <c r="I117" s="3" t="s">
        <v>111</v>
      </c>
      <c r="J117" s="3" t="s">
        <v>111</v>
      </c>
      <c r="K117" s="3" t="s">
        <v>111</v>
      </c>
      <c r="L117" s="3" t="s">
        <v>111</v>
      </c>
      <c r="M117" s="3">
        <v>0</v>
      </c>
      <c r="N117" s="3" t="s">
        <v>111</v>
      </c>
      <c r="O117" s="3">
        <v>5.3284000000000002</v>
      </c>
      <c r="P117" s="3">
        <v>0</v>
      </c>
      <c r="Q117" s="3">
        <v>0</v>
      </c>
      <c r="R117" s="3" t="s">
        <v>111</v>
      </c>
      <c r="S117" s="3">
        <v>0</v>
      </c>
      <c r="T117" s="3">
        <v>0</v>
      </c>
      <c r="U117" s="3" t="s">
        <v>111</v>
      </c>
      <c r="V117" s="3" t="s">
        <v>111</v>
      </c>
      <c r="W117" s="3">
        <v>6</v>
      </c>
    </row>
    <row r="118" spans="1:23" x14ac:dyDescent="0.25">
      <c r="A118" s="2" t="s">
        <v>221</v>
      </c>
      <c r="B118" s="3" t="s">
        <v>111</v>
      </c>
      <c r="C118" s="3" t="s">
        <v>111</v>
      </c>
      <c r="D118" s="3" t="s">
        <v>111</v>
      </c>
      <c r="E118" s="3" t="s">
        <v>111</v>
      </c>
      <c r="F118" s="3" t="s">
        <v>111</v>
      </c>
      <c r="G118" s="3" t="s">
        <v>111</v>
      </c>
      <c r="H118" s="3" t="s">
        <v>111</v>
      </c>
      <c r="I118" s="3" t="s">
        <v>111</v>
      </c>
      <c r="J118" s="3" t="s">
        <v>111</v>
      </c>
      <c r="K118" s="3" t="s">
        <v>111</v>
      </c>
      <c r="L118" s="3" t="s">
        <v>111</v>
      </c>
      <c r="M118" s="3">
        <v>0</v>
      </c>
      <c r="N118" s="3" t="s">
        <v>111</v>
      </c>
      <c r="O118" s="3">
        <v>0</v>
      </c>
      <c r="P118" s="3">
        <v>0</v>
      </c>
      <c r="Q118" s="3">
        <v>0.89729999999999999</v>
      </c>
      <c r="R118" s="3" t="s">
        <v>111</v>
      </c>
      <c r="S118" s="3">
        <v>0</v>
      </c>
      <c r="T118" s="3">
        <v>0</v>
      </c>
      <c r="U118" s="3" t="s">
        <v>111</v>
      </c>
      <c r="V118" s="3" t="s">
        <v>111</v>
      </c>
      <c r="W118" s="3">
        <v>6</v>
      </c>
    </row>
    <row r="119" spans="1:23" x14ac:dyDescent="0.25">
      <c r="A119" s="2" t="s">
        <v>222</v>
      </c>
      <c r="B119" s="3" t="s">
        <v>111</v>
      </c>
      <c r="C119" s="3" t="s">
        <v>111</v>
      </c>
      <c r="D119" s="3" t="s">
        <v>111</v>
      </c>
      <c r="E119" s="3" t="s">
        <v>111</v>
      </c>
      <c r="F119" s="3" t="s">
        <v>111</v>
      </c>
      <c r="G119" s="3" t="s">
        <v>111</v>
      </c>
      <c r="H119" s="3" t="s">
        <v>111</v>
      </c>
      <c r="I119" s="3" t="s">
        <v>111</v>
      </c>
      <c r="J119" s="3" t="s">
        <v>111</v>
      </c>
      <c r="K119" s="3" t="s">
        <v>111</v>
      </c>
      <c r="L119" s="3" t="s">
        <v>111</v>
      </c>
      <c r="M119" s="3">
        <v>0</v>
      </c>
      <c r="N119" s="3" t="s">
        <v>111</v>
      </c>
      <c r="O119" s="3">
        <v>0</v>
      </c>
      <c r="P119" s="3">
        <v>0</v>
      </c>
      <c r="Q119" s="3">
        <v>0</v>
      </c>
      <c r="R119" s="3" t="s">
        <v>111</v>
      </c>
      <c r="S119" s="3">
        <v>6.0595999999999997</v>
      </c>
      <c r="T119" s="3">
        <v>0</v>
      </c>
      <c r="U119" s="3" t="s">
        <v>111</v>
      </c>
      <c r="V119" s="3" t="s">
        <v>111</v>
      </c>
      <c r="W119" s="3">
        <v>6</v>
      </c>
    </row>
    <row r="120" spans="1:23" x14ac:dyDescent="0.25">
      <c r="A120" s="2" t="s">
        <v>223</v>
      </c>
      <c r="B120" s="3" t="s">
        <v>111</v>
      </c>
      <c r="C120" s="3" t="s">
        <v>111</v>
      </c>
      <c r="D120" s="3" t="s">
        <v>111</v>
      </c>
      <c r="E120" s="3" t="s">
        <v>111</v>
      </c>
      <c r="F120" s="3" t="s">
        <v>111</v>
      </c>
      <c r="G120" s="3" t="s">
        <v>111</v>
      </c>
      <c r="H120" s="3" t="s">
        <v>111</v>
      </c>
      <c r="I120" s="3" t="s">
        <v>111</v>
      </c>
      <c r="J120" s="3" t="s">
        <v>111</v>
      </c>
      <c r="K120" s="3" t="s">
        <v>111</v>
      </c>
      <c r="L120" s="3" t="s">
        <v>111</v>
      </c>
      <c r="M120" s="3">
        <v>15.424200000000001</v>
      </c>
      <c r="N120" s="3" t="s">
        <v>111</v>
      </c>
      <c r="O120" s="3">
        <v>15.296099999999999</v>
      </c>
      <c r="P120" s="3">
        <v>0</v>
      </c>
      <c r="Q120" s="3">
        <v>0</v>
      </c>
      <c r="R120" s="3" t="s">
        <v>111</v>
      </c>
      <c r="S120" s="3">
        <v>8.8478999999999992</v>
      </c>
      <c r="T120" s="3">
        <v>4.0792000000000002</v>
      </c>
      <c r="U120" s="3" t="s">
        <v>111</v>
      </c>
      <c r="V120" s="3" t="s">
        <v>111</v>
      </c>
      <c r="W120" s="3">
        <v>6</v>
      </c>
    </row>
    <row r="121" spans="1:23" x14ac:dyDescent="0.25">
      <c r="A121" s="2" t="s">
        <v>224</v>
      </c>
      <c r="B121" s="3" t="s">
        <v>111</v>
      </c>
      <c r="C121" s="3" t="s">
        <v>111</v>
      </c>
      <c r="D121" s="3" t="s">
        <v>111</v>
      </c>
      <c r="E121" s="3" t="s">
        <v>111</v>
      </c>
      <c r="F121" s="3" t="s">
        <v>111</v>
      </c>
      <c r="G121" s="3" t="s">
        <v>111</v>
      </c>
      <c r="H121" s="3" t="s">
        <v>111</v>
      </c>
      <c r="I121" s="3" t="s">
        <v>111</v>
      </c>
      <c r="J121" s="3" t="s">
        <v>111</v>
      </c>
      <c r="K121" s="3" t="s">
        <v>111</v>
      </c>
      <c r="L121" s="3" t="s">
        <v>111</v>
      </c>
      <c r="M121" s="3">
        <v>0</v>
      </c>
      <c r="N121" s="3" t="s">
        <v>111</v>
      </c>
      <c r="O121" s="3">
        <v>3.8881000000000001</v>
      </c>
      <c r="P121" s="3">
        <v>0</v>
      </c>
      <c r="Q121" s="3">
        <v>0</v>
      </c>
      <c r="R121" s="3" t="s">
        <v>111</v>
      </c>
      <c r="S121" s="3">
        <v>0</v>
      </c>
      <c r="T121" s="3">
        <v>0</v>
      </c>
      <c r="U121" s="3" t="s">
        <v>111</v>
      </c>
      <c r="V121" s="3" t="s">
        <v>111</v>
      </c>
      <c r="W121" s="3">
        <v>6</v>
      </c>
    </row>
    <row r="122" spans="1:23" x14ac:dyDescent="0.25">
      <c r="A122" s="2" t="s">
        <v>225</v>
      </c>
      <c r="B122" s="3" t="s">
        <v>111</v>
      </c>
      <c r="C122" s="3" t="s">
        <v>111</v>
      </c>
      <c r="D122" s="3" t="s">
        <v>111</v>
      </c>
      <c r="E122" s="3" t="s">
        <v>111</v>
      </c>
      <c r="F122" s="3" t="s">
        <v>111</v>
      </c>
      <c r="G122" s="3" t="s">
        <v>111</v>
      </c>
      <c r="H122" s="3" t="s">
        <v>111</v>
      </c>
      <c r="I122" s="3" t="s">
        <v>111</v>
      </c>
      <c r="J122" s="3" t="s">
        <v>111</v>
      </c>
      <c r="K122" s="3" t="s">
        <v>111</v>
      </c>
      <c r="L122" s="3" t="s">
        <v>111</v>
      </c>
      <c r="M122" s="3">
        <v>0</v>
      </c>
      <c r="N122" s="3" t="s">
        <v>111</v>
      </c>
      <c r="O122" s="3">
        <v>0.98440000000000005</v>
      </c>
      <c r="P122" s="3">
        <v>0</v>
      </c>
      <c r="Q122" s="3">
        <v>0</v>
      </c>
      <c r="R122" s="3" t="s">
        <v>111</v>
      </c>
      <c r="S122" s="3">
        <v>0</v>
      </c>
      <c r="T122" s="3">
        <v>0</v>
      </c>
      <c r="U122" s="3" t="s">
        <v>111</v>
      </c>
      <c r="V122" s="3" t="s">
        <v>111</v>
      </c>
      <c r="W122" s="3">
        <v>6</v>
      </c>
    </row>
    <row r="123" spans="1:23" x14ac:dyDescent="0.25">
      <c r="A123" s="2" t="s">
        <v>226</v>
      </c>
      <c r="B123" s="3" t="s">
        <v>111</v>
      </c>
      <c r="C123" s="3" t="s">
        <v>111</v>
      </c>
      <c r="D123" s="3" t="s">
        <v>111</v>
      </c>
      <c r="E123" s="3" t="s">
        <v>111</v>
      </c>
      <c r="F123" s="3" t="s">
        <v>111</v>
      </c>
      <c r="G123" s="3" t="s">
        <v>111</v>
      </c>
      <c r="H123" s="3" t="s">
        <v>111</v>
      </c>
      <c r="I123" s="3" t="s">
        <v>111</v>
      </c>
      <c r="J123" s="3" t="s">
        <v>111</v>
      </c>
      <c r="K123" s="3" t="s">
        <v>111</v>
      </c>
      <c r="L123" s="3" t="s">
        <v>111</v>
      </c>
      <c r="M123" s="3">
        <v>0</v>
      </c>
      <c r="N123" s="3" t="s">
        <v>111</v>
      </c>
      <c r="O123" s="3">
        <v>0</v>
      </c>
      <c r="P123" s="3">
        <v>0</v>
      </c>
      <c r="Q123" s="3">
        <v>0</v>
      </c>
      <c r="R123" s="3" t="s">
        <v>111</v>
      </c>
      <c r="S123" s="3">
        <v>0</v>
      </c>
      <c r="T123" s="3">
        <v>0</v>
      </c>
      <c r="U123" s="3" t="s">
        <v>111</v>
      </c>
      <c r="V123" s="3" t="s">
        <v>111</v>
      </c>
      <c r="W123" s="3">
        <v>6</v>
      </c>
    </row>
    <row r="124" spans="1:23" x14ac:dyDescent="0.25">
      <c r="A124" s="2" t="s">
        <v>227</v>
      </c>
      <c r="B124" s="3" t="s">
        <v>111</v>
      </c>
      <c r="C124" s="3" t="s">
        <v>111</v>
      </c>
      <c r="D124" s="3" t="s">
        <v>111</v>
      </c>
      <c r="E124" s="3" t="s">
        <v>111</v>
      </c>
      <c r="F124" s="3" t="s">
        <v>111</v>
      </c>
      <c r="G124" s="3" t="s">
        <v>111</v>
      </c>
      <c r="H124" s="3" t="s">
        <v>111</v>
      </c>
      <c r="I124" s="3" t="s">
        <v>111</v>
      </c>
      <c r="J124" s="3" t="s">
        <v>111</v>
      </c>
      <c r="K124" s="3" t="s">
        <v>111</v>
      </c>
      <c r="L124" s="3" t="s">
        <v>111</v>
      </c>
      <c r="M124" s="3">
        <v>0</v>
      </c>
      <c r="N124" s="3" t="s">
        <v>111</v>
      </c>
      <c r="O124" s="3">
        <v>0</v>
      </c>
      <c r="P124" s="3">
        <v>7.6974999999999998</v>
      </c>
      <c r="Q124" s="3">
        <v>0</v>
      </c>
      <c r="R124" s="3" t="s">
        <v>111</v>
      </c>
      <c r="S124" s="3">
        <v>0</v>
      </c>
      <c r="T124" s="3">
        <v>0</v>
      </c>
      <c r="U124" s="3" t="s">
        <v>111</v>
      </c>
      <c r="V124" s="3" t="s">
        <v>111</v>
      </c>
      <c r="W124" s="3">
        <v>6</v>
      </c>
    </row>
    <row r="125" spans="1:23" x14ac:dyDescent="0.25">
      <c r="A125" s="2" t="s">
        <v>228</v>
      </c>
      <c r="B125" s="3" t="s">
        <v>111</v>
      </c>
      <c r="C125" s="3" t="s">
        <v>111</v>
      </c>
      <c r="D125" s="3" t="s">
        <v>111</v>
      </c>
      <c r="E125" s="3" t="s">
        <v>111</v>
      </c>
      <c r="F125" s="3" t="s">
        <v>111</v>
      </c>
      <c r="G125" s="3" t="s">
        <v>111</v>
      </c>
      <c r="H125" s="3" t="s">
        <v>111</v>
      </c>
      <c r="I125" s="3" t="s">
        <v>111</v>
      </c>
      <c r="J125" s="3" t="s">
        <v>111</v>
      </c>
      <c r="K125" s="3" t="s">
        <v>111</v>
      </c>
      <c r="L125" s="3" t="s">
        <v>111</v>
      </c>
      <c r="M125" s="3">
        <v>0</v>
      </c>
      <c r="N125" s="3" t="s">
        <v>111</v>
      </c>
      <c r="O125" s="3">
        <v>0</v>
      </c>
      <c r="P125" s="3">
        <v>5.0570000000000004</v>
      </c>
      <c r="Q125" s="3">
        <v>0</v>
      </c>
      <c r="R125" s="3" t="s">
        <v>111</v>
      </c>
      <c r="S125" s="3">
        <v>0</v>
      </c>
      <c r="T125" s="3">
        <v>0</v>
      </c>
      <c r="U125" s="3" t="s">
        <v>111</v>
      </c>
      <c r="V125" s="3" t="s">
        <v>111</v>
      </c>
      <c r="W125" s="3">
        <v>6</v>
      </c>
    </row>
    <row r="126" spans="1:23" x14ac:dyDescent="0.25">
      <c r="A126" s="2" t="s">
        <v>229</v>
      </c>
      <c r="B126" s="3" t="s">
        <v>111</v>
      </c>
      <c r="C126" s="3" t="s">
        <v>111</v>
      </c>
      <c r="D126" s="3" t="s">
        <v>111</v>
      </c>
      <c r="E126" s="3" t="s">
        <v>111</v>
      </c>
      <c r="F126" s="3" t="s">
        <v>111</v>
      </c>
      <c r="G126" s="3" t="s">
        <v>111</v>
      </c>
      <c r="H126" s="3" t="s">
        <v>111</v>
      </c>
      <c r="I126" s="3" t="s">
        <v>111</v>
      </c>
      <c r="J126" s="3" t="s">
        <v>111</v>
      </c>
      <c r="K126" s="3" t="s">
        <v>111</v>
      </c>
      <c r="L126" s="3" t="s">
        <v>111</v>
      </c>
      <c r="M126" s="3">
        <v>0</v>
      </c>
      <c r="N126" s="3" t="s">
        <v>111</v>
      </c>
      <c r="O126" s="3" t="s">
        <v>111</v>
      </c>
      <c r="P126" s="3">
        <v>0</v>
      </c>
      <c r="Q126" s="3">
        <v>0</v>
      </c>
      <c r="R126" s="3" t="s">
        <v>111</v>
      </c>
      <c r="S126" s="3">
        <v>0</v>
      </c>
      <c r="T126" s="3">
        <v>0</v>
      </c>
      <c r="U126" s="3" t="s">
        <v>111</v>
      </c>
      <c r="V126" s="3" t="s">
        <v>111</v>
      </c>
      <c r="W126" s="3">
        <v>5</v>
      </c>
    </row>
    <row r="127" spans="1:23" x14ac:dyDescent="0.25">
      <c r="A127" s="2" t="s">
        <v>230</v>
      </c>
      <c r="B127" s="3" t="s">
        <v>111</v>
      </c>
      <c r="C127" s="3" t="s">
        <v>111</v>
      </c>
      <c r="D127" s="3" t="s">
        <v>111</v>
      </c>
      <c r="E127" s="3" t="s">
        <v>111</v>
      </c>
      <c r="F127" s="3" t="s">
        <v>111</v>
      </c>
      <c r="G127" s="3" t="s">
        <v>111</v>
      </c>
      <c r="H127" s="3" t="s">
        <v>111</v>
      </c>
      <c r="I127" s="3" t="s">
        <v>111</v>
      </c>
      <c r="J127" s="3" t="s">
        <v>111</v>
      </c>
      <c r="K127" s="3" t="s">
        <v>111</v>
      </c>
      <c r="L127" s="3" t="s">
        <v>111</v>
      </c>
      <c r="M127" s="3">
        <v>0</v>
      </c>
      <c r="N127" s="3" t="s">
        <v>111</v>
      </c>
      <c r="O127" s="3" t="s">
        <v>111</v>
      </c>
      <c r="P127" s="3">
        <v>0</v>
      </c>
      <c r="Q127" s="3">
        <v>0</v>
      </c>
      <c r="R127" s="3" t="s">
        <v>111</v>
      </c>
      <c r="S127" s="3">
        <v>5.2854999999999999</v>
      </c>
      <c r="T127" s="3">
        <v>0</v>
      </c>
      <c r="U127" s="3" t="s">
        <v>111</v>
      </c>
      <c r="V127" s="3" t="s">
        <v>111</v>
      </c>
      <c r="W127" s="3">
        <v>5</v>
      </c>
    </row>
    <row r="128" spans="1:23" x14ac:dyDescent="0.25">
      <c r="A128" s="2" t="s">
        <v>231</v>
      </c>
      <c r="B128" s="3" t="s">
        <v>111</v>
      </c>
      <c r="C128" s="3" t="s">
        <v>111</v>
      </c>
      <c r="D128" s="3" t="s">
        <v>111</v>
      </c>
      <c r="E128" s="3" t="s">
        <v>111</v>
      </c>
      <c r="F128" s="3" t="s">
        <v>111</v>
      </c>
      <c r="G128" s="3">
        <v>0</v>
      </c>
      <c r="H128" s="3">
        <v>0</v>
      </c>
      <c r="I128" s="3">
        <v>0</v>
      </c>
      <c r="J128" s="3" t="s">
        <v>111</v>
      </c>
      <c r="K128" s="3" t="s">
        <v>111</v>
      </c>
      <c r="L128" s="3" t="s">
        <v>111</v>
      </c>
      <c r="M128" s="3" t="s">
        <v>111</v>
      </c>
      <c r="N128" s="3" t="s">
        <v>111</v>
      </c>
      <c r="O128" s="3" t="s">
        <v>111</v>
      </c>
      <c r="P128" s="3" t="s">
        <v>111</v>
      </c>
      <c r="Q128" s="3" t="s">
        <v>111</v>
      </c>
      <c r="R128" s="3" t="s">
        <v>111</v>
      </c>
      <c r="S128" s="3" t="s">
        <v>111</v>
      </c>
      <c r="T128" s="3" t="s">
        <v>111</v>
      </c>
      <c r="U128" s="3" t="s">
        <v>111</v>
      </c>
      <c r="V128" s="3" t="s">
        <v>111</v>
      </c>
      <c r="W128" s="3">
        <v>3</v>
      </c>
    </row>
    <row r="129" spans="1:25" x14ac:dyDescent="0.25">
      <c r="A129" s="2" t="s">
        <v>232</v>
      </c>
      <c r="B129" s="3" t="s">
        <v>111</v>
      </c>
      <c r="C129" s="3" t="s">
        <v>111</v>
      </c>
      <c r="D129" s="3" t="s">
        <v>111</v>
      </c>
      <c r="E129" s="3" t="s">
        <v>111</v>
      </c>
      <c r="F129" s="3" t="s">
        <v>111</v>
      </c>
      <c r="G129" s="3">
        <v>0</v>
      </c>
      <c r="H129" s="3">
        <v>0</v>
      </c>
      <c r="I129" s="3">
        <v>0</v>
      </c>
      <c r="J129" s="3" t="s">
        <v>111</v>
      </c>
      <c r="K129" s="3" t="s">
        <v>111</v>
      </c>
      <c r="L129" s="3" t="s">
        <v>111</v>
      </c>
      <c r="M129" s="3" t="s">
        <v>111</v>
      </c>
      <c r="N129" s="3" t="s">
        <v>111</v>
      </c>
      <c r="O129" s="3" t="s">
        <v>111</v>
      </c>
      <c r="P129" s="3" t="s">
        <v>111</v>
      </c>
      <c r="Q129" s="3" t="s">
        <v>111</v>
      </c>
      <c r="R129" s="3" t="s">
        <v>111</v>
      </c>
      <c r="S129" s="3" t="s">
        <v>111</v>
      </c>
      <c r="T129" s="3" t="s">
        <v>111</v>
      </c>
      <c r="U129" s="3" t="s">
        <v>111</v>
      </c>
      <c r="V129" s="3" t="s">
        <v>111</v>
      </c>
      <c r="W129" s="3">
        <v>3</v>
      </c>
    </row>
    <row r="130" spans="1:25" x14ac:dyDescent="0.25">
      <c r="A130" s="2" t="s">
        <v>233</v>
      </c>
      <c r="B130" s="3" t="s">
        <v>111</v>
      </c>
      <c r="C130" s="3" t="s">
        <v>111</v>
      </c>
      <c r="D130" s="3" t="s">
        <v>111</v>
      </c>
      <c r="E130" s="3" t="s">
        <v>111</v>
      </c>
      <c r="F130" s="3" t="s">
        <v>111</v>
      </c>
      <c r="G130" s="3">
        <v>0</v>
      </c>
      <c r="H130" s="3">
        <v>0</v>
      </c>
      <c r="I130" s="3">
        <v>0</v>
      </c>
      <c r="J130" s="3" t="s">
        <v>111</v>
      </c>
      <c r="K130" s="3" t="s">
        <v>111</v>
      </c>
      <c r="L130" s="3" t="s">
        <v>111</v>
      </c>
      <c r="M130" s="3" t="s">
        <v>111</v>
      </c>
      <c r="N130" s="3" t="s">
        <v>111</v>
      </c>
      <c r="O130" s="3" t="s">
        <v>111</v>
      </c>
      <c r="P130" s="3" t="s">
        <v>111</v>
      </c>
      <c r="Q130" s="3" t="s">
        <v>111</v>
      </c>
      <c r="R130" s="3" t="s">
        <v>111</v>
      </c>
      <c r="S130" s="3" t="s">
        <v>111</v>
      </c>
      <c r="T130" s="3" t="s">
        <v>111</v>
      </c>
      <c r="U130" s="3" t="s">
        <v>111</v>
      </c>
      <c r="V130" s="3" t="s">
        <v>111</v>
      </c>
      <c r="W130" s="3">
        <v>3</v>
      </c>
    </row>
    <row r="131" spans="1:25" x14ac:dyDescent="0.25">
      <c r="A131" s="2" t="s">
        <v>234</v>
      </c>
      <c r="B131" s="3" t="s">
        <v>111</v>
      </c>
      <c r="C131" s="3" t="s">
        <v>111</v>
      </c>
      <c r="D131" s="3" t="s">
        <v>111</v>
      </c>
      <c r="E131" s="3" t="s">
        <v>111</v>
      </c>
      <c r="F131" s="3" t="s">
        <v>111</v>
      </c>
      <c r="G131" s="3">
        <v>0</v>
      </c>
      <c r="H131" s="3">
        <v>0</v>
      </c>
      <c r="I131" s="3">
        <v>0</v>
      </c>
      <c r="J131" s="3" t="s">
        <v>111</v>
      </c>
      <c r="K131" s="3" t="s">
        <v>111</v>
      </c>
      <c r="L131" s="3" t="s">
        <v>111</v>
      </c>
      <c r="M131" s="3" t="s">
        <v>111</v>
      </c>
      <c r="N131" s="3" t="s">
        <v>111</v>
      </c>
      <c r="O131" s="3" t="s">
        <v>111</v>
      </c>
      <c r="P131" s="3" t="s">
        <v>111</v>
      </c>
      <c r="Q131" s="3" t="s">
        <v>111</v>
      </c>
      <c r="R131" s="3" t="s">
        <v>111</v>
      </c>
      <c r="S131" s="3" t="s">
        <v>111</v>
      </c>
      <c r="T131" s="3" t="s">
        <v>111</v>
      </c>
      <c r="U131" s="3" t="s">
        <v>111</v>
      </c>
      <c r="V131" s="3" t="s">
        <v>111</v>
      </c>
      <c r="W131" s="3">
        <v>3</v>
      </c>
    </row>
    <row r="132" spans="1:25" x14ac:dyDescent="0.25">
      <c r="A132" s="2" t="s">
        <v>235</v>
      </c>
      <c r="B132" s="3" t="s">
        <v>111</v>
      </c>
      <c r="C132" s="3" t="s">
        <v>111</v>
      </c>
      <c r="D132" s="3" t="s">
        <v>111</v>
      </c>
      <c r="E132" s="3" t="s">
        <v>111</v>
      </c>
      <c r="F132" s="3" t="s">
        <v>111</v>
      </c>
      <c r="G132" s="3">
        <v>0</v>
      </c>
      <c r="H132" s="3">
        <v>0</v>
      </c>
      <c r="I132" s="3">
        <v>0</v>
      </c>
      <c r="J132" s="3" t="s">
        <v>111</v>
      </c>
      <c r="K132" s="3" t="s">
        <v>111</v>
      </c>
      <c r="L132" s="3" t="s">
        <v>111</v>
      </c>
      <c r="M132" s="3" t="s">
        <v>111</v>
      </c>
      <c r="N132" s="3" t="s">
        <v>111</v>
      </c>
      <c r="O132" s="3" t="s">
        <v>111</v>
      </c>
      <c r="P132" s="3" t="s">
        <v>111</v>
      </c>
      <c r="Q132" s="3" t="s">
        <v>111</v>
      </c>
      <c r="R132" s="3" t="s">
        <v>111</v>
      </c>
      <c r="S132" s="3" t="s">
        <v>111</v>
      </c>
      <c r="T132" s="3" t="s">
        <v>111</v>
      </c>
      <c r="U132" s="3" t="s">
        <v>111</v>
      </c>
      <c r="V132" s="3" t="s">
        <v>111</v>
      </c>
      <c r="W132" s="3">
        <v>3</v>
      </c>
    </row>
    <row r="133" spans="1:25" x14ac:dyDescent="0.25">
      <c r="A133" s="2" t="s">
        <v>236</v>
      </c>
      <c r="B133" s="3">
        <f>COUNTIF(B2:B132,"&gt;=0")</f>
        <v>102</v>
      </c>
      <c r="C133" s="3">
        <f t="shared" ref="C133:V133" si="0">COUNTIF(C2:C132,"&gt;=0")</f>
        <v>102</v>
      </c>
      <c r="D133" s="3">
        <f t="shared" si="0"/>
        <v>102</v>
      </c>
      <c r="E133" s="3">
        <f t="shared" si="0"/>
        <v>102</v>
      </c>
      <c r="F133" s="3">
        <f t="shared" si="0"/>
        <v>102</v>
      </c>
      <c r="G133" s="3">
        <f t="shared" si="0"/>
        <v>109</v>
      </c>
      <c r="H133" s="3">
        <f t="shared" si="0"/>
        <v>108</v>
      </c>
      <c r="I133" s="3">
        <f t="shared" si="0"/>
        <v>109</v>
      </c>
      <c r="J133" s="3">
        <f t="shared" si="0"/>
        <v>102</v>
      </c>
      <c r="K133" s="3">
        <f t="shared" si="0"/>
        <v>102</v>
      </c>
      <c r="L133" s="3">
        <f t="shared" si="0"/>
        <v>103</v>
      </c>
      <c r="M133" s="3">
        <f t="shared" si="0"/>
        <v>123</v>
      </c>
      <c r="N133" s="3">
        <f t="shared" si="0"/>
        <v>102</v>
      </c>
      <c r="O133" s="3">
        <f t="shared" si="0"/>
        <v>121</v>
      </c>
      <c r="P133" s="3">
        <f t="shared" si="0"/>
        <v>123</v>
      </c>
      <c r="Q133" s="3">
        <f t="shared" si="0"/>
        <v>123</v>
      </c>
      <c r="R133" s="3">
        <f t="shared" si="0"/>
        <v>12</v>
      </c>
      <c r="S133" s="3">
        <f t="shared" si="0"/>
        <v>123</v>
      </c>
      <c r="T133" s="3">
        <f t="shared" si="0"/>
        <v>123</v>
      </c>
      <c r="U133" s="3">
        <f t="shared" si="0"/>
        <v>63</v>
      </c>
      <c r="V133" s="3">
        <f t="shared" si="0"/>
        <v>65</v>
      </c>
    </row>
    <row r="134" spans="1:25" x14ac:dyDescent="0.25">
      <c r="A134" s="2" t="s">
        <v>237</v>
      </c>
      <c r="B134" s="3">
        <f>COUNTIF(B2:B132,"&gt;10")</f>
        <v>33</v>
      </c>
      <c r="C134" s="3">
        <f t="shared" ref="C134:V134" si="1">COUNTIF(C2:C132,"&gt;10")</f>
        <v>30</v>
      </c>
      <c r="D134" s="3">
        <f t="shared" si="1"/>
        <v>34</v>
      </c>
      <c r="E134" s="3">
        <f t="shared" si="1"/>
        <v>17</v>
      </c>
      <c r="F134" s="3">
        <f t="shared" si="1"/>
        <v>18</v>
      </c>
      <c r="G134" s="3">
        <f t="shared" si="1"/>
        <v>4</v>
      </c>
      <c r="H134" s="3">
        <f t="shared" si="1"/>
        <v>21</v>
      </c>
      <c r="I134" s="3">
        <f t="shared" si="1"/>
        <v>31</v>
      </c>
      <c r="J134" s="3">
        <f t="shared" si="1"/>
        <v>18</v>
      </c>
      <c r="K134" s="3">
        <f t="shared" si="1"/>
        <v>22</v>
      </c>
      <c r="L134" s="3">
        <f t="shared" si="1"/>
        <v>36</v>
      </c>
      <c r="M134" s="3">
        <f t="shared" si="1"/>
        <v>16</v>
      </c>
      <c r="N134" s="3">
        <f t="shared" si="1"/>
        <v>34</v>
      </c>
      <c r="O134" s="3">
        <f t="shared" si="1"/>
        <v>25</v>
      </c>
      <c r="P134" s="3">
        <f t="shared" si="1"/>
        <v>17</v>
      </c>
      <c r="Q134" s="3">
        <f t="shared" si="1"/>
        <v>9</v>
      </c>
      <c r="R134" s="3">
        <f t="shared" si="1"/>
        <v>3</v>
      </c>
      <c r="S134" s="3">
        <f t="shared" si="1"/>
        <v>27</v>
      </c>
      <c r="T134" s="3">
        <f t="shared" si="1"/>
        <v>30</v>
      </c>
      <c r="U134" s="3">
        <f t="shared" si="1"/>
        <v>9</v>
      </c>
      <c r="V134" s="3">
        <f t="shared" si="1"/>
        <v>12</v>
      </c>
    </row>
    <row r="135" spans="1:25" x14ac:dyDescent="0.25">
      <c r="A135" s="2" t="s">
        <v>238</v>
      </c>
      <c r="B135" s="3">
        <f>B133-B134-B136</f>
        <v>13</v>
      </c>
      <c r="C135" s="3">
        <f t="shared" ref="C135:V135" si="2">C133-C134-C136</f>
        <v>10</v>
      </c>
      <c r="D135" s="3">
        <f t="shared" si="2"/>
        <v>12</v>
      </c>
      <c r="E135" s="3">
        <f t="shared" si="2"/>
        <v>14</v>
      </c>
      <c r="F135" s="3">
        <f t="shared" si="2"/>
        <v>12</v>
      </c>
      <c r="G135" s="3">
        <f t="shared" si="2"/>
        <v>5</v>
      </c>
      <c r="H135" s="3">
        <f t="shared" si="2"/>
        <v>2</v>
      </c>
      <c r="I135" s="3">
        <f t="shared" si="2"/>
        <v>20</v>
      </c>
      <c r="J135" s="3">
        <f t="shared" si="2"/>
        <v>11</v>
      </c>
      <c r="K135" s="3">
        <f t="shared" si="2"/>
        <v>15</v>
      </c>
      <c r="L135" s="3">
        <f t="shared" si="2"/>
        <v>11</v>
      </c>
      <c r="M135" s="3">
        <f t="shared" si="2"/>
        <v>6</v>
      </c>
      <c r="N135" s="3">
        <f t="shared" si="2"/>
        <v>18</v>
      </c>
      <c r="O135" s="3">
        <f t="shared" si="2"/>
        <v>32</v>
      </c>
      <c r="P135" s="3">
        <f t="shared" si="2"/>
        <v>15</v>
      </c>
      <c r="Q135" s="3">
        <f t="shared" si="2"/>
        <v>12</v>
      </c>
      <c r="R135" s="3">
        <f t="shared" si="2"/>
        <v>0</v>
      </c>
      <c r="S135" s="3">
        <f t="shared" si="2"/>
        <v>23</v>
      </c>
      <c r="T135" s="3">
        <f t="shared" si="2"/>
        <v>16</v>
      </c>
      <c r="U135" s="3">
        <f t="shared" si="2"/>
        <v>14</v>
      </c>
      <c r="V135" s="3">
        <f t="shared" si="2"/>
        <v>9</v>
      </c>
    </row>
    <row r="136" spans="1:25" x14ac:dyDescent="0.25">
      <c r="A136" s="2" t="s">
        <v>239</v>
      </c>
      <c r="B136" s="3">
        <f>COUNTIF(B2:B132,"=0")</f>
        <v>56</v>
      </c>
      <c r="C136" s="3">
        <f t="shared" ref="C136:V136" si="3">COUNTIF(C2:C132,"=0")</f>
        <v>62</v>
      </c>
      <c r="D136" s="3">
        <f t="shared" si="3"/>
        <v>56</v>
      </c>
      <c r="E136" s="3">
        <f t="shared" si="3"/>
        <v>71</v>
      </c>
      <c r="F136" s="3">
        <f t="shared" si="3"/>
        <v>72</v>
      </c>
      <c r="G136" s="3">
        <f t="shared" si="3"/>
        <v>100</v>
      </c>
      <c r="H136" s="3">
        <f t="shared" si="3"/>
        <v>85</v>
      </c>
      <c r="I136" s="3">
        <f t="shared" si="3"/>
        <v>58</v>
      </c>
      <c r="J136" s="3">
        <f t="shared" si="3"/>
        <v>73</v>
      </c>
      <c r="K136" s="3">
        <f t="shared" si="3"/>
        <v>65</v>
      </c>
      <c r="L136" s="3">
        <f t="shared" si="3"/>
        <v>56</v>
      </c>
      <c r="M136" s="3">
        <f t="shared" si="3"/>
        <v>101</v>
      </c>
      <c r="N136" s="3">
        <f t="shared" si="3"/>
        <v>50</v>
      </c>
      <c r="O136" s="3">
        <f t="shared" si="3"/>
        <v>64</v>
      </c>
      <c r="P136" s="3">
        <f t="shared" si="3"/>
        <v>91</v>
      </c>
      <c r="Q136" s="3">
        <f t="shared" si="3"/>
        <v>102</v>
      </c>
      <c r="R136" s="3">
        <f t="shared" si="3"/>
        <v>9</v>
      </c>
      <c r="S136" s="3">
        <f t="shared" si="3"/>
        <v>73</v>
      </c>
      <c r="T136" s="3">
        <f t="shared" si="3"/>
        <v>77</v>
      </c>
      <c r="U136" s="3">
        <f t="shared" si="3"/>
        <v>40</v>
      </c>
      <c r="V136" s="3">
        <f t="shared" si="3"/>
        <v>44</v>
      </c>
    </row>
    <row r="137" spans="1:25" x14ac:dyDescent="0.25">
      <c r="A137" s="2" t="s">
        <v>240</v>
      </c>
      <c r="B137" s="3">
        <f>COUNTIF(B2:B136,"NT")</f>
        <v>29</v>
      </c>
      <c r="C137" s="3">
        <f t="shared" ref="C137:U137" si="4">COUNTIF(C2:C136,"NT")</f>
        <v>29</v>
      </c>
      <c r="D137" s="3">
        <f t="shared" si="4"/>
        <v>29</v>
      </c>
      <c r="E137" s="3">
        <f t="shared" si="4"/>
        <v>29</v>
      </c>
      <c r="F137" s="3">
        <f t="shared" si="4"/>
        <v>29</v>
      </c>
      <c r="G137" s="3">
        <f t="shared" si="4"/>
        <v>22</v>
      </c>
      <c r="H137" s="3">
        <f t="shared" si="4"/>
        <v>23</v>
      </c>
      <c r="I137" s="3">
        <f t="shared" si="4"/>
        <v>22</v>
      </c>
      <c r="J137" s="3">
        <f t="shared" si="4"/>
        <v>29</v>
      </c>
      <c r="K137" s="3">
        <f t="shared" si="4"/>
        <v>29</v>
      </c>
      <c r="L137" s="3">
        <f t="shared" si="4"/>
        <v>28</v>
      </c>
      <c r="M137" s="3">
        <f t="shared" si="4"/>
        <v>8</v>
      </c>
      <c r="N137" s="3">
        <f t="shared" si="4"/>
        <v>29</v>
      </c>
      <c r="O137" s="3">
        <f t="shared" si="4"/>
        <v>10</v>
      </c>
      <c r="P137" s="3">
        <f t="shared" si="4"/>
        <v>8</v>
      </c>
      <c r="Q137" s="3">
        <f t="shared" si="4"/>
        <v>8</v>
      </c>
      <c r="R137" s="3">
        <f t="shared" si="4"/>
        <v>119</v>
      </c>
      <c r="S137" s="3">
        <f t="shared" si="4"/>
        <v>8</v>
      </c>
      <c r="T137" s="3">
        <f t="shared" si="4"/>
        <v>8</v>
      </c>
      <c r="U137" s="3">
        <f t="shared" si="4"/>
        <v>68</v>
      </c>
      <c r="V137" s="3">
        <f>COUNTIF(V2:V136,"NT")</f>
        <v>66</v>
      </c>
    </row>
    <row r="139" spans="1:25" x14ac:dyDescent="0.25">
      <c r="A139" s="2" t="s">
        <v>657</v>
      </c>
      <c r="B139" s="3">
        <f>B134/B133</f>
        <v>0.3235294117647059</v>
      </c>
      <c r="C139" s="3">
        <f t="shared" ref="C139:V139" si="5">C134/C133</f>
        <v>0.29411764705882354</v>
      </c>
      <c r="D139" s="3">
        <f t="shared" si="5"/>
        <v>0.33333333333333331</v>
      </c>
      <c r="E139" s="3">
        <f t="shared" si="5"/>
        <v>0.16666666666666666</v>
      </c>
      <c r="F139" s="3">
        <f t="shared" si="5"/>
        <v>0.17647058823529413</v>
      </c>
      <c r="G139" s="3">
        <f t="shared" si="5"/>
        <v>3.669724770642202E-2</v>
      </c>
      <c r="H139" s="3">
        <f t="shared" si="5"/>
        <v>0.19444444444444445</v>
      </c>
      <c r="I139" s="3">
        <f t="shared" si="5"/>
        <v>0.28440366972477066</v>
      </c>
      <c r="J139" s="3">
        <f t="shared" si="5"/>
        <v>0.17647058823529413</v>
      </c>
      <c r="K139" s="3">
        <f t="shared" si="5"/>
        <v>0.21568627450980393</v>
      </c>
      <c r="L139" s="3">
        <f t="shared" si="5"/>
        <v>0.34951456310679613</v>
      </c>
      <c r="M139" s="3">
        <f t="shared" si="5"/>
        <v>0.13008130081300814</v>
      </c>
      <c r="N139" s="3">
        <f t="shared" si="5"/>
        <v>0.33333333333333331</v>
      </c>
      <c r="O139" s="3">
        <f t="shared" si="5"/>
        <v>0.20661157024793389</v>
      </c>
      <c r="P139" s="3">
        <f t="shared" si="5"/>
        <v>0.13821138211382114</v>
      </c>
      <c r="Q139" s="3">
        <f t="shared" si="5"/>
        <v>7.3170731707317069E-2</v>
      </c>
      <c r="R139" s="3">
        <f t="shared" si="5"/>
        <v>0.25</v>
      </c>
      <c r="S139" s="3">
        <f t="shared" si="5"/>
        <v>0.21951219512195122</v>
      </c>
      <c r="T139" s="3">
        <f t="shared" si="5"/>
        <v>0.24390243902439024</v>
      </c>
      <c r="U139" s="3">
        <f t="shared" si="5"/>
        <v>0.14285714285714285</v>
      </c>
      <c r="V139" s="3">
        <f t="shared" si="5"/>
        <v>0.18461538461538463</v>
      </c>
      <c r="W139" s="3">
        <f>MEDIAN(B139:V139)</f>
        <v>0.20661157024793389</v>
      </c>
      <c r="X139" s="3">
        <f>MIN(B139:W139)</f>
        <v>3.669724770642202E-2</v>
      </c>
      <c r="Y139">
        <f>MAX(B139:W139)</f>
        <v>0.34951456310679613</v>
      </c>
    </row>
    <row r="140" spans="1:25" x14ac:dyDescent="0.25">
      <c r="A140" s="2" t="s">
        <v>658</v>
      </c>
      <c r="B140" s="3">
        <f>B135/B133</f>
        <v>0.12745098039215685</v>
      </c>
      <c r="C140" s="3">
        <f t="shared" ref="C140:V140" si="6">C135/C133</f>
        <v>9.8039215686274508E-2</v>
      </c>
      <c r="D140" s="3">
        <f t="shared" si="6"/>
        <v>0.11764705882352941</v>
      </c>
      <c r="E140" s="3">
        <f t="shared" si="6"/>
        <v>0.13725490196078433</v>
      </c>
      <c r="F140" s="3">
        <f t="shared" si="6"/>
        <v>0.11764705882352941</v>
      </c>
      <c r="G140" s="3">
        <f t="shared" si="6"/>
        <v>4.5871559633027525E-2</v>
      </c>
      <c r="H140" s="3">
        <f t="shared" si="6"/>
        <v>1.8518518518518517E-2</v>
      </c>
      <c r="I140" s="3">
        <f t="shared" si="6"/>
        <v>0.1834862385321101</v>
      </c>
      <c r="J140" s="3">
        <f t="shared" si="6"/>
        <v>0.10784313725490197</v>
      </c>
      <c r="K140" s="3">
        <f t="shared" si="6"/>
        <v>0.14705882352941177</v>
      </c>
      <c r="L140" s="3">
        <f t="shared" si="6"/>
        <v>0.10679611650485436</v>
      </c>
      <c r="M140" s="3">
        <f t="shared" si="6"/>
        <v>4.878048780487805E-2</v>
      </c>
      <c r="N140" s="3">
        <f t="shared" si="6"/>
        <v>0.17647058823529413</v>
      </c>
      <c r="O140" s="3">
        <f t="shared" si="6"/>
        <v>0.26446280991735538</v>
      </c>
      <c r="P140" s="3">
        <f t="shared" si="6"/>
        <v>0.12195121951219512</v>
      </c>
      <c r="Q140" s="3">
        <f t="shared" si="6"/>
        <v>9.7560975609756101E-2</v>
      </c>
      <c r="R140" s="3">
        <f t="shared" si="6"/>
        <v>0</v>
      </c>
      <c r="S140" s="3">
        <f t="shared" si="6"/>
        <v>0.18699186991869918</v>
      </c>
      <c r="T140" s="3">
        <f t="shared" si="6"/>
        <v>0.13008130081300814</v>
      </c>
      <c r="U140" s="3">
        <f t="shared" si="6"/>
        <v>0.22222222222222221</v>
      </c>
      <c r="V140" s="3">
        <f t="shared" si="6"/>
        <v>0.13846153846153847</v>
      </c>
      <c r="W140" s="3">
        <f t="shared" ref="W140:W141" si="7">MEDIAN(B140:V140)</f>
        <v>0.12195121951219512</v>
      </c>
      <c r="X140" s="3">
        <f t="shared" ref="X140:X141" si="8">MIN(B140:W140)</f>
        <v>0</v>
      </c>
      <c r="Y140">
        <f t="shared" ref="Y140:Y141" si="9">MAX(B140:W140)</f>
        <v>0.26446280991735538</v>
      </c>
    </row>
    <row r="141" spans="1:25" x14ac:dyDescent="0.25">
      <c r="A141" s="2" t="s">
        <v>659</v>
      </c>
      <c r="B141" s="3">
        <f>B136/B133</f>
        <v>0.5490196078431373</v>
      </c>
      <c r="C141" s="3">
        <f t="shared" ref="C141:V141" si="10">C136/C133</f>
        <v>0.60784313725490191</v>
      </c>
      <c r="D141" s="3">
        <f t="shared" si="10"/>
        <v>0.5490196078431373</v>
      </c>
      <c r="E141" s="3">
        <f t="shared" si="10"/>
        <v>0.69607843137254899</v>
      </c>
      <c r="F141" s="3">
        <f t="shared" si="10"/>
        <v>0.70588235294117652</v>
      </c>
      <c r="G141" s="3">
        <f t="shared" si="10"/>
        <v>0.91743119266055051</v>
      </c>
      <c r="H141" s="3">
        <f t="shared" si="10"/>
        <v>0.78703703703703709</v>
      </c>
      <c r="I141" s="3">
        <f t="shared" si="10"/>
        <v>0.5321100917431193</v>
      </c>
      <c r="J141" s="3">
        <f t="shared" si="10"/>
        <v>0.71568627450980393</v>
      </c>
      <c r="K141" s="3">
        <f t="shared" si="10"/>
        <v>0.63725490196078427</v>
      </c>
      <c r="L141" s="3">
        <f t="shared" si="10"/>
        <v>0.5436893203883495</v>
      </c>
      <c r="M141" s="3">
        <f t="shared" si="10"/>
        <v>0.82113821138211385</v>
      </c>
      <c r="N141" s="3">
        <f t="shared" si="10"/>
        <v>0.49019607843137253</v>
      </c>
      <c r="O141" s="3">
        <f t="shared" si="10"/>
        <v>0.52892561983471076</v>
      </c>
      <c r="P141" s="3">
        <f t="shared" si="10"/>
        <v>0.73983739837398377</v>
      </c>
      <c r="Q141" s="3">
        <f t="shared" si="10"/>
        <v>0.82926829268292679</v>
      </c>
      <c r="R141" s="3">
        <f t="shared" si="10"/>
        <v>0.75</v>
      </c>
      <c r="S141" s="3">
        <f t="shared" si="10"/>
        <v>0.5934959349593496</v>
      </c>
      <c r="T141" s="3">
        <f t="shared" si="10"/>
        <v>0.62601626016260159</v>
      </c>
      <c r="U141" s="3">
        <f t="shared" si="10"/>
        <v>0.63492063492063489</v>
      </c>
      <c r="V141" s="3">
        <f t="shared" si="10"/>
        <v>0.67692307692307696</v>
      </c>
      <c r="W141" s="3">
        <f t="shared" si="7"/>
        <v>0.63725490196078427</v>
      </c>
      <c r="X141" s="3">
        <f t="shared" si="8"/>
        <v>0.49019607843137253</v>
      </c>
      <c r="Y141">
        <f t="shared" si="9"/>
        <v>0.91743119266055051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D1954-5C60-473F-A447-2B6428E7397A}">
  <dimension ref="A1:R29"/>
  <sheetViews>
    <sheetView tabSelected="1" zoomScale="85" zoomScaleNormal="85" workbookViewId="0">
      <selection activeCell="L8" sqref="L8"/>
    </sheetView>
  </sheetViews>
  <sheetFormatPr defaultRowHeight="15" x14ac:dyDescent="0.25"/>
  <cols>
    <col min="1" max="1" width="12" bestFit="1" customWidth="1"/>
    <col min="2" max="2" width="25.28515625" bestFit="1" customWidth="1"/>
    <col min="3" max="3" width="33.140625" bestFit="1" customWidth="1"/>
    <col min="4" max="4" width="13" bestFit="1" customWidth="1"/>
    <col min="5" max="7" width="19" customWidth="1"/>
    <col min="8" max="8" width="16.5703125" bestFit="1" customWidth="1"/>
    <col min="9" max="9" width="33.85546875" customWidth="1"/>
    <col min="10" max="10" width="13.140625" bestFit="1" customWidth="1"/>
    <col min="11" max="12" width="13" bestFit="1" customWidth="1"/>
    <col min="13" max="13" width="11.7109375" bestFit="1" customWidth="1"/>
    <col min="14" max="14" width="12" style="3" customWidth="1"/>
    <col min="15" max="15" width="16.5703125" customWidth="1"/>
    <col min="16" max="16" width="9.140625" customWidth="1"/>
  </cols>
  <sheetData>
    <row r="1" spans="1:15" ht="60" x14ac:dyDescent="0.25">
      <c r="A1" s="1" t="s">
        <v>0</v>
      </c>
      <c r="B1" s="1" t="s">
        <v>1</v>
      </c>
      <c r="C1" s="1" t="s">
        <v>2</v>
      </c>
      <c r="D1" s="1" t="s">
        <v>532</v>
      </c>
      <c r="E1" s="1" t="s">
        <v>533</v>
      </c>
      <c r="F1" s="1" t="s">
        <v>534</v>
      </c>
      <c r="G1" s="1" t="s">
        <v>535</v>
      </c>
      <c r="H1" s="1" t="s">
        <v>536</v>
      </c>
      <c r="I1" s="1" t="s">
        <v>661</v>
      </c>
      <c r="J1" s="1" t="s">
        <v>681</v>
      </c>
      <c r="K1" s="1" t="s">
        <v>537</v>
      </c>
      <c r="L1" s="1" t="s">
        <v>675</v>
      </c>
      <c r="M1" s="1" t="s">
        <v>538</v>
      </c>
      <c r="N1" s="1" t="s">
        <v>539</v>
      </c>
      <c r="O1" s="1" t="s">
        <v>540</v>
      </c>
    </row>
    <row r="2" spans="1:15" ht="30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16</v>
      </c>
      <c r="F2" s="1" t="s">
        <v>541</v>
      </c>
      <c r="G2" s="1" t="s">
        <v>542</v>
      </c>
      <c r="H2" s="1" t="s">
        <v>17</v>
      </c>
      <c r="I2" s="1" t="s">
        <v>17</v>
      </c>
      <c r="J2" s="61" t="s">
        <v>17</v>
      </c>
      <c r="K2" s="1" t="s">
        <v>17</v>
      </c>
      <c r="L2" s="61" t="s">
        <v>17</v>
      </c>
      <c r="M2" s="1" t="s">
        <v>17</v>
      </c>
      <c r="N2" s="1" t="s">
        <v>17</v>
      </c>
      <c r="O2" s="1" t="s">
        <v>17</v>
      </c>
    </row>
    <row r="3" spans="1:15" ht="30" x14ac:dyDescent="0.25">
      <c r="A3" s="1" t="s">
        <v>19</v>
      </c>
      <c r="B3" s="1" t="s">
        <v>20</v>
      </c>
      <c r="C3" s="1" t="s">
        <v>20</v>
      </c>
      <c r="D3" s="1" t="s">
        <v>21</v>
      </c>
      <c r="E3" s="1" t="s">
        <v>21</v>
      </c>
      <c r="F3" s="1" t="s">
        <v>17</v>
      </c>
      <c r="G3" s="1" t="s">
        <v>17</v>
      </c>
      <c r="H3" s="1" t="s">
        <v>250</v>
      </c>
      <c r="I3" s="1" t="s">
        <v>662</v>
      </c>
      <c r="J3" s="6" t="s">
        <v>253</v>
      </c>
      <c r="K3" s="1" t="s">
        <v>17</v>
      </c>
      <c r="L3" s="4" t="s">
        <v>251</v>
      </c>
      <c r="M3" s="1">
        <v>48</v>
      </c>
      <c r="N3" s="53">
        <v>48</v>
      </c>
      <c r="O3" s="53" t="s">
        <v>21</v>
      </c>
    </row>
    <row r="4" spans="1:15" ht="30" x14ac:dyDescent="0.25">
      <c r="A4" s="1" t="s">
        <v>23</v>
      </c>
      <c r="B4" s="1" t="s">
        <v>24</v>
      </c>
      <c r="C4" s="1" t="s">
        <v>25</v>
      </c>
      <c r="D4" s="1" t="s">
        <v>16</v>
      </c>
      <c r="E4" s="1" t="s">
        <v>16</v>
      </c>
      <c r="F4" s="1" t="s">
        <v>543</v>
      </c>
      <c r="G4" s="1" t="s">
        <v>544</v>
      </c>
      <c r="H4" s="1" t="s">
        <v>17</v>
      </c>
      <c r="I4" s="1" t="s">
        <v>17</v>
      </c>
      <c r="J4" s="61" t="s">
        <v>17</v>
      </c>
      <c r="K4" s="1" t="s">
        <v>17</v>
      </c>
      <c r="L4" s="61" t="s">
        <v>17</v>
      </c>
      <c r="M4" s="1" t="s">
        <v>17</v>
      </c>
      <c r="N4" s="1" t="s">
        <v>17</v>
      </c>
      <c r="O4" s="1" t="s">
        <v>17</v>
      </c>
    </row>
    <row r="5" spans="1:15" ht="45" x14ac:dyDescent="0.25">
      <c r="A5" s="1" t="s">
        <v>26</v>
      </c>
      <c r="B5" s="1" t="s">
        <v>27</v>
      </c>
      <c r="C5" s="1" t="s">
        <v>28</v>
      </c>
      <c r="D5" s="1" t="s">
        <v>21</v>
      </c>
      <c r="E5" s="1" t="s">
        <v>21</v>
      </c>
      <c r="F5" s="1" t="s">
        <v>17</v>
      </c>
      <c r="G5" s="1" t="s">
        <v>17</v>
      </c>
      <c r="H5" s="1" t="s">
        <v>250</v>
      </c>
      <c r="I5" s="1" t="s">
        <v>663</v>
      </c>
      <c r="J5" s="6" t="s">
        <v>253</v>
      </c>
      <c r="K5" s="1">
        <v>2</v>
      </c>
      <c r="L5" s="5" t="s">
        <v>252</v>
      </c>
      <c r="M5" s="1">
        <v>24</v>
      </c>
      <c r="N5" s="53">
        <v>12</v>
      </c>
      <c r="O5" s="53" t="s">
        <v>21</v>
      </c>
    </row>
    <row r="6" spans="1:15" ht="30" x14ac:dyDescent="0.25">
      <c r="A6" s="1" t="s">
        <v>29</v>
      </c>
      <c r="B6" s="1" t="s">
        <v>24</v>
      </c>
      <c r="C6" s="1" t="s">
        <v>30</v>
      </c>
      <c r="D6" s="1" t="s">
        <v>21</v>
      </c>
      <c r="E6" s="1" t="s">
        <v>21</v>
      </c>
      <c r="F6" s="1" t="s">
        <v>17</v>
      </c>
      <c r="G6" s="1" t="s">
        <v>17</v>
      </c>
      <c r="H6" s="1" t="s">
        <v>676</v>
      </c>
      <c r="I6" s="1" t="s">
        <v>664</v>
      </c>
      <c r="J6" s="4" t="s">
        <v>251</v>
      </c>
      <c r="K6" s="1">
        <v>7</v>
      </c>
      <c r="L6" s="6" t="s">
        <v>253</v>
      </c>
      <c r="M6" s="1" t="s">
        <v>17</v>
      </c>
      <c r="N6" s="53">
        <v>0.14299999999999999</v>
      </c>
      <c r="O6" s="53" t="s">
        <v>16</v>
      </c>
    </row>
    <row r="7" spans="1:15" ht="30" x14ac:dyDescent="0.25">
      <c r="A7" s="1" t="s">
        <v>31</v>
      </c>
      <c r="B7" s="1" t="s">
        <v>15</v>
      </c>
      <c r="C7" s="1" t="s">
        <v>32</v>
      </c>
      <c r="D7" s="1" t="s">
        <v>16</v>
      </c>
      <c r="E7" s="1" t="s">
        <v>16</v>
      </c>
      <c r="F7" s="1" t="s">
        <v>541</v>
      </c>
      <c r="G7" s="1" t="s">
        <v>542</v>
      </c>
      <c r="H7" s="1" t="s">
        <v>17</v>
      </c>
      <c r="I7" s="1" t="s">
        <v>17</v>
      </c>
      <c r="J7" s="61" t="s">
        <v>17</v>
      </c>
      <c r="K7" s="1" t="s">
        <v>17</v>
      </c>
      <c r="L7" s="61" t="s">
        <v>17</v>
      </c>
      <c r="M7" s="1" t="s">
        <v>17</v>
      </c>
      <c r="N7" s="1" t="s">
        <v>17</v>
      </c>
      <c r="O7" s="1" t="s">
        <v>17</v>
      </c>
    </row>
    <row r="8" spans="1:15" ht="60" x14ac:dyDescent="0.25">
      <c r="A8" s="1" t="s">
        <v>34</v>
      </c>
      <c r="B8" s="1" t="s">
        <v>35</v>
      </c>
      <c r="C8" s="1" t="s">
        <v>36</v>
      </c>
      <c r="D8" s="1" t="s">
        <v>21</v>
      </c>
      <c r="E8" s="1" t="s">
        <v>21</v>
      </c>
      <c r="F8" s="1" t="s">
        <v>17</v>
      </c>
      <c r="G8" s="1" t="s">
        <v>17</v>
      </c>
      <c r="H8" s="1" t="s">
        <v>676</v>
      </c>
      <c r="I8" s="1" t="s">
        <v>665</v>
      </c>
      <c r="J8" s="6" t="s">
        <v>253</v>
      </c>
      <c r="K8" s="1" t="s">
        <v>17</v>
      </c>
      <c r="L8" s="6" t="s">
        <v>253</v>
      </c>
      <c r="M8" s="1" t="s">
        <v>17</v>
      </c>
      <c r="N8" s="53">
        <v>1</v>
      </c>
      <c r="O8" s="53" t="s">
        <v>16</v>
      </c>
    </row>
    <row r="9" spans="1:15" ht="30" x14ac:dyDescent="0.25">
      <c r="A9" s="1" t="s">
        <v>37</v>
      </c>
      <c r="B9" s="1" t="s">
        <v>24</v>
      </c>
      <c r="C9" s="1" t="s">
        <v>38</v>
      </c>
      <c r="D9" s="1" t="s">
        <v>21</v>
      </c>
      <c r="E9" s="1" t="s">
        <v>21</v>
      </c>
      <c r="F9" s="1" t="s">
        <v>17</v>
      </c>
      <c r="G9" s="1" t="s">
        <v>17</v>
      </c>
      <c r="H9" s="1" t="s">
        <v>250</v>
      </c>
      <c r="I9" s="1" t="s">
        <v>666</v>
      </c>
      <c r="J9" s="6" t="s">
        <v>253</v>
      </c>
      <c r="K9" s="1" t="s">
        <v>17</v>
      </c>
      <c r="L9" s="7" t="s">
        <v>254</v>
      </c>
      <c r="M9" s="1">
        <v>15</v>
      </c>
      <c r="N9" s="53">
        <v>15</v>
      </c>
      <c r="O9" s="53" t="s">
        <v>21</v>
      </c>
    </row>
    <row r="10" spans="1:15" ht="60" x14ac:dyDescent="0.25">
      <c r="A10" s="1" t="s">
        <v>39</v>
      </c>
      <c r="B10" s="1" t="s">
        <v>24</v>
      </c>
      <c r="C10" s="1" t="s">
        <v>40</v>
      </c>
      <c r="D10" s="1" t="s">
        <v>21</v>
      </c>
      <c r="E10" s="1" t="s">
        <v>21</v>
      </c>
      <c r="F10" s="1" t="s">
        <v>17</v>
      </c>
      <c r="G10" s="1" t="s">
        <v>17</v>
      </c>
      <c r="H10" s="1" t="s">
        <v>250</v>
      </c>
      <c r="I10" s="1" t="s">
        <v>667</v>
      </c>
      <c r="J10" s="7" t="s">
        <v>254</v>
      </c>
      <c r="K10" s="1">
        <v>17</v>
      </c>
      <c r="L10" s="4" t="s">
        <v>251</v>
      </c>
      <c r="M10" s="1">
        <v>84</v>
      </c>
      <c r="N10" s="53">
        <v>4.9400000000000004</v>
      </c>
      <c r="O10" s="53" t="s">
        <v>21</v>
      </c>
    </row>
    <row r="11" spans="1:15" ht="30" x14ac:dyDescent="0.25">
      <c r="A11" s="1" t="s">
        <v>41</v>
      </c>
      <c r="B11" s="1" t="s">
        <v>15</v>
      </c>
      <c r="C11" s="1" t="s">
        <v>42</v>
      </c>
      <c r="D11" s="1" t="s">
        <v>21</v>
      </c>
      <c r="E11" s="1" t="s">
        <v>21</v>
      </c>
      <c r="F11" s="1" t="s">
        <v>17</v>
      </c>
      <c r="G11" s="1" t="s">
        <v>17</v>
      </c>
      <c r="H11" s="1" t="s">
        <v>250</v>
      </c>
      <c r="I11" s="1" t="s">
        <v>668</v>
      </c>
      <c r="J11" s="4" t="s">
        <v>545</v>
      </c>
      <c r="K11" s="1">
        <v>58</v>
      </c>
      <c r="L11" s="4" t="s">
        <v>251</v>
      </c>
      <c r="M11" s="1">
        <v>61</v>
      </c>
      <c r="N11" s="53">
        <v>1.04</v>
      </c>
      <c r="O11" s="53" t="s">
        <v>16</v>
      </c>
    </row>
    <row r="12" spans="1:15" ht="30" x14ac:dyDescent="0.25">
      <c r="A12" s="1" t="s">
        <v>43</v>
      </c>
      <c r="B12" s="1" t="s">
        <v>27</v>
      </c>
      <c r="C12" s="1" t="s">
        <v>44</v>
      </c>
      <c r="D12" s="1" t="s">
        <v>21</v>
      </c>
      <c r="E12" s="1" t="s">
        <v>21</v>
      </c>
      <c r="F12" s="1" t="s">
        <v>17</v>
      </c>
      <c r="G12" s="1" t="s">
        <v>17</v>
      </c>
      <c r="H12" s="1" t="s">
        <v>676</v>
      </c>
      <c r="I12" s="1" t="s">
        <v>669</v>
      </c>
      <c r="J12" s="6" t="s">
        <v>253</v>
      </c>
      <c r="K12" s="1" t="s">
        <v>17</v>
      </c>
      <c r="L12" s="5" t="s">
        <v>252</v>
      </c>
      <c r="M12" s="1">
        <v>28</v>
      </c>
      <c r="N12" s="53">
        <v>28</v>
      </c>
      <c r="O12" s="53" t="s">
        <v>21</v>
      </c>
    </row>
    <row r="13" spans="1:15" ht="30" x14ac:dyDescent="0.25">
      <c r="A13" s="1" t="s">
        <v>45</v>
      </c>
      <c r="B13" s="1" t="s">
        <v>46</v>
      </c>
      <c r="C13" s="1" t="s">
        <v>47</v>
      </c>
      <c r="D13" s="1" t="s">
        <v>16</v>
      </c>
      <c r="E13" s="1" t="s">
        <v>16</v>
      </c>
      <c r="F13" s="1" t="s">
        <v>541</v>
      </c>
      <c r="G13" s="1" t="s">
        <v>542</v>
      </c>
      <c r="H13" s="1" t="s">
        <v>17</v>
      </c>
      <c r="I13" s="1" t="s">
        <v>17</v>
      </c>
      <c r="J13" s="61" t="s">
        <v>17</v>
      </c>
      <c r="K13" s="1" t="s">
        <v>17</v>
      </c>
      <c r="L13" s="61" t="s">
        <v>17</v>
      </c>
      <c r="M13" s="1" t="s">
        <v>17</v>
      </c>
      <c r="N13" s="1" t="s">
        <v>17</v>
      </c>
      <c r="O13" s="1" t="s">
        <v>17</v>
      </c>
    </row>
    <row r="14" spans="1:15" ht="30" x14ac:dyDescent="0.25">
      <c r="A14" s="1" t="s">
        <v>49</v>
      </c>
      <c r="B14" s="1" t="s">
        <v>20</v>
      </c>
      <c r="C14" s="1" t="s">
        <v>50</v>
      </c>
      <c r="D14" s="1" t="s">
        <v>21</v>
      </c>
      <c r="E14" s="1" t="s">
        <v>21</v>
      </c>
      <c r="F14" s="1" t="s">
        <v>17</v>
      </c>
      <c r="G14" s="1" t="s">
        <v>17</v>
      </c>
      <c r="H14" s="1" t="s">
        <v>250</v>
      </c>
      <c r="I14" s="1" t="s">
        <v>670</v>
      </c>
      <c r="J14" s="4" t="s">
        <v>545</v>
      </c>
      <c r="K14" s="1">
        <v>60</v>
      </c>
      <c r="L14" s="4" t="s">
        <v>251</v>
      </c>
      <c r="M14" s="1">
        <v>112</v>
      </c>
      <c r="N14" s="53">
        <v>1.87</v>
      </c>
      <c r="O14" s="53" t="s">
        <v>21</v>
      </c>
    </row>
    <row r="15" spans="1:15" ht="30" x14ac:dyDescent="0.25">
      <c r="A15" s="1" t="s">
        <v>51</v>
      </c>
      <c r="B15" s="1" t="s">
        <v>52</v>
      </c>
      <c r="C15" s="1" t="s">
        <v>53</v>
      </c>
      <c r="D15" s="1" t="s">
        <v>21</v>
      </c>
      <c r="E15" s="1" t="s">
        <v>21</v>
      </c>
      <c r="F15" s="1" t="s">
        <v>546</v>
      </c>
      <c r="G15" s="1" t="s">
        <v>547</v>
      </c>
      <c r="H15" s="1" t="s">
        <v>17</v>
      </c>
      <c r="I15" s="1" t="s">
        <v>17</v>
      </c>
      <c r="J15" s="61" t="s">
        <v>17</v>
      </c>
      <c r="K15" s="1" t="s">
        <v>17</v>
      </c>
      <c r="L15" s="61" t="s">
        <v>17</v>
      </c>
      <c r="M15" s="1" t="s">
        <v>17</v>
      </c>
      <c r="N15" s="1" t="s">
        <v>17</v>
      </c>
      <c r="O15" s="1" t="s">
        <v>17</v>
      </c>
    </row>
    <row r="16" spans="1:15" ht="45" x14ac:dyDescent="0.25">
      <c r="A16" s="1" t="s">
        <v>54</v>
      </c>
      <c r="B16" s="1" t="s">
        <v>55</v>
      </c>
      <c r="C16" s="1" t="s">
        <v>56</v>
      </c>
      <c r="D16" s="1" t="s">
        <v>21</v>
      </c>
      <c r="E16" s="1" t="s">
        <v>16</v>
      </c>
      <c r="F16" s="1" t="s">
        <v>548</v>
      </c>
      <c r="G16" s="1" t="s">
        <v>547</v>
      </c>
      <c r="H16" s="1" t="s">
        <v>549</v>
      </c>
      <c r="I16" s="1" t="s">
        <v>17</v>
      </c>
      <c r="J16" s="7" t="s">
        <v>254</v>
      </c>
      <c r="K16" s="1">
        <v>49</v>
      </c>
      <c r="L16" s="61" t="s">
        <v>17</v>
      </c>
      <c r="M16" s="1" t="s">
        <v>17</v>
      </c>
      <c r="N16" s="1" t="s">
        <v>17</v>
      </c>
      <c r="O16" s="1" t="s">
        <v>17</v>
      </c>
    </row>
    <row r="17" spans="1:18" ht="60" x14ac:dyDescent="0.25">
      <c r="A17" s="1" t="s">
        <v>57</v>
      </c>
      <c r="B17" s="1" t="s">
        <v>58</v>
      </c>
      <c r="C17" s="1" t="s">
        <v>59</v>
      </c>
      <c r="D17" s="1" t="s">
        <v>16</v>
      </c>
      <c r="E17" s="1" t="s">
        <v>16</v>
      </c>
      <c r="F17" s="1" t="s">
        <v>550</v>
      </c>
      <c r="G17" s="1" t="s">
        <v>547</v>
      </c>
      <c r="H17" s="1" t="s">
        <v>17</v>
      </c>
      <c r="I17" s="1" t="s">
        <v>17</v>
      </c>
      <c r="J17" s="61" t="s">
        <v>17</v>
      </c>
      <c r="K17" s="1" t="s">
        <v>17</v>
      </c>
      <c r="L17" s="61" t="s">
        <v>17</v>
      </c>
      <c r="M17" s="1" t="s">
        <v>17</v>
      </c>
      <c r="N17" s="1" t="s">
        <v>17</v>
      </c>
      <c r="O17" s="1" t="s">
        <v>17</v>
      </c>
    </row>
    <row r="18" spans="1:18" ht="45" x14ac:dyDescent="0.25">
      <c r="A18" s="1" t="s">
        <v>60</v>
      </c>
      <c r="B18" s="1" t="s">
        <v>61</v>
      </c>
      <c r="C18" s="1" t="s">
        <v>62</v>
      </c>
      <c r="D18" s="1" t="s">
        <v>21</v>
      </c>
      <c r="E18" s="1" t="s">
        <v>16</v>
      </c>
      <c r="F18" s="1" t="s">
        <v>548</v>
      </c>
      <c r="G18" s="1" t="s">
        <v>547</v>
      </c>
      <c r="H18" s="1" t="s">
        <v>549</v>
      </c>
      <c r="I18" s="1" t="s">
        <v>17</v>
      </c>
      <c r="J18" s="7" t="s">
        <v>254</v>
      </c>
      <c r="K18" s="1">
        <v>69</v>
      </c>
      <c r="L18" s="61" t="s">
        <v>17</v>
      </c>
      <c r="M18" s="1" t="s">
        <v>17</v>
      </c>
      <c r="N18" s="1" t="s">
        <v>17</v>
      </c>
      <c r="O18" s="1" t="s">
        <v>17</v>
      </c>
    </row>
    <row r="19" spans="1:18" ht="30" x14ac:dyDescent="0.25">
      <c r="A19" s="1" t="s">
        <v>63</v>
      </c>
      <c r="B19" s="1" t="s">
        <v>27</v>
      </c>
      <c r="C19" s="1" t="s">
        <v>64</v>
      </c>
      <c r="D19" s="1" t="s">
        <v>21</v>
      </c>
      <c r="E19" s="1" t="s">
        <v>21</v>
      </c>
      <c r="F19" s="1" t="s">
        <v>546</v>
      </c>
      <c r="G19" s="1" t="s">
        <v>547</v>
      </c>
      <c r="H19" s="1" t="s">
        <v>17</v>
      </c>
      <c r="I19" s="1" t="s">
        <v>17</v>
      </c>
      <c r="J19" s="61" t="s">
        <v>17</v>
      </c>
      <c r="K19" s="1" t="s">
        <v>17</v>
      </c>
      <c r="L19" s="61" t="s">
        <v>17</v>
      </c>
      <c r="M19" s="1" t="s">
        <v>17</v>
      </c>
      <c r="N19" s="53">
        <v>1</v>
      </c>
      <c r="O19" s="53" t="s">
        <v>16</v>
      </c>
    </row>
    <row r="20" spans="1:18" ht="30" x14ac:dyDescent="0.25">
      <c r="A20" s="1" t="s">
        <v>65</v>
      </c>
      <c r="B20" s="1" t="s">
        <v>66</v>
      </c>
      <c r="C20" s="1" t="s">
        <v>67</v>
      </c>
      <c r="D20" s="1" t="s">
        <v>21</v>
      </c>
      <c r="E20" s="1" t="s">
        <v>21</v>
      </c>
      <c r="F20" s="1" t="s">
        <v>17</v>
      </c>
      <c r="G20" s="1" t="s">
        <v>17</v>
      </c>
      <c r="H20" s="1" t="s">
        <v>676</v>
      </c>
      <c r="I20" s="1" t="s">
        <v>671</v>
      </c>
      <c r="J20" s="6" t="s">
        <v>253</v>
      </c>
      <c r="K20" s="1" t="s">
        <v>17</v>
      </c>
      <c r="L20" s="6" t="s">
        <v>253</v>
      </c>
      <c r="M20" s="1" t="s">
        <v>17</v>
      </c>
      <c r="N20" s="53">
        <v>1</v>
      </c>
      <c r="O20" s="53" t="s">
        <v>16</v>
      </c>
    </row>
    <row r="21" spans="1:18" ht="30" x14ac:dyDescent="0.25">
      <c r="A21" s="1" t="s">
        <v>68</v>
      </c>
      <c r="B21" s="1" t="s">
        <v>15</v>
      </c>
      <c r="C21" s="1" t="s">
        <v>69</v>
      </c>
      <c r="D21" s="1" t="s">
        <v>16</v>
      </c>
      <c r="E21" s="1" t="s">
        <v>16</v>
      </c>
      <c r="F21" s="1" t="s">
        <v>541</v>
      </c>
      <c r="G21" s="1" t="s">
        <v>542</v>
      </c>
      <c r="H21" s="1" t="s">
        <v>17</v>
      </c>
      <c r="I21" s="1" t="s">
        <v>17</v>
      </c>
      <c r="J21" s="61" t="s">
        <v>17</v>
      </c>
      <c r="K21" s="1" t="s">
        <v>17</v>
      </c>
      <c r="L21" s="61" t="s">
        <v>17</v>
      </c>
      <c r="M21" s="1" t="s">
        <v>17</v>
      </c>
      <c r="N21" s="1" t="s">
        <v>17</v>
      </c>
      <c r="O21" s="1" t="s">
        <v>17</v>
      </c>
    </row>
    <row r="22" spans="1:18" ht="45" x14ac:dyDescent="0.25">
      <c r="A22" s="1" t="s">
        <v>70</v>
      </c>
      <c r="B22" s="1" t="s">
        <v>71</v>
      </c>
      <c r="C22" s="1" t="s">
        <v>72</v>
      </c>
      <c r="D22" s="1" t="s">
        <v>21</v>
      </c>
      <c r="E22" s="1" t="s">
        <v>21</v>
      </c>
      <c r="F22" s="1" t="s">
        <v>17</v>
      </c>
      <c r="G22" s="1" t="s">
        <v>17</v>
      </c>
      <c r="H22" s="1" t="s">
        <v>676</v>
      </c>
      <c r="I22" s="1" t="s">
        <v>672</v>
      </c>
      <c r="J22" s="7" t="s">
        <v>254</v>
      </c>
      <c r="K22" s="1">
        <v>45</v>
      </c>
      <c r="L22" s="7" t="s">
        <v>254</v>
      </c>
      <c r="M22" s="1">
        <v>18</v>
      </c>
      <c r="N22" s="1">
        <f>M22/K22</f>
        <v>0.4</v>
      </c>
      <c r="O22" s="53" t="s">
        <v>16</v>
      </c>
    </row>
    <row r="23" spans="1:18" ht="30" x14ac:dyDescent="0.25">
      <c r="A23" s="1" t="s">
        <v>73</v>
      </c>
      <c r="B23" s="1" t="s">
        <v>20</v>
      </c>
      <c r="C23" s="1" t="s">
        <v>74</v>
      </c>
      <c r="D23" s="1" t="s">
        <v>16</v>
      </c>
      <c r="E23" s="1" t="s">
        <v>16</v>
      </c>
      <c r="F23" s="1" t="s">
        <v>17</v>
      </c>
      <c r="G23" s="1" t="s">
        <v>17</v>
      </c>
      <c r="H23" s="1" t="s">
        <v>676</v>
      </c>
      <c r="I23" s="1" t="s">
        <v>17</v>
      </c>
      <c r="J23" s="6" t="s">
        <v>253</v>
      </c>
      <c r="K23" s="1" t="s">
        <v>17</v>
      </c>
      <c r="L23" s="6" t="s">
        <v>253</v>
      </c>
      <c r="M23" s="1" t="s">
        <v>17</v>
      </c>
      <c r="N23" s="53">
        <v>1</v>
      </c>
      <c r="O23" s="1" t="s">
        <v>17</v>
      </c>
    </row>
    <row r="24" spans="1:18" ht="30" x14ac:dyDescent="0.25">
      <c r="A24" s="1" t="s">
        <v>75</v>
      </c>
      <c r="B24" s="1" t="s">
        <v>58</v>
      </c>
      <c r="C24" s="1" t="s">
        <v>76</v>
      </c>
      <c r="D24" s="1" t="s">
        <v>21</v>
      </c>
      <c r="E24" s="1" t="s">
        <v>21</v>
      </c>
      <c r="F24" s="1" t="s">
        <v>17</v>
      </c>
      <c r="G24" s="1" t="s">
        <v>17</v>
      </c>
      <c r="H24" s="1" t="s">
        <v>676</v>
      </c>
      <c r="I24" s="1" t="s">
        <v>673</v>
      </c>
      <c r="J24" s="6" t="s">
        <v>253</v>
      </c>
      <c r="K24" s="1" t="s">
        <v>17</v>
      </c>
      <c r="L24" s="6" t="s">
        <v>253</v>
      </c>
      <c r="M24" s="1" t="s">
        <v>17</v>
      </c>
      <c r="N24" s="53">
        <v>1</v>
      </c>
      <c r="O24" s="53" t="s">
        <v>16</v>
      </c>
      <c r="R24" s="62"/>
    </row>
    <row r="25" spans="1:18" ht="30" x14ac:dyDescent="0.25">
      <c r="A25" s="1" t="s">
        <v>77</v>
      </c>
      <c r="B25" s="1" t="s">
        <v>58</v>
      </c>
      <c r="C25" s="1" t="s">
        <v>78</v>
      </c>
      <c r="D25" s="1" t="s">
        <v>21</v>
      </c>
      <c r="E25" s="1" t="s">
        <v>21</v>
      </c>
      <c r="F25" s="1" t="s">
        <v>546</v>
      </c>
      <c r="G25" s="1" t="s">
        <v>547</v>
      </c>
      <c r="H25" s="1" t="s">
        <v>17</v>
      </c>
      <c r="I25" s="1" t="s">
        <v>17</v>
      </c>
      <c r="J25" s="61" t="s">
        <v>17</v>
      </c>
      <c r="K25" s="1" t="s">
        <v>17</v>
      </c>
      <c r="L25" s="61" t="s">
        <v>17</v>
      </c>
      <c r="M25" s="1" t="s">
        <v>17</v>
      </c>
      <c r="N25" s="1" t="s">
        <v>17</v>
      </c>
      <c r="O25" s="1" t="s">
        <v>17</v>
      </c>
      <c r="R25" s="62"/>
    </row>
    <row r="26" spans="1:18" ht="30" x14ac:dyDescent="0.25">
      <c r="A26" s="1" t="s">
        <v>79</v>
      </c>
      <c r="B26" s="1" t="s">
        <v>27</v>
      </c>
      <c r="C26" s="1" t="s">
        <v>80</v>
      </c>
      <c r="D26" s="1" t="s">
        <v>21</v>
      </c>
      <c r="E26" s="1" t="s">
        <v>21</v>
      </c>
      <c r="F26" s="1" t="s">
        <v>17</v>
      </c>
      <c r="G26" s="1" t="s">
        <v>17</v>
      </c>
      <c r="H26" s="1" t="s">
        <v>676</v>
      </c>
      <c r="I26" s="1" t="s">
        <v>674</v>
      </c>
      <c r="J26" s="6" t="s">
        <v>253</v>
      </c>
      <c r="K26" s="1" t="s">
        <v>17</v>
      </c>
      <c r="L26" s="6" t="s">
        <v>253</v>
      </c>
      <c r="M26" s="1" t="s">
        <v>17</v>
      </c>
      <c r="N26" s="53">
        <v>1</v>
      </c>
      <c r="O26" s="53" t="s">
        <v>16</v>
      </c>
    </row>
    <row r="29" spans="1:18" ht="90" x14ac:dyDescent="0.25">
      <c r="N29" s="63" t="s">
        <v>551</v>
      </c>
    </row>
  </sheetData>
  <autoFilter ref="A1:O26" xr:uid="{ECD1B10E-F6A3-438E-9DCF-1243AB5BBF7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5B8C-9027-47E1-A30B-A31A692548B4}">
  <dimension ref="A1:O15"/>
  <sheetViews>
    <sheetView topLeftCell="C3" zoomScale="85" zoomScaleNormal="85" workbookViewId="0">
      <selection activeCell="L15" sqref="L15"/>
    </sheetView>
  </sheetViews>
  <sheetFormatPr defaultRowHeight="15" x14ac:dyDescent="0.25"/>
  <cols>
    <col min="1" max="1" width="11.85546875" customWidth="1"/>
    <col min="2" max="2" width="21.28515625" bestFit="1" customWidth="1"/>
    <col min="3" max="3" width="52" bestFit="1" customWidth="1"/>
    <col min="4" max="4" width="14.140625" bestFit="1" customWidth="1"/>
    <col min="5" max="5" width="23.85546875" customWidth="1"/>
    <col min="6" max="6" width="14.42578125" bestFit="1" customWidth="1"/>
    <col min="7" max="7" width="30.140625" customWidth="1"/>
    <col min="8" max="8" width="15.5703125" customWidth="1"/>
    <col min="9" max="9" width="15.42578125" customWidth="1"/>
    <col min="10" max="10" width="18.42578125" style="15" customWidth="1"/>
    <col min="11" max="14" width="25.140625" style="15" customWidth="1"/>
    <col min="15" max="15" width="35.42578125" style="15" customWidth="1"/>
    <col min="16" max="16" width="51.7109375" bestFit="1" customWidth="1"/>
  </cols>
  <sheetData>
    <row r="1" spans="1:15" ht="15.75" thickBot="1" x14ac:dyDescent="0.3">
      <c r="A1" s="8" t="s">
        <v>0</v>
      </c>
      <c r="B1" s="8" t="s">
        <v>1</v>
      </c>
      <c r="C1" s="9" t="s">
        <v>2</v>
      </c>
      <c r="D1" s="8" t="s">
        <v>263</v>
      </c>
      <c r="E1" s="8" t="s">
        <v>264</v>
      </c>
      <c r="F1" s="8" t="s">
        <v>265</v>
      </c>
      <c r="G1" s="8" t="s">
        <v>266</v>
      </c>
      <c r="H1" s="9" t="s">
        <v>267</v>
      </c>
      <c r="I1" s="8" t="s">
        <v>268</v>
      </c>
      <c r="J1" s="16" t="s">
        <v>247</v>
      </c>
      <c r="K1" s="16" t="s">
        <v>248</v>
      </c>
      <c r="L1" s="16" t="s">
        <v>249</v>
      </c>
      <c r="M1" s="17" t="s">
        <v>552</v>
      </c>
      <c r="N1" s="18"/>
      <c r="O1" s="10" t="s">
        <v>269</v>
      </c>
    </row>
    <row r="2" spans="1:15" ht="30" x14ac:dyDescent="0.25">
      <c r="A2" s="11" t="s">
        <v>256</v>
      </c>
      <c r="B2" s="11" t="s">
        <v>27</v>
      </c>
      <c r="C2" s="11" t="s">
        <v>270</v>
      </c>
      <c r="D2" s="11" t="s">
        <v>271</v>
      </c>
      <c r="E2" s="11" t="s">
        <v>272</v>
      </c>
      <c r="F2" s="12">
        <v>44340</v>
      </c>
      <c r="G2" s="12">
        <v>44964</v>
      </c>
      <c r="H2" s="13">
        <f>ROUND((Table353[[#This Row],[Last RECIST date  (5/5/2023)]]-Table353[[#This Row],[Tx Start Date]])/7,0)</f>
        <v>89</v>
      </c>
      <c r="I2" s="11" t="s">
        <v>272</v>
      </c>
      <c r="J2" s="11">
        <v>52.52</v>
      </c>
      <c r="K2" s="11">
        <v>52.52</v>
      </c>
      <c r="L2" s="11">
        <v>52.52</v>
      </c>
      <c r="M2" s="19" t="s">
        <v>273</v>
      </c>
      <c r="N2" s="13"/>
      <c r="O2" s="24" t="s">
        <v>274</v>
      </c>
    </row>
    <row r="3" spans="1:15" ht="90" x14ac:dyDescent="0.25">
      <c r="A3" s="20" t="s">
        <v>257</v>
      </c>
      <c r="B3" s="20" t="s">
        <v>275</v>
      </c>
      <c r="C3" s="20" t="s">
        <v>276</v>
      </c>
      <c r="D3" s="20" t="s">
        <v>271</v>
      </c>
      <c r="E3" s="20" t="s">
        <v>277</v>
      </c>
      <c r="F3" s="21">
        <v>44434</v>
      </c>
      <c r="G3" s="21">
        <v>45010</v>
      </c>
      <c r="H3" s="22">
        <f>ROUND((Table353[[#This Row],[Last RECIST date  (5/5/2023)]]-Table353[[#This Row],[Tx Start Date]])/7,0)</f>
        <v>82</v>
      </c>
      <c r="I3" s="20" t="s">
        <v>277</v>
      </c>
      <c r="J3" s="20">
        <v>0</v>
      </c>
      <c r="K3" s="20">
        <v>8.24</v>
      </c>
      <c r="L3" s="20">
        <v>22.8</v>
      </c>
      <c r="M3" s="23" t="s">
        <v>273</v>
      </c>
      <c r="N3" s="13"/>
      <c r="O3" s="24" t="s">
        <v>278</v>
      </c>
    </row>
    <row r="4" spans="1:15" ht="45" x14ac:dyDescent="0.25">
      <c r="A4" s="13" t="s">
        <v>258</v>
      </c>
      <c r="B4" s="13" t="s">
        <v>24</v>
      </c>
      <c r="C4" s="13" t="s">
        <v>279</v>
      </c>
      <c r="D4" s="13" t="s">
        <v>271</v>
      </c>
      <c r="E4" s="13" t="s">
        <v>280</v>
      </c>
      <c r="F4" s="12">
        <v>44606</v>
      </c>
      <c r="G4" s="12">
        <v>45034</v>
      </c>
      <c r="H4" s="13">
        <f>ROUND((Table353[[#This Row],[Last RECIST date  (5/5/2023)]]-Table353[[#This Row],[Tx Start Date]])/7,0)</f>
        <v>61</v>
      </c>
      <c r="I4" s="13" t="s">
        <v>280</v>
      </c>
      <c r="J4" s="13">
        <v>48.32</v>
      </c>
      <c r="K4" s="13">
        <v>34.713333333333331</v>
      </c>
      <c r="L4" s="13">
        <v>55.82</v>
      </c>
      <c r="M4" s="19" t="s">
        <v>281</v>
      </c>
      <c r="N4" s="13"/>
      <c r="O4" s="24" t="s">
        <v>282</v>
      </c>
    </row>
    <row r="5" spans="1:15" ht="30" x14ac:dyDescent="0.25">
      <c r="A5" s="13" t="s">
        <v>260</v>
      </c>
      <c r="B5" s="13" t="s">
        <v>24</v>
      </c>
      <c r="C5" s="13" t="s">
        <v>24</v>
      </c>
      <c r="D5" s="13" t="s">
        <v>271</v>
      </c>
      <c r="E5" s="13" t="s">
        <v>283</v>
      </c>
      <c r="F5" s="12">
        <v>44623</v>
      </c>
      <c r="G5" s="12">
        <v>44985</v>
      </c>
      <c r="H5" s="13">
        <f>ROUND((Table353[[#This Row],[Last RECIST date  (5/5/2023)]]-Table353[[#This Row],[Tx Start Date]])/7,0)</f>
        <v>52</v>
      </c>
      <c r="I5" s="13" t="s">
        <v>283</v>
      </c>
      <c r="J5" s="13">
        <v>56.88</v>
      </c>
      <c r="K5" s="13">
        <v>56.88</v>
      </c>
      <c r="L5" s="13">
        <v>56.88</v>
      </c>
      <c r="M5" s="19" t="s">
        <v>281</v>
      </c>
      <c r="N5" s="13"/>
      <c r="O5" s="24" t="s">
        <v>284</v>
      </c>
    </row>
    <row r="6" spans="1:15" ht="60" x14ac:dyDescent="0.25">
      <c r="A6" s="11" t="s">
        <v>261</v>
      </c>
      <c r="B6" s="11" t="s">
        <v>275</v>
      </c>
      <c r="C6" s="11" t="s">
        <v>52</v>
      </c>
      <c r="D6" s="11" t="s">
        <v>271</v>
      </c>
      <c r="E6" s="11" t="s">
        <v>285</v>
      </c>
      <c r="F6" s="12">
        <v>44625</v>
      </c>
      <c r="G6" s="12">
        <v>44769</v>
      </c>
      <c r="H6" s="13">
        <f>ROUND((Table353[[#This Row],[Last RECIST date  (5/5/2023)]]-Table353[[#This Row],[Tx Start Date]])/7,0)</f>
        <v>21</v>
      </c>
      <c r="I6" s="11" t="s">
        <v>285</v>
      </c>
      <c r="J6" s="11">
        <v>14.95</v>
      </c>
      <c r="K6" s="11">
        <v>19.504999999999999</v>
      </c>
      <c r="L6" s="11">
        <v>48.12</v>
      </c>
      <c r="M6" s="19" t="s">
        <v>286</v>
      </c>
      <c r="N6" s="13"/>
      <c r="O6" s="24" t="s">
        <v>287</v>
      </c>
    </row>
    <row r="7" spans="1:15" ht="45" x14ac:dyDescent="0.25">
      <c r="A7" s="13" t="s">
        <v>262</v>
      </c>
      <c r="B7" s="13" t="s">
        <v>27</v>
      </c>
      <c r="C7" s="14" t="s">
        <v>288</v>
      </c>
      <c r="D7" s="13" t="s">
        <v>271</v>
      </c>
      <c r="E7" s="13" t="s">
        <v>653</v>
      </c>
      <c r="F7" s="12">
        <v>44783</v>
      </c>
      <c r="G7" s="12">
        <v>45000</v>
      </c>
      <c r="H7" s="13">
        <f>ROUND((Table353[[#This Row],[Last RECIST date  (5/5/2023)]]-Table353[[#This Row],[Tx Start Date]])/7,0)</f>
        <v>31</v>
      </c>
      <c r="I7" s="13" t="s">
        <v>653</v>
      </c>
      <c r="J7" s="13">
        <v>0</v>
      </c>
      <c r="K7" s="13">
        <v>0</v>
      </c>
      <c r="L7" s="13">
        <v>1.42</v>
      </c>
      <c r="M7" s="19" t="s">
        <v>286</v>
      </c>
      <c r="N7" s="13"/>
      <c r="O7" s="24" t="s">
        <v>289</v>
      </c>
    </row>
    <row r="8" spans="1:15" x14ac:dyDescent="0.25">
      <c r="O8" s="24" t="s">
        <v>290</v>
      </c>
    </row>
    <row r="9" spans="1:15" x14ac:dyDescent="0.25">
      <c r="O9" s="24" t="s">
        <v>291</v>
      </c>
    </row>
    <row r="10" spans="1:15" ht="30" x14ac:dyDescent="0.25">
      <c r="O10" s="24" t="s">
        <v>292</v>
      </c>
    </row>
    <row r="11" spans="1:15" x14ac:dyDescent="0.25">
      <c r="O11" s="24" t="s">
        <v>293</v>
      </c>
    </row>
    <row r="12" spans="1:15" ht="30.75" thickBot="1" x14ac:dyDescent="0.3">
      <c r="O12" s="25" t="s">
        <v>294</v>
      </c>
    </row>
    <row r="14" spans="1:15" ht="141.75" customHeight="1" x14ac:dyDescent="0.25"/>
    <row r="15" spans="1:15" ht="126" customHeigh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1AE0-7896-42A0-849D-1223416513BE}">
  <dimension ref="A1:AB20"/>
  <sheetViews>
    <sheetView workbookViewId="0">
      <selection activeCell="G7" sqref="G7"/>
    </sheetView>
  </sheetViews>
  <sheetFormatPr defaultRowHeight="15" x14ac:dyDescent="0.25"/>
  <cols>
    <col min="2" max="2" width="28.28515625" bestFit="1" customWidth="1"/>
    <col min="3" max="3" width="47.140625" bestFit="1" customWidth="1"/>
    <col min="5" max="6" width="6.7109375" customWidth="1"/>
    <col min="8" max="10" width="13.140625" customWidth="1"/>
    <col min="18" max="21" width="5.28515625" customWidth="1"/>
  </cols>
  <sheetData>
    <row r="1" spans="1:28" x14ac:dyDescent="0.25">
      <c r="A1" t="s">
        <v>241</v>
      </c>
      <c r="B1" t="s">
        <v>242</v>
      </c>
      <c r="C1" t="s">
        <v>243</v>
      </c>
      <c r="D1" t="s">
        <v>244</v>
      </c>
      <c r="E1" t="s">
        <v>243</v>
      </c>
      <c r="F1" t="s">
        <v>245</v>
      </c>
      <c r="H1" t="s">
        <v>678</v>
      </c>
      <c r="I1" t="s">
        <v>679</v>
      </c>
      <c r="J1" t="s">
        <v>680</v>
      </c>
      <c r="W1" s="65"/>
      <c r="X1" s="65"/>
      <c r="Y1" s="65"/>
      <c r="Z1" s="65"/>
      <c r="AA1" s="65"/>
      <c r="AB1" s="65"/>
    </row>
    <row r="2" spans="1:28" ht="23.25" customHeight="1" x14ac:dyDescent="0.25">
      <c r="A2" s="1" t="s">
        <v>19</v>
      </c>
      <c r="B2" s="1" t="s">
        <v>250</v>
      </c>
      <c r="C2" s="4" t="s">
        <v>251</v>
      </c>
      <c r="D2" s="1">
        <v>48</v>
      </c>
      <c r="E2">
        <v>1</v>
      </c>
      <c r="F2">
        <v>1</v>
      </c>
      <c r="H2">
        <v>56.725846300000001</v>
      </c>
      <c r="I2">
        <v>53.010338000000012</v>
      </c>
      <c r="J2">
        <v>57.354100000000003</v>
      </c>
    </row>
    <row r="3" spans="1:28" ht="23.25" customHeight="1" x14ac:dyDescent="0.25">
      <c r="A3" s="1" t="s">
        <v>26</v>
      </c>
      <c r="B3" s="1" t="s">
        <v>250</v>
      </c>
      <c r="C3" s="5" t="s">
        <v>252</v>
      </c>
      <c r="D3" s="1">
        <v>24</v>
      </c>
      <c r="E3">
        <v>1</v>
      </c>
      <c r="F3">
        <v>1</v>
      </c>
      <c r="H3">
        <v>27.8293</v>
      </c>
      <c r="I3">
        <v>19.295905000000001</v>
      </c>
      <c r="J3">
        <v>30.058415</v>
      </c>
    </row>
    <row r="4" spans="1:28" ht="23.25" customHeight="1" x14ac:dyDescent="0.25">
      <c r="A4" s="1" t="s">
        <v>29</v>
      </c>
      <c r="B4" s="1" t="s">
        <v>676</v>
      </c>
      <c r="C4" s="6" t="s">
        <v>253</v>
      </c>
      <c r="D4" s="1">
        <v>1</v>
      </c>
      <c r="E4">
        <v>0</v>
      </c>
      <c r="F4">
        <v>0</v>
      </c>
      <c r="H4">
        <v>0</v>
      </c>
      <c r="I4">
        <v>0</v>
      </c>
      <c r="J4">
        <v>0</v>
      </c>
    </row>
    <row r="5" spans="1:28" ht="23.25" customHeight="1" x14ac:dyDescent="0.25">
      <c r="A5" s="1" t="s">
        <v>34</v>
      </c>
      <c r="B5" s="1" t="s">
        <v>676</v>
      </c>
      <c r="C5" s="6" t="s">
        <v>253</v>
      </c>
      <c r="D5" s="1">
        <v>1</v>
      </c>
      <c r="E5">
        <v>0</v>
      </c>
      <c r="F5">
        <v>0</v>
      </c>
      <c r="H5">
        <v>5.4733999999999998</v>
      </c>
      <c r="I5">
        <v>9.8198600000000003</v>
      </c>
      <c r="J5">
        <v>25.218900000000001</v>
      </c>
    </row>
    <row r="6" spans="1:28" ht="23.25" customHeight="1" x14ac:dyDescent="0.25">
      <c r="A6" s="1" t="s">
        <v>37</v>
      </c>
      <c r="B6" s="1" t="s">
        <v>250</v>
      </c>
      <c r="C6" s="7" t="s">
        <v>254</v>
      </c>
      <c r="D6" s="1">
        <v>15</v>
      </c>
      <c r="E6">
        <v>0</v>
      </c>
      <c r="F6">
        <v>1</v>
      </c>
      <c r="H6">
        <v>22</v>
      </c>
      <c r="I6">
        <v>22</v>
      </c>
      <c r="J6">
        <v>22</v>
      </c>
    </row>
    <row r="7" spans="1:28" ht="23.25" customHeight="1" x14ac:dyDescent="0.25">
      <c r="A7" s="1" t="s">
        <v>39</v>
      </c>
      <c r="B7" s="1" t="s">
        <v>250</v>
      </c>
      <c r="C7" s="4" t="s">
        <v>251</v>
      </c>
      <c r="D7" s="1">
        <v>84</v>
      </c>
      <c r="E7">
        <v>1</v>
      </c>
      <c r="F7">
        <v>1</v>
      </c>
      <c r="H7">
        <v>61.484764999999996</v>
      </c>
      <c r="I7">
        <v>61.484764999999996</v>
      </c>
      <c r="J7">
        <v>74.037369999999996</v>
      </c>
    </row>
    <row r="8" spans="1:28" ht="23.25" customHeight="1" x14ac:dyDescent="0.25">
      <c r="A8" s="1" t="s">
        <v>41</v>
      </c>
      <c r="B8" s="1" t="s">
        <v>250</v>
      </c>
      <c r="C8" s="4" t="s">
        <v>251</v>
      </c>
      <c r="D8" s="1">
        <v>61</v>
      </c>
      <c r="E8">
        <v>1</v>
      </c>
      <c r="F8">
        <v>1</v>
      </c>
      <c r="H8">
        <v>14.1771916</v>
      </c>
      <c r="I8">
        <v>19.84753053333333</v>
      </c>
      <c r="J8">
        <v>37.856699999999996</v>
      </c>
    </row>
    <row r="9" spans="1:28" ht="23.25" customHeight="1" x14ac:dyDescent="0.25">
      <c r="A9" s="1" t="s">
        <v>43</v>
      </c>
      <c r="B9" s="1" t="s">
        <v>676</v>
      </c>
      <c r="C9" s="5" t="s">
        <v>252</v>
      </c>
      <c r="D9" s="1">
        <v>28</v>
      </c>
      <c r="E9">
        <v>1</v>
      </c>
      <c r="F9">
        <v>1</v>
      </c>
      <c r="H9">
        <v>58</v>
      </c>
      <c r="I9">
        <v>58</v>
      </c>
      <c r="J9">
        <v>58</v>
      </c>
    </row>
    <row r="10" spans="1:28" ht="23.25" customHeight="1" x14ac:dyDescent="0.25">
      <c r="A10" s="1" t="s">
        <v>49</v>
      </c>
      <c r="B10" s="1" t="s">
        <v>250</v>
      </c>
      <c r="C10" s="4" t="s">
        <v>251</v>
      </c>
      <c r="D10" s="1">
        <v>112</v>
      </c>
      <c r="E10">
        <v>1</v>
      </c>
      <c r="F10">
        <v>1</v>
      </c>
      <c r="H10">
        <v>51.1</v>
      </c>
      <c r="I10">
        <v>51.1</v>
      </c>
      <c r="J10">
        <v>51.1</v>
      </c>
    </row>
    <row r="11" spans="1:28" ht="23.25" customHeight="1" x14ac:dyDescent="0.25">
      <c r="A11" s="1" t="s">
        <v>65</v>
      </c>
      <c r="B11" s="1" t="s">
        <v>676</v>
      </c>
      <c r="C11" s="6" t="s">
        <v>253</v>
      </c>
      <c r="D11" s="1">
        <v>1</v>
      </c>
      <c r="E11">
        <v>0</v>
      </c>
      <c r="F11">
        <v>0</v>
      </c>
      <c r="H11">
        <v>0</v>
      </c>
      <c r="I11">
        <v>0</v>
      </c>
      <c r="J11">
        <v>0</v>
      </c>
    </row>
    <row r="12" spans="1:28" ht="23.25" customHeight="1" x14ac:dyDescent="0.25">
      <c r="A12" s="1" t="s">
        <v>70</v>
      </c>
      <c r="B12" s="1" t="s">
        <v>676</v>
      </c>
      <c r="C12" s="7" t="s">
        <v>255</v>
      </c>
      <c r="D12" s="1">
        <v>1</v>
      </c>
      <c r="E12">
        <v>0</v>
      </c>
      <c r="F12">
        <v>0</v>
      </c>
      <c r="H12">
        <v>0</v>
      </c>
      <c r="I12">
        <v>0</v>
      </c>
      <c r="J12">
        <v>0</v>
      </c>
    </row>
    <row r="13" spans="1:28" ht="23.25" customHeight="1" x14ac:dyDescent="0.25">
      <c r="A13" s="1" t="s">
        <v>73</v>
      </c>
      <c r="B13" s="1" t="s">
        <v>676</v>
      </c>
      <c r="C13" s="6" t="s">
        <v>253</v>
      </c>
      <c r="D13" s="1">
        <v>1</v>
      </c>
      <c r="E13">
        <v>0</v>
      </c>
      <c r="F13">
        <v>0</v>
      </c>
      <c r="H13" s="3">
        <v>3.15</v>
      </c>
      <c r="I13" s="3">
        <v>3.15</v>
      </c>
      <c r="J13" s="3">
        <v>3.15</v>
      </c>
    </row>
    <row r="14" spans="1:28" ht="23.25" customHeight="1" x14ac:dyDescent="0.25">
      <c r="A14" s="1" t="s">
        <v>75</v>
      </c>
      <c r="B14" s="1" t="s">
        <v>676</v>
      </c>
      <c r="C14" s="6" t="s">
        <v>253</v>
      </c>
      <c r="D14" s="1">
        <v>1</v>
      </c>
      <c r="E14">
        <v>0</v>
      </c>
      <c r="F14">
        <v>0</v>
      </c>
      <c r="H14">
        <v>0</v>
      </c>
      <c r="I14">
        <v>0</v>
      </c>
      <c r="J14">
        <v>0</v>
      </c>
    </row>
    <row r="15" spans="1:28" ht="24.75" customHeight="1" x14ac:dyDescent="0.25">
      <c r="A15" t="s">
        <v>256</v>
      </c>
      <c r="B15" s="1" t="s">
        <v>677</v>
      </c>
      <c r="C15" s="4" t="s">
        <v>251</v>
      </c>
      <c r="D15">
        <v>89.142857142857139</v>
      </c>
      <c r="E15">
        <v>1</v>
      </c>
      <c r="F15">
        <v>1</v>
      </c>
      <c r="H15">
        <v>52.52</v>
      </c>
      <c r="I15">
        <v>52.52</v>
      </c>
      <c r="J15">
        <v>52.52</v>
      </c>
      <c r="W15" s="65"/>
      <c r="X15" s="65"/>
      <c r="Y15" s="65"/>
      <c r="Z15" s="65"/>
      <c r="AA15" s="65"/>
      <c r="AB15" s="65"/>
    </row>
    <row r="16" spans="1:28" ht="24.75" customHeight="1" x14ac:dyDescent="0.25">
      <c r="A16" t="s">
        <v>257</v>
      </c>
      <c r="B16" s="1" t="s">
        <v>677</v>
      </c>
      <c r="C16" s="4" t="s">
        <v>251</v>
      </c>
      <c r="D16">
        <v>82.285714285714292</v>
      </c>
      <c r="E16">
        <v>1</v>
      </c>
      <c r="F16">
        <v>1</v>
      </c>
      <c r="H16">
        <v>0</v>
      </c>
      <c r="I16">
        <v>8.24</v>
      </c>
      <c r="J16">
        <v>22.8</v>
      </c>
    </row>
    <row r="17" spans="1:10" ht="24.75" customHeight="1" x14ac:dyDescent="0.25">
      <c r="A17" t="s">
        <v>258</v>
      </c>
      <c r="B17" s="1" t="s">
        <v>677</v>
      </c>
      <c r="C17" s="4" t="s">
        <v>259</v>
      </c>
      <c r="D17">
        <v>61.142857142857146</v>
      </c>
      <c r="E17">
        <v>1</v>
      </c>
      <c r="F17">
        <v>1</v>
      </c>
      <c r="H17">
        <v>48.32</v>
      </c>
      <c r="I17">
        <v>34.713333333333331</v>
      </c>
      <c r="J17">
        <v>55.82</v>
      </c>
    </row>
    <row r="18" spans="1:10" ht="24.75" customHeight="1" x14ac:dyDescent="0.25">
      <c r="A18" t="s">
        <v>260</v>
      </c>
      <c r="B18" s="1" t="s">
        <v>677</v>
      </c>
      <c r="C18" s="4" t="s">
        <v>259</v>
      </c>
      <c r="D18">
        <v>51.714285714285715</v>
      </c>
      <c r="E18">
        <v>1</v>
      </c>
      <c r="F18">
        <v>1</v>
      </c>
      <c r="H18">
        <v>56.88</v>
      </c>
      <c r="I18">
        <v>56.88</v>
      </c>
      <c r="J18">
        <v>56.88</v>
      </c>
    </row>
    <row r="19" spans="1:10" ht="24.75" customHeight="1" x14ac:dyDescent="0.25">
      <c r="A19" t="s">
        <v>261</v>
      </c>
      <c r="B19" s="1" t="s">
        <v>677</v>
      </c>
      <c r="C19" s="5" t="s">
        <v>252</v>
      </c>
      <c r="D19">
        <v>20.571428571428573</v>
      </c>
      <c r="E19">
        <v>1</v>
      </c>
      <c r="F19">
        <v>1</v>
      </c>
      <c r="H19">
        <v>14.95</v>
      </c>
      <c r="I19">
        <v>19.504999999999999</v>
      </c>
      <c r="J19">
        <v>48.12</v>
      </c>
    </row>
    <row r="20" spans="1:10" ht="23.25" customHeight="1" x14ac:dyDescent="0.25">
      <c r="A20" t="s">
        <v>262</v>
      </c>
      <c r="B20" s="1" t="s">
        <v>677</v>
      </c>
      <c r="C20" s="5" t="s">
        <v>252</v>
      </c>
      <c r="D20">
        <v>31</v>
      </c>
      <c r="E20">
        <v>1</v>
      </c>
      <c r="F20">
        <v>1</v>
      </c>
      <c r="H20">
        <v>0</v>
      </c>
      <c r="I20">
        <v>0</v>
      </c>
      <c r="J20">
        <v>1.42</v>
      </c>
    </row>
  </sheetData>
  <mergeCells count="2">
    <mergeCell ref="W1:AB1"/>
    <mergeCell ref="W15:AB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9162-A5E9-4BBF-B838-0F90A1BF740B}">
  <dimension ref="A1:S100"/>
  <sheetViews>
    <sheetView workbookViewId="0">
      <selection activeCell="K84" sqref="K84"/>
    </sheetView>
  </sheetViews>
  <sheetFormatPr defaultRowHeight="15" x14ac:dyDescent="0.25"/>
  <cols>
    <col min="1" max="1" width="25.28515625" bestFit="1" customWidth="1"/>
    <col min="26" max="26" width="21" bestFit="1" customWidth="1"/>
    <col min="27" max="27" width="21" customWidth="1"/>
  </cols>
  <sheetData>
    <row r="1" spans="1:19" x14ac:dyDescent="0.25">
      <c r="B1" t="s">
        <v>19</v>
      </c>
      <c r="C1" t="s">
        <v>23</v>
      </c>
      <c r="D1" t="s">
        <v>26</v>
      </c>
      <c r="E1" t="s">
        <v>29</v>
      </c>
      <c r="F1" t="s">
        <v>34</v>
      </c>
      <c r="G1" t="s">
        <v>37</v>
      </c>
      <c r="H1" t="s">
        <v>39</v>
      </c>
      <c r="I1" t="s">
        <v>41</v>
      </c>
      <c r="J1" t="s">
        <v>43</v>
      </c>
      <c r="K1" t="s">
        <v>49</v>
      </c>
      <c r="L1" t="s">
        <v>51</v>
      </c>
      <c r="M1" t="s">
        <v>54</v>
      </c>
      <c r="N1" t="s">
        <v>57</v>
      </c>
      <c r="O1" t="s">
        <v>60</v>
      </c>
      <c r="P1" t="s">
        <v>63</v>
      </c>
      <c r="Q1" t="s">
        <v>65</v>
      </c>
      <c r="R1" t="s">
        <v>73</v>
      </c>
      <c r="S1" t="s">
        <v>75</v>
      </c>
    </row>
    <row r="2" spans="1:19" x14ac:dyDescent="0.25">
      <c r="A2" t="s">
        <v>110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2.3807691800000002</v>
      </c>
      <c r="I2">
        <v>0</v>
      </c>
      <c r="J2">
        <v>0</v>
      </c>
      <c r="K2">
        <v>0</v>
      </c>
      <c r="L2">
        <v>0</v>
      </c>
      <c r="M2">
        <v>0</v>
      </c>
      <c r="N2">
        <v>0.54721061999999998</v>
      </c>
      <c r="O2">
        <v>0</v>
      </c>
      <c r="P2">
        <v>0</v>
      </c>
      <c r="Q2">
        <v>0</v>
      </c>
      <c r="R2">
        <v>1.9397635</v>
      </c>
      <c r="S2">
        <v>0</v>
      </c>
    </row>
    <row r="3" spans="1:19" x14ac:dyDescent="0.25">
      <c r="A3" t="s">
        <v>170</v>
      </c>
      <c r="B3">
        <v>0</v>
      </c>
      <c r="C3">
        <v>11.37114981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0.32790944999999999</v>
      </c>
      <c r="P3">
        <v>0</v>
      </c>
      <c r="Q3">
        <v>0</v>
      </c>
      <c r="R3">
        <v>0</v>
      </c>
      <c r="S3">
        <v>6.1217128000000001</v>
      </c>
    </row>
    <row r="4" spans="1:19" x14ac:dyDescent="0.25">
      <c r="A4" t="s">
        <v>158</v>
      </c>
      <c r="B4">
        <v>10.5567209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2.3226286599999999</v>
      </c>
      <c r="L4">
        <v>0</v>
      </c>
      <c r="M4">
        <v>0</v>
      </c>
      <c r="N4">
        <v>1.41009553</v>
      </c>
      <c r="O4">
        <v>0</v>
      </c>
      <c r="P4">
        <v>9.940626</v>
      </c>
      <c r="Q4">
        <v>0</v>
      </c>
      <c r="R4">
        <v>0</v>
      </c>
      <c r="S4">
        <v>0</v>
      </c>
    </row>
    <row r="5" spans="1:19" x14ac:dyDescent="0.25">
      <c r="A5" t="s">
        <v>171</v>
      </c>
      <c r="B5">
        <v>47.160099500000001</v>
      </c>
      <c r="C5">
        <v>21.6</v>
      </c>
      <c r="D5">
        <v>23.522186999999999</v>
      </c>
      <c r="E5">
        <v>2.049944</v>
      </c>
      <c r="F5">
        <v>17.404018199999999</v>
      </c>
      <c r="G5">
        <v>0</v>
      </c>
      <c r="H5">
        <v>0</v>
      </c>
      <c r="I5">
        <v>24.3842584</v>
      </c>
      <c r="J5">
        <v>0</v>
      </c>
      <c r="K5">
        <v>39.120387289999996</v>
      </c>
      <c r="L5">
        <v>12.167407000000001</v>
      </c>
      <c r="M5">
        <v>0</v>
      </c>
      <c r="N5">
        <v>36.837570990000003</v>
      </c>
      <c r="O5">
        <v>3.39268679</v>
      </c>
      <c r="P5">
        <v>0</v>
      </c>
      <c r="Q5">
        <v>0</v>
      </c>
      <c r="R5">
        <v>22.229103599999998</v>
      </c>
      <c r="S5">
        <v>21.562540599999998</v>
      </c>
    </row>
    <row r="6" spans="1:19" x14ac:dyDescent="0.25">
      <c r="A6" t="s">
        <v>112</v>
      </c>
      <c r="B6">
        <v>20.7081929</v>
      </c>
      <c r="C6">
        <v>0</v>
      </c>
      <c r="D6">
        <v>0</v>
      </c>
      <c r="E6">
        <v>0</v>
      </c>
      <c r="F6">
        <v>0</v>
      </c>
      <c r="G6">
        <v>5.4397099999999998</v>
      </c>
      <c r="H6">
        <v>16.72508917</v>
      </c>
      <c r="I6">
        <v>2.7313824000000002</v>
      </c>
      <c r="J6">
        <v>9.0954569999999997</v>
      </c>
      <c r="K6">
        <v>8.4934824399999993</v>
      </c>
      <c r="L6">
        <v>16.608785999999998</v>
      </c>
      <c r="M6">
        <v>4.4746839999999999</v>
      </c>
      <c r="N6">
        <v>11.945509660000001</v>
      </c>
      <c r="O6">
        <v>0</v>
      </c>
      <c r="P6">
        <v>4.4544180000000004</v>
      </c>
      <c r="Q6">
        <v>0</v>
      </c>
      <c r="R6">
        <v>8.1933983999999995</v>
      </c>
      <c r="S6">
        <v>4.9524093999999996</v>
      </c>
    </row>
    <row r="7" spans="1:19" x14ac:dyDescent="0.25">
      <c r="A7" t="s">
        <v>166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9.5440266499999993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5">
      <c r="A8" t="s">
        <v>172</v>
      </c>
      <c r="B8">
        <v>21.338534800000001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30.862485</v>
      </c>
      <c r="M8">
        <v>0</v>
      </c>
      <c r="N8">
        <v>1.3632936</v>
      </c>
      <c r="O8">
        <v>0</v>
      </c>
      <c r="P8">
        <v>0</v>
      </c>
      <c r="Q8">
        <v>8.6591754999999999</v>
      </c>
      <c r="R8">
        <v>0</v>
      </c>
      <c r="S8">
        <v>0</v>
      </c>
    </row>
    <row r="9" spans="1:19" x14ac:dyDescent="0.25">
      <c r="A9" t="s">
        <v>113</v>
      </c>
      <c r="B9">
        <v>0</v>
      </c>
      <c r="C9">
        <v>0</v>
      </c>
      <c r="D9">
        <v>4.2266199999999996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 spans="1:19" x14ac:dyDescent="0.25">
      <c r="A10" t="s">
        <v>114</v>
      </c>
      <c r="B10">
        <v>0</v>
      </c>
      <c r="C10">
        <v>24.975663480000001</v>
      </c>
      <c r="D10">
        <v>0</v>
      </c>
      <c r="E10">
        <v>0</v>
      </c>
      <c r="F10">
        <v>0</v>
      </c>
      <c r="G10">
        <v>0</v>
      </c>
      <c r="H10">
        <v>0</v>
      </c>
      <c r="I10">
        <v>35.758301699999997</v>
      </c>
      <c r="J10">
        <v>0</v>
      </c>
      <c r="K10">
        <v>9.7862989200000001</v>
      </c>
      <c r="L10">
        <v>0</v>
      </c>
      <c r="M10">
        <v>0</v>
      </c>
      <c r="N10">
        <v>11.317884490000001</v>
      </c>
      <c r="O10">
        <v>31.942690670000001</v>
      </c>
      <c r="P10">
        <v>17.150713</v>
      </c>
      <c r="Q10">
        <v>0</v>
      </c>
      <c r="R10">
        <v>28.1362004</v>
      </c>
      <c r="S10">
        <v>8.0675726999999995</v>
      </c>
    </row>
    <row r="11" spans="1:19" x14ac:dyDescent="0.25">
      <c r="A11" t="s">
        <v>167</v>
      </c>
      <c r="B11">
        <v>49.547617199999998</v>
      </c>
      <c r="C11">
        <v>55.840949330000001</v>
      </c>
      <c r="D11">
        <v>43.899842</v>
      </c>
      <c r="E11">
        <v>32.316184</v>
      </c>
      <c r="F11">
        <v>32.35993405</v>
      </c>
      <c r="G11">
        <v>0</v>
      </c>
      <c r="H11">
        <v>0</v>
      </c>
      <c r="I11">
        <v>30.1875015</v>
      </c>
      <c r="J11">
        <v>20.899520200000001</v>
      </c>
      <c r="K11">
        <v>39.70624334</v>
      </c>
      <c r="L11">
        <v>37.855269</v>
      </c>
      <c r="M11">
        <v>30.076948999999999</v>
      </c>
      <c r="N11">
        <v>23.713793039999999</v>
      </c>
      <c r="O11">
        <v>0</v>
      </c>
      <c r="P11">
        <v>33.414907999999997</v>
      </c>
      <c r="Q11">
        <v>0</v>
      </c>
      <c r="R11">
        <v>12.090301800000001</v>
      </c>
      <c r="S11">
        <v>11.8193085</v>
      </c>
    </row>
    <row r="12" spans="1:19" x14ac:dyDescent="0.25">
      <c r="A12" t="s">
        <v>173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9.4334459000000006</v>
      </c>
      <c r="K12">
        <v>0</v>
      </c>
      <c r="L12">
        <v>0</v>
      </c>
      <c r="M12">
        <v>0</v>
      </c>
      <c r="N12">
        <v>0</v>
      </c>
      <c r="O12">
        <v>8.2392958600000004</v>
      </c>
      <c r="P12">
        <v>0</v>
      </c>
      <c r="Q12">
        <v>0</v>
      </c>
      <c r="R12">
        <v>0</v>
      </c>
      <c r="S12">
        <v>0</v>
      </c>
    </row>
    <row r="13" spans="1:19" x14ac:dyDescent="0.25">
      <c r="A13" t="s">
        <v>104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4.4537220000000002E-2</v>
      </c>
      <c r="L13">
        <v>4.2968469999999996</v>
      </c>
      <c r="M13">
        <v>0</v>
      </c>
      <c r="N13">
        <v>0</v>
      </c>
      <c r="O13">
        <v>0</v>
      </c>
      <c r="P13">
        <v>0</v>
      </c>
      <c r="Q13">
        <v>0</v>
      </c>
      <c r="R13">
        <v>5.0532379000000001</v>
      </c>
      <c r="S13">
        <v>15.819697</v>
      </c>
    </row>
    <row r="14" spans="1:19" x14ac:dyDescent="0.25">
      <c r="A14" t="s">
        <v>174</v>
      </c>
      <c r="B14">
        <v>0</v>
      </c>
      <c r="C14">
        <v>22.142793489999999</v>
      </c>
      <c r="D14">
        <v>41.607258999999999</v>
      </c>
      <c r="E14">
        <v>0</v>
      </c>
      <c r="F14">
        <v>0</v>
      </c>
      <c r="G14">
        <v>0</v>
      </c>
      <c r="H14">
        <v>39.720282670000003</v>
      </c>
      <c r="I14">
        <v>22.752952700000002</v>
      </c>
      <c r="J14">
        <v>0</v>
      </c>
      <c r="K14">
        <v>0</v>
      </c>
      <c r="L14">
        <v>28.776584</v>
      </c>
      <c r="M14">
        <v>0</v>
      </c>
      <c r="N14">
        <v>37.069242279999997</v>
      </c>
      <c r="O14">
        <v>35.527616780000002</v>
      </c>
      <c r="P14">
        <v>0</v>
      </c>
      <c r="Q14">
        <v>0</v>
      </c>
      <c r="R14">
        <v>51.5838581</v>
      </c>
      <c r="S14">
        <v>2.0667233</v>
      </c>
    </row>
    <row r="15" spans="1:19" x14ac:dyDescent="0.25">
      <c r="A15" t="s">
        <v>115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8.5009385200000001</v>
      </c>
      <c r="I15">
        <v>0</v>
      </c>
      <c r="J15">
        <v>0</v>
      </c>
      <c r="K15">
        <v>7.0788893499999999</v>
      </c>
      <c r="L15">
        <v>0</v>
      </c>
      <c r="M15">
        <v>0</v>
      </c>
      <c r="N15">
        <v>0</v>
      </c>
      <c r="O15">
        <v>22.406586050000001</v>
      </c>
      <c r="P15">
        <v>0</v>
      </c>
      <c r="Q15">
        <v>0</v>
      </c>
      <c r="R15">
        <v>0</v>
      </c>
      <c r="S15">
        <v>0</v>
      </c>
    </row>
    <row r="16" spans="1:19" x14ac:dyDescent="0.25">
      <c r="A16" t="s">
        <v>116</v>
      </c>
      <c r="B16">
        <v>0</v>
      </c>
      <c r="C16">
        <v>0</v>
      </c>
      <c r="D16">
        <v>12.663347</v>
      </c>
      <c r="E16">
        <v>0</v>
      </c>
      <c r="F16">
        <v>0</v>
      </c>
      <c r="G16">
        <v>0</v>
      </c>
      <c r="H16">
        <v>0</v>
      </c>
      <c r="I16">
        <v>0</v>
      </c>
      <c r="J16">
        <v>10.397873499999999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t="s">
        <v>105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42.050587999999998</v>
      </c>
      <c r="M17">
        <v>0</v>
      </c>
      <c r="N17">
        <v>0</v>
      </c>
      <c r="O17">
        <v>0</v>
      </c>
      <c r="P17">
        <v>2.266108</v>
      </c>
      <c r="Q17">
        <v>0</v>
      </c>
      <c r="R17">
        <v>0.92203060000000003</v>
      </c>
      <c r="S17">
        <v>0</v>
      </c>
    </row>
    <row r="18" spans="1:19" x14ac:dyDescent="0.25">
      <c r="A18" t="s">
        <v>117</v>
      </c>
      <c r="B18">
        <v>67.427906300000004</v>
      </c>
      <c r="C18">
        <v>58.071874129999998</v>
      </c>
      <c r="D18">
        <v>78.439328000000003</v>
      </c>
      <c r="E18">
        <v>53.396377000000001</v>
      </c>
      <c r="F18">
        <v>36.882950270000002</v>
      </c>
      <c r="G18">
        <v>12.09061</v>
      </c>
      <c r="H18">
        <v>0</v>
      </c>
      <c r="I18">
        <v>50.152289199999998</v>
      </c>
      <c r="J18">
        <v>33.619096999999996</v>
      </c>
      <c r="K18">
        <v>49.809569860000003</v>
      </c>
      <c r="L18">
        <v>46.223782999999997</v>
      </c>
      <c r="M18">
        <v>22.957474999999999</v>
      </c>
      <c r="N18">
        <v>47.95855014</v>
      </c>
      <c r="O18">
        <v>25.439506900000001</v>
      </c>
      <c r="P18">
        <v>36.961229000000003</v>
      </c>
      <c r="Q18">
        <v>0</v>
      </c>
      <c r="R18">
        <v>39.924856599999998</v>
      </c>
      <c r="S18">
        <v>52.543977699999999</v>
      </c>
    </row>
    <row r="19" spans="1:19" x14ac:dyDescent="0.25">
      <c r="A19" t="s">
        <v>106</v>
      </c>
      <c r="B19">
        <v>24.956958100000001</v>
      </c>
      <c r="C19">
        <v>0</v>
      </c>
      <c r="D19">
        <v>0</v>
      </c>
      <c r="E19">
        <v>2.2153269999999998</v>
      </c>
      <c r="F19">
        <v>0</v>
      </c>
      <c r="G19">
        <v>0</v>
      </c>
      <c r="H19">
        <v>0</v>
      </c>
      <c r="I19">
        <v>8.4487848000000003</v>
      </c>
      <c r="J19">
        <v>0</v>
      </c>
      <c r="K19">
        <v>0</v>
      </c>
      <c r="L19">
        <v>0</v>
      </c>
      <c r="M19">
        <v>0</v>
      </c>
      <c r="N19">
        <v>0.13649831000000001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25">
      <c r="A20" t="s">
        <v>118</v>
      </c>
      <c r="B20">
        <v>73.829941700000006</v>
      </c>
      <c r="C20">
        <v>13.518178799999999</v>
      </c>
      <c r="D20">
        <v>23.511558000000001</v>
      </c>
      <c r="E20">
        <v>17.775449999999999</v>
      </c>
      <c r="F20">
        <v>16.966370619999999</v>
      </c>
      <c r="G20">
        <v>0</v>
      </c>
      <c r="H20">
        <v>0</v>
      </c>
      <c r="I20">
        <v>17.350289799999999</v>
      </c>
      <c r="J20">
        <v>0</v>
      </c>
      <c r="K20">
        <v>73.55065098</v>
      </c>
      <c r="L20">
        <v>16.556296</v>
      </c>
      <c r="M20">
        <v>0</v>
      </c>
      <c r="N20">
        <v>69.605093289999999</v>
      </c>
      <c r="O20">
        <v>23.54436875</v>
      </c>
      <c r="P20">
        <v>0</v>
      </c>
      <c r="Q20">
        <v>1.8663046000000001</v>
      </c>
      <c r="R20">
        <v>24.275037699999999</v>
      </c>
      <c r="S20">
        <v>62.583244299999997</v>
      </c>
    </row>
    <row r="21" spans="1:19" x14ac:dyDescent="0.25">
      <c r="A21" t="s">
        <v>119</v>
      </c>
      <c r="B21">
        <v>75.356591199999997</v>
      </c>
      <c r="C21">
        <v>25.964291129999999</v>
      </c>
      <c r="D21">
        <v>40.594620999999997</v>
      </c>
      <c r="E21">
        <v>14.254956</v>
      </c>
      <c r="F21">
        <v>0</v>
      </c>
      <c r="G21">
        <v>0</v>
      </c>
      <c r="H21">
        <v>0</v>
      </c>
      <c r="I21">
        <v>26.743832300000001</v>
      </c>
      <c r="J21">
        <v>0</v>
      </c>
      <c r="K21">
        <v>75.187613889999994</v>
      </c>
      <c r="L21">
        <v>40.208989000000003</v>
      </c>
      <c r="M21">
        <v>15.770311</v>
      </c>
      <c r="N21">
        <v>69.349102009999996</v>
      </c>
      <c r="O21">
        <v>19.136375999999998</v>
      </c>
      <c r="P21">
        <v>5.062163</v>
      </c>
      <c r="Q21">
        <v>0</v>
      </c>
      <c r="R21">
        <v>28.968239499999999</v>
      </c>
      <c r="S21">
        <v>58.695592599999998</v>
      </c>
    </row>
    <row r="22" spans="1:19" x14ac:dyDescent="0.25">
      <c r="A22" t="s">
        <v>175</v>
      </c>
      <c r="B22">
        <v>13.6472979</v>
      </c>
      <c r="C22">
        <v>11.09564299</v>
      </c>
      <c r="D22">
        <v>0</v>
      </c>
      <c r="E22">
        <v>0.84525099999999997</v>
      </c>
      <c r="F22">
        <v>0</v>
      </c>
      <c r="G22">
        <v>0</v>
      </c>
      <c r="H22">
        <v>0</v>
      </c>
      <c r="I22">
        <v>8.7484514999999998</v>
      </c>
      <c r="J22">
        <v>8.3312788999999992</v>
      </c>
      <c r="K22">
        <v>6.9348201300000003</v>
      </c>
      <c r="L22">
        <v>0</v>
      </c>
      <c r="M22">
        <v>0</v>
      </c>
      <c r="N22">
        <v>4.9202909000000004</v>
      </c>
      <c r="O22">
        <v>4.8507025400000003</v>
      </c>
      <c r="P22">
        <v>0</v>
      </c>
      <c r="Q22">
        <v>0</v>
      </c>
      <c r="R22">
        <v>0</v>
      </c>
      <c r="S22">
        <v>10.3724816</v>
      </c>
    </row>
    <row r="23" spans="1:19" x14ac:dyDescent="0.25">
      <c r="A23" t="s">
        <v>107</v>
      </c>
      <c r="B23">
        <v>0</v>
      </c>
      <c r="C23">
        <v>0</v>
      </c>
      <c r="D23">
        <v>0</v>
      </c>
      <c r="E23">
        <v>22.844376</v>
      </c>
      <c r="F23">
        <v>0</v>
      </c>
      <c r="G23">
        <v>0</v>
      </c>
      <c r="H23">
        <v>0</v>
      </c>
      <c r="I23">
        <v>7.5086525000000002</v>
      </c>
      <c r="J23">
        <v>0</v>
      </c>
      <c r="K23">
        <v>73.449436250000005</v>
      </c>
      <c r="L23">
        <v>0</v>
      </c>
      <c r="M23">
        <v>5.4686310000000002</v>
      </c>
      <c r="N23">
        <v>0.63298624999999997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176</v>
      </c>
      <c r="B24">
        <v>0</v>
      </c>
      <c r="C24">
        <v>9.1910226099999992</v>
      </c>
      <c r="D24">
        <v>6.9986920000000001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27.856839999999998</v>
      </c>
      <c r="M24">
        <v>0</v>
      </c>
      <c r="N24">
        <v>0</v>
      </c>
      <c r="O24">
        <v>8.7454428199999992</v>
      </c>
      <c r="P24">
        <v>0</v>
      </c>
      <c r="Q24">
        <v>0</v>
      </c>
      <c r="R24">
        <v>0</v>
      </c>
      <c r="S24">
        <v>0</v>
      </c>
    </row>
    <row r="25" spans="1:19" x14ac:dyDescent="0.25">
      <c r="A25" t="s">
        <v>120</v>
      </c>
      <c r="B25">
        <v>44.951067700000003</v>
      </c>
      <c r="C25">
        <v>10.67870441</v>
      </c>
      <c r="D25">
        <v>18.481674000000002</v>
      </c>
      <c r="E25">
        <v>1.108778</v>
      </c>
      <c r="F25">
        <v>5.2111274700000001</v>
      </c>
      <c r="G25">
        <v>0</v>
      </c>
      <c r="H25">
        <v>0</v>
      </c>
      <c r="I25">
        <v>24.3287859</v>
      </c>
      <c r="J25">
        <v>11.5028823</v>
      </c>
      <c r="K25">
        <v>28.075135249999999</v>
      </c>
      <c r="L25">
        <v>22.867075</v>
      </c>
      <c r="M25">
        <v>0</v>
      </c>
      <c r="N25">
        <v>25.294918769999999</v>
      </c>
      <c r="O25">
        <v>26.20311706</v>
      </c>
      <c r="P25">
        <v>12.985915</v>
      </c>
      <c r="Q25">
        <v>0</v>
      </c>
      <c r="R25">
        <v>33.9796519</v>
      </c>
      <c r="S25">
        <v>27.688206099999999</v>
      </c>
    </row>
    <row r="26" spans="1:19" x14ac:dyDescent="0.25">
      <c r="A26" t="s">
        <v>177</v>
      </c>
      <c r="B26">
        <v>61.8441361</v>
      </c>
      <c r="C26">
        <v>44.299652879999996</v>
      </c>
      <c r="D26">
        <v>63.625948000000001</v>
      </c>
      <c r="E26">
        <v>45.212699000000001</v>
      </c>
      <c r="F26">
        <v>25.997771780000001</v>
      </c>
      <c r="G26">
        <v>0</v>
      </c>
      <c r="H26">
        <v>21.796587729999999</v>
      </c>
      <c r="I26">
        <v>49.750630600000001</v>
      </c>
      <c r="J26">
        <v>34.903526300000003</v>
      </c>
      <c r="K26">
        <v>41.757819849999997</v>
      </c>
      <c r="L26">
        <v>41.278745000000001</v>
      </c>
      <c r="M26">
        <v>38.973993</v>
      </c>
      <c r="N26">
        <v>63.473947879999997</v>
      </c>
      <c r="O26">
        <v>34.04538488</v>
      </c>
      <c r="P26">
        <v>0</v>
      </c>
      <c r="Q26">
        <v>0</v>
      </c>
      <c r="R26">
        <v>42.0444326</v>
      </c>
      <c r="S26">
        <v>43.379346900000002</v>
      </c>
    </row>
    <row r="27" spans="1:19" x14ac:dyDescent="0.25">
      <c r="A27" t="s">
        <v>121</v>
      </c>
      <c r="B27">
        <v>0</v>
      </c>
      <c r="C27">
        <v>0</v>
      </c>
      <c r="D27">
        <v>45.37538</v>
      </c>
      <c r="E27">
        <v>11.025118000000001</v>
      </c>
      <c r="F27">
        <v>0.46310878</v>
      </c>
      <c r="G27">
        <v>0</v>
      </c>
      <c r="H27">
        <v>0</v>
      </c>
      <c r="I27">
        <v>5.2470572000000004</v>
      </c>
      <c r="J27">
        <v>13.079436100000001</v>
      </c>
      <c r="K27">
        <v>0</v>
      </c>
      <c r="L27">
        <v>11.131432</v>
      </c>
      <c r="M27">
        <v>20.225339000000002</v>
      </c>
      <c r="N27">
        <v>6.4063462500000004</v>
      </c>
      <c r="O27">
        <v>36.8513953</v>
      </c>
      <c r="P27">
        <v>28.455514000000001</v>
      </c>
      <c r="Q27">
        <v>0</v>
      </c>
      <c r="R27">
        <v>30.853086399999999</v>
      </c>
      <c r="S27">
        <v>0</v>
      </c>
    </row>
    <row r="28" spans="1:19" x14ac:dyDescent="0.25">
      <c r="A28" t="s">
        <v>178</v>
      </c>
      <c r="B28">
        <v>48.800210399999997</v>
      </c>
      <c r="C28">
        <v>22.299405369999999</v>
      </c>
      <c r="D28">
        <v>34.746727</v>
      </c>
      <c r="E28">
        <v>0</v>
      </c>
      <c r="F28">
        <v>0</v>
      </c>
      <c r="G28">
        <v>0</v>
      </c>
      <c r="H28">
        <v>0</v>
      </c>
      <c r="I28">
        <v>34.069499499999999</v>
      </c>
      <c r="J28">
        <v>25.933388399999998</v>
      </c>
      <c r="K28">
        <v>0.20704597999999999</v>
      </c>
      <c r="L28">
        <v>18.137487</v>
      </c>
      <c r="M28">
        <v>8.1611919999999998</v>
      </c>
      <c r="N28">
        <v>31.093383429999999</v>
      </c>
      <c r="O28">
        <v>12.734357299999999</v>
      </c>
      <c r="P28">
        <v>0</v>
      </c>
      <c r="Q28">
        <v>10.226298999999999</v>
      </c>
      <c r="R28">
        <v>17.885025299999999</v>
      </c>
      <c r="S28">
        <v>32.918827700000001</v>
      </c>
    </row>
    <row r="29" spans="1:19" x14ac:dyDescent="0.25">
      <c r="A29" t="s">
        <v>122</v>
      </c>
      <c r="B29">
        <v>27.048621799999999</v>
      </c>
      <c r="C29">
        <v>0</v>
      </c>
      <c r="D29">
        <v>5.9545620000000001</v>
      </c>
      <c r="E29">
        <v>0</v>
      </c>
      <c r="F29">
        <v>26.712016169999998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10.24174069</v>
      </c>
      <c r="O29">
        <v>0.13032218000000001</v>
      </c>
      <c r="P29">
        <v>8.1731099999999994</v>
      </c>
      <c r="Q29">
        <v>0</v>
      </c>
      <c r="R29">
        <v>0</v>
      </c>
      <c r="S29">
        <v>0</v>
      </c>
    </row>
    <row r="30" spans="1:19" x14ac:dyDescent="0.25">
      <c r="A30" t="s">
        <v>123</v>
      </c>
      <c r="B30">
        <v>57.354146999999998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3.3868089399999999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 t="s">
        <v>179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1.7788640000000001E-2</v>
      </c>
      <c r="O31">
        <v>6.4116438200000001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 t="s">
        <v>124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6.8744250999999998</v>
      </c>
      <c r="J32">
        <v>0</v>
      </c>
      <c r="K32">
        <v>2.3013760000000001E-2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5.4754109</v>
      </c>
    </row>
    <row r="33" spans="1:19" x14ac:dyDescent="0.25">
      <c r="A33" t="s">
        <v>125</v>
      </c>
      <c r="B33">
        <v>40.547639199999999</v>
      </c>
      <c r="C33">
        <v>30.802027089999999</v>
      </c>
      <c r="D33">
        <v>0</v>
      </c>
      <c r="E33">
        <v>22.325243</v>
      </c>
      <c r="F33">
        <v>33.750134350000003</v>
      </c>
      <c r="G33">
        <v>0</v>
      </c>
      <c r="H33">
        <v>12.516890910000001</v>
      </c>
      <c r="I33">
        <v>21.520499999999998</v>
      </c>
      <c r="J33">
        <v>29.323206599999999</v>
      </c>
      <c r="K33">
        <v>23.64168227</v>
      </c>
      <c r="L33">
        <v>28.370322000000002</v>
      </c>
      <c r="M33">
        <v>33.285628000000003</v>
      </c>
      <c r="N33">
        <v>23.32879032</v>
      </c>
      <c r="O33">
        <v>0</v>
      </c>
      <c r="P33">
        <v>21.791813000000001</v>
      </c>
      <c r="Q33">
        <v>12.582899299999999</v>
      </c>
      <c r="R33">
        <v>22.939112000000002</v>
      </c>
      <c r="S33">
        <v>23.244628899999999</v>
      </c>
    </row>
    <row r="34" spans="1:19" x14ac:dyDescent="0.25">
      <c r="A34" t="s">
        <v>126</v>
      </c>
      <c r="B34">
        <v>37.263363099999999</v>
      </c>
      <c r="C34">
        <v>21.070728190000001</v>
      </c>
      <c r="D34">
        <v>29.106348000000001</v>
      </c>
      <c r="E34">
        <v>0</v>
      </c>
      <c r="F34">
        <v>0</v>
      </c>
      <c r="G34">
        <v>0</v>
      </c>
      <c r="H34">
        <v>0</v>
      </c>
      <c r="I34">
        <v>15.031264800000001</v>
      </c>
      <c r="J34">
        <v>4.5645609</v>
      </c>
      <c r="K34">
        <v>0</v>
      </c>
      <c r="L34">
        <v>18.039842</v>
      </c>
      <c r="M34">
        <v>0</v>
      </c>
      <c r="N34">
        <v>32.426777510000001</v>
      </c>
      <c r="O34">
        <v>34.512027070000002</v>
      </c>
      <c r="P34">
        <v>0</v>
      </c>
      <c r="Q34">
        <v>0</v>
      </c>
      <c r="R34">
        <v>51.1513858</v>
      </c>
      <c r="S34">
        <v>8.9360336999999994</v>
      </c>
    </row>
    <row r="35" spans="1:19" x14ac:dyDescent="0.25">
      <c r="A35" t="s">
        <v>180</v>
      </c>
      <c r="B35">
        <v>5.7832917999999998</v>
      </c>
      <c r="C35">
        <v>0</v>
      </c>
      <c r="D35">
        <v>0</v>
      </c>
      <c r="E35">
        <v>0</v>
      </c>
      <c r="F35">
        <v>0</v>
      </c>
      <c r="G35">
        <v>0</v>
      </c>
      <c r="H35">
        <v>2.4972334200000001</v>
      </c>
      <c r="I35">
        <v>3.4565838000000002</v>
      </c>
      <c r="J35">
        <v>2.0513518999999998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5">
      <c r="A36" t="s">
        <v>108</v>
      </c>
      <c r="B36">
        <v>54.9160793</v>
      </c>
      <c r="C36">
        <v>21.92519923</v>
      </c>
      <c r="D36">
        <v>0</v>
      </c>
      <c r="E36">
        <v>10.30753</v>
      </c>
      <c r="F36">
        <v>20.484788689999998</v>
      </c>
      <c r="G36">
        <v>0</v>
      </c>
      <c r="H36">
        <v>20.907744789999999</v>
      </c>
      <c r="I36">
        <v>26.820561900000001</v>
      </c>
      <c r="J36">
        <v>14.3983761</v>
      </c>
      <c r="K36">
        <v>25.82187038</v>
      </c>
      <c r="L36">
        <v>18.520015000000001</v>
      </c>
      <c r="M36">
        <v>0</v>
      </c>
      <c r="N36">
        <v>25.057663179999999</v>
      </c>
      <c r="O36">
        <v>4.3845683900000001</v>
      </c>
      <c r="P36">
        <v>12.810219</v>
      </c>
      <c r="Q36">
        <v>14.8520316</v>
      </c>
      <c r="R36">
        <v>23.150970699999998</v>
      </c>
      <c r="S36">
        <v>33.051414000000001</v>
      </c>
    </row>
    <row r="37" spans="1:19" x14ac:dyDescent="0.25">
      <c r="A37" t="s">
        <v>127</v>
      </c>
      <c r="B37">
        <v>0</v>
      </c>
      <c r="C37">
        <v>0</v>
      </c>
      <c r="D37">
        <v>0.986537</v>
      </c>
      <c r="E37">
        <v>7.8080429999999996</v>
      </c>
      <c r="F37">
        <v>0</v>
      </c>
      <c r="G37">
        <v>0</v>
      </c>
      <c r="H37">
        <v>0</v>
      </c>
      <c r="I37">
        <v>2.7444923000000001</v>
      </c>
      <c r="J37">
        <v>0</v>
      </c>
      <c r="K37">
        <v>0</v>
      </c>
      <c r="L37">
        <v>0</v>
      </c>
      <c r="M37">
        <v>0</v>
      </c>
      <c r="N37">
        <v>0</v>
      </c>
      <c r="O37">
        <v>7.7857399999999993E-2</v>
      </c>
      <c r="P37">
        <v>0</v>
      </c>
      <c r="Q37">
        <v>0</v>
      </c>
      <c r="R37">
        <v>0</v>
      </c>
      <c r="S37">
        <v>0</v>
      </c>
    </row>
    <row r="38" spans="1:19" x14ac:dyDescent="0.25">
      <c r="A38" t="s">
        <v>128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2.0165798100000001</v>
      </c>
      <c r="L38">
        <v>0</v>
      </c>
      <c r="M38">
        <v>0</v>
      </c>
      <c r="N38">
        <v>0.35432934999999999</v>
      </c>
      <c r="O38">
        <v>0</v>
      </c>
      <c r="P38">
        <v>20.573443000000001</v>
      </c>
      <c r="Q38">
        <v>0</v>
      </c>
      <c r="R38">
        <v>0</v>
      </c>
      <c r="S38">
        <v>0</v>
      </c>
    </row>
    <row r="39" spans="1:19" x14ac:dyDescent="0.25">
      <c r="A39" t="s">
        <v>161</v>
      </c>
      <c r="B39">
        <v>29.839019</v>
      </c>
      <c r="C39">
        <v>23.79676985</v>
      </c>
      <c r="D39">
        <v>17.962043999999999</v>
      </c>
      <c r="E39">
        <v>0</v>
      </c>
      <c r="F39">
        <v>5.4733908099999997</v>
      </c>
      <c r="G39">
        <v>0</v>
      </c>
      <c r="H39">
        <v>13.055329479999999</v>
      </c>
      <c r="I39">
        <v>14.3760995</v>
      </c>
      <c r="J39">
        <v>0</v>
      </c>
      <c r="K39">
        <v>0</v>
      </c>
      <c r="L39">
        <v>0</v>
      </c>
      <c r="M39">
        <v>0</v>
      </c>
      <c r="N39">
        <v>17.272231810000001</v>
      </c>
      <c r="O39">
        <v>10.91250859</v>
      </c>
      <c r="P39">
        <v>0</v>
      </c>
      <c r="Q39">
        <v>0</v>
      </c>
      <c r="R39">
        <v>9.3010994999999994</v>
      </c>
      <c r="S39">
        <v>8.7329337000000002</v>
      </c>
    </row>
    <row r="40" spans="1:19" x14ac:dyDescent="0.25">
      <c r="A40" t="s">
        <v>129</v>
      </c>
      <c r="B40">
        <v>0</v>
      </c>
      <c r="C40">
        <v>0</v>
      </c>
      <c r="D40">
        <v>20.358343999999999</v>
      </c>
      <c r="E40">
        <v>0</v>
      </c>
      <c r="F40">
        <v>25.21885975</v>
      </c>
      <c r="G40">
        <v>14.960729000000001</v>
      </c>
      <c r="H40">
        <v>60.017047929999997</v>
      </c>
      <c r="I40">
        <v>21.393972999999999</v>
      </c>
      <c r="J40">
        <v>0</v>
      </c>
      <c r="K40">
        <v>0</v>
      </c>
      <c r="L40">
        <v>11.755652</v>
      </c>
      <c r="M40">
        <v>23.405629000000001</v>
      </c>
      <c r="N40">
        <v>4.68925927</v>
      </c>
      <c r="O40">
        <v>11.863224539999999</v>
      </c>
      <c r="P40">
        <v>22.061700999999999</v>
      </c>
      <c r="Q40">
        <v>0</v>
      </c>
      <c r="R40">
        <v>22.001329599999998</v>
      </c>
      <c r="S40">
        <v>19.2471654</v>
      </c>
    </row>
    <row r="41" spans="1:19" x14ac:dyDescent="0.25">
      <c r="A41" t="s">
        <v>168</v>
      </c>
      <c r="B41">
        <v>0</v>
      </c>
      <c r="C41">
        <v>0</v>
      </c>
      <c r="D41">
        <v>0</v>
      </c>
      <c r="E41">
        <v>4.3993339999999996</v>
      </c>
      <c r="F41">
        <v>0</v>
      </c>
      <c r="G41">
        <v>0</v>
      </c>
      <c r="H41">
        <v>0</v>
      </c>
      <c r="I41">
        <v>0</v>
      </c>
      <c r="J41">
        <v>0</v>
      </c>
      <c r="K41">
        <v>38.707561030000001</v>
      </c>
      <c r="L41">
        <v>9.6394179999999992</v>
      </c>
      <c r="M41">
        <v>0</v>
      </c>
      <c r="N41">
        <v>21.982121150000001</v>
      </c>
      <c r="O41">
        <v>0</v>
      </c>
      <c r="P41">
        <v>8.6605039999999995</v>
      </c>
      <c r="Q41">
        <v>11.9833035</v>
      </c>
      <c r="R41">
        <v>3.5499105000000002</v>
      </c>
      <c r="S41">
        <v>25.319038200000001</v>
      </c>
    </row>
    <row r="42" spans="1:19" x14ac:dyDescent="0.25">
      <c r="A42" t="s">
        <v>130</v>
      </c>
      <c r="B42">
        <v>3.6713292000000002</v>
      </c>
      <c r="C42">
        <v>0</v>
      </c>
      <c r="D42">
        <v>8.5197330000000004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0.70118234999999995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5">
      <c r="A43" t="s">
        <v>131</v>
      </c>
      <c r="B43">
        <v>0</v>
      </c>
      <c r="C43">
        <v>10.22392995</v>
      </c>
      <c r="D43">
        <v>0</v>
      </c>
      <c r="E43">
        <v>0</v>
      </c>
      <c r="F43">
        <v>0</v>
      </c>
      <c r="G43">
        <v>0</v>
      </c>
      <c r="H43">
        <v>7.4124070399999997</v>
      </c>
      <c r="I43">
        <v>0</v>
      </c>
      <c r="J43">
        <v>0</v>
      </c>
      <c r="K43">
        <v>0</v>
      </c>
      <c r="L43">
        <v>6.5129849999999996</v>
      </c>
      <c r="M43">
        <v>0</v>
      </c>
      <c r="N43">
        <v>2.4168366200000002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25">
      <c r="A44" t="s">
        <v>132</v>
      </c>
      <c r="B44">
        <v>49.555405499999999</v>
      </c>
      <c r="C44">
        <v>17.019686159999999</v>
      </c>
      <c r="D44">
        <v>48.598630999999997</v>
      </c>
      <c r="E44">
        <v>3.5069729999999999</v>
      </c>
      <c r="F44">
        <v>26.6932738</v>
      </c>
      <c r="G44">
        <v>1.5065200000000001</v>
      </c>
      <c r="H44">
        <v>13.382879109999999</v>
      </c>
      <c r="I44">
        <v>38.050109499999998</v>
      </c>
      <c r="J44">
        <v>0</v>
      </c>
      <c r="K44">
        <v>0</v>
      </c>
      <c r="L44">
        <v>24.509101999999999</v>
      </c>
      <c r="M44">
        <v>0</v>
      </c>
      <c r="N44">
        <v>51.741343870000001</v>
      </c>
      <c r="O44">
        <v>47.490168990000001</v>
      </c>
      <c r="P44">
        <v>0</v>
      </c>
      <c r="Q44">
        <v>0.58413349999999997</v>
      </c>
      <c r="R44">
        <v>58.926518999999999</v>
      </c>
      <c r="S44">
        <v>19.743945400000001</v>
      </c>
    </row>
    <row r="45" spans="1:19" x14ac:dyDescent="0.25">
      <c r="A45" t="s">
        <v>133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3.6453937000000001</v>
      </c>
      <c r="J45">
        <v>4.2776885</v>
      </c>
      <c r="K45">
        <v>0</v>
      </c>
      <c r="L45">
        <v>0</v>
      </c>
      <c r="M45">
        <v>0</v>
      </c>
      <c r="N45">
        <v>0</v>
      </c>
      <c r="O45">
        <v>2.2512750000000002E-2</v>
      </c>
      <c r="P45">
        <v>0</v>
      </c>
      <c r="Q45">
        <v>0</v>
      </c>
      <c r="R45">
        <v>0</v>
      </c>
      <c r="S45">
        <v>0</v>
      </c>
    </row>
    <row r="46" spans="1:19" x14ac:dyDescent="0.25">
      <c r="A46" t="s">
        <v>181</v>
      </c>
      <c r="B46">
        <v>0</v>
      </c>
      <c r="C46">
        <v>0</v>
      </c>
      <c r="D46">
        <v>11.968154</v>
      </c>
      <c r="E46">
        <v>0</v>
      </c>
      <c r="F46">
        <v>0</v>
      </c>
      <c r="G46">
        <v>0</v>
      </c>
      <c r="H46">
        <v>6.9803382599999999</v>
      </c>
      <c r="I46">
        <v>0</v>
      </c>
      <c r="J46">
        <v>0</v>
      </c>
      <c r="K46">
        <v>0</v>
      </c>
      <c r="L46">
        <v>3.4986440000000001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5">
      <c r="A47" t="s">
        <v>182</v>
      </c>
      <c r="B47">
        <v>0</v>
      </c>
      <c r="C47">
        <v>0</v>
      </c>
      <c r="D47">
        <v>8.451174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1.5214258199999999</v>
      </c>
      <c r="O47">
        <v>10.93073171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t="s">
        <v>134</v>
      </c>
      <c r="B48">
        <v>56.725846300000001</v>
      </c>
      <c r="C48">
        <v>22.1301378</v>
      </c>
      <c r="D48">
        <v>36.265659999999997</v>
      </c>
      <c r="E48">
        <v>0</v>
      </c>
      <c r="F48">
        <v>11.326258109999999</v>
      </c>
      <c r="G48">
        <v>0</v>
      </c>
      <c r="H48">
        <v>74.037370800000005</v>
      </c>
      <c r="I48">
        <v>26.827034399999999</v>
      </c>
      <c r="J48">
        <v>20.1243832</v>
      </c>
      <c r="K48">
        <v>42.61733701</v>
      </c>
      <c r="L48">
        <v>13.629257000000001</v>
      </c>
      <c r="M48">
        <v>0</v>
      </c>
      <c r="N48">
        <v>28.45874826</v>
      </c>
      <c r="O48">
        <v>0</v>
      </c>
      <c r="P48">
        <v>0</v>
      </c>
      <c r="Q48">
        <v>0</v>
      </c>
      <c r="R48">
        <v>15.2265731</v>
      </c>
      <c r="S48">
        <v>29.440692200000001</v>
      </c>
    </row>
    <row r="49" spans="1:19" x14ac:dyDescent="0.25">
      <c r="A49" t="s">
        <v>183</v>
      </c>
      <c r="B49">
        <v>0</v>
      </c>
      <c r="C49">
        <v>28.549162379999999</v>
      </c>
      <c r="D49">
        <v>0</v>
      </c>
      <c r="E49">
        <v>0</v>
      </c>
      <c r="F49">
        <v>0</v>
      </c>
      <c r="G49">
        <v>0</v>
      </c>
      <c r="H49">
        <v>19.78588396</v>
      </c>
      <c r="I49">
        <v>5.7538146000000001</v>
      </c>
      <c r="J49">
        <v>0</v>
      </c>
      <c r="K49">
        <v>0</v>
      </c>
      <c r="L49">
        <v>0</v>
      </c>
      <c r="M49">
        <v>0</v>
      </c>
      <c r="N49">
        <v>0</v>
      </c>
      <c r="O49">
        <v>4.9854738899999997</v>
      </c>
      <c r="P49">
        <v>0</v>
      </c>
      <c r="Q49">
        <v>6.1291576000000001</v>
      </c>
      <c r="R49">
        <v>0</v>
      </c>
      <c r="S49">
        <v>0</v>
      </c>
    </row>
    <row r="50" spans="1:19" x14ac:dyDescent="0.25">
      <c r="A50" t="s">
        <v>135</v>
      </c>
      <c r="B50">
        <v>0</v>
      </c>
      <c r="C50">
        <v>5.5640332600000004</v>
      </c>
      <c r="D50">
        <v>0</v>
      </c>
      <c r="E50">
        <v>0</v>
      </c>
      <c r="F50">
        <v>0</v>
      </c>
      <c r="G50">
        <v>0</v>
      </c>
      <c r="H50">
        <v>56.76058948</v>
      </c>
      <c r="I50">
        <v>0</v>
      </c>
      <c r="J50">
        <v>0</v>
      </c>
      <c r="K50">
        <v>0</v>
      </c>
      <c r="L50">
        <v>1.61819</v>
      </c>
      <c r="M50">
        <v>0</v>
      </c>
      <c r="N50">
        <v>2.3244297</v>
      </c>
      <c r="O50">
        <v>0</v>
      </c>
      <c r="P50">
        <v>0</v>
      </c>
      <c r="Q50">
        <v>0</v>
      </c>
      <c r="R50">
        <v>2.8684897</v>
      </c>
      <c r="S50">
        <v>4.5096612</v>
      </c>
    </row>
    <row r="51" spans="1:19" x14ac:dyDescent="0.25">
      <c r="A51" t="s">
        <v>109</v>
      </c>
      <c r="B51">
        <v>0</v>
      </c>
      <c r="C51">
        <v>0</v>
      </c>
      <c r="D51">
        <v>27.829287999999998</v>
      </c>
      <c r="E51">
        <v>0</v>
      </c>
      <c r="F51">
        <v>0</v>
      </c>
      <c r="G51">
        <v>0</v>
      </c>
      <c r="H51">
        <v>31.380226929999999</v>
      </c>
      <c r="I51">
        <v>20.556367000000002</v>
      </c>
      <c r="J51">
        <v>0</v>
      </c>
      <c r="K51">
        <v>0</v>
      </c>
      <c r="L51">
        <v>10.710058999999999</v>
      </c>
      <c r="M51">
        <v>0</v>
      </c>
      <c r="N51">
        <v>0</v>
      </c>
      <c r="O51">
        <v>0</v>
      </c>
      <c r="P51">
        <v>5.2014779999999998</v>
      </c>
      <c r="Q51">
        <v>0</v>
      </c>
      <c r="R51">
        <v>9.9791389000000006</v>
      </c>
      <c r="S51">
        <v>1.2842724999999999</v>
      </c>
    </row>
    <row r="52" spans="1:19" x14ac:dyDescent="0.25">
      <c r="A52" t="s">
        <v>136</v>
      </c>
      <c r="B52">
        <v>31.900158600000001</v>
      </c>
      <c r="C52">
        <v>0</v>
      </c>
      <c r="D52">
        <v>0</v>
      </c>
      <c r="E52">
        <v>19.006779000000002</v>
      </c>
      <c r="F52">
        <v>0</v>
      </c>
      <c r="G52">
        <v>0</v>
      </c>
      <c r="H52">
        <v>52.409455309999998</v>
      </c>
      <c r="I52">
        <v>0</v>
      </c>
      <c r="J52">
        <v>12.8421504</v>
      </c>
      <c r="K52">
        <v>0</v>
      </c>
      <c r="L52">
        <v>0</v>
      </c>
      <c r="M52">
        <v>0</v>
      </c>
      <c r="N52">
        <v>10.28310385</v>
      </c>
      <c r="O52">
        <v>0</v>
      </c>
      <c r="P52">
        <v>0</v>
      </c>
      <c r="Q52">
        <v>3.0670440000000001</v>
      </c>
      <c r="R52">
        <v>7.4768273000000001</v>
      </c>
      <c r="S52">
        <v>16.654574700000001</v>
      </c>
    </row>
    <row r="53" spans="1:19" x14ac:dyDescent="0.25">
      <c r="A53" t="s">
        <v>184</v>
      </c>
      <c r="B53">
        <v>31.640189899999999</v>
      </c>
      <c r="C53">
        <v>10.25823664</v>
      </c>
      <c r="D53">
        <v>26.64066</v>
      </c>
      <c r="E53">
        <v>0</v>
      </c>
      <c r="F53">
        <v>0</v>
      </c>
      <c r="G53">
        <v>0</v>
      </c>
      <c r="H53">
        <v>37.466666670000002</v>
      </c>
      <c r="I53">
        <v>17.406395100000001</v>
      </c>
      <c r="J53">
        <v>17.5602071</v>
      </c>
      <c r="K53">
        <v>0</v>
      </c>
      <c r="L53">
        <v>10.694394000000001</v>
      </c>
      <c r="M53">
        <v>0</v>
      </c>
      <c r="N53">
        <v>33.6780264</v>
      </c>
      <c r="O53">
        <v>40.915850470000002</v>
      </c>
      <c r="P53">
        <v>0</v>
      </c>
      <c r="Q53">
        <v>0</v>
      </c>
      <c r="R53">
        <v>44.452674799999997</v>
      </c>
      <c r="S53">
        <v>2.2266811999999998</v>
      </c>
    </row>
    <row r="54" spans="1:19" x14ac:dyDescent="0.25">
      <c r="A54" t="s">
        <v>137</v>
      </c>
      <c r="B54">
        <v>0</v>
      </c>
      <c r="C54">
        <v>0</v>
      </c>
      <c r="D54">
        <v>28.342727</v>
      </c>
      <c r="E54">
        <v>0</v>
      </c>
      <c r="F54">
        <v>0</v>
      </c>
      <c r="G54">
        <v>0</v>
      </c>
      <c r="H54">
        <v>40.894274459999998</v>
      </c>
      <c r="I54">
        <v>0</v>
      </c>
      <c r="J54">
        <v>0</v>
      </c>
      <c r="K54">
        <v>5.99542588</v>
      </c>
      <c r="L54">
        <v>0</v>
      </c>
      <c r="M54">
        <v>0</v>
      </c>
      <c r="N54">
        <v>0</v>
      </c>
      <c r="O54">
        <v>0</v>
      </c>
      <c r="P54">
        <v>4.8722909999999997</v>
      </c>
      <c r="Q54">
        <v>0</v>
      </c>
      <c r="R54">
        <v>0</v>
      </c>
      <c r="S54">
        <v>0</v>
      </c>
    </row>
    <row r="55" spans="1:19" x14ac:dyDescent="0.25">
      <c r="A55" t="s">
        <v>138</v>
      </c>
      <c r="B55">
        <v>2.0083725000000001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5">
      <c r="A56" t="s">
        <v>139</v>
      </c>
      <c r="B56">
        <v>0.47863299999999998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1.2031399999999999E-2</v>
      </c>
      <c r="K56">
        <v>0</v>
      </c>
      <c r="L56">
        <v>25.587071999999999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5">
      <c r="A57" t="s">
        <v>185</v>
      </c>
      <c r="B57">
        <v>0</v>
      </c>
      <c r="C57">
        <v>9.0256889400000002</v>
      </c>
      <c r="D57">
        <v>13.541549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0.91396365000000002</v>
      </c>
      <c r="P57">
        <v>0</v>
      </c>
      <c r="Q57">
        <v>7.6432415999999996</v>
      </c>
      <c r="R57">
        <v>0</v>
      </c>
      <c r="S57">
        <v>0</v>
      </c>
    </row>
    <row r="58" spans="1:19" x14ac:dyDescent="0.25">
      <c r="A58" t="s">
        <v>140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5">
      <c r="A59" t="s">
        <v>141</v>
      </c>
      <c r="B59">
        <v>0</v>
      </c>
      <c r="C59">
        <v>0.18888889</v>
      </c>
      <c r="D59">
        <v>11.3683</v>
      </c>
      <c r="E59">
        <v>0</v>
      </c>
      <c r="F59">
        <v>2.7237139199999998</v>
      </c>
      <c r="G59">
        <v>0</v>
      </c>
      <c r="H59">
        <v>0</v>
      </c>
      <c r="I59">
        <v>1.6634002999999999</v>
      </c>
      <c r="J59">
        <v>0</v>
      </c>
      <c r="K59">
        <v>0</v>
      </c>
      <c r="L59">
        <v>15.811934000000001</v>
      </c>
      <c r="M59">
        <v>0</v>
      </c>
      <c r="N59">
        <v>0</v>
      </c>
      <c r="O59">
        <v>24.316467970000001</v>
      </c>
      <c r="P59">
        <v>0</v>
      </c>
      <c r="Q59">
        <v>0</v>
      </c>
      <c r="R59">
        <v>0.42111330000000002</v>
      </c>
      <c r="S59">
        <v>0</v>
      </c>
    </row>
    <row r="60" spans="1:19" x14ac:dyDescent="0.25">
      <c r="A60" t="s">
        <v>186</v>
      </c>
      <c r="B60">
        <v>0</v>
      </c>
      <c r="C60">
        <v>1.54788255</v>
      </c>
      <c r="D60">
        <v>18.581213999999999</v>
      </c>
      <c r="E60">
        <v>0</v>
      </c>
      <c r="F60">
        <v>4.49776826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5">
      <c r="A61" t="s">
        <v>162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12.997863799999999</v>
      </c>
      <c r="J61">
        <v>0</v>
      </c>
      <c r="K61">
        <v>14.08333809</v>
      </c>
      <c r="L61">
        <v>0</v>
      </c>
      <c r="M61">
        <v>0</v>
      </c>
      <c r="N61">
        <v>8.5851408399999993</v>
      </c>
      <c r="O61">
        <v>1.51344346</v>
      </c>
      <c r="P61">
        <v>36.803004999999999</v>
      </c>
      <c r="Q61">
        <v>0</v>
      </c>
      <c r="R61">
        <v>0</v>
      </c>
      <c r="S61">
        <v>0</v>
      </c>
    </row>
    <row r="62" spans="1:19" x14ac:dyDescent="0.25">
      <c r="A62" t="s">
        <v>159</v>
      </c>
      <c r="B62">
        <v>6.4758110999999996</v>
      </c>
      <c r="C62">
        <v>0</v>
      </c>
      <c r="D62">
        <v>4.186261</v>
      </c>
      <c r="E62">
        <v>0</v>
      </c>
      <c r="F62">
        <v>0</v>
      </c>
      <c r="G62">
        <v>0</v>
      </c>
      <c r="H62">
        <v>6.6589241599999998</v>
      </c>
      <c r="I62">
        <v>0</v>
      </c>
      <c r="J62">
        <v>0</v>
      </c>
      <c r="K62">
        <v>0</v>
      </c>
      <c r="L62">
        <v>1.531652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25">
      <c r="A63" t="s">
        <v>187</v>
      </c>
      <c r="B63">
        <v>0</v>
      </c>
      <c r="C63">
        <v>0</v>
      </c>
      <c r="D63">
        <v>0</v>
      </c>
      <c r="E63">
        <v>0</v>
      </c>
      <c r="F63">
        <v>18.4069869</v>
      </c>
      <c r="G63">
        <v>0</v>
      </c>
      <c r="H63">
        <v>71.740180440000003</v>
      </c>
      <c r="I63">
        <v>0</v>
      </c>
      <c r="J63">
        <v>0.48057040000000001</v>
      </c>
      <c r="K63">
        <v>0</v>
      </c>
      <c r="L63">
        <v>0</v>
      </c>
      <c r="M63">
        <v>0</v>
      </c>
      <c r="N63">
        <v>0</v>
      </c>
      <c r="O63">
        <v>0.223215</v>
      </c>
      <c r="P63">
        <v>4.8998119999999998</v>
      </c>
      <c r="Q63">
        <v>0</v>
      </c>
      <c r="R63">
        <v>0</v>
      </c>
      <c r="S63">
        <v>0</v>
      </c>
    </row>
    <row r="64" spans="1:19" x14ac:dyDescent="0.25">
      <c r="A64" t="s">
        <v>142</v>
      </c>
      <c r="B64">
        <v>0</v>
      </c>
      <c r="C64">
        <v>0</v>
      </c>
      <c r="D64">
        <v>0</v>
      </c>
      <c r="E64">
        <v>5.1868369999999997</v>
      </c>
      <c r="F64">
        <v>15.486644180000001</v>
      </c>
      <c r="G64">
        <v>0</v>
      </c>
      <c r="H64">
        <v>43.166666669999998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4.1685720000000002</v>
      </c>
      <c r="Q64">
        <v>0</v>
      </c>
      <c r="R64">
        <v>0.4342993</v>
      </c>
      <c r="S64">
        <v>0</v>
      </c>
    </row>
    <row r="65" spans="1:19" x14ac:dyDescent="0.25">
      <c r="A65" t="s">
        <v>188</v>
      </c>
      <c r="B65">
        <v>46.980906400000002</v>
      </c>
      <c r="C65">
        <v>0</v>
      </c>
      <c r="D65">
        <v>0</v>
      </c>
      <c r="E65">
        <v>4.1764190000000001</v>
      </c>
      <c r="F65">
        <v>0</v>
      </c>
      <c r="G65">
        <v>0</v>
      </c>
      <c r="H65">
        <v>15.8992208</v>
      </c>
      <c r="I65">
        <v>0</v>
      </c>
      <c r="J65">
        <v>0</v>
      </c>
      <c r="K65">
        <v>0</v>
      </c>
      <c r="L65">
        <v>0</v>
      </c>
      <c r="M65">
        <v>3.1059109999999999</v>
      </c>
      <c r="N65">
        <v>0</v>
      </c>
      <c r="O65">
        <v>0</v>
      </c>
      <c r="P65">
        <v>0</v>
      </c>
      <c r="Q65">
        <v>0</v>
      </c>
      <c r="R65">
        <v>0</v>
      </c>
      <c r="S65">
        <v>12.823140499999999</v>
      </c>
    </row>
    <row r="66" spans="1:19" x14ac:dyDescent="0.25">
      <c r="A66" t="s">
        <v>189</v>
      </c>
      <c r="B66">
        <v>3.7763865000000001</v>
      </c>
      <c r="C66">
        <v>9.4157846999999997</v>
      </c>
      <c r="D66">
        <v>0</v>
      </c>
      <c r="E66">
        <v>7.034808</v>
      </c>
      <c r="F66">
        <v>13.611130879999999</v>
      </c>
      <c r="G66">
        <v>0</v>
      </c>
      <c r="H66">
        <v>0</v>
      </c>
      <c r="I66">
        <v>21.777124799999999</v>
      </c>
      <c r="J66">
        <v>17.065372400000001</v>
      </c>
      <c r="K66">
        <v>48.911107289999997</v>
      </c>
      <c r="L66">
        <v>28.140591000000001</v>
      </c>
      <c r="M66">
        <v>0</v>
      </c>
      <c r="N66">
        <v>30.648643740000001</v>
      </c>
      <c r="O66">
        <v>18.572487240000001</v>
      </c>
      <c r="P66">
        <v>0</v>
      </c>
      <c r="Q66">
        <v>0</v>
      </c>
      <c r="R66">
        <v>0</v>
      </c>
      <c r="S66">
        <v>22.1862502</v>
      </c>
    </row>
    <row r="67" spans="1:19" x14ac:dyDescent="0.25">
      <c r="A67" t="s">
        <v>190</v>
      </c>
      <c r="B67">
        <v>0</v>
      </c>
      <c r="C67">
        <v>0</v>
      </c>
      <c r="D67">
        <v>8.4946429999999999</v>
      </c>
      <c r="E67">
        <v>0</v>
      </c>
      <c r="F67">
        <v>9.3999987300000001</v>
      </c>
      <c r="G67">
        <v>0</v>
      </c>
      <c r="H67">
        <v>48.932163119999998</v>
      </c>
      <c r="I67">
        <v>3.8200870999999998</v>
      </c>
      <c r="J67">
        <v>0</v>
      </c>
      <c r="K67">
        <v>0</v>
      </c>
      <c r="L67">
        <v>0</v>
      </c>
      <c r="M67">
        <v>0</v>
      </c>
      <c r="N67">
        <v>0</v>
      </c>
      <c r="O67">
        <v>3.9042619599999999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t="s">
        <v>143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9.6459707300000002</v>
      </c>
      <c r="I68">
        <v>6.3303205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1.7829527999999999</v>
      </c>
      <c r="S68">
        <v>19.089270899999999</v>
      </c>
    </row>
    <row r="69" spans="1:19" x14ac:dyDescent="0.25">
      <c r="A69" t="s">
        <v>191</v>
      </c>
      <c r="B69">
        <v>0</v>
      </c>
      <c r="C69">
        <v>0</v>
      </c>
      <c r="D69">
        <v>17.607885</v>
      </c>
      <c r="E69">
        <v>1.910012</v>
      </c>
      <c r="F69">
        <v>4.6458220499999996</v>
      </c>
      <c r="G69">
        <v>0</v>
      </c>
      <c r="H69">
        <v>12.92720188</v>
      </c>
      <c r="I69">
        <v>0</v>
      </c>
      <c r="J69">
        <v>10.3651947</v>
      </c>
      <c r="K69">
        <v>0</v>
      </c>
      <c r="L69">
        <v>23.541284000000001</v>
      </c>
      <c r="M69">
        <v>0</v>
      </c>
      <c r="N69">
        <v>0</v>
      </c>
      <c r="O69">
        <v>0</v>
      </c>
      <c r="P69">
        <v>0</v>
      </c>
      <c r="Q69">
        <v>0</v>
      </c>
      <c r="R69">
        <v>6.6705027000000001</v>
      </c>
      <c r="S69">
        <v>0</v>
      </c>
    </row>
    <row r="70" spans="1:19" x14ac:dyDescent="0.25">
      <c r="A70" t="s">
        <v>192</v>
      </c>
      <c r="B70">
        <v>0</v>
      </c>
      <c r="C70">
        <v>0</v>
      </c>
      <c r="D70">
        <v>9.2994109999999992</v>
      </c>
      <c r="E70">
        <v>8.0984049999999996</v>
      </c>
      <c r="F70">
        <v>0</v>
      </c>
      <c r="G70">
        <v>0</v>
      </c>
      <c r="H70">
        <v>50.645587239999998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t="s">
        <v>144</v>
      </c>
      <c r="B71">
        <v>0</v>
      </c>
      <c r="C71">
        <v>0</v>
      </c>
      <c r="D71">
        <v>1.6102559999999999</v>
      </c>
      <c r="E71">
        <v>0</v>
      </c>
      <c r="F71">
        <v>0</v>
      </c>
      <c r="G71">
        <v>0</v>
      </c>
      <c r="H71">
        <v>33.51467203</v>
      </c>
      <c r="I71">
        <v>0</v>
      </c>
      <c r="J71">
        <v>0</v>
      </c>
      <c r="K71">
        <v>0.28078848000000001</v>
      </c>
      <c r="L71">
        <v>6.2632269999999997</v>
      </c>
      <c r="M71">
        <v>0</v>
      </c>
      <c r="N71">
        <v>16.902719730000001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t="s">
        <v>145</v>
      </c>
      <c r="B72">
        <v>68.530692500000001</v>
      </c>
      <c r="C72">
        <v>41.701021689999997</v>
      </c>
      <c r="D72">
        <v>50.968463999999997</v>
      </c>
      <c r="E72">
        <v>36.683303000000002</v>
      </c>
      <c r="F72">
        <v>39.360553629999998</v>
      </c>
      <c r="G72">
        <v>0</v>
      </c>
      <c r="H72">
        <v>22.564499909999999</v>
      </c>
      <c r="I72">
        <v>33.477533299999997</v>
      </c>
      <c r="J72">
        <v>36.031983500000003</v>
      </c>
      <c r="K72">
        <v>65.610665190000006</v>
      </c>
      <c r="L72">
        <v>39.855839000000003</v>
      </c>
      <c r="M72">
        <v>50.344427000000003</v>
      </c>
      <c r="N72">
        <v>41.877362840000004</v>
      </c>
      <c r="O72">
        <v>38.931453810000001</v>
      </c>
      <c r="P72">
        <v>53.156103999999999</v>
      </c>
      <c r="Q72">
        <v>36.271729000000001</v>
      </c>
      <c r="R72">
        <v>33.511775200000002</v>
      </c>
      <c r="S72">
        <v>54.002292500000003</v>
      </c>
    </row>
    <row r="73" spans="1:19" x14ac:dyDescent="0.25">
      <c r="A73" t="s">
        <v>193</v>
      </c>
      <c r="B73">
        <v>1.3920178999999999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31.752631969999999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5">
      <c r="A74" t="s">
        <v>146</v>
      </c>
      <c r="B74">
        <v>0</v>
      </c>
      <c r="C74">
        <v>0</v>
      </c>
      <c r="D74">
        <v>0</v>
      </c>
      <c r="E74">
        <v>5.6151960000000001</v>
      </c>
      <c r="F74">
        <v>0</v>
      </c>
      <c r="G74">
        <v>0</v>
      </c>
      <c r="H74">
        <v>7.0298908000000004</v>
      </c>
      <c r="I74">
        <v>0</v>
      </c>
      <c r="J74">
        <v>3.6718586000000002</v>
      </c>
      <c r="K74">
        <v>0</v>
      </c>
      <c r="L74">
        <v>0</v>
      </c>
      <c r="M74">
        <v>0</v>
      </c>
      <c r="N74">
        <v>0</v>
      </c>
      <c r="O74">
        <v>1.2346730100000001</v>
      </c>
      <c r="P74">
        <v>0</v>
      </c>
      <c r="Q74">
        <v>0</v>
      </c>
      <c r="R74">
        <v>0</v>
      </c>
      <c r="S74">
        <v>0</v>
      </c>
    </row>
    <row r="75" spans="1:19" x14ac:dyDescent="0.25">
      <c r="A75" t="s">
        <v>147</v>
      </c>
      <c r="B75">
        <v>0</v>
      </c>
      <c r="C75">
        <v>0</v>
      </c>
      <c r="D75">
        <v>5.9193499999999997</v>
      </c>
      <c r="E75">
        <v>0</v>
      </c>
      <c r="F75">
        <v>8.3851373599999999</v>
      </c>
      <c r="G75">
        <v>0</v>
      </c>
      <c r="H75">
        <v>0</v>
      </c>
      <c r="I75">
        <v>1.4437637000000001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25">
      <c r="A76" t="s">
        <v>194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9.2560500000000001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5">
      <c r="A77" t="s">
        <v>195</v>
      </c>
      <c r="B77">
        <v>0</v>
      </c>
      <c r="C77">
        <v>0</v>
      </c>
      <c r="D77">
        <v>0</v>
      </c>
      <c r="E77">
        <v>6.8615919999999999</v>
      </c>
      <c r="F77">
        <v>23.223090710000001</v>
      </c>
      <c r="G77">
        <v>4.4637729999999998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34.413401999999998</v>
      </c>
      <c r="Q77">
        <v>0</v>
      </c>
      <c r="R77">
        <v>0</v>
      </c>
      <c r="S77">
        <v>0</v>
      </c>
    </row>
    <row r="78" spans="1:19" x14ac:dyDescent="0.25">
      <c r="A78" t="s">
        <v>196</v>
      </c>
      <c r="B78">
        <v>0.59563429999999995</v>
      </c>
      <c r="C78">
        <v>0</v>
      </c>
      <c r="D78">
        <v>0</v>
      </c>
      <c r="E78">
        <v>0</v>
      </c>
      <c r="F78">
        <v>0</v>
      </c>
      <c r="G78">
        <v>0</v>
      </c>
      <c r="H78">
        <v>37.157369379999999</v>
      </c>
      <c r="I78">
        <v>2.9521418000000001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15.169590299999999</v>
      </c>
      <c r="R78">
        <v>0</v>
      </c>
      <c r="S78">
        <v>0</v>
      </c>
    </row>
    <row r="79" spans="1:19" x14ac:dyDescent="0.25">
      <c r="A79" t="s">
        <v>160</v>
      </c>
      <c r="B79">
        <v>0</v>
      </c>
      <c r="C79">
        <v>6.3382326899999999</v>
      </c>
      <c r="D79">
        <v>25.540295</v>
      </c>
      <c r="E79">
        <v>45.307260999999997</v>
      </c>
      <c r="F79">
        <v>0</v>
      </c>
      <c r="G79">
        <v>21.909300999999999</v>
      </c>
      <c r="H79">
        <v>52.457741059999996</v>
      </c>
      <c r="I79">
        <v>0</v>
      </c>
      <c r="J79">
        <v>20.747004100000002</v>
      </c>
      <c r="K79">
        <v>0</v>
      </c>
      <c r="L79">
        <v>0</v>
      </c>
      <c r="M79">
        <v>17.090662999999999</v>
      </c>
      <c r="N79">
        <v>0</v>
      </c>
      <c r="O79">
        <v>7.2136559199999999</v>
      </c>
      <c r="P79">
        <v>0</v>
      </c>
      <c r="Q79">
        <v>0</v>
      </c>
      <c r="R79">
        <v>23.1420645</v>
      </c>
      <c r="S79">
        <v>0</v>
      </c>
    </row>
    <row r="80" spans="1:19" x14ac:dyDescent="0.25">
      <c r="A80" t="s">
        <v>148</v>
      </c>
      <c r="B80">
        <v>47.094386999999998</v>
      </c>
      <c r="C80">
        <v>35.37722831</v>
      </c>
      <c r="D80">
        <v>64.789641000000003</v>
      </c>
      <c r="E80">
        <v>61.938150999999998</v>
      </c>
      <c r="F80">
        <v>52.963402350000003</v>
      </c>
      <c r="G80">
        <v>0</v>
      </c>
      <c r="H80">
        <v>45.774437450000001</v>
      </c>
      <c r="I80">
        <v>45.9520853</v>
      </c>
      <c r="J80">
        <v>36.880018200000002</v>
      </c>
      <c r="K80">
        <v>44.904894949999999</v>
      </c>
      <c r="L80">
        <v>46.750968999999998</v>
      </c>
      <c r="M80">
        <v>81.459307999999993</v>
      </c>
      <c r="N80">
        <v>44.762091359999999</v>
      </c>
      <c r="O80">
        <v>72.994997420000004</v>
      </c>
      <c r="P80">
        <v>86.821015000000003</v>
      </c>
      <c r="Q80">
        <v>68.759157900000005</v>
      </c>
      <c r="R80">
        <v>80.803965599999998</v>
      </c>
      <c r="S80">
        <v>88.870038500000007</v>
      </c>
    </row>
    <row r="81" spans="1:19" x14ac:dyDescent="0.25">
      <c r="A81" t="s">
        <v>149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3.3567105700000002</v>
      </c>
      <c r="L81">
        <v>15.754818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25">
      <c r="A82" t="s">
        <v>150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7.5530419999999996</v>
      </c>
      <c r="M82">
        <v>0</v>
      </c>
      <c r="N82">
        <v>0.10401372</v>
      </c>
      <c r="O82">
        <v>0</v>
      </c>
      <c r="P82">
        <v>0</v>
      </c>
      <c r="Q82">
        <v>0</v>
      </c>
      <c r="R82">
        <v>0</v>
      </c>
      <c r="S82">
        <v>3.2937997999999999</v>
      </c>
    </row>
    <row r="83" spans="1:19" x14ac:dyDescent="0.25">
      <c r="A83" t="s">
        <v>197</v>
      </c>
      <c r="B83">
        <v>7.5198897999999996</v>
      </c>
      <c r="C83">
        <v>5.79596234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5.1107024900000004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 t="s">
        <v>151</v>
      </c>
      <c r="B84">
        <v>1.9417324</v>
      </c>
      <c r="C84">
        <v>9.9484033699999994</v>
      </c>
      <c r="D84">
        <v>0</v>
      </c>
      <c r="E84">
        <v>0</v>
      </c>
      <c r="F84">
        <v>0</v>
      </c>
      <c r="G84">
        <v>0</v>
      </c>
      <c r="H84">
        <v>0.48288463999999998</v>
      </c>
      <c r="I84">
        <v>0</v>
      </c>
      <c r="J84">
        <v>0</v>
      </c>
      <c r="K84">
        <v>1.81016534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 x14ac:dyDescent="0.25">
      <c r="A85" t="s">
        <v>152</v>
      </c>
      <c r="B85">
        <v>0.91817629999999995</v>
      </c>
      <c r="C85">
        <v>0</v>
      </c>
      <c r="D85">
        <v>0</v>
      </c>
      <c r="E85">
        <v>0</v>
      </c>
      <c r="F85">
        <v>0</v>
      </c>
      <c r="G85">
        <v>0</v>
      </c>
      <c r="H85">
        <v>25.765635419999999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1:19" x14ac:dyDescent="0.25">
      <c r="A86" t="s">
        <v>153</v>
      </c>
      <c r="B86">
        <v>12.0061295</v>
      </c>
      <c r="C86">
        <v>9.1215898099999997</v>
      </c>
      <c r="D86">
        <v>19.544775999999999</v>
      </c>
      <c r="E86">
        <v>0</v>
      </c>
      <c r="F86">
        <v>0</v>
      </c>
      <c r="G86">
        <v>2.703309</v>
      </c>
      <c r="H86">
        <v>14.275189640000001</v>
      </c>
      <c r="I86">
        <v>6.0714021000000002</v>
      </c>
      <c r="J86">
        <v>0</v>
      </c>
      <c r="K86">
        <v>0</v>
      </c>
      <c r="L86">
        <v>12.054285999999999</v>
      </c>
      <c r="M86">
        <v>14.10995</v>
      </c>
      <c r="N86">
        <v>2.83691541</v>
      </c>
      <c r="O86">
        <v>9.5158118199999997</v>
      </c>
      <c r="P86">
        <v>0</v>
      </c>
      <c r="Q86">
        <v>7.9115409000000003</v>
      </c>
      <c r="R86">
        <v>16.1697372</v>
      </c>
      <c r="S86">
        <v>5.0764202999999997</v>
      </c>
    </row>
    <row r="87" spans="1:19" x14ac:dyDescent="0.25">
      <c r="A87" t="s">
        <v>198</v>
      </c>
      <c r="B87">
        <v>0</v>
      </c>
      <c r="C87">
        <v>0</v>
      </c>
      <c r="D87">
        <v>11.937367</v>
      </c>
      <c r="E87">
        <v>0</v>
      </c>
      <c r="F87">
        <v>0</v>
      </c>
      <c r="G87">
        <v>24.632587000000001</v>
      </c>
      <c r="H87">
        <v>0</v>
      </c>
      <c r="I87">
        <v>1.0095966999999999</v>
      </c>
      <c r="J87">
        <v>0</v>
      </c>
      <c r="K87">
        <v>0</v>
      </c>
      <c r="L87">
        <v>17.027325000000001</v>
      </c>
      <c r="M87">
        <v>0</v>
      </c>
      <c r="N87">
        <v>0.76407168999999997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25">
      <c r="A88" t="s">
        <v>163</v>
      </c>
      <c r="B88">
        <v>23.555562900000002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15.4550643</v>
      </c>
      <c r="J88">
        <v>0</v>
      </c>
      <c r="K88">
        <v>0</v>
      </c>
      <c r="L88">
        <v>24.312111000000002</v>
      </c>
      <c r="M88">
        <v>0</v>
      </c>
      <c r="N88">
        <v>10.098066559999999</v>
      </c>
      <c r="O88">
        <v>1.9681145900000001</v>
      </c>
      <c r="P88">
        <v>0</v>
      </c>
      <c r="Q88">
        <v>0</v>
      </c>
      <c r="R88">
        <v>3.1710471</v>
      </c>
      <c r="S88">
        <v>7.4128844999999997</v>
      </c>
    </row>
    <row r="89" spans="1:19" x14ac:dyDescent="0.25">
      <c r="A89" t="s">
        <v>169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25">
      <c r="A90" t="s">
        <v>164</v>
      </c>
      <c r="B90">
        <v>54.456971299999999</v>
      </c>
      <c r="C90">
        <v>55.174568989999997</v>
      </c>
      <c r="D90">
        <v>44.790525000000002</v>
      </c>
      <c r="E90">
        <v>0</v>
      </c>
      <c r="F90">
        <v>19.660760799999998</v>
      </c>
      <c r="G90">
        <v>0</v>
      </c>
      <c r="H90">
        <v>0</v>
      </c>
      <c r="I90">
        <v>37.856693200000002</v>
      </c>
      <c r="J90">
        <v>8.9453297000000003</v>
      </c>
      <c r="K90">
        <v>0.97441898999999998</v>
      </c>
      <c r="L90">
        <v>41.634284999999998</v>
      </c>
      <c r="M90">
        <v>0</v>
      </c>
      <c r="N90">
        <v>37.776720709999999</v>
      </c>
      <c r="O90">
        <v>21.626931450000001</v>
      </c>
      <c r="P90">
        <v>9.0774709999999992</v>
      </c>
      <c r="Q90">
        <v>0</v>
      </c>
      <c r="R90">
        <v>29.043972400000001</v>
      </c>
      <c r="S90">
        <v>18.542486799999999</v>
      </c>
    </row>
    <row r="91" spans="1:19" x14ac:dyDescent="0.25">
      <c r="A91" t="s">
        <v>154</v>
      </c>
      <c r="B91">
        <v>0</v>
      </c>
      <c r="C91">
        <v>20.84416796</v>
      </c>
      <c r="D91">
        <v>0</v>
      </c>
      <c r="E91">
        <v>0</v>
      </c>
      <c r="F91">
        <v>0</v>
      </c>
      <c r="G91">
        <v>0</v>
      </c>
      <c r="H91">
        <v>8.8932102900000007</v>
      </c>
      <c r="I91">
        <v>0.8469468</v>
      </c>
      <c r="J91">
        <v>0</v>
      </c>
      <c r="K91">
        <v>0.15813115999999999</v>
      </c>
      <c r="L91">
        <v>0</v>
      </c>
      <c r="M91">
        <v>10.175526</v>
      </c>
      <c r="N91">
        <v>19.183173920000002</v>
      </c>
      <c r="O91">
        <v>5.9923640899999997</v>
      </c>
      <c r="P91">
        <v>10.930206</v>
      </c>
      <c r="Q91">
        <v>0</v>
      </c>
      <c r="R91">
        <v>0</v>
      </c>
      <c r="S91">
        <v>0</v>
      </c>
    </row>
    <row r="92" spans="1:19" x14ac:dyDescent="0.25">
      <c r="A92" t="s">
        <v>199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6.31208481</v>
      </c>
      <c r="I92">
        <v>2.5149181</v>
      </c>
      <c r="J92">
        <v>9.7149847999999999</v>
      </c>
      <c r="K92">
        <v>0</v>
      </c>
      <c r="L92">
        <v>8.5841440000000002</v>
      </c>
      <c r="M92">
        <v>0</v>
      </c>
      <c r="N92">
        <v>16.368966950000001</v>
      </c>
      <c r="O92">
        <v>0</v>
      </c>
      <c r="P92">
        <v>0</v>
      </c>
      <c r="Q92">
        <v>0</v>
      </c>
      <c r="R92">
        <v>0</v>
      </c>
      <c r="S92">
        <v>15.0064893</v>
      </c>
    </row>
    <row r="93" spans="1:19" x14ac:dyDescent="0.25">
      <c r="A93" t="s">
        <v>155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33.428780170000003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25">
      <c r="A94" t="s">
        <v>200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3.7363799000000002</v>
      </c>
      <c r="J94">
        <v>0</v>
      </c>
      <c r="K94">
        <v>0</v>
      </c>
      <c r="L94">
        <v>0</v>
      </c>
      <c r="M94">
        <v>7.2318300000000004</v>
      </c>
      <c r="N94">
        <v>0</v>
      </c>
      <c r="O94">
        <v>6.0321272600000002</v>
      </c>
      <c r="P94">
        <v>6.2882610000000003</v>
      </c>
      <c r="Q94">
        <v>0</v>
      </c>
      <c r="R94">
        <v>5.7242405999999999</v>
      </c>
      <c r="S94">
        <v>0</v>
      </c>
    </row>
    <row r="95" spans="1:19" x14ac:dyDescent="0.25">
      <c r="A95" t="s">
        <v>156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</row>
    <row r="96" spans="1:19" x14ac:dyDescent="0.25">
      <c r="A96" t="s">
        <v>201</v>
      </c>
      <c r="B96">
        <v>39.931501599999997</v>
      </c>
      <c r="C96">
        <v>34.67994478</v>
      </c>
      <c r="D96">
        <v>30.514133000000001</v>
      </c>
      <c r="E96">
        <v>13.297202</v>
      </c>
      <c r="F96">
        <v>2.8361762499999998</v>
      </c>
      <c r="G96">
        <v>0</v>
      </c>
      <c r="H96">
        <v>26.373894660000001</v>
      </c>
      <c r="I96">
        <v>11.533135100000001</v>
      </c>
      <c r="J96">
        <v>0</v>
      </c>
      <c r="K96">
        <v>20.166898700000001</v>
      </c>
      <c r="L96">
        <v>0</v>
      </c>
      <c r="M96">
        <v>21.188008</v>
      </c>
      <c r="N96">
        <v>25.40307649</v>
      </c>
      <c r="O96">
        <v>0</v>
      </c>
      <c r="P96">
        <v>29.523381000000001</v>
      </c>
      <c r="Q96">
        <v>18.660649500000002</v>
      </c>
      <c r="R96">
        <v>24.278034600000002</v>
      </c>
      <c r="S96">
        <v>10.4426144</v>
      </c>
    </row>
    <row r="97" spans="1:19" x14ac:dyDescent="0.25">
      <c r="A97" t="s">
        <v>165</v>
      </c>
      <c r="B97">
        <v>41.971620199999997</v>
      </c>
      <c r="C97">
        <v>31.828715030000001</v>
      </c>
      <c r="D97">
        <v>27.859575</v>
      </c>
      <c r="E97">
        <v>0</v>
      </c>
      <c r="F97">
        <v>0</v>
      </c>
      <c r="G97">
        <v>0</v>
      </c>
      <c r="H97">
        <v>0</v>
      </c>
      <c r="I97">
        <v>14.1771916</v>
      </c>
      <c r="J97">
        <v>0</v>
      </c>
      <c r="K97">
        <v>13.738514110000001</v>
      </c>
      <c r="L97">
        <v>33.575662000000001</v>
      </c>
      <c r="M97">
        <v>11.014182999999999</v>
      </c>
      <c r="N97">
        <v>33.198787770000003</v>
      </c>
      <c r="O97">
        <v>23.703960110000001</v>
      </c>
      <c r="P97">
        <v>0</v>
      </c>
      <c r="Q97">
        <v>23.305062899999999</v>
      </c>
      <c r="R97">
        <v>30.695661699999999</v>
      </c>
      <c r="S97">
        <v>18.404660100000001</v>
      </c>
    </row>
    <row r="98" spans="1:19" x14ac:dyDescent="0.25">
      <c r="A98" t="s">
        <v>202</v>
      </c>
      <c r="B98">
        <v>32.3378856</v>
      </c>
      <c r="C98">
        <v>41.95934389</v>
      </c>
      <c r="D98">
        <v>31.364939</v>
      </c>
      <c r="E98">
        <v>11.200678999999999</v>
      </c>
      <c r="F98">
        <v>5.5142416599999997</v>
      </c>
      <c r="G98">
        <v>0</v>
      </c>
      <c r="H98">
        <v>0</v>
      </c>
      <c r="I98">
        <v>11.640375199999999</v>
      </c>
      <c r="J98">
        <v>0</v>
      </c>
      <c r="K98">
        <v>10.40518664</v>
      </c>
      <c r="L98">
        <v>21.395907999999999</v>
      </c>
      <c r="M98">
        <v>0</v>
      </c>
      <c r="N98">
        <v>23.145368789999999</v>
      </c>
      <c r="O98">
        <v>19.388873279999999</v>
      </c>
      <c r="P98">
        <v>14.624046999999999</v>
      </c>
      <c r="Q98">
        <v>0</v>
      </c>
      <c r="R98">
        <v>31.682881099999999</v>
      </c>
      <c r="S98">
        <v>18.6382698</v>
      </c>
    </row>
    <row r="99" spans="1:19" x14ac:dyDescent="0.25">
      <c r="A99" t="s">
        <v>203</v>
      </c>
      <c r="B99">
        <v>5.5726401000000001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 x14ac:dyDescent="0.25">
      <c r="A100" t="s">
        <v>157</v>
      </c>
      <c r="B100">
        <v>0</v>
      </c>
      <c r="C100">
        <v>15.060270470000001</v>
      </c>
      <c r="D100">
        <v>0</v>
      </c>
      <c r="E100">
        <v>23.081123000000002</v>
      </c>
      <c r="F100">
        <v>5.0382184299999997</v>
      </c>
      <c r="G100">
        <v>0</v>
      </c>
      <c r="H100">
        <v>0</v>
      </c>
      <c r="I100">
        <v>15.840617999999999</v>
      </c>
      <c r="J100">
        <v>0</v>
      </c>
      <c r="K100">
        <v>22.455165709999999</v>
      </c>
      <c r="L100">
        <v>8.0053049999999999</v>
      </c>
      <c r="M100">
        <v>13.187628</v>
      </c>
      <c r="N100">
        <v>11.4420704</v>
      </c>
      <c r="O100">
        <v>9.3463080999999999</v>
      </c>
      <c r="P100">
        <v>19.618423</v>
      </c>
      <c r="Q100">
        <v>0</v>
      </c>
      <c r="R100">
        <v>7.7595280999999998</v>
      </c>
      <c r="S100">
        <v>14.5349608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5B87-75E4-4F44-8C3B-9C584FACD477}">
  <dimension ref="A1:S13"/>
  <sheetViews>
    <sheetView workbookViewId="0">
      <selection activeCell="I23" sqref="I23"/>
    </sheetView>
  </sheetViews>
  <sheetFormatPr defaultRowHeight="15" x14ac:dyDescent="0.25"/>
  <cols>
    <col min="26" max="26" width="21" bestFit="1" customWidth="1"/>
    <col min="27" max="27" width="21" customWidth="1"/>
  </cols>
  <sheetData>
    <row r="1" spans="1:19" x14ac:dyDescent="0.25">
      <c r="B1" t="s">
        <v>19</v>
      </c>
      <c r="C1" t="s">
        <v>23</v>
      </c>
      <c r="D1" t="s">
        <v>26</v>
      </c>
      <c r="E1" t="s">
        <v>29</v>
      </c>
      <c r="F1" t="s">
        <v>34</v>
      </c>
      <c r="G1" t="s">
        <v>37</v>
      </c>
      <c r="H1" t="s">
        <v>39</v>
      </c>
      <c r="I1" t="s">
        <v>41</v>
      </c>
      <c r="J1" t="s">
        <v>43</v>
      </c>
      <c r="K1" t="s">
        <v>49</v>
      </c>
      <c r="L1" t="s">
        <v>51</v>
      </c>
      <c r="M1" t="s">
        <v>54</v>
      </c>
      <c r="N1" t="s">
        <v>57</v>
      </c>
      <c r="O1" t="s">
        <v>60</v>
      </c>
      <c r="P1" t="s">
        <v>63</v>
      </c>
      <c r="Q1" t="s">
        <v>65</v>
      </c>
      <c r="R1" t="s">
        <v>73</v>
      </c>
      <c r="S1" t="s">
        <v>75</v>
      </c>
    </row>
    <row r="2" spans="1:19" x14ac:dyDescent="0.25">
      <c r="A2" t="s">
        <v>295</v>
      </c>
      <c r="B2">
        <v>12.960360866666669</v>
      </c>
      <c r="C2">
        <v>6.1892609549999991</v>
      </c>
      <c r="D2">
        <v>1.6310249999999999</v>
      </c>
      <c r="E2">
        <v>2.9472694166666664</v>
      </c>
      <c r="F2">
        <v>2.163181625</v>
      </c>
      <c r="G2">
        <v>0</v>
      </c>
      <c r="H2">
        <v>9.4191054733333335</v>
      </c>
      <c r="I2">
        <v>7.6134034500000007</v>
      </c>
      <c r="J2">
        <v>1.1998646749999999</v>
      </c>
      <c r="K2">
        <v>9.473330868333333</v>
      </c>
      <c r="L2">
        <v>10.525439416666666</v>
      </c>
      <c r="M2">
        <v>0.45571925000000002</v>
      </c>
      <c r="N2">
        <v>6.6707166900000017</v>
      </c>
      <c r="O2">
        <v>1.9803424100000002</v>
      </c>
      <c r="P2">
        <v>4.3232776666666668</v>
      </c>
      <c r="Q2">
        <v>2.4700303916666666</v>
      </c>
      <c r="R2">
        <v>3.4665321500000004</v>
      </c>
      <c r="S2">
        <v>5.4180774333333339</v>
      </c>
    </row>
    <row r="3" spans="1:19" x14ac:dyDescent="0.25">
      <c r="A3" t="s">
        <v>296</v>
      </c>
      <c r="B3">
        <v>27.512889681818184</v>
      </c>
      <c r="C3">
        <v>6.1073509545454536</v>
      </c>
      <c r="D3">
        <v>13.005490545454546</v>
      </c>
      <c r="E3">
        <v>5.9308279090909091</v>
      </c>
      <c r="F3">
        <v>10.714686954545455</v>
      </c>
      <c r="G3">
        <v>0.13695636363636365</v>
      </c>
      <c r="H3">
        <v>17.304104750909087</v>
      </c>
      <c r="I3">
        <v>10.386100154545455</v>
      </c>
      <c r="J3">
        <v>2.256873009090909</v>
      </c>
      <c r="K3">
        <v>19.592814649999998</v>
      </c>
      <c r="L3">
        <v>10.343716363636364</v>
      </c>
      <c r="M3">
        <v>1.4336646363636363</v>
      </c>
      <c r="N3">
        <v>23.499765784545456</v>
      </c>
      <c r="O3">
        <v>10.611597089090909</v>
      </c>
      <c r="P3">
        <v>3.9954614545454543</v>
      </c>
      <c r="Q3">
        <v>1.590980509090909</v>
      </c>
      <c r="R3">
        <v>14.490312545454543</v>
      </c>
      <c r="S3">
        <v>20.888533836363635</v>
      </c>
    </row>
    <row r="4" spans="1:19" x14ac:dyDescent="0.25">
      <c r="A4" t="s">
        <v>297</v>
      </c>
      <c r="B4">
        <v>30.524093399999998</v>
      </c>
      <c r="C4">
        <v>26.989960336666666</v>
      </c>
      <c r="D4">
        <v>31.182152333333331</v>
      </c>
      <c r="E4">
        <v>4.0829801666666663</v>
      </c>
      <c r="F4">
        <v>1.3917363183333331</v>
      </c>
      <c r="G4">
        <v>0</v>
      </c>
      <c r="H4">
        <v>17.260140666666668</v>
      </c>
      <c r="I4">
        <v>15.423552416666666</v>
      </c>
      <c r="J4">
        <v>3.6874613333333333</v>
      </c>
      <c r="K4">
        <v>7.3850999083333333</v>
      </c>
      <c r="L4">
        <v>18.747065000000003</v>
      </c>
      <c r="M4">
        <v>5.3670318333333329</v>
      </c>
      <c r="N4">
        <v>30.820213206666661</v>
      </c>
      <c r="O4">
        <v>25.674721285000004</v>
      </c>
      <c r="P4">
        <v>7.3579046666666663</v>
      </c>
      <c r="Q4">
        <v>6.9942853999999999</v>
      </c>
      <c r="R4">
        <v>38.974082683333336</v>
      </c>
      <c r="S4">
        <v>10.11916375</v>
      </c>
    </row>
    <row r="5" spans="1:19" x14ac:dyDescent="0.25">
      <c r="A5" t="s">
        <v>298</v>
      </c>
      <c r="B5">
        <v>15.461034025</v>
      </c>
      <c r="C5">
        <v>17.318829090000001</v>
      </c>
      <c r="D5">
        <v>16.963142000000001</v>
      </c>
      <c r="E5">
        <v>11.30317475</v>
      </c>
      <c r="F5">
        <v>6.4994429450000002</v>
      </c>
      <c r="G5">
        <v>0</v>
      </c>
      <c r="H5">
        <v>5.4491469324999997</v>
      </c>
      <c r="I5">
        <v>21.377233074999999</v>
      </c>
      <c r="J5">
        <v>8.7258815750000007</v>
      </c>
      <c r="K5">
        <v>12.886029692499999</v>
      </c>
      <c r="L5">
        <v>10.31968625</v>
      </c>
      <c r="M5">
        <v>9.74349825</v>
      </c>
      <c r="N5">
        <v>18.697958092499999</v>
      </c>
      <c r="O5">
        <v>16.497018887500001</v>
      </c>
      <c r="P5">
        <v>4.2876782499999999</v>
      </c>
      <c r="Q5">
        <v>0</v>
      </c>
      <c r="R5">
        <v>17.54515825</v>
      </c>
      <c r="S5">
        <v>12.8617299</v>
      </c>
    </row>
    <row r="6" spans="1:19" x14ac:dyDescent="0.25">
      <c r="A6" t="s">
        <v>299</v>
      </c>
      <c r="B6">
        <v>28.906269875</v>
      </c>
      <c r="C6">
        <v>23.034630117500001</v>
      </c>
      <c r="D6">
        <v>28.93952625</v>
      </c>
      <c r="E6">
        <v>30.425644250000001</v>
      </c>
      <c r="F6">
        <v>24.340543602499999</v>
      </c>
      <c r="G6">
        <v>0</v>
      </c>
      <c r="H6">
        <v>25.4419293825</v>
      </c>
      <c r="I6">
        <v>23.817559150000001</v>
      </c>
      <c r="J6">
        <v>18.228000425000001</v>
      </c>
      <c r="K6">
        <v>33.242681462500002</v>
      </c>
      <c r="L6">
        <v>23.653028249999998</v>
      </c>
      <c r="M6">
        <v>36.247840749999995</v>
      </c>
      <c r="N6">
        <v>24.520381150000002</v>
      </c>
      <c r="O6">
        <v>30.3181898325</v>
      </c>
      <c r="P6">
        <v>39.898885500000006</v>
      </c>
      <c r="Q6">
        <v>26.257721725000003</v>
      </c>
      <c r="R6">
        <v>30.518817224999999</v>
      </c>
      <c r="S6">
        <v>39.351822949999999</v>
      </c>
    </row>
    <row r="7" spans="1:19" x14ac:dyDescent="0.25">
      <c r="A7" t="s">
        <v>300</v>
      </c>
      <c r="B7">
        <v>17.863320899999998</v>
      </c>
      <c r="C7">
        <v>0</v>
      </c>
      <c r="D7">
        <v>5.7542991428571426</v>
      </c>
      <c r="E7">
        <v>1.5768587142857144</v>
      </c>
      <c r="F7">
        <v>3.3175843871428574</v>
      </c>
      <c r="G7">
        <v>4.9337242857142858</v>
      </c>
      <c r="H7">
        <v>11.404381319999999</v>
      </c>
      <c r="I7">
        <v>0.89369959999999993</v>
      </c>
      <c r="J7">
        <v>2.6872059714285714</v>
      </c>
      <c r="K7">
        <v>2.0698440457142859</v>
      </c>
      <c r="L7">
        <v>6.0314649999999999</v>
      </c>
      <c r="M7">
        <v>1.0829421428571429</v>
      </c>
      <c r="N7">
        <v>4.1540783285714289</v>
      </c>
      <c r="O7">
        <v>0.48382984857142858</v>
      </c>
      <c r="P7">
        <v>6.2485872857142857</v>
      </c>
      <c r="Q7">
        <v>0</v>
      </c>
      <c r="R7">
        <v>1.1704854857142857</v>
      </c>
      <c r="S7">
        <v>4.683148457142857</v>
      </c>
    </row>
    <row r="8" spans="1:19" x14ac:dyDescent="0.25">
      <c r="A8" t="s">
        <v>301</v>
      </c>
      <c r="B8">
        <v>1.1135021642857141</v>
      </c>
      <c r="C8">
        <v>4.1197269664285718</v>
      </c>
      <c r="D8">
        <v>3.3115654999999999</v>
      </c>
      <c r="E8">
        <v>1.8066862857142858</v>
      </c>
      <c r="F8">
        <v>3.3079198571428568E-2</v>
      </c>
      <c r="G8">
        <v>0</v>
      </c>
      <c r="H8">
        <v>7.0445676728571422</v>
      </c>
      <c r="I8">
        <v>1.5230948357142857</v>
      </c>
      <c r="J8">
        <v>1.7916124</v>
      </c>
      <c r="K8">
        <v>1.5253783114285715</v>
      </c>
      <c r="L8">
        <v>2.5012446428571429</v>
      </c>
      <c r="M8">
        <v>2.6880496428571434</v>
      </c>
      <c r="N8">
        <v>2.543243338571429</v>
      </c>
      <c r="O8">
        <v>5.531836117857142</v>
      </c>
      <c r="P8">
        <v>4.7319588571428577</v>
      </c>
      <c r="Q8">
        <v>0</v>
      </c>
      <c r="R8">
        <v>2.8175583357142857</v>
      </c>
      <c r="S8">
        <v>1.0630102000000001</v>
      </c>
    </row>
    <row r="9" spans="1:19" x14ac:dyDescent="0.25">
      <c r="A9" t="s">
        <v>302</v>
      </c>
      <c r="B9">
        <v>6.7860119000000001</v>
      </c>
      <c r="C9">
        <v>4.4272737114285716</v>
      </c>
      <c r="D9">
        <v>4.0311297142857141</v>
      </c>
      <c r="E9">
        <v>3.1893204285714285</v>
      </c>
      <c r="F9">
        <v>5.2105497528571432</v>
      </c>
      <c r="G9">
        <v>0</v>
      </c>
      <c r="H9">
        <v>2.7394021528571426</v>
      </c>
      <c r="I9">
        <v>3.3119857571428568</v>
      </c>
      <c r="J9">
        <v>7.0237939142857133</v>
      </c>
      <c r="K9">
        <v>3.3773831814285713</v>
      </c>
      <c r="L9">
        <v>11.508147142857142</v>
      </c>
      <c r="M9">
        <v>4.7550897142857149</v>
      </c>
      <c r="N9">
        <v>3.3326843314285712</v>
      </c>
      <c r="O9">
        <v>4.6508234042857151</v>
      </c>
      <c r="P9">
        <v>3.1131161428571432</v>
      </c>
      <c r="Q9">
        <v>1.7975570428571428</v>
      </c>
      <c r="R9">
        <v>3.3371750428571434</v>
      </c>
      <c r="S9">
        <v>3.320661271428571</v>
      </c>
    </row>
    <row r="10" spans="1:19" x14ac:dyDescent="0.25">
      <c r="A10" t="s">
        <v>303</v>
      </c>
      <c r="B10">
        <v>1.6130389782608696</v>
      </c>
      <c r="C10">
        <v>1.6057263586956521</v>
      </c>
      <c r="D10">
        <v>4.4983676086956521</v>
      </c>
      <c r="E10">
        <v>0.43514856521739131</v>
      </c>
      <c r="F10">
        <v>0.80624300173913044</v>
      </c>
      <c r="G10">
        <v>0</v>
      </c>
      <c r="H10">
        <v>7.0226374991304343</v>
      </c>
      <c r="I10">
        <v>0.90211441304347817</v>
      </c>
      <c r="J10">
        <v>0.72583630869565219</v>
      </c>
      <c r="K10">
        <v>1.4825336691304347</v>
      </c>
      <c r="L10">
        <v>2.7152091304347823</v>
      </c>
      <c r="M10">
        <v>0</v>
      </c>
      <c r="N10">
        <v>0.18703116</v>
      </c>
      <c r="O10">
        <v>1.5811812456521737</v>
      </c>
      <c r="P10">
        <v>0.43220113043478259</v>
      </c>
      <c r="Q10">
        <v>0.99186225652173909</v>
      </c>
      <c r="R10">
        <v>0.37435940000000001</v>
      </c>
      <c r="S10">
        <v>0.64743145652173917</v>
      </c>
    </row>
    <row r="11" spans="1:19" x14ac:dyDescent="0.25">
      <c r="A11" t="s">
        <v>304</v>
      </c>
      <c r="B11">
        <v>58.487761750000004</v>
      </c>
      <c r="C11">
        <v>56.956411729999999</v>
      </c>
      <c r="D11">
        <v>61.169584999999998</v>
      </c>
      <c r="E11">
        <v>42.856280499999997</v>
      </c>
      <c r="F11">
        <v>34.621442160000001</v>
      </c>
      <c r="G11">
        <v>6.0453049999999999</v>
      </c>
      <c r="H11">
        <v>0</v>
      </c>
      <c r="I11">
        <v>40.169895349999997</v>
      </c>
      <c r="J11">
        <v>27.259308599999997</v>
      </c>
      <c r="K11">
        <v>44.757906599999998</v>
      </c>
      <c r="L11">
        <v>42.039525999999995</v>
      </c>
      <c r="M11">
        <v>26.517212000000001</v>
      </c>
      <c r="N11">
        <v>35.836171589999999</v>
      </c>
      <c r="O11">
        <v>12.719753450000001</v>
      </c>
      <c r="P11">
        <v>35.1880685</v>
      </c>
      <c r="Q11">
        <v>0</v>
      </c>
      <c r="R11">
        <v>26.007579199999999</v>
      </c>
      <c r="S11">
        <v>32.181643100000002</v>
      </c>
    </row>
    <row r="12" spans="1:19" x14ac:dyDescent="0.25">
      <c r="A12" t="s">
        <v>305</v>
      </c>
      <c r="B12">
        <v>4.0020431666666667</v>
      </c>
      <c r="C12">
        <v>5.1532741666666668</v>
      </c>
      <c r="D12">
        <v>21.814471666666666</v>
      </c>
      <c r="E12">
        <v>15.102420333333333</v>
      </c>
      <c r="F12">
        <v>8.4062865833333333</v>
      </c>
      <c r="G12">
        <v>13.191113</v>
      </c>
      <c r="H12">
        <v>42.24999287666666</v>
      </c>
      <c r="I12">
        <v>9.1551250333333325</v>
      </c>
      <c r="J12">
        <v>6.9156680333333336</v>
      </c>
      <c r="K12">
        <v>0</v>
      </c>
      <c r="L12">
        <v>7.9366459999999996</v>
      </c>
      <c r="M12">
        <v>18.202080666666664</v>
      </c>
      <c r="N12">
        <v>2.5087248933333335</v>
      </c>
      <c r="O12">
        <v>9.530897426666666</v>
      </c>
      <c r="P12">
        <v>7.3539003333333328</v>
      </c>
      <c r="Q12">
        <v>2.6371803000000003</v>
      </c>
      <c r="R12">
        <v>20.437710433333333</v>
      </c>
      <c r="S12">
        <v>8.1078618999999996</v>
      </c>
    </row>
    <row r="13" spans="1:19" x14ac:dyDescent="0.25">
      <c r="A13" t="s">
        <v>306</v>
      </c>
      <c r="B13">
        <v>35.153252333333334</v>
      </c>
      <c r="C13">
        <v>21.769982809999998</v>
      </c>
      <c r="D13">
        <v>27.859064499999999</v>
      </c>
      <c r="E13">
        <v>1.5141253333333333</v>
      </c>
      <c r="F13">
        <v>10.333694664999999</v>
      </c>
      <c r="G13">
        <v>0</v>
      </c>
      <c r="H13">
        <v>17.569599621666669</v>
      </c>
      <c r="I13">
        <v>27.578496216666665</v>
      </c>
      <c r="J13">
        <v>12.011412283333334</v>
      </c>
      <c r="K13">
        <v>21.971716093333331</v>
      </c>
      <c r="L13">
        <v>20.736514333333332</v>
      </c>
      <c r="M13">
        <v>1.3601986666666666</v>
      </c>
      <c r="N13">
        <v>27.469177854999998</v>
      </c>
      <c r="O13">
        <v>9.3877437966666673</v>
      </c>
      <c r="P13">
        <v>2.3798248333333332</v>
      </c>
      <c r="Q13">
        <v>1.7043831666666664</v>
      </c>
      <c r="R13">
        <v>15.727302216666665</v>
      </c>
      <c r="S13">
        <v>20.989178333333331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1371C6AE69AA47BC09ABED64040C62" ma:contentTypeVersion="15" ma:contentTypeDescription="Create a new document." ma:contentTypeScope="" ma:versionID="f4d4827d52130df631d28b34adb5e121">
  <xsd:schema xmlns:xsd="http://www.w3.org/2001/XMLSchema" xmlns:xs="http://www.w3.org/2001/XMLSchema" xmlns:p="http://schemas.microsoft.com/office/2006/metadata/properties" xmlns:ns3="a8c553e8-c722-4bce-9c60-629bf570bccc" xmlns:ns4="24bd7708-739e-483f-a7c8-b637bb5ff26a" targetNamespace="http://schemas.microsoft.com/office/2006/metadata/properties" ma:root="true" ma:fieldsID="35dfd67ef473176fb56c48a345b79247" ns3:_="" ns4:_="">
    <xsd:import namespace="a8c553e8-c722-4bce-9c60-629bf570bccc"/>
    <xsd:import namespace="24bd7708-739e-483f-a7c8-b637bb5ff2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553e8-c722-4bce-9c60-629bf570b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d7708-739e-483f-a7c8-b637bb5ff2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8c553e8-c722-4bce-9c60-629bf570bccc" xsi:nil="true"/>
  </documentManagement>
</p:properties>
</file>

<file path=customXml/itemProps1.xml><?xml version="1.0" encoding="utf-8"?>
<ds:datastoreItem xmlns:ds="http://schemas.openxmlformats.org/officeDocument/2006/customXml" ds:itemID="{402BA403-F336-4D59-8C01-944560968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553e8-c722-4bce-9c60-629bf570bccc"/>
    <ds:schemaRef ds:uri="24bd7708-739e-483f-a7c8-b637bb5ff2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968355-CA4B-422E-B9A2-B040066736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06C75E-B614-4DCB-ADD2-8D7F24BE90FB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24bd7708-739e-483f-a7c8-b637bb5ff26a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a8c553e8-c722-4bce-9c60-629bf570bcc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Contents</vt:lpstr>
      <vt:lpstr>Testing and Demographics</vt:lpstr>
      <vt:lpstr>Drug List</vt:lpstr>
      <vt:lpstr>DST Testing Results</vt:lpstr>
      <vt:lpstr>Clinical Outcomes</vt:lpstr>
      <vt:lpstr>Observational Study Data</vt:lpstr>
      <vt:lpstr>Correlation Analysis Data</vt:lpstr>
      <vt:lpstr>Dendrogram Input by Drug</vt:lpstr>
      <vt:lpstr>Dendrogram Input by Mech</vt:lpstr>
      <vt:lpstr>Complete Genomic Results</vt:lpstr>
      <vt:lpstr>Actionable Panel Seq Results</vt:lpstr>
      <vt:lpstr>DSS Panel Result Correlation</vt:lpstr>
      <vt:lpstr>NGS Samples</vt:lpstr>
      <vt:lpstr>Statistical Tests and Tools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Noah Berlow</dc:creator>
  <cp:keywords/>
  <dc:description/>
  <cp:lastModifiedBy>Noah Berlow</cp:lastModifiedBy>
  <cp:revision/>
  <dcterms:created xsi:type="dcterms:W3CDTF">2023-06-27T05:46:59Z</dcterms:created>
  <dcterms:modified xsi:type="dcterms:W3CDTF">2023-07-03T00:11:28Z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0x010100C01371C6AE69AA47BC09ABED64040C62</vt:lpwstr>
  </property>
</Properties>
</file>