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E:\C-文章 文献（厌氧发酵 江大）\口腔文章-NQQ-20230418\投稿 -BMC Microbiology\"/>
    </mc:Choice>
  </mc:AlternateContent>
  <xr:revisionPtr revIDLastSave="0" documentId="13_ncr:1_{239C9E0C-A3BE-4ABA-8BA4-398DDAEF1BB5}" xr6:coauthVersionLast="47" xr6:coauthVersionMax="47" xr10:uidLastSave="{00000000-0000-0000-0000-000000000000}"/>
  <bookViews>
    <workbookView xWindow="4356" yWindow="3540" windowWidth="17280" windowHeight="9420" tabRatio="906" xr2:uid="{00000000-000D-0000-FFFF-FFFF00000000}"/>
  </bookViews>
  <sheets>
    <sheet name="Supplementary table S1" sheetId="19" r:id="rId1"/>
    <sheet name="Supplementary table S2" sheetId="2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21" l="1" a="1"/>
  <c r="D5" i="21"/>
  <c r="D6" i="21" a="1"/>
  <c r="D6" i="21"/>
  <c r="D7" i="21" a="1"/>
  <c r="D7" i="21"/>
  <c r="D8" i="21" a="1"/>
  <c r="D8" i="21"/>
  <c r="D9" i="21" a="1"/>
  <c r="D9" i="21"/>
  <c r="D10" i="21" a="1"/>
  <c r="D10" i="21"/>
  <c r="D11" i="21" a="1"/>
  <c r="D11" i="21"/>
  <c r="D12" i="21" a="1"/>
  <c r="D12" i="21"/>
  <c r="D13" i="21" a="1"/>
  <c r="D13" i="21"/>
  <c r="D14" i="21" a="1"/>
  <c r="D14" i="21"/>
  <c r="D15" i="21" a="1"/>
  <c r="D15" i="21"/>
  <c r="D16" i="21" a="1"/>
  <c r="D16" i="21"/>
  <c r="D17" i="21" a="1"/>
  <c r="D17" i="21"/>
  <c r="D18" i="21" a="1"/>
  <c r="D18" i="21"/>
  <c r="D19" i="21" a="1"/>
  <c r="D19" i="21"/>
  <c r="D20" i="21" a="1"/>
  <c r="D20" i="21"/>
  <c r="D21" i="21" a="1"/>
  <c r="D21" i="21"/>
  <c r="D22" i="21" a="1"/>
  <c r="D22" i="21"/>
  <c r="D23" i="21" a="1"/>
  <c r="D23" i="21"/>
  <c r="D24" i="21" a="1"/>
  <c r="D24" i="21"/>
  <c r="D25" i="21" a="1"/>
  <c r="D25" i="21"/>
  <c r="D26" i="21" a="1"/>
  <c r="D26" i="21"/>
  <c r="D27" i="21" a="1"/>
  <c r="D27" i="21"/>
  <c r="D28" i="21" a="1"/>
  <c r="D28" i="21"/>
  <c r="D29" i="21" a="1"/>
  <c r="D29" i="21"/>
  <c r="D30" i="21" a="1"/>
  <c r="D30" i="21"/>
  <c r="D31" i="21" a="1"/>
  <c r="D31" i="21"/>
  <c r="D32" i="21" a="1"/>
  <c r="D32" i="21"/>
  <c r="D33" i="21" a="1"/>
  <c r="D33" i="21"/>
  <c r="D34" i="21" a="1"/>
  <c r="D34" i="21"/>
  <c r="D35" i="21" a="1"/>
  <c r="D35" i="21"/>
  <c r="D36" i="21" a="1"/>
  <c r="D36" i="21"/>
  <c r="D37" i="21" a="1"/>
  <c r="D37" i="21"/>
  <c r="D38" i="21" a="1"/>
  <c r="D38" i="21"/>
  <c r="D39" i="21" a="1"/>
  <c r="D39" i="21"/>
  <c r="D40" i="21" a="1"/>
  <c r="D40" i="21"/>
  <c r="D41" i="21" a="1"/>
  <c r="D41" i="21"/>
  <c r="D42" i="21" a="1"/>
  <c r="D42" i="21"/>
  <c r="D44" i="21" a="1"/>
  <c r="D44" i="21"/>
  <c r="D45" i="21" a="1"/>
  <c r="D45" i="21"/>
  <c r="D46" i="21" a="1"/>
  <c r="D46" i="21"/>
  <c r="D47" i="21" a="1"/>
  <c r="D47" i="21"/>
  <c r="D48" i="21" a="1"/>
  <c r="D48" i="21"/>
  <c r="D49" i="21" a="1"/>
  <c r="D49" i="21"/>
  <c r="D50" i="21" a="1"/>
  <c r="D50" i="21"/>
  <c r="D51" i="21" a="1"/>
  <c r="D51" i="21"/>
  <c r="D4" i="21" a="1"/>
  <c r="D4" i="21" s="1"/>
  <c r="AZ51" i="21" l="1"/>
  <c r="BD51" i="21" s="1" a="1"/>
  <c r="BD51" i="21" s="1"/>
  <c r="AY51" i="21"/>
  <c r="BC51" i="21" s="1" a="1"/>
  <c r="BC51" i="21" s="1"/>
  <c r="AX51" i="21"/>
  <c r="BB51" i="21" s="1" a="1"/>
  <c r="BB51" i="21" s="1"/>
  <c r="AW51" i="21"/>
  <c r="BA51" i="21" s="1" a="1"/>
  <c r="BA51" i="21" s="1"/>
  <c r="AZ50" i="21"/>
  <c r="AY50" i="21"/>
  <c r="BC50" i="21" s="1" a="1"/>
  <c r="BC50" i="21" s="1"/>
  <c r="AX50" i="21"/>
  <c r="BB50" i="21" s="1" a="1"/>
  <c r="BB50" i="21" s="1"/>
  <c r="AW50" i="21"/>
  <c r="AZ49" i="21"/>
  <c r="AY49" i="21"/>
  <c r="BC49" i="21" s="1" a="1"/>
  <c r="BC49" i="21" s="1"/>
  <c r="AX49" i="21"/>
  <c r="BB49" i="21" s="1" a="1"/>
  <c r="BB49" i="21" s="1"/>
  <c r="AW49" i="21"/>
  <c r="BA49" i="21" s="1" a="1"/>
  <c r="BA49" i="21" s="1"/>
  <c r="AZ48" i="21"/>
  <c r="AY48" i="21"/>
  <c r="BC48" i="21" s="1" a="1"/>
  <c r="BC48" i="21" s="1"/>
  <c r="AX48" i="21"/>
  <c r="BB48" i="21" s="1" a="1"/>
  <c r="BB48" i="21" s="1"/>
  <c r="AW48" i="21"/>
  <c r="BA48" i="21" s="1" a="1"/>
  <c r="BA48" i="21" s="1"/>
  <c r="AZ47" i="21"/>
  <c r="BD47" i="21" s="1" a="1"/>
  <c r="BD47" i="21" s="1"/>
  <c r="AY47" i="21"/>
  <c r="BC47" i="21" s="1" a="1"/>
  <c r="BC47" i="21" s="1"/>
  <c r="AX47" i="21"/>
  <c r="BB47" i="21" s="1" a="1"/>
  <c r="BB47" i="21" s="1"/>
  <c r="AW47" i="21"/>
  <c r="AZ46" i="21"/>
  <c r="AY46" i="21"/>
  <c r="BC46" i="21" s="1" a="1"/>
  <c r="BC46" i="21" s="1"/>
  <c r="AX46" i="21"/>
  <c r="BB46" i="21" s="1" a="1"/>
  <c r="BB46" i="21" s="1"/>
  <c r="AW46" i="21"/>
  <c r="AZ45" i="21"/>
  <c r="BD45" i="21" s="1" a="1"/>
  <c r="BD45" i="21" s="1"/>
  <c r="AY45" i="21"/>
  <c r="BC45" i="21" s="1" a="1"/>
  <c r="BC45" i="21" s="1"/>
  <c r="AX45" i="21"/>
  <c r="BB45" i="21" s="1" a="1"/>
  <c r="BB45" i="21" s="1"/>
  <c r="AW45" i="21"/>
  <c r="AZ44" i="21"/>
  <c r="AY44" i="21"/>
  <c r="BC44" i="21" s="1" a="1"/>
  <c r="BC44" i="21" s="1"/>
  <c r="AX44" i="21"/>
  <c r="BB44" i="21" s="1" a="1"/>
  <c r="BB44" i="21" s="1"/>
  <c r="AW44" i="21"/>
  <c r="AZ43" i="21"/>
  <c r="AY43" i="21"/>
  <c r="BC43" i="21" s="1" a="1"/>
  <c r="BC43" i="21" s="1"/>
  <c r="AX43" i="21"/>
  <c r="BB43" i="21" s="1" a="1"/>
  <c r="BB43" i="21" s="1"/>
  <c r="AW43" i="21"/>
  <c r="AZ42" i="21"/>
  <c r="BD42" i="21" s="1" a="1"/>
  <c r="BD42" i="21" s="1"/>
  <c r="AY42" i="21"/>
  <c r="BC42" i="21" s="1" a="1"/>
  <c r="BC42" i="21" s="1"/>
  <c r="AX42" i="21"/>
  <c r="BB42" i="21" s="1" a="1"/>
  <c r="BB42" i="21" s="1"/>
  <c r="AW42" i="21"/>
  <c r="BA42" i="21" s="1" a="1"/>
  <c r="BA42" i="21" s="1"/>
  <c r="AZ41" i="21"/>
  <c r="BD41" i="21" s="1" a="1"/>
  <c r="BD41" i="21" s="1"/>
  <c r="AY41" i="21"/>
  <c r="BC41" i="21" s="1" a="1"/>
  <c r="BC41" i="21" s="1"/>
  <c r="AX41" i="21"/>
  <c r="BB41" i="21" s="1" a="1"/>
  <c r="BB41" i="21" s="1"/>
  <c r="AW41" i="21"/>
  <c r="AZ40" i="21"/>
  <c r="AY40" i="21"/>
  <c r="BC40" i="21" s="1" a="1"/>
  <c r="BC40" i="21" s="1"/>
  <c r="AX40" i="21"/>
  <c r="BB40" i="21" s="1" a="1"/>
  <c r="BB40" i="21" s="1"/>
  <c r="AW40" i="21"/>
  <c r="AZ39" i="21"/>
  <c r="BD39" i="21" s="1" a="1"/>
  <c r="BD39" i="21" s="1"/>
  <c r="AY39" i="21"/>
  <c r="BC39" i="21" s="1" a="1"/>
  <c r="BC39" i="21" s="1"/>
  <c r="AX39" i="21"/>
  <c r="BB39" i="21" s="1" a="1"/>
  <c r="BB39" i="21" s="1"/>
  <c r="AW39" i="21"/>
  <c r="BA39" i="21" s="1" a="1"/>
  <c r="BA39" i="21" s="1"/>
  <c r="AZ38" i="21"/>
  <c r="BD38" i="21" s="1" a="1"/>
  <c r="BD38" i="21" s="1"/>
  <c r="AY38" i="21"/>
  <c r="BC38" i="21" s="1" a="1"/>
  <c r="BC38" i="21" s="1"/>
  <c r="AX38" i="21"/>
  <c r="BB38" i="21" s="1" a="1"/>
  <c r="BB38" i="21" s="1"/>
  <c r="AW38" i="21"/>
  <c r="BA38" i="21" s="1" a="1"/>
  <c r="BA38" i="21" s="1"/>
  <c r="AZ37" i="21"/>
  <c r="BD37" i="21" s="1" a="1"/>
  <c r="BD37" i="21" s="1"/>
  <c r="AY37" i="21"/>
  <c r="BC37" i="21" s="1" a="1"/>
  <c r="BC37" i="21" s="1"/>
  <c r="AX37" i="21"/>
  <c r="BB37" i="21" s="1" a="1"/>
  <c r="BB37" i="21" s="1"/>
  <c r="AW37" i="21"/>
  <c r="BA37" i="21" s="1" a="1"/>
  <c r="BA37" i="21" s="1"/>
  <c r="AZ36" i="21"/>
  <c r="BD36" i="21" s="1" a="1"/>
  <c r="BD36" i="21" s="1"/>
  <c r="AY36" i="21"/>
  <c r="BC36" i="21" s="1" a="1"/>
  <c r="BC36" i="21" s="1"/>
  <c r="AX36" i="21"/>
  <c r="BB36" i="21" s="1" a="1"/>
  <c r="BB36" i="21" s="1"/>
  <c r="AW36" i="21"/>
  <c r="AZ35" i="21"/>
  <c r="BD35" i="21" s="1" a="1"/>
  <c r="BD35" i="21" s="1"/>
  <c r="AY35" i="21"/>
  <c r="BC35" i="21" s="1" a="1"/>
  <c r="BC35" i="21" s="1"/>
  <c r="AX35" i="21"/>
  <c r="BB35" i="21" s="1" a="1"/>
  <c r="BB35" i="21" s="1"/>
  <c r="AW35" i="21"/>
  <c r="AZ34" i="21"/>
  <c r="BD34" i="21" s="1" a="1"/>
  <c r="BD34" i="21" s="1"/>
  <c r="AY34" i="21"/>
  <c r="BC34" i="21" s="1" a="1"/>
  <c r="BC34" i="21" s="1"/>
  <c r="AX34" i="21"/>
  <c r="BB34" i="21" s="1" a="1"/>
  <c r="BB34" i="21" s="1"/>
  <c r="AW34" i="21"/>
  <c r="BA34" i="21" s="1" a="1"/>
  <c r="BA34" i="21" s="1"/>
  <c r="AZ33" i="21"/>
  <c r="AY33" i="21"/>
  <c r="BC33" i="21" s="1" a="1"/>
  <c r="BC33" i="21" s="1"/>
  <c r="AX33" i="21"/>
  <c r="BB33" i="21" s="1" a="1"/>
  <c r="BB33" i="21" s="1"/>
  <c r="AW33" i="21"/>
  <c r="AZ32" i="21"/>
  <c r="BD32" i="21" s="1" a="1"/>
  <c r="BD32" i="21" s="1"/>
  <c r="AY32" i="21"/>
  <c r="BC32" i="21" s="1" a="1"/>
  <c r="BC32" i="21" s="1"/>
  <c r="AX32" i="21"/>
  <c r="BB32" i="21" s="1" a="1"/>
  <c r="BB32" i="21" s="1"/>
  <c r="AW32" i="21"/>
  <c r="BA32" i="21" s="1" a="1"/>
  <c r="BA32" i="21" s="1"/>
  <c r="AZ31" i="21"/>
  <c r="AY31" i="21"/>
  <c r="BC31" i="21" s="1" a="1"/>
  <c r="BC31" i="21" s="1"/>
  <c r="AX31" i="21"/>
  <c r="BB31" i="21" s="1" a="1"/>
  <c r="BB31" i="21" s="1"/>
  <c r="AW31" i="21"/>
  <c r="AZ30" i="21"/>
  <c r="BD30" i="21" s="1" a="1"/>
  <c r="BD30" i="21" s="1"/>
  <c r="AY30" i="21"/>
  <c r="BC30" i="21" s="1" a="1"/>
  <c r="BC30" i="21" s="1"/>
  <c r="AX30" i="21"/>
  <c r="BB30" i="21" s="1" a="1"/>
  <c r="BB30" i="21" s="1"/>
  <c r="AW30" i="21"/>
  <c r="AZ29" i="21"/>
  <c r="AY29" i="21"/>
  <c r="BC29" i="21" s="1" a="1"/>
  <c r="BC29" i="21" s="1"/>
  <c r="AX29" i="21"/>
  <c r="BB29" i="21" s="1" a="1"/>
  <c r="BB29" i="21" s="1"/>
  <c r="AW29" i="21"/>
  <c r="BA29" i="21" s="1" a="1"/>
  <c r="BA29" i="21" s="1"/>
  <c r="AZ28" i="21"/>
  <c r="BD28" i="21" s="1" a="1"/>
  <c r="BD28" i="21" s="1"/>
  <c r="AY28" i="21"/>
  <c r="BC28" i="21" s="1" a="1"/>
  <c r="BC28" i="21" s="1"/>
  <c r="AX28" i="21"/>
  <c r="BB28" i="21" s="1" a="1"/>
  <c r="BB28" i="21" s="1"/>
  <c r="AW28" i="21"/>
  <c r="AZ27" i="21"/>
  <c r="BD27" i="21" s="1" a="1"/>
  <c r="BD27" i="21" s="1"/>
  <c r="AY27" i="21"/>
  <c r="BC27" i="21" s="1" a="1"/>
  <c r="BC27" i="21" s="1"/>
  <c r="AX27" i="21"/>
  <c r="BB27" i="21" s="1" a="1"/>
  <c r="BB27" i="21" s="1"/>
  <c r="AW27" i="21"/>
  <c r="AZ26" i="21"/>
  <c r="AY26" i="21"/>
  <c r="BC26" i="21" s="1" a="1"/>
  <c r="BC26" i="21" s="1"/>
  <c r="AX26" i="21"/>
  <c r="BB26" i="21" s="1" a="1"/>
  <c r="BB26" i="21" s="1"/>
  <c r="AW26" i="21"/>
  <c r="AZ25" i="21"/>
  <c r="BD25" i="21" s="1" a="1"/>
  <c r="BD25" i="21" s="1"/>
  <c r="AY25" i="21"/>
  <c r="BC25" i="21" s="1" a="1"/>
  <c r="BC25" i="21" s="1"/>
  <c r="AX25" i="21"/>
  <c r="BB25" i="21" s="1" a="1"/>
  <c r="BB25" i="21" s="1"/>
  <c r="AW25" i="21"/>
  <c r="AZ24" i="21"/>
  <c r="BD24" i="21" s="1" a="1"/>
  <c r="BD24" i="21" s="1"/>
  <c r="AY24" i="21"/>
  <c r="BC24" i="21" s="1" a="1"/>
  <c r="BC24" i="21" s="1"/>
  <c r="AX24" i="21"/>
  <c r="BB24" i="21" s="1" a="1"/>
  <c r="BB24" i="21" s="1"/>
  <c r="AW24" i="21"/>
  <c r="AZ23" i="21"/>
  <c r="BD23" i="21" s="1" a="1"/>
  <c r="BD23" i="21" s="1"/>
  <c r="AY23" i="21"/>
  <c r="BC23" i="21" s="1" a="1"/>
  <c r="BC23" i="21" s="1"/>
  <c r="AX23" i="21"/>
  <c r="BB23" i="21" s="1" a="1"/>
  <c r="BB23" i="21" s="1"/>
  <c r="AW23" i="21"/>
  <c r="AZ22" i="21"/>
  <c r="AY22" i="21"/>
  <c r="BC22" i="21" s="1" a="1"/>
  <c r="BC22" i="21" s="1"/>
  <c r="AX22" i="21"/>
  <c r="BB22" i="21" s="1" a="1"/>
  <c r="BB22" i="21" s="1"/>
  <c r="AW22" i="21"/>
  <c r="AZ21" i="21"/>
  <c r="BD21" i="21" s="1" a="1"/>
  <c r="BD21" i="21" s="1"/>
  <c r="AY21" i="21"/>
  <c r="BC21" i="21" s="1" a="1"/>
  <c r="BC21" i="21" s="1"/>
  <c r="AX21" i="21"/>
  <c r="BB21" i="21" s="1" a="1"/>
  <c r="BB21" i="21" s="1"/>
  <c r="AW21" i="21"/>
  <c r="BA21" i="21" s="1" a="1"/>
  <c r="BA21" i="21" s="1"/>
  <c r="AZ20" i="21"/>
  <c r="AY20" i="21"/>
  <c r="BC20" i="21" s="1" a="1"/>
  <c r="BC20" i="21" s="1"/>
  <c r="AX20" i="21"/>
  <c r="BB20" i="21" s="1" a="1"/>
  <c r="BB20" i="21" s="1"/>
  <c r="AW20" i="21"/>
  <c r="AZ19" i="21"/>
  <c r="AY19" i="21"/>
  <c r="BC19" i="21" s="1" a="1"/>
  <c r="BC19" i="21" s="1"/>
  <c r="AX19" i="21"/>
  <c r="BB19" i="21" s="1" a="1"/>
  <c r="BB19" i="21" s="1"/>
  <c r="AW19" i="21"/>
  <c r="AZ18" i="21"/>
  <c r="BD18" i="21" s="1" a="1"/>
  <c r="BD18" i="21" s="1"/>
  <c r="AY18" i="21"/>
  <c r="BC18" i="21" s="1" a="1"/>
  <c r="BC18" i="21" s="1"/>
  <c r="AX18" i="21"/>
  <c r="BB18" i="21" s="1" a="1"/>
  <c r="BB18" i="21" s="1"/>
  <c r="AW18" i="21"/>
  <c r="AZ17" i="21"/>
  <c r="AY17" i="21"/>
  <c r="BC17" i="21" s="1" a="1"/>
  <c r="BC17" i="21" s="1"/>
  <c r="AX17" i="21"/>
  <c r="BB17" i="21" s="1" a="1"/>
  <c r="BB17" i="21" s="1"/>
  <c r="AW17" i="21"/>
  <c r="AZ16" i="21"/>
  <c r="AY16" i="21"/>
  <c r="BC16" i="21" s="1" a="1"/>
  <c r="BC16" i="21" s="1"/>
  <c r="AX16" i="21"/>
  <c r="BB16" i="21" s="1" a="1"/>
  <c r="BB16" i="21" s="1"/>
  <c r="AW16" i="21"/>
  <c r="BA16" i="21" s="1" a="1"/>
  <c r="BA16" i="21" s="1"/>
  <c r="AZ15" i="21"/>
  <c r="AY15" i="21"/>
  <c r="BC15" i="21" s="1" a="1"/>
  <c r="BC15" i="21" s="1"/>
  <c r="AX15" i="21"/>
  <c r="BB15" i="21" s="1" a="1"/>
  <c r="BB15" i="21" s="1"/>
  <c r="AW15" i="21"/>
  <c r="BA15" i="21" s="1" a="1"/>
  <c r="BA15" i="21" s="1"/>
  <c r="AZ14" i="21"/>
  <c r="BD14" i="21" s="1" a="1"/>
  <c r="BD14" i="21" s="1"/>
  <c r="AY14" i="21"/>
  <c r="BC14" i="21" s="1" a="1"/>
  <c r="BC14" i="21" s="1"/>
  <c r="AX14" i="21"/>
  <c r="BB14" i="21" s="1" a="1"/>
  <c r="BB14" i="21" s="1"/>
  <c r="AW14" i="21"/>
  <c r="AZ13" i="21"/>
  <c r="BD13" i="21" s="1" a="1"/>
  <c r="BD13" i="21" s="1"/>
  <c r="AY13" i="21"/>
  <c r="BC13" i="21" s="1" a="1"/>
  <c r="BC13" i="21" s="1"/>
  <c r="AX13" i="21"/>
  <c r="BB13" i="21" s="1" a="1"/>
  <c r="BB13" i="21" s="1"/>
  <c r="AW13" i="21"/>
  <c r="BA13" i="21" s="1" a="1"/>
  <c r="BA13" i="21" s="1"/>
  <c r="AZ12" i="21"/>
  <c r="AY12" i="21"/>
  <c r="BC12" i="21" s="1" a="1"/>
  <c r="BC12" i="21" s="1"/>
  <c r="AX12" i="21"/>
  <c r="BB12" i="21" s="1" a="1"/>
  <c r="BB12" i="21" s="1"/>
  <c r="AW12" i="21"/>
  <c r="BA12" i="21" s="1" a="1"/>
  <c r="BA12" i="21" s="1"/>
  <c r="AZ11" i="21"/>
  <c r="AY11" i="21"/>
  <c r="BC11" i="21" s="1" a="1"/>
  <c r="BC11" i="21" s="1"/>
  <c r="AX11" i="21"/>
  <c r="BB11" i="21" s="1" a="1"/>
  <c r="BB11" i="21" s="1"/>
  <c r="AW11" i="21"/>
  <c r="AZ10" i="21"/>
  <c r="BD10" i="21" s="1" a="1"/>
  <c r="BD10" i="21" s="1"/>
  <c r="AY10" i="21"/>
  <c r="BC10" i="21" s="1" a="1"/>
  <c r="BC10" i="21" s="1"/>
  <c r="AX10" i="21"/>
  <c r="BB10" i="21" s="1" a="1"/>
  <c r="BB10" i="21" s="1"/>
  <c r="AW10" i="21"/>
  <c r="AZ9" i="21"/>
  <c r="BD9" i="21" s="1" a="1"/>
  <c r="BD9" i="21" s="1"/>
  <c r="AY9" i="21"/>
  <c r="BC9" i="21" s="1" a="1"/>
  <c r="BC9" i="21" s="1"/>
  <c r="AX9" i="21"/>
  <c r="BB9" i="21" s="1" a="1"/>
  <c r="BB9" i="21" s="1"/>
  <c r="AW9" i="21"/>
  <c r="BA9" i="21" s="1" a="1"/>
  <c r="BA9" i="21" s="1"/>
  <c r="AZ8" i="21"/>
  <c r="BD8" i="21" s="1" a="1"/>
  <c r="BD8" i="21" s="1"/>
  <c r="AY8" i="21"/>
  <c r="BC8" i="21" s="1" a="1"/>
  <c r="BC8" i="21" s="1"/>
  <c r="AX8" i="21"/>
  <c r="BB8" i="21" s="1" a="1"/>
  <c r="BB8" i="21" s="1"/>
  <c r="AW8" i="21"/>
  <c r="AZ7" i="21"/>
  <c r="AY7" i="21"/>
  <c r="BC7" i="21" s="1" a="1"/>
  <c r="BC7" i="21" s="1"/>
  <c r="BE7" i="21" s="1"/>
  <c r="AX7" i="21"/>
  <c r="AW7" i="21"/>
  <c r="AZ6" i="21"/>
  <c r="BD6" i="21" s="1" a="1"/>
  <c r="BD6" i="21" s="1"/>
  <c r="AY6" i="21"/>
  <c r="BC6" i="21" s="1" a="1"/>
  <c r="BC6" i="21" s="1"/>
  <c r="AX6" i="21"/>
  <c r="BB6" i="21" s="1" a="1"/>
  <c r="BB6" i="21" s="1"/>
  <c r="AW6" i="21"/>
  <c r="AZ5" i="21"/>
  <c r="AY5" i="21"/>
  <c r="BC5" i="21" s="1" a="1"/>
  <c r="BC5" i="21" s="1"/>
  <c r="AX5" i="21"/>
  <c r="BB5" i="21" s="1" a="1"/>
  <c r="BB5" i="21" s="1"/>
  <c r="AW5" i="21"/>
  <c r="AZ4" i="21"/>
  <c r="AY4" i="21"/>
  <c r="BC4" i="21" s="1" a="1"/>
  <c r="BC4" i="21" s="1"/>
  <c r="AX4" i="21"/>
  <c r="BB4" i="21" s="1" a="1"/>
  <c r="BB4" i="21" s="1"/>
  <c r="AW4" i="21"/>
  <c r="BA4" i="21" s="1" a="1"/>
  <c r="BA4" i="21" s="1"/>
  <c r="BE43" i="21" l="1"/>
  <c r="BE17" i="21"/>
  <c r="BE48" i="21"/>
  <c r="BE14" i="21"/>
  <c r="BE33" i="21"/>
  <c r="BE42" i="21"/>
  <c r="BE27" i="21"/>
  <c r="BE4" i="21"/>
  <c r="BE44" i="21"/>
  <c r="BE6" i="21"/>
  <c r="BE13" i="21"/>
  <c r="BE47" i="21"/>
  <c r="BE41" i="21"/>
  <c r="BE11" i="21"/>
  <c r="BE26" i="21"/>
  <c r="BE16" i="21"/>
  <c r="BE31" i="21"/>
  <c r="BE50" i="21"/>
  <c r="BE5" i="21"/>
  <c r="BE9" i="21"/>
  <c r="BE20" i="21"/>
  <c r="BE35" i="21"/>
  <c r="BE40" i="21"/>
  <c r="BE46" i="21"/>
  <c r="BE19" i="21"/>
  <c r="BE22" i="21"/>
  <c r="BE36" i="21"/>
  <c r="BE18" i="21"/>
  <c r="BE10" i="21"/>
  <c r="BE23" i="21"/>
  <c r="BE25" i="21"/>
  <c r="BE30" i="21"/>
  <c r="BE49" i="21"/>
  <c r="BE51" i="21"/>
  <c r="BE39" i="21"/>
  <c r="BE45" i="21"/>
  <c r="BE38" i="21"/>
  <c r="BE8" i="21"/>
  <c r="BE28" i="21"/>
  <c r="BE37" i="21"/>
  <c r="BE32" i="21"/>
  <c r="BE12" i="21"/>
  <c r="BE15" i="21"/>
  <c r="BE21" i="21"/>
  <c r="BE24" i="21"/>
  <c r="BE29" i="21"/>
  <c r="BE34" i="21"/>
  <c r="CV49" i="21" l="1"/>
  <c r="CV46" i="21"/>
  <c r="CV14" i="21"/>
  <c r="CV43" i="21"/>
  <c r="CV34" i="21"/>
  <c r="CV12" i="21"/>
  <c r="CV29" i="21"/>
  <c r="CV21" i="21"/>
  <c r="CV38" i="21"/>
  <c r="CV8" i="21"/>
  <c r="CV39" i="21"/>
  <c r="CV31" i="21"/>
  <c r="CV44" i="21"/>
  <c r="CV37" i="21"/>
  <c r="CV26" i="21"/>
  <c r="CV13" i="21"/>
  <c r="CV40" i="21"/>
  <c r="CV9" i="21"/>
  <c r="CV41" i="21"/>
  <c r="CV22" i="21"/>
  <c r="CV27" i="21"/>
  <c r="CV48" i="21"/>
  <c r="CV35" i="21"/>
  <c r="CV16" i="21"/>
  <c r="CV28" i="21"/>
  <c r="CV17" i="21"/>
  <c r="CV51" i="21"/>
  <c r="CG5" i="21" a="1"/>
  <c r="CG5" i="21" s="1"/>
  <c r="CJ5" i="21" a="1"/>
  <c r="CJ5" i="21" s="1"/>
  <c r="CG45" i="21" a="1"/>
  <c r="CG45" i="21" s="1"/>
  <c r="CJ45" i="21" a="1"/>
  <c r="CJ45" i="21" s="1"/>
  <c r="CG7" i="21" a="1"/>
  <c r="CG7" i="21" s="1"/>
  <c r="CG6" i="21" a="1"/>
  <c r="CG6" i="21" s="1"/>
  <c r="CJ6" i="21" a="1"/>
  <c r="CJ6" i="21" s="1"/>
  <c r="CG33" i="21" a="1"/>
  <c r="CG33" i="21" s="1"/>
  <c r="CJ33" i="21" a="1"/>
  <c r="CJ33" i="21" s="1"/>
  <c r="CG25" i="21" a="1"/>
  <c r="CG25" i="21" s="1"/>
  <c r="CJ25" i="21" a="1"/>
  <c r="CJ25" i="21" s="1"/>
  <c r="CG18" i="21" a="1"/>
  <c r="CG18" i="21" s="1"/>
  <c r="CJ18" i="21" a="1"/>
  <c r="CJ18" i="21" s="1"/>
  <c r="CG11" i="21" a="1"/>
  <c r="CG11" i="21" s="1"/>
  <c r="CJ11" i="21" a="1"/>
  <c r="CJ11" i="21" s="1"/>
  <c r="CJ4" i="21" a="1"/>
  <c r="CJ4" i="21" s="1"/>
  <c r="CG30" i="21" a="1"/>
  <c r="CG30" i="21" s="1"/>
  <c r="CJ30" i="21" a="1"/>
  <c r="CJ30" i="21" s="1"/>
  <c r="CG15" i="21" a="1"/>
  <c r="CG15" i="21" s="1"/>
  <c r="CJ15" i="21" a="1"/>
  <c r="CJ15" i="21" s="1"/>
  <c r="CG42" i="21" a="1"/>
  <c r="CG42" i="21" s="1"/>
  <c r="CJ42" i="21" a="1"/>
  <c r="CJ42" i="21" s="1"/>
  <c r="CG49" i="21" a="1"/>
  <c r="CG49" i="21" s="1"/>
  <c r="CJ49" i="21" a="1"/>
  <c r="CJ49" i="21" s="1"/>
  <c r="CG46" i="21" a="1"/>
  <c r="CG46" i="21" s="1"/>
  <c r="CJ46" i="21" a="1"/>
  <c r="CJ46" i="21" s="1"/>
  <c r="CG19" i="21" a="1"/>
  <c r="CG19" i="21" s="1"/>
  <c r="CJ19" i="21" a="1"/>
  <c r="CJ19" i="21" s="1"/>
  <c r="CG32" i="21" a="1"/>
  <c r="CG32" i="21" s="1"/>
  <c r="CJ32" i="21" a="1"/>
  <c r="CJ32" i="21" s="1"/>
  <c r="CG14" i="21" a="1"/>
  <c r="CG14" i="21" s="1"/>
  <c r="CJ14" i="21" a="1"/>
  <c r="CJ14" i="21" s="1"/>
  <c r="CG43" i="21" a="1"/>
  <c r="CG43" i="21" s="1"/>
  <c r="CJ43" i="21" a="1"/>
  <c r="CJ43" i="21" s="1"/>
  <c r="CG24" i="21" a="1"/>
  <c r="CG24" i="21" s="1"/>
  <c r="CJ24" i="21" a="1"/>
  <c r="CJ24" i="21" s="1"/>
  <c r="CJ34" i="21" a="1"/>
  <c r="CJ34" i="21" s="1"/>
  <c r="CG12" i="21" a="1"/>
  <c r="CG12" i="21" s="1"/>
  <c r="CJ12" i="21" a="1"/>
  <c r="CJ12" i="21" s="1"/>
  <c r="CG20" i="21" a="1"/>
  <c r="CG20" i="21" s="1"/>
  <c r="CJ20" i="21" a="1"/>
  <c r="CJ20" i="21" s="1"/>
  <c r="CG10" i="21" a="1"/>
  <c r="CG10" i="21" s="1"/>
  <c r="CJ10" i="21" a="1"/>
  <c r="CJ10" i="21" s="1"/>
  <c r="CG50" i="21" a="1"/>
  <c r="CG50" i="21" s="1"/>
  <c r="CJ50" i="21" a="1"/>
  <c r="CJ50" i="21" s="1"/>
  <c r="CG29" i="21" a="1"/>
  <c r="CG29" i="21" s="1"/>
  <c r="CJ29" i="21" a="1"/>
  <c r="CJ29" i="21" s="1"/>
  <c r="CG21" i="21" a="1"/>
  <c r="CG21" i="21" s="1"/>
  <c r="CJ21" i="21" a="1"/>
  <c r="CJ21" i="21" s="1"/>
  <c r="CG38" i="21" a="1"/>
  <c r="CG38" i="21" s="1"/>
  <c r="CG8" i="21" a="1"/>
  <c r="CG8" i="21" s="1"/>
  <c r="CJ8" i="21" a="1"/>
  <c r="CJ8" i="21" s="1"/>
  <c r="CG39" i="21" a="1"/>
  <c r="CG39" i="21" s="1"/>
  <c r="CJ39" i="21" a="1"/>
  <c r="CJ39" i="21" s="1"/>
  <c r="CG31" i="21" a="1"/>
  <c r="CG31" i="21" s="1"/>
  <c r="CJ31" i="21" a="1"/>
  <c r="CJ31" i="21" s="1"/>
  <c r="CG47" i="21" a="1"/>
  <c r="CG47" i="21" s="1"/>
  <c r="CJ47" i="21" a="1"/>
  <c r="CJ47" i="21" s="1"/>
  <c r="CJ44" i="21" a="1"/>
  <c r="CJ44" i="21" s="1"/>
  <c r="CG37" i="21" a="1"/>
  <c r="CG37" i="21" s="1"/>
  <c r="CJ37" i="21" a="1"/>
  <c r="CJ37" i="21" s="1"/>
  <c r="CG26" i="21" a="1"/>
  <c r="CG26" i="21" s="1"/>
  <c r="CJ26" i="21" a="1"/>
  <c r="CJ26" i="21" s="1"/>
  <c r="CG13" i="21" a="1"/>
  <c r="CG13" i="21" s="1"/>
  <c r="CJ13" i="21" a="1"/>
  <c r="CJ13" i="21" s="1"/>
  <c r="CG40" i="21" a="1"/>
  <c r="CG40" i="21" s="1"/>
  <c r="CJ40" i="21" a="1"/>
  <c r="CJ40" i="21" s="1"/>
  <c r="CJ9" i="21" a="1"/>
  <c r="CJ9" i="21" s="1"/>
  <c r="CK9" i="21" s="1"/>
  <c r="CG41" i="21" a="1"/>
  <c r="CG41" i="21" s="1"/>
  <c r="CG22" i="21" a="1"/>
  <c r="CG22" i="21" s="1"/>
  <c r="CJ22" i="21" a="1"/>
  <c r="CJ22" i="21" s="1"/>
  <c r="CG27" i="21" a="1"/>
  <c r="CG27" i="21" s="1"/>
  <c r="CJ27" i="21" a="1"/>
  <c r="CJ27" i="21" s="1"/>
  <c r="CG48" i="21" a="1"/>
  <c r="CG48" i="21" s="1"/>
  <c r="CK48" i="21" s="1"/>
  <c r="CG36" i="21" a="1"/>
  <c r="CG36" i="21" s="1"/>
  <c r="CJ36" i="21" a="1"/>
  <c r="CJ36" i="21" s="1"/>
  <c r="CG35" i="21" a="1"/>
  <c r="CG35" i="21" s="1"/>
  <c r="CJ35" i="21" a="1"/>
  <c r="CJ35" i="21" s="1"/>
  <c r="CG16" i="21" a="1"/>
  <c r="CG16" i="21" s="1"/>
  <c r="CJ16" i="21" a="1"/>
  <c r="CJ16" i="21" s="1"/>
  <c r="CG28" i="21" a="1"/>
  <c r="CG28" i="21" s="1"/>
  <c r="CJ28" i="21" a="1"/>
  <c r="CJ28" i="21" s="1"/>
  <c r="CG17" i="21" a="1"/>
  <c r="CG17" i="21" s="1"/>
  <c r="CJ17" i="21" a="1"/>
  <c r="CJ17" i="21" s="1"/>
  <c r="CG51" i="21" a="1"/>
  <c r="CG51" i="21" s="1"/>
  <c r="CJ51" i="21" a="1"/>
  <c r="CJ51" i="21" s="1"/>
  <c r="CJ23" i="21" a="1"/>
  <c r="CJ23" i="21" s="1"/>
  <c r="CG23" i="21" a="1"/>
  <c r="CG23" i="21" s="1"/>
  <c r="BQ5" i="21" a="1"/>
  <c r="BQ5" i="21" s="1"/>
  <c r="BR5" i="21" a="1"/>
  <c r="BR5" i="21" s="1"/>
  <c r="BS5" i="21" a="1"/>
  <c r="BS5" i="21" s="1"/>
  <c r="BT5" i="21" a="1"/>
  <c r="BT5" i="21" s="1"/>
  <c r="BQ45" i="21" a="1"/>
  <c r="BQ45" i="21" s="1"/>
  <c r="BR45" i="21" a="1"/>
  <c r="BR45" i="21" s="1"/>
  <c r="BS45" i="21" a="1"/>
  <c r="BS45" i="21" s="1"/>
  <c r="BT45" i="21" a="1"/>
  <c r="BT45" i="21" s="1"/>
  <c r="BQ7" i="21" a="1"/>
  <c r="BQ7" i="21" s="1"/>
  <c r="BR7" i="21" a="1"/>
  <c r="BR7" i="21" s="1"/>
  <c r="BS7" i="21" a="1"/>
  <c r="BS7" i="21" s="1"/>
  <c r="BT7" i="21" a="1"/>
  <c r="BT7" i="21" s="1"/>
  <c r="BQ6" i="21" a="1"/>
  <c r="BQ6" i="21" s="1"/>
  <c r="BR6" i="21" a="1"/>
  <c r="BR6" i="21" s="1"/>
  <c r="BS6" i="21" a="1"/>
  <c r="BS6" i="21" s="1"/>
  <c r="BT6" i="21" a="1"/>
  <c r="BT6" i="21" s="1"/>
  <c r="BQ33" i="21" a="1"/>
  <c r="BQ33" i="21" s="1"/>
  <c r="BR33" i="21" a="1"/>
  <c r="BR33" i="21" s="1"/>
  <c r="BS33" i="21" a="1"/>
  <c r="BS33" i="21" s="1"/>
  <c r="BT33" i="21" a="1"/>
  <c r="BT33" i="21" s="1"/>
  <c r="BR25" i="21" a="1"/>
  <c r="BR25" i="21" s="1"/>
  <c r="BS25" i="21" a="1"/>
  <c r="BS25" i="21" s="1"/>
  <c r="BT25" i="21" a="1"/>
  <c r="BT25" i="21" s="1"/>
  <c r="BQ18" i="21" a="1"/>
  <c r="BQ18" i="21" s="1"/>
  <c r="BS18" i="21" a="1"/>
  <c r="BS18" i="21" s="1"/>
  <c r="BT18" i="21" a="1"/>
  <c r="BT18" i="21" s="1"/>
  <c r="BQ11" i="21" a="1"/>
  <c r="BQ11" i="21" s="1"/>
  <c r="BS11" i="21" a="1"/>
  <c r="BS11" i="21" s="1"/>
  <c r="BT11" i="21" a="1"/>
  <c r="BT11" i="21" s="1"/>
  <c r="BQ4" i="21" a="1"/>
  <c r="BQ4" i="21" s="1"/>
  <c r="BS4" i="21" a="1"/>
  <c r="BS4" i="21" s="1"/>
  <c r="BT4" i="21" a="1"/>
  <c r="BT4" i="21" s="1"/>
  <c r="BQ30" i="21" a="1"/>
  <c r="BQ30" i="21" s="1"/>
  <c r="BR30" i="21" a="1"/>
  <c r="BR30" i="21" s="1"/>
  <c r="BS30" i="21" a="1"/>
  <c r="BS30" i="21" s="1"/>
  <c r="BT30" i="21" a="1"/>
  <c r="BT30" i="21" s="1"/>
  <c r="BQ15" i="21" a="1"/>
  <c r="BQ15" i="21" s="1"/>
  <c r="BR15" i="21" a="1"/>
  <c r="BR15" i="21" s="1"/>
  <c r="BS15" i="21" a="1"/>
  <c r="BS15" i="21" s="1"/>
  <c r="BT15" i="21" a="1"/>
  <c r="BT15" i="21" s="1"/>
  <c r="BR42" i="21" a="1"/>
  <c r="BR42" i="21" s="1"/>
  <c r="BS42" i="21" a="1"/>
  <c r="BS42" i="21" s="1"/>
  <c r="BT42" i="21" a="1"/>
  <c r="BT42" i="21" s="1"/>
  <c r="BQ49" i="21" a="1"/>
  <c r="BQ49" i="21" s="1"/>
  <c r="BR49" i="21" a="1"/>
  <c r="BR49" i="21" s="1"/>
  <c r="BS49" i="21" a="1"/>
  <c r="BS49" i="21" s="1"/>
  <c r="BT49" i="21" a="1"/>
  <c r="BT49" i="21" s="1"/>
  <c r="BQ46" i="21" a="1"/>
  <c r="BQ46" i="21" s="1"/>
  <c r="BR46" i="21" a="1"/>
  <c r="BR46" i="21" s="1"/>
  <c r="BS46" i="21" a="1"/>
  <c r="BS46" i="21" s="1"/>
  <c r="BT46" i="21" a="1"/>
  <c r="BT46" i="21" s="1"/>
  <c r="BQ19" i="21" a="1"/>
  <c r="BQ19" i="21" s="1"/>
  <c r="BR19" i="21" a="1"/>
  <c r="BR19" i="21" s="1"/>
  <c r="BS19" i="21" a="1"/>
  <c r="BS19" i="21" s="1"/>
  <c r="BT19" i="21" a="1"/>
  <c r="BT19" i="21" s="1"/>
  <c r="BQ32" i="21" a="1"/>
  <c r="BQ32" i="21" s="1"/>
  <c r="BR32" i="21" a="1"/>
  <c r="BR32" i="21" s="1"/>
  <c r="BS32" i="21" a="1"/>
  <c r="BS32" i="21" s="1"/>
  <c r="BT32" i="21" a="1"/>
  <c r="BT32" i="21" s="1"/>
  <c r="BR14" i="21" a="1"/>
  <c r="BR14" i="21" s="1"/>
  <c r="BS14" i="21" a="1"/>
  <c r="BS14" i="21" s="1"/>
  <c r="BT14" i="21" a="1"/>
  <c r="BT14" i="21" s="1"/>
  <c r="BR43" i="21" a="1"/>
  <c r="BR43" i="21" s="1"/>
  <c r="BS43" i="21" a="1"/>
  <c r="BS43" i="21" s="1"/>
  <c r="BT43" i="21" a="1"/>
  <c r="BT43" i="21" s="1"/>
  <c r="BR24" i="21" a="1"/>
  <c r="BR24" i="21" s="1"/>
  <c r="BS24" i="21" a="1"/>
  <c r="BS24" i="21" s="1"/>
  <c r="BT24" i="21" a="1"/>
  <c r="BT24" i="21" s="1"/>
  <c r="BQ34" i="21" a="1"/>
  <c r="BQ34" i="21" s="1"/>
  <c r="BR34" i="21" a="1"/>
  <c r="BR34" i="21" s="1"/>
  <c r="BS34" i="21" a="1"/>
  <c r="BS34" i="21" s="1"/>
  <c r="BT34" i="21" a="1"/>
  <c r="BT34" i="21" s="1"/>
  <c r="BQ12" i="21" a="1"/>
  <c r="BQ12" i="21" s="1"/>
  <c r="BR12" i="21" a="1"/>
  <c r="BR12" i="21" s="1"/>
  <c r="BS12" i="21" a="1"/>
  <c r="BS12" i="21" s="1"/>
  <c r="BT12" i="21" a="1"/>
  <c r="BT12" i="21" s="1"/>
  <c r="BQ20" i="21" a="1"/>
  <c r="BQ20" i="21" s="1"/>
  <c r="BR20" i="21" a="1"/>
  <c r="BR20" i="21" s="1"/>
  <c r="BS20" i="21" a="1"/>
  <c r="BS20" i="21" s="1"/>
  <c r="BT20" i="21" a="1"/>
  <c r="BT20" i="21" s="1"/>
  <c r="BQ10" i="21" a="1"/>
  <c r="BQ10" i="21" s="1"/>
  <c r="BR10" i="21" a="1"/>
  <c r="BR10" i="21" s="1"/>
  <c r="BS10" i="21" a="1"/>
  <c r="BS10" i="21" s="1"/>
  <c r="BR50" i="21" a="1"/>
  <c r="BR50" i="21" s="1"/>
  <c r="BS50" i="21" a="1"/>
  <c r="BS50" i="21" s="1"/>
  <c r="BT50" i="21" a="1"/>
  <c r="BT50" i="21" s="1"/>
  <c r="BQ29" i="21" a="1"/>
  <c r="BQ29" i="21" s="1"/>
  <c r="BR29" i="21" a="1"/>
  <c r="BR29" i="21" s="1"/>
  <c r="BS29" i="21" a="1"/>
  <c r="BS29" i="21" s="1"/>
  <c r="BT29" i="21" a="1"/>
  <c r="BT29" i="21" s="1"/>
  <c r="BQ21" i="21" a="1"/>
  <c r="BQ21" i="21" s="1"/>
  <c r="BR21" i="21" a="1"/>
  <c r="BR21" i="21" s="1"/>
  <c r="BS21" i="21" a="1"/>
  <c r="BS21" i="21" s="1"/>
  <c r="BT21" i="21" a="1"/>
  <c r="BT21" i="21" s="1"/>
  <c r="BR38" i="21" a="1"/>
  <c r="BR38" i="21" s="1"/>
  <c r="BS38" i="21" a="1"/>
  <c r="BS38" i="21" s="1"/>
  <c r="BT38" i="21" a="1"/>
  <c r="BT38" i="21" s="1"/>
  <c r="BQ8" i="21" a="1"/>
  <c r="BQ8" i="21" s="1"/>
  <c r="BR8" i="21" a="1"/>
  <c r="BR8" i="21" s="1"/>
  <c r="BS8" i="21" a="1"/>
  <c r="BS8" i="21" s="1"/>
  <c r="BT8" i="21" a="1"/>
  <c r="BT8" i="21" s="1"/>
  <c r="BQ39" i="21" a="1"/>
  <c r="BQ39" i="21" s="1"/>
  <c r="BR39" i="21" a="1"/>
  <c r="BR39" i="21" s="1"/>
  <c r="BS39" i="21" a="1"/>
  <c r="BS39" i="21" s="1"/>
  <c r="BT39" i="21" a="1"/>
  <c r="BT39" i="21" s="1"/>
  <c r="BQ31" i="21" a="1"/>
  <c r="BQ31" i="21" s="1"/>
  <c r="BR31" i="21" a="1"/>
  <c r="BR31" i="21" s="1"/>
  <c r="BS31" i="21" a="1"/>
  <c r="BS31" i="21" s="1"/>
  <c r="BT31" i="21" a="1"/>
  <c r="BT31" i="21" s="1"/>
  <c r="BQ47" i="21" a="1"/>
  <c r="BQ47" i="21" s="1"/>
  <c r="BR47" i="21" a="1"/>
  <c r="BR47" i="21" s="1"/>
  <c r="BS47" i="21" a="1"/>
  <c r="BS47" i="21" s="1"/>
  <c r="BT47" i="21" a="1"/>
  <c r="BT47" i="21" s="1"/>
  <c r="BQ44" i="21" a="1"/>
  <c r="BQ44" i="21" s="1"/>
  <c r="BR44" i="21" a="1"/>
  <c r="BR44" i="21" s="1"/>
  <c r="BS44" i="21" a="1"/>
  <c r="BS44" i="21" s="1"/>
  <c r="BT44" i="21" a="1"/>
  <c r="BT44" i="21" s="1"/>
  <c r="BQ37" i="21" a="1"/>
  <c r="BQ37" i="21" s="1"/>
  <c r="BR37" i="21" a="1"/>
  <c r="BR37" i="21" s="1"/>
  <c r="BS37" i="21" a="1"/>
  <c r="BS37" i="21" s="1"/>
  <c r="BT37" i="21" a="1"/>
  <c r="BT37" i="21" s="1"/>
  <c r="BQ26" i="21" a="1"/>
  <c r="BQ26" i="21" s="1"/>
  <c r="BR26" i="21" a="1"/>
  <c r="BR26" i="21" s="1"/>
  <c r="BS26" i="21" a="1"/>
  <c r="BS26" i="21" s="1"/>
  <c r="BQ13" i="21" a="1"/>
  <c r="BQ13" i="21" s="1"/>
  <c r="BR13" i="21" a="1"/>
  <c r="BR13" i="21" s="1"/>
  <c r="BS13" i="21" a="1"/>
  <c r="BS13" i="21" s="1"/>
  <c r="BT13" i="21" a="1"/>
  <c r="BT13" i="21" s="1"/>
  <c r="BR40" i="21" a="1"/>
  <c r="BR40" i="21" s="1"/>
  <c r="BS40" i="21" a="1"/>
  <c r="BS40" i="21" s="1"/>
  <c r="BT40" i="21" a="1"/>
  <c r="BT40" i="21" s="1"/>
  <c r="BQ9" i="21" a="1"/>
  <c r="BQ9" i="21" s="1"/>
  <c r="BR9" i="21" a="1"/>
  <c r="BR9" i="21" s="1"/>
  <c r="BS9" i="21" a="1"/>
  <c r="BS9" i="21" s="1"/>
  <c r="BT9" i="21" a="1"/>
  <c r="BT9" i="21" s="1"/>
  <c r="BQ41" i="21" a="1"/>
  <c r="BQ41" i="21" s="1"/>
  <c r="BR41" i="21" a="1"/>
  <c r="BR41" i="21" s="1"/>
  <c r="BS41" i="21" a="1"/>
  <c r="BS41" i="21" s="1"/>
  <c r="BR22" i="21" a="1"/>
  <c r="BR22" i="21" s="1"/>
  <c r="BS22" i="21" a="1"/>
  <c r="BS22" i="21" s="1"/>
  <c r="BT22" i="21" a="1"/>
  <c r="BT22" i="21" s="1"/>
  <c r="BR27" i="21" a="1"/>
  <c r="BR27" i="21" s="1"/>
  <c r="BS27" i="21" a="1"/>
  <c r="BS27" i="21" s="1"/>
  <c r="BT27" i="21" a="1"/>
  <c r="BT27" i="21" s="1"/>
  <c r="BQ48" i="21" a="1"/>
  <c r="BQ48" i="21" s="1"/>
  <c r="BR48" i="21" a="1"/>
  <c r="BR48" i="21" s="1"/>
  <c r="BS48" i="21" a="1"/>
  <c r="BS48" i="21" s="1"/>
  <c r="BT48" i="21" a="1"/>
  <c r="BT48" i="21" s="1"/>
  <c r="BQ36" i="21" a="1"/>
  <c r="BQ36" i="21" s="1"/>
  <c r="BS36" i="21" a="1"/>
  <c r="BS36" i="21" s="1"/>
  <c r="BQ35" i="21" a="1"/>
  <c r="BQ35" i="21" s="1"/>
  <c r="BS35" i="21" a="1"/>
  <c r="BS35" i="21" s="1"/>
  <c r="BT35" i="21" a="1"/>
  <c r="BT35" i="21" s="1"/>
  <c r="BQ16" i="21" a="1"/>
  <c r="BQ16" i="21" s="1"/>
  <c r="BS16" i="21" a="1"/>
  <c r="BS16" i="21" s="1"/>
  <c r="BT16" i="21" a="1"/>
  <c r="BT16" i="21" s="1"/>
  <c r="BQ28" i="21" a="1"/>
  <c r="BQ28" i="21" s="1"/>
  <c r="BS28" i="21" a="1"/>
  <c r="BS28" i="21" s="1"/>
  <c r="BT28" i="21" a="1"/>
  <c r="BT28" i="21" s="1"/>
  <c r="BQ17" i="21" a="1"/>
  <c r="BQ17" i="21" s="1"/>
  <c r="BS17" i="21" a="1"/>
  <c r="BS17" i="21" s="1"/>
  <c r="BQ51" i="21" a="1"/>
  <c r="BQ51" i="21" s="1"/>
  <c r="BS51" i="21" a="1"/>
  <c r="BS51" i="21" s="1"/>
  <c r="BT51" i="21" a="1"/>
  <c r="BT51" i="21" s="1"/>
  <c r="BR23" i="21" a="1"/>
  <c r="BR23" i="21" s="1"/>
  <c r="BS23" i="21" a="1"/>
  <c r="BS23" i="21" s="1"/>
  <c r="BT23" i="21" a="1"/>
  <c r="BT23" i="21" s="1"/>
  <c r="BQ23" i="21" a="1"/>
  <c r="BQ23" i="21" s="1"/>
  <c r="U11" i="21"/>
  <c r="CR5" i="21"/>
  <c r="CS5" i="21"/>
  <c r="CR45" i="21"/>
  <c r="CT45" i="21" s="1" a="1"/>
  <c r="CT45" i="21" s="1"/>
  <c r="CS45" i="21"/>
  <c r="CU45" i="21" s="1" a="1"/>
  <c r="CU45" i="21" s="1"/>
  <c r="CR7" i="21"/>
  <c r="CS7" i="21"/>
  <c r="CU7" i="21" s="1" a="1"/>
  <c r="CU7" i="21" s="1"/>
  <c r="CV7" i="21" s="1"/>
  <c r="CR6" i="21"/>
  <c r="CS6" i="21"/>
  <c r="CU6" i="21" s="1" a="1"/>
  <c r="CU6" i="21" s="1"/>
  <c r="CV6" i="21" s="1"/>
  <c r="CR33" i="21"/>
  <c r="CS33" i="21"/>
  <c r="CU33" i="21" s="1" a="1"/>
  <c r="CU33" i="21" s="1"/>
  <c r="CV33" i="21" s="1"/>
  <c r="CR25" i="21"/>
  <c r="CS25" i="21"/>
  <c r="CU25" i="21" s="1" a="1"/>
  <c r="CU25" i="21" s="1"/>
  <c r="CV25" i="21" s="1"/>
  <c r="CR18" i="21"/>
  <c r="CS18" i="21"/>
  <c r="CU18" i="21" s="1" a="1"/>
  <c r="CU18" i="21" s="1"/>
  <c r="CV18" i="21" s="1"/>
  <c r="CR11" i="21"/>
  <c r="CS11" i="21"/>
  <c r="CU11" i="21" s="1" a="1"/>
  <c r="CU11" i="21" s="1"/>
  <c r="CV11" i="21" s="1"/>
  <c r="CR4" i="21"/>
  <c r="CS4" i="21"/>
  <c r="CU4" i="21" s="1" a="1"/>
  <c r="CU4" i="21" s="1"/>
  <c r="CV4" i="21" s="1"/>
  <c r="CR30" i="21"/>
  <c r="CS30" i="21"/>
  <c r="CU30" i="21" s="1" a="1"/>
  <c r="CU30" i="21" s="1"/>
  <c r="CV30" i="21" s="1"/>
  <c r="CR15" i="21"/>
  <c r="CS15" i="21"/>
  <c r="CU15" i="21" s="1" a="1"/>
  <c r="CU15" i="21" s="1"/>
  <c r="CV15" i="21" s="1"/>
  <c r="CR42" i="21"/>
  <c r="CS42" i="21"/>
  <c r="CU42" i="21" s="1" a="1"/>
  <c r="CU42" i="21" s="1"/>
  <c r="CV42" i="21" s="1"/>
  <c r="CR49" i="21"/>
  <c r="CS49" i="21"/>
  <c r="CR46" i="21"/>
  <c r="CS46" i="21"/>
  <c r="CR19" i="21"/>
  <c r="CT19" i="21" s="1" a="1"/>
  <c r="CT19" i="21" s="1"/>
  <c r="CS19" i="21"/>
  <c r="CU19" i="21" s="1" a="1"/>
  <c r="CU19" i="21" s="1"/>
  <c r="CR32" i="21"/>
  <c r="CT32" i="21" s="1" a="1"/>
  <c r="CT32" i="21" s="1"/>
  <c r="CS32" i="21"/>
  <c r="CU32" i="21" s="1" a="1"/>
  <c r="CU32" i="21" s="1"/>
  <c r="CR14" i="21"/>
  <c r="CS14" i="21"/>
  <c r="CR43" i="21"/>
  <c r="CS43" i="21"/>
  <c r="CR24" i="21"/>
  <c r="CS24" i="21"/>
  <c r="CU24" i="21" s="1" a="1"/>
  <c r="CU24" i="21" s="1"/>
  <c r="CV24" i="21" s="1"/>
  <c r="CR34" i="21"/>
  <c r="CS34" i="21"/>
  <c r="CR12" i="21"/>
  <c r="CS12" i="21"/>
  <c r="CR20" i="21"/>
  <c r="CS20" i="21"/>
  <c r="CU20" i="21" s="1" a="1"/>
  <c r="CU20" i="21" s="1"/>
  <c r="CV20" i="21" s="1"/>
  <c r="CR10" i="21"/>
  <c r="CS10" i="21"/>
  <c r="CU10" i="21" s="1" a="1"/>
  <c r="CU10" i="21" s="1"/>
  <c r="CV10" i="21" s="1"/>
  <c r="CR50" i="21"/>
  <c r="CS50" i="21"/>
  <c r="CU50" i="21" s="1" a="1"/>
  <c r="CU50" i="21" s="1"/>
  <c r="CV50" i="21" s="1"/>
  <c r="CR29" i="21"/>
  <c r="CS29" i="21"/>
  <c r="CR21" i="21"/>
  <c r="CS21" i="21"/>
  <c r="CR38" i="21"/>
  <c r="CS38" i="21"/>
  <c r="CR8" i="21"/>
  <c r="CS8" i="21"/>
  <c r="CR39" i="21"/>
  <c r="CS39" i="21"/>
  <c r="CR31" i="21"/>
  <c r="CS31" i="21"/>
  <c r="CR47" i="21"/>
  <c r="CS47" i="21"/>
  <c r="CU47" i="21" s="1" a="1"/>
  <c r="CU47" i="21" s="1"/>
  <c r="CV47" i="21" s="1"/>
  <c r="CR44" i="21"/>
  <c r="CS44" i="21"/>
  <c r="CR37" i="21"/>
  <c r="CS37" i="21"/>
  <c r="CR26" i="21"/>
  <c r="CS26" i="21"/>
  <c r="CR13" i="21"/>
  <c r="CS13" i="21"/>
  <c r="CR40" i="21"/>
  <c r="CS40" i="21"/>
  <c r="CR9" i="21"/>
  <c r="CS9" i="21"/>
  <c r="CR41" i="21"/>
  <c r="CS41" i="21"/>
  <c r="CR22" i="21"/>
  <c r="CS22" i="21"/>
  <c r="CR27" i="21"/>
  <c r="CS27" i="21"/>
  <c r="CR48" i="21"/>
  <c r="CS48" i="21"/>
  <c r="CR36" i="21"/>
  <c r="CS36" i="21"/>
  <c r="CU36" i="21" s="1" a="1"/>
  <c r="CU36" i="21" s="1"/>
  <c r="CV36" i="21" s="1"/>
  <c r="CR35" i="21"/>
  <c r="CS35" i="21"/>
  <c r="CR16" i="21"/>
  <c r="CS16" i="21"/>
  <c r="CR28" i="21"/>
  <c r="CS28" i="21"/>
  <c r="CR17" i="21"/>
  <c r="CS17" i="21"/>
  <c r="CR51" i="21"/>
  <c r="CS51" i="21"/>
  <c r="CS23" i="21"/>
  <c r="CU23" i="21" s="1" a="1"/>
  <c r="CU23" i="21" s="1"/>
  <c r="CR23" i="21"/>
  <c r="CT23" i="21" s="1" a="1"/>
  <c r="CT23" i="21" s="1"/>
  <c r="CT5" i="21" a="1"/>
  <c r="CT5" i="21" s="1"/>
  <c r="CV5" i="21" s="1"/>
  <c r="BU43" i="21" l="1"/>
  <c r="BU17" i="21"/>
  <c r="BU13" i="21"/>
  <c r="CV23" i="21"/>
  <c r="BU10" i="21"/>
  <c r="CV19" i="21"/>
  <c r="BU31" i="21"/>
  <c r="BU48" i="21"/>
  <c r="BU19" i="21"/>
  <c r="BU29" i="21"/>
  <c r="BU39" i="21"/>
  <c r="BU24" i="21"/>
  <c r="BU18" i="21"/>
  <c r="BU9" i="21"/>
  <c r="BU41" i="21"/>
  <c r="BU26" i="21"/>
  <c r="BU4" i="21"/>
  <c r="BU28" i="21"/>
  <c r="BU36" i="21"/>
  <c r="BU40" i="21"/>
  <c r="BU7" i="21"/>
  <c r="BU27" i="21"/>
  <c r="BU32" i="21"/>
  <c r="BU35" i="21"/>
  <c r="BU38" i="21"/>
  <c r="CV32" i="21"/>
  <c r="BU22" i="21"/>
  <c r="BU8" i="21"/>
  <c r="BU21" i="21"/>
  <c r="BU12" i="21"/>
  <c r="BU50" i="21"/>
  <c r="BU14" i="21"/>
  <c r="BU30" i="21"/>
  <c r="BU45" i="21"/>
  <c r="BU44" i="21"/>
  <c r="BU49" i="21"/>
  <c r="BU42" i="21"/>
  <c r="BU6" i="21"/>
  <c r="BU5" i="21"/>
  <c r="BU33" i="21"/>
  <c r="BU51" i="21"/>
  <c r="BU16" i="21"/>
  <c r="BU46" i="21"/>
  <c r="BU25" i="21"/>
  <c r="BU20" i="21"/>
  <c r="BU34" i="21"/>
  <c r="BU11" i="21"/>
  <c r="BU15" i="21"/>
  <c r="BU37" i="21"/>
  <c r="BU47" i="21"/>
  <c r="CK28" i="21"/>
  <c r="CK37" i="21"/>
  <c r="CK49" i="21"/>
  <c r="CK12" i="21"/>
  <c r="CV45" i="21"/>
  <c r="CK39" i="21"/>
  <c r="CK14" i="21"/>
  <c r="CK29" i="21"/>
  <c r="CK4" i="21"/>
  <c r="CK5" i="21"/>
  <c r="CK33" i="21"/>
  <c r="CK16" i="21"/>
  <c r="CK8" i="21"/>
  <c r="CK51" i="21"/>
  <c r="CK22" i="21"/>
  <c r="CK47" i="21"/>
  <c r="CK10" i="21"/>
  <c r="CK19" i="21"/>
  <c r="CK18" i="21"/>
  <c r="CK36" i="21"/>
  <c r="CK26" i="21"/>
  <c r="CK21" i="21"/>
  <c r="CK43" i="21"/>
  <c r="CK30" i="21"/>
  <c r="CK45" i="21"/>
  <c r="CK27" i="21"/>
  <c r="CK44" i="21"/>
  <c r="CK50" i="21"/>
  <c r="CK32" i="21"/>
  <c r="CK11" i="21"/>
  <c r="CK35" i="21"/>
  <c r="CK13" i="21"/>
  <c r="CK38" i="21"/>
  <c r="CK24" i="21"/>
  <c r="CK15" i="21"/>
  <c r="CK7" i="21"/>
  <c r="CK17" i="21"/>
  <c r="CK41" i="21"/>
  <c r="CK31" i="21"/>
  <c r="CK20" i="21"/>
  <c r="CK46" i="21"/>
  <c r="CK25" i="21"/>
  <c r="CK40" i="21"/>
  <c r="CK34" i="21"/>
  <c r="CK42" i="21"/>
  <c r="CK6" i="21"/>
  <c r="CK23" i="21"/>
  <c r="BU23" i="21"/>
  <c r="R51" i="21" l="1" a="1"/>
  <c r="R51" i="21" s="1"/>
  <c r="Q51" i="21" a="1"/>
  <c r="Q51" i="21" s="1"/>
  <c r="R17" i="21" a="1"/>
  <c r="R17" i="21" s="1"/>
  <c r="Q17" i="21" a="1"/>
  <c r="Q17" i="21" s="1"/>
  <c r="R28" i="21" a="1"/>
  <c r="R28" i="21" s="1"/>
  <c r="Q16" i="21" a="1"/>
  <c r="Q16" i="21" s="1"/>
  <c r="R35" i="21" a="1"/>
  <c r="R35" i="21" s="1"/>
  <c r="Q35" i="21" a="1"/>
  <c r="Q35" i="21" s="1"/>
  <c r="R48" i="21" a="1"/>
  <c r="R48" i="21" s="1"/>
  <c r="R27" i="21" a="1"/>
  <c r="R27" i="21" s="1"/>
  <c r="Q27" i="21" a="1"/>
  <c r="Q27" i="21" s="1"/>
  <c r="R22" i="21" a="1"/>
  <c r="R22" i="21" s="1"/>
  <c r="Q22" i="21" a="1"/>
  <c r="Q22" i="21" s="1"/>
  <c r="R41" i="21" a="1"/>
  <c r="R41" i="21" s="1"/>
  <c r="R9" i="21" a="1"/>
  <c r="R9" i="21" s="1"/>
  <c r="Q9" i="21" a="1"/>
  <c r="Q9" i="21" s="1"/>
  <c r="Q40" i="21" a="1"/>
  <c r="Q40" i="21" s="1"/>
  <c r="R26" i="21" a="1"/>
  <c r="R26" i="21" s="1"/>
  <c r="Q26" i="21" a="1"/>
  <c r="Q26" i="21" s="1"/>
  <c r="R37" i="21" a="1"/>
  <c r="R37" i="21" s="1"/>
  <c r="R44" i="21" a="1"/>
  <c r="R44" i="21" s="1"/>
  <c r="Q44" i="21" a="1"/>
  <c r="Q44" i="21" s="1"/>
  <c r="R47" i="21" a="1"/>
  <c r="R47" i="21" s="1"/>
  <c r="R31" i="21" a="1"/>
  <c r="R31" i="21" s="1"/>
  <c r="Q31" i="21" a="1"/>
  <c r="Q31" i="21" s="1"/>
  <c r="R39" i="21" a="1"/>
  <c r="R39" i="21" s="1"/>
  <c r="R8" i="21" a="1"/>
  <c r="R8" i="21" s="1"/>
  <c r="Q8" i="21" a="1"/>
  <c r="Q8" i="21" s="1"/>
  <c r="R38" i="21" a="1"/>
  <c r="R38" i="21" s="1"/>
  <c r="Q38" i="21" a="1"/>
  <c r="Q38" i="21" s="1"/>
  <c r="R21" i="21" a="1"/>
  <c r="R21" i="21" s="1"/>
  <c r="Q21" i="21" a="1"/>
  <c r="Q21" i="21" s="1"/>
  <c r="R29" i="21" a="1"/>
  <c r="R29" i="21" s="1"/>
  <c r="Q29" i="21" a="1"/>
  <c r="Q29" i="21" s="1"/>
  <c r="Q50" i="21" a="1"/>
  <c r="Q50" i="21" s="1"/>
  <c r="U50" i="21" s="1"/>
  <c r="R10" i="21" a="1"/>
  <c r="R10" i="21" s="1"/>
  <c r="Q10" i="21" a="1"/>
  <c r="Q10" i="21" s="1"/>
  <c r="S20" i="21" a="1"/>
  <c r="S20" i="21" s="1"/>
  <c r="Q20" i="21" a="1"/>
  <c r="Q20" i="21" s="1"/>
  <c r="R12" i="21" a="1"/>
  <c r="R12" i="21" s="1"/>
  <c r="Q12" i="21" a="1"/>
  <c r="Q12" i="21" s="1"/>
  <c r="R34" i="21" a="1"/>
  <c r="R34" i="21" s="1"/>
  <c r="Q34" i="21" a="1"/>
  <c r="Q34" i="21" s="1"/>
  <c r="R24" i="21" a="1"/>
  <c r="R24" i="21" s="1"/>
  <c r="Q24" i="21" a="1"/>
  <c r="Q24" i="21" s="1"/>
  <c r="R43" i="21" a="1"/>
  <c r="R43" i="21" s="1"/>
  <c r="Q43" i="21" a="1"/>
  <c r="Q43" i="21" s="1"/>
  <c r="R14" i="21" a="1"/>
  <c r="R14" i="21" s="1"/>
  <c r="Q14" i="21" a="1"/>
  <c r="Q14" i="21" s="1"/>
  <c r="R32" i="21" a="1"/>
  <c r="R32" i="21" s="1"/>
  <c r="R19" i="21" a="1"/>
  <c r="R19" i="21" s="1"/>
  <c r="Q19" i="21" a="1"/>
  <c r="Q19" i="21" s="1"/>
  <c r="R46" i="21" a="1"/>
  <c r="R46" i="21" s="1"/>
  <c r="Q46" i="21" a="1"/>
  <c r="Q46" i="21" s="1"/>
  <c r="S49" i="21" a="1"/>
  <c r="S49" i="21" s="1"/>
  <c r="R49" i="21" a="1"/>
  <c r="R49" i="21" s="1"/>
  <c r="Q49" i="21" a="1"/>
  <c r="Q49" i="21" s="1"/>
  <c r="R42" i="21" a="1"/>
  <c r="R42" i="21" s="1"/>
  <c r="Q42" i="21" a="1"/>
  <c r="Q42" i="21" s="1"/>
  <c r="Q15" i="21" a="1"/>
  <c r="Q15" i="21" s="1"/>
  <c r="T30" i="21" a="1"/>
  <c r="T30" i="21" s="1"/>
  <c r="U30" i="21" s="1"/>
  <c r="Q4" i="21" a="1"/>
  <c r="Q4" i="21" s="1"/>
  <c r="U4" i="21" s="1"/>
  <c r="Q18" i="21" a="1"/>
  <c r="Q18" i="21" s="1"/>
  <c r="U18" i="21" s="1"/>
  <c r="R25" i="21" a="1"/>
  <c r="R25" i="21" s="1"/>
  <c r="Q25" i="21" a="1"/>
  <c r="Q25" i="21" s="1"/>
  <c r="Q33" i="21" a="1"/>
  <c r="Q33" i="21" s="1"/>
  <c r="U33" i="21" s="1"/>
  <c r="S6" i="21" a="1"/>
  <c r="S6" i="21" s="1"/>
  <c r="Q6" i="21" a="1"/>
  <c r="Q6" i="21" s="1"/>
  <c r="R7" i="21" a="1"/>
  <c r="R7" i="21" s="1"/>
  <c r="Q7" i="21" a="1"/>
  <c r="Q7" i="21" s="1"/>
  <c r="Q45" i="21" a="1"/>
  <c r="Q45" i="21" s="1"/>
  <c r="U45" i="21" s="1"/>
  <c r="T5" i="21" a="1"/>
  <c r="T5" i="21" s="1"/>
  <c r="Q5" i="21" a="1"/>
  <c r="Q5" i="21" s="1"/>
  <c r="S23" i="21" a="1"/>
  <c r="S23" i="21" s="1"/>
  <c r="Q23" i="21" a="1"/>
  <c r="Q23" i="21" s="1"/>
  <c r="AL51" i="21" a="1"/>
  <c r="AL51" i="21" s="1"/>
  <c r="AK51" i="21" a="1"/>
  <c r="AK51" i="21" s="1"/>
  <c r="AH17" i="21" a="1"/>
  <c r="AH17" i="21" s="1"/>
  <c r="AO17" i="21" s="1"/>
  <c r="AN28" i="21" a="1"/>
  <c r="AN28" i="21" s="1"/>
  <c r="AL28" i="21" a="1"/>
  <c r="AL28" i="21" s="1"/>
  <c r="AK28" i="21" a="1"/>
  <c r="AK28" i="21" s="1"/>
  <c r="AH28" i="21" a="1"/>
  <c r="AH28" i="21" s="1"/>
  <c r="AN16" i="21" a="1"/>
  <c r="AN16" i="21" s="1"/>
  <c r="AL16" i="21" a="1"/>
  <c r="AL16" i="21" s="1"/>
  <c r="AK16" i="21" a="1"/>
  <c r="AK16" i="21" s="1"/>
  <c r="AH16" i="21" a="1"/>
  <c r="AH16" i="21" s="1"/>
  <c r="AL35" i="21" a="1"/>
  <c r="AL35" i="21" s="1"/>
  <c r="AK35" i="21" a="1"/>
  <c r="AK35" i="21" s="1"/>
  <c r="AJ35" i="21" a="1"/>
  <c r="AJ35" i="21" s="1"/>
  <c r="AH35" i="21" a="1"/>
  <c r="AH35" i="21" s="1"/>
  <c r="AL36" i="21" a="1"/>
  <c r="AL36" i="21" s="1"/>
  <c r="AK36" i="21" a="1"/>
  <c r="AK36" i="21" s="1"/>
  <c r="AJ36" i="21" a="1"/>
  <c r="AJ36" i="21" s="1"/>
  <c r="AH36" i="21" a="1"/>
  <c r="AH36" i="21" s="1"/>
  <c r="AG36" i="21" a="1"/>
  <c r="AG36" i="21" s="1"/>
  <c r="AN48" i="21" a="1"/>
  <c r="AN48" i="21" s="1"/>
  <c r="AL48" i="21" a="1"/>
  <c r="AL48" i="21" s="1"/>
  <c r="AK48" i="21" a="1"/>
  <c r="AK48" i="21" s="1"/>
  <c r="AH48" i="21" a="1"/>
  <c r="AH48" i="21" s="1"/>
  <c r="AG48" i="21" a="1"/>
  <c r="AG48" i="21" s="1"/>
  <c r="AN27" i="21" a="1"/>
  <c r="AN27" i="21" s="1"/>
  <c r="AK27" i="21" a="1"/>
  <c r="AK27" i="21" s="1"/>
  <c r="AH27" i="21" a="1"/>
  <c r="AH27" i="21" s="1"/>
  <c r="AG27" i="21" a="1"/>
  <c r="AG27" i="21" s="1"/>
  <c r="AN22" i="21" a="1"/>
  <c r="AN22" i="21" s="1"/>
  <c r="AH22" i="21" a="1"/>
  <c r="AH22" i="21" s="1"/>
  <c r="AG22" i="21" a="1"/>
  <c r="AG22" i="21" s="1"/>
  <c r="AN41" i="21" a="1"/>
  <c r="AN41" i="21" s="1"/>
  <c r="AJ41" i="21" a="1"/>
  <c r="AJ41" i="21" s="1"/>
  <c r="AH41" i="21" a="1"/>
  <c r="AH41" i="21" s="1"/>
  <c r="AG41" i="21" a="1"/>
  <c r="AG41" i="21" s="1"/>
  <c r="AN9" i="21" a="1"/>
  <c r="AN9" i="21" s="1"/>
  <c r="AL9" i="21" a="1"/>
  <c r="AL9" i="21" s="1"/>
  <c r="AH9" i="21" a="1"/>
  <c r="AH9" i="21" s="1"/>
  <c r="AG9" i="21" a="1"/>
  <c r="AG9" i="21" s="1"/>
  <c r="AN40" i="21" a="1"/>
  <c r="AN40" i="21" s="1"/>
  <c r="AL40" i="21" a="1"/>
  <c r="AL40" i="21" s="1"/>
  <c r="AH40" i="21" a="1"/>
  <c r="AH40" i="21" s="1"/>
  <c r="AG40" i="21" a="1"/>
  <c r="AG40" i="21" s="1"/>
  <c r="AN13" i="21" a="1"/>
  <c r="AN13" i="21" s="1"/>
  <c r="AL13" i="21" a="1"/>
  <c r="AL13" i="21" s="1"/>
  <c r="AK13" i="21" a="1"/>
  <c r="AK13" i="21" s="1"/>
  <c r="AH13" i="21" a="1"/>
  <c r="AH13" i="21" s="1"/>
  <c r="AG13" i="21" a="1"/>
  <c r="AG13" i="21" s="1"/>
  <c r="AN26" i="21" a="1"/>
  <c r="AN26" i="21" s="1"/>
  <c r="AL26" i="21" a="1"/>
  <c r="AL26" i="21" s="1"/>
  <c r="AK26" i="21" a="1"/>
  <c r="AK26" i="21" s="1"/>
  <c r="AJ26" i="21" a="1"/>
  <c r="AJ26" i="21" s="1"/>
  <c r="AH26" i="21" a="1"/>
  <c r="AH26" i="21" s="1"/>
  <c r="AG26" i="21" a="1"/>
  <c r="AG26" i="21" s="1"/>
  <c r="AN37" i="21" a="1"/>
  <c r="AN37" i="21" s="1"/>
  <c r="AL37" i="21" a="1"/>
  <c r="AL37" i="21" s="1"/>
  <c r="AK37" i="21" a="1"/>
  <c r="AK37" i="21" s="1"/>
  <c r="AH37" i="21" a="1"/>
  <c r="AH37" i="21" s="1"/>
  <c r="AG37" i="21" a="1"/>
  <c r="AG37" i="21" s="1"/>
  <c r="AN44" i="21" a="1"/>
  <c r="AN44" i="21" s="1"/>
  <c r="AL44" i="21" a="1"/>
  <c r="AL44" i="21" s="1"/>
  <c r="AK44" i="21" a="1"/>
  <c r="AK44" i="21" s="1"/>
  <c r="AH44" i="21" a="1"/>
  <c r="AH44" i="21" s="1"/>
  <c r="AG44" i="21" a="1"/>
  <c r="AG44" i="21" s="1"/>
  <c r="AN47" i="21" a="1"/>
  <c r="AN47" i="21" s="1"/>
  <c r="AL47" i="21" a="1"/>
  <c r="AL47" i="21" s="1"/>
  <c r="AK47" i="21" a="1"/>
  <c r="AK47" i="21" s="1"/>
  <c r="AJ47" i="21" a="1"/>
  <c r="AJ47" i="21" s="1"/>
  <c r="AH47" i="21" a="1"/>
  <c r="AH47" i="21" s="1"/>
  <c r="AG47" i="21" a="1"/>
  <c r="AG47" i="21" s="1"/>
  <c r="AH31" i="21" a="1"/>
  <c r="AH31" i="21" s="1"/>
  <c r="AG31" i="21" a="1"/>
  <c r="AG31" i="21" s="1"/>
  <c r="AN39" i="21" a="1"/>
  <c r="AN39" i="21" s="1"/>
  <c r="AL39" i="21" a="1"/>
  <c r="AL39" i="21" s="1"/>
  <c r="AK39" i="21" a="1"/>
  <c r="AK39" i="21" s="1"/>
  <c r="AH39" i="21" a="1"/>
  <c r="AH39" i="21" s="1"/>
  <c r="AG39" i="21" a="1"/>
  <c r="AG39" i="21" s="1"/>
  <c r="AL8" i="21" a="1"/>
  <c r="AL8" i="21" s="1"/>
  <c r="AH8" i="21" a="1"/>
  <c r="AH8" i="21" s="1"/>
  <c r="AG8" i="21" a="1"/>
  <c r="AG8" i="21" s="1"/>
  <c r="AN38" i="21" a="1"/>
  <c r="AN38" i="21" s="1"/>
  <c r="AL38" i="21" a="1"/>
  <c r="AL38" i="21" s="1"/>
  <c r="AK38" i="21" a="1"/>
  <c r="AK38" i="21" s="1"/>
  <c r="AH38" i="21" a="1"/>
  <c r="AH38" i="21" s="1"/>
  <c r="AG38" i="21" a="1"/>
  <c r="AG38" i="21" s="1"/>
  <c r="AN21" i="21" a="1"/>
  <c r="AN21" i="21" s="1"/>
  <c r="AL21" i="21" a="1"/>
  <c r="AL21" i="21" s="1"/>
  <c r="AK21" i="21" a="1"/>
  <c r="AK21" i="21" s="1"/>
  <c r="AJ21" i="21" a="1"/>
  <c r="AJ21" i="21" s="1"/>
  <c r="AI21" i="21" a="1"/>
  <c r="AI21" i="21" s="1"/>
  <c r="AH21" i="21" a="1"/>
  <c r="AH21" i="21" s="1"/>
  <c r="AG21" i="21" a="1"/>
  <c r="AG21" i="21" s="1"/>
  <c r="AN29" i="21" a="1"/>
  <c r="AN29" i="21" s="1"/>
  <c r="AL29" i="21" a="1"/>
  <c r="AL29" i="21" s="1"/>
  <c r="AK29" i="21" a="1"/>
  <c r="AK29" i="21" s="1"/>
  <c r="AH29" i="21" a="1"/>
  <c r="AH29" i="21" s="1"/>
  <c r="AG29" i="21" a="1"/>
  <c r="AG29" i="21" s="1"/>
  <c r="AN50" i="21" a="1"/>
  <c r="AN50" i="21" s="1"/>
  <c r="AL50" i="21" a="1"/>
  <c r="AL50" i="21" s="1"/>
  <c r="AJ50" i="21" a="1"/>
  <c r="AJ50" i="21" s="1"/>
  <c r="AH50" i="21" a="1"/>
  <c r="AH50" i="21" s="1"/>
  <c r="AG50" i="21" a="1"/>
  <c r="AG50" i="21" s="1"/>
  <c r="AL10" i="21" a="1"/>
  <c r="AL10" i="21" s="1"/>
  <c r="AK10" i="21" a="1"/>
  <c r="AK10" i="21" s="1"/>
  <c r="AJ10" i="21" a="1"/>
  <c r="AJ10" i="21" s="1"/>
  <c r="AI10" i="21" a="1"/>
  <c r="AI10" i="21" s="1"/>
  <c r="AH10" i="21" a="1"/>
  <c r="AH10" i="21" s="1"/>
  <c r="AG10" i="21" a="1"/>
  <c r="AG10" i="21" s="1"/>
  <c r="AN20" i="21" a="1"/>
  <c r="AN20" i="21" s="1"/>
  <c r="AL20" i="21" a="1"/>
  <c r="AL20" i="21" s="1"/>
  <c r="AK20" i="21" a="1"/>
  <c r="AK20" i="21" s="1"/>
  <c r="AJ20" i="21" a="1"/>
  <c r="AJ20" i="21" s="1"/>
  <c r="AI20" i="21" a="1"/>
  <c r="AI20" i="21" s="1"/>
  <c r="AH20" i="21" a="1"/>
  <c r="AH20" i="21" s="1"/>
  <c r="AG20" i="21" a="1"/>
  <c r="AG20" i="21" s="1"/>
  <c r="AN12" i="21" a="1"/>
  <c r="AN12" i="21" s="1"/>
  <c r="AL12" i="21" a="1"/>
  <c r="AL12" i="21" s="1"/>
  <c r="AK12" i="21" a="1"/>
  <c r="AK12" i="21" s="1"/>
  <c r="AJ12" i="21" a="1"/>
  <c r="AJ12" i="21" s="1"/>
  <c r="AI12" i="21" a="1"/>
  <c r="AI12" i="21" s="1"/>
  <c r="AH12" i="21" a="1"/>
  <c r="AH12" i="21" s="1"/>
  <c r="AG12" i="21" a="1"/>
  <c r="AG12" i="21" s="1"/>
  <c r="AN34" i="21" a="1"/>
  <c r="AN34" i="21" s="1"/>
  <c r="AL34" i="21" a="1"/>
  <c r="AL34" i="21" s="1"/>
  <c r="AK34" i="21" a="1"/>
  <c r="AK34" i="21" s="1"/>
  <c r="AJ34" i="21" a="1"/>
  <c r="AJ34" i="21" s="1"/>
  <c r="AI34" i="21" a="1"/>
  <c r="AI34" i="21" s="1"/>
  <c r="AH34" i="21" a="1"/>
  <c r="AH34" i="21" s="1"/>
  <c r="AG34" i="21" a="1"/>
  <c r="AG34" i="21" s="1"/>
  <c r="AN24" i="21" a="1"/>
  <c r="AN24" i="21" s="1"/>
  <c r="AL24" i="21" a="1"/>
  <c r="AL24" i="21" s="1"/>
  <c r="AK24" i="21" a="1"/>
  <c r="AK24" i="21" s="1"/>
  <c r="AJ24" i="21" a="1"/>
  <c r="AJ24" i="21" s="1"/>
  <c r="AI24" i="21" a="1"/>
  <c r="AI24" i="21" s="1"/>
  <c r="AH24" i="21" a="1"/>
  <c r="AH24" i="21" s="1"/>
  <c r="AG24" i="21" a="1"/>
  <c r="AG24" i="21" s="1"/>
  <c r="AN43" i="21" a="1"/>
  <c r="AN43" i="21" s="1"/>
  <c r="AO43" i="21" s="1"/>
  <c r="AN14" i="21" a="1"/>
  <c r="AN14" i="21" s="1"/>
  <c r="AO14" i="21" s="1"/>
  <c r="AN32" i="21" a="1"/>
  <c r="AN32" i="21" s="1"/>
  <c r="AL32" i="21" a="1"/>
  <c r="AL32" i="21" s="1"/>
  <c r="AN19" i="21" a="1"/>
  <c r="AN19" i="21" s="1"/>
  <c r="AL19" i="21" a="1"/>
  <c r="AL19" i="21" s="1"/>
  <c r="AJ19" i="21" a="1"/>
  <c r="AJ19" i="21" s="1"/>
  <c r="AI19" i="21" a="1"/>
  <c r="AI19" i="21" s="1"/>
  <c r="AN46" i="21" a="1"/>
  <c r="AN46" i="21" s="1"/>
  <c r="AL46" i="21" a="1"/>
  <c r="AL46" i="21" s="1"/>
  <c r="AJ46" i="21" a="1"/>
  <c r="AJ46" i="21" s="1"/>
  <c r="AI46" i="21" a="1"/>
  <c r="AI46" i="21" s="1"/>
  <c r="AN49" i="21" a="1"/>
  <c r="AN49" i="21" s="1"/>
  <c r="AL49" i="21" a="1"/>
  <c r="AL49" i="21" s="1"/>
  <c r="AN42" i="21" a="1"/>
  <c r="AN42" i="21" s="1"/>
  <c r="AO42" i="21" s="1"/>
  <c r="AN15" i="21" a="1"/>
  <c r="AN15" i="21" s="1"/>
  <c r="AL15" i="21" a="1"/>
  <c r="AL15" i="21" s="1"/>
  <c r="AN30" i="21" a="1"/>
  <c r="AN30" i="21" s="1"/>
  <c r="AM30" i="21" a="1"/>
  <c r="AM30" i="21" s="1"/>
  <c r="AL30" i="21" a="1"/>
  <c r="AL30" i="21" s="1"/>
  <c r="AK30" i="21" a="1"/>
  <c r="AK30" i="21" s="1"/>
  <c r="AJ30" i="21" a="1"/>
  <c r="AJ30" i="21" s="1"/>
  <c r="AH30" i="21" a="1"/>
  <c r="AH30" i="21" s="1"/>
  <c r="AG30" i="21" a="1"/>
  <c r="AG30" i="21" s="1"/>
  <c r="AL4" i="21" a="1"/>
  <c r="AL4" i="21" s="1"/>
  <c r="AK4" i="21" a="1"/>
  <c r="AK4" i="21" s="1"/>
  <c r="AH4" i="21" a="1"/>
  <c r="AH4" i="21" s="1"/>
  <c r="AL11" i="21" a="1"/>
  <c r="AL11" i="21" s="1"/>
  <c r="AK11" i="21" a="1"/>
  <c r="AK11" i="21" s="1"/>
  <c r="AI11" i="21" a="1"/>
  <c r="AI11" i="21" s="1"/>
  <c r="AH11" i="21" a="1"/>
  <c r="AH11" i="21" s="1"/>
  <c r="AG11" i="21" a="1"/>
  <c r="AG11" i="21" s="1"/>
  <c r="AN18" i="21" a="1"/>
  <c r="AN18" i="21" s="1"/>
  <c r="AM18" i="21" a="1"/>
  <c r="AM18" i="21" s="1"/>
  <c r="AL18" i="21" a="1"/>
  <c r="AL18" i="21" s="1"/>
  <c r="AG18" i="21" a="1"/>
  <c r="AG18" i="21" s="1"/>
  <c r="AN25" i="21" a="1"/>
  <c r="AN25" i="21" s="1"/>
  <c r="AM25" i="21" a="1"/>
  <c r="AM25" i="21" s="1"/>
  <c r="AL25" i="21" a="1"/>
  <c r="AL25" i="21" s="1"/>
  <c r="AK25" i="21" a="1"/>
  <c r="AK25" i="21" s="1"/>
  <c r="AH25" i="21" a="1"/>
  <c r="AH25" i="21" s="1"/>
  <c r="AG25" i="21" a="1"/>
  <c r="AG25" i="21" s="1"/>
  <c r="AN33" i="21" a="1"/>
  <c r="AN33" i="21" s="1"/>
  <c r="AM33" i="21" a="1"/>
  <c r="AM33" i="21" s="1"/>
  <c r="AL33" i="21" a="1"/>
  <c r="AL33" i="21" s="1"/>
  <c r="AK33" i="21" a="1"/>
  <c r="AK33" i="21" s="1"/>
  <c r="AH33" i="21" a="1"/>
  <c r="AH33" i="21" s="1"/>
  <c r="AG33" i="21" a="1"/>
  <c r="AG33" i="21" s="1"/>
  <c r="AN6" i="21" a="1"/>
  <c r="AN6" i="21" s="1"/>
  <c r="AL6" i="21" a="1"/>
  <c r="AL6" i="21" s="1"/>
  <c r="AK6" i="21" a="1"/>
  <c r="AK6" i="21" s="1"/>
  <c r="AH6" i="21" a="1"/>
  <c r="AH6" i="21" s="1"/>
  <c r="AG6" i="21" a="1"/>
  <c r="AG6" i="21" s="1"/>
  <c r="AN7" i="21" a="1"/>
  <c r="AN7" i="21" s="1"/>
  <c r="AL7" i="21" a="1"/>
  <c r="AL7" i="21" s="1"/>
  <c r="AK7" i="21" a="1"/>
  <c r="AK7" i="21" s="1"/>
  <c r="AH7" i="21" a="1"/>
  <c r="AH7" i="21" s="1"/>
  <c r="AG7" i="21" a="1"/>
  <c r="AG7" i="21" s="1"/>
  <c r="AN45" i="21" a="1"/>
  <c r="AN45" i="21" s="1"/>
  <c r="AL45" i="21" a="1"/>
  <c r="AL45" i="21" s="1"/>
  <c r="AK45" i="21" a="1"/>
  <c r="AK45" i="21" s="1"/>
  <c r="AH45" i="21" a="1"/>
  <c r="AH45" i="21" s="1"/>
  <c r="AG45" i="21" a="1"/>
  <c r="AG45" i="21" s="1"/>
  <c r="AN5" i="21" a="1"/>
  <c r="AN5" i="21" s="1"/>
  <c r="AL5" i="21" a="1"/>
  <c r="AL5" i="21" s="1"/>
  <c r="AK5" i="21" a="1"/>
  <c r="AK5" i="21" s="1"/>
  <c r="AH5" i="21" a="1"/>
  <c r="AH5" i="21" s="1"/>
  <c r="AG5" i="21" a="1"/>
  <c r="AG5" i="21" s="1"/>
  <c r="AN23" i="21" a="1"/>
  <c r="AN23" i="21" s="1"/>
  <c r="AM23" i="21" a="1"/>
  <c r="AM23" i="21" s="1"/>
  <c r="AL23" i="21" a="1"/>
  <c r="AL23" i="21" s="1"/>
  <c r="AK23" i="21" a="1"/>
  <c r="AK23" i="21" s="1"/>
  <c r="AJ23" i="21" a="1"/>
  <c r="AJ23" i="21" s="1"/>
  <c r="AI23" i="21" a="1"/>
  <c r="AI23" i="21" s="1"/>
  <c r="AH23" i="21" a="1"/>
  <c r="AH23" i="21" s="1"/>
  <c r="AG23" i="21" a="1"/>
  <c r="AG23" i="21" s="1"/>
  <c r="U44" i="21" l="1"/>
  <c r="U38" i="21"/>
  <c r="U12" i="21"/>
  <c r="U31" i="21"/>
  <c r="U43" i="21"/>
  <c r="AO31" i="21"/>
  <c r="U6" i="21"/>
  <c r="U8" i="21"/>
  <c r="AO49" i="21"/>
  <c r="U29" i="21"/>
  <c r="U26" i="21"/>
  <c r="U49" i="21"/>
  <c r="U34" i="21"/>
  <c r="AO23" i="21"/>
  <c r="AO5" i="21"/>
  <c r="AO18" i="21"/>
  <c r="AO46" i="21"/>
  <c r="AO32" i="21"/>
  <c r="AO10" i="21"/>
  <c r="AO21" i="21"/>
  <c r="AO27" i="21"/>
  <c r="U14" i="21"/>
  <c r="AO7" i="21"/>
  <c r="AO25" i="21"/>
  <c r="AO16" i="21"/>
  <c r="U7" i="21"/>
  <c r="U46" i="21"/>
  <c r="U27" i="21"/>
  <c r="U20" i="21"/>
  <c r="U21" i="21"/>
  <c r="U51" i="21"/>
  <c r="AO8" i="21"/>
  <c r="AO19" i="21"/>
  <c r="U42" i="21"/>
  <c r="U19" i="21"/>
  <c r="U10" i="21"/>
  <c r="U9" i="21"/>
  <c r="U35" i="21"/>
  <c r="AO4" i="21"/>
  <c r="AO20" i="21"/>
  <c r="AO37" i="21"/>
  <c r="AO40" i="21"/>
  <c r="AO41" i="21"/>
  <c r="AO36" i="21"/>
  <c r="U17" i="21"/>
  <c r="AO15" i="21"/>
  <c r="AO34" i="21"/>
  <c r="AO29" i="21"/>
  <c r="AO51" i="21"/>
  <c r="AO33" i="21"/>
  <c r="AO30" i="21"/>
  <c r="AO44" i="21"/>
  <c r="AO13" i="21"/>
  <c r="AO48" i="21"/>
  <c r="AO12" i="21"/>
  <c r="AO45" i="21"/>
  <c r="AO9" i="21"/>
  <c r="AO22" i="21"/>
  <c r="U23" i="21"/>
  <c r="AO11" i="21"/>
  <c r="AO50" i="21"/>
  <c r="AO47" i="21"/>
  <c r="AO26" i="21"/>
  <c r="AO35" i="21"/>
  <c r="AO28" i="21"/>
  <c r="AO24" i="21"/>
  <c r="AO6" i="21"/>
  <c r="AO38" i="21"/>
  <c r="AO39" i="21"/>
  <c r="U5" i="21"/>
  <c r="U25" i="21"/>
  <c r="U22" i="21"/>
  <c r="U24" i="21"/>
  <c r="U28" i="21"/>
  <c r="U16" i="21"/>
  <c r="U36" i="21"/>
  <c r="U48" i="21"/>
  <c r="U40" i="21"/>
  <c r="U41" i="21"/>
  <c r="U37" i="21"/>
  <c r="U47" i="21"/>
  <c r="U39" i="21"/>
  <c r="U32" i="21"/>
  <c r="U15" i="21"/>
  <c r="U13" i="2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<sst xmlns="http://schemas.openxmlformats.org/spreadsheetml/2006/main" count="677" uniqueCount="112">
  <si>
    <t xml:space="preserve">Streptococcus mutans </t>
    <phoneticPr fontId="1" type="noConversion"/>
  </si>
  <si>
    <t>Fusobacterium nucleatum</t>
    <phoneticPr fontId="1" type="noConversion"/>
  </si>
  <si>
    <t>NH3</t>
    <phoneticPr fontId="1" type="noConversion"/>
  </si>
  <si>
    <t>H2S</t>
  </si>
  <si>
    <t xml:space="preserve">Prevotella copri </t>
    <phoneticPr fontId="1" type="noConversion"/>
  </si>
  <si>
    <t>Porphyromonas gingivalis</t>
    <phoneticPr fontId="1" type="noConversion"/>
  </si>
  <si>
    <t>Control</t>
    <phoneticPr fontId="1" type="noConversion"/>
  </si>
  <si>
    <t>Porphyromonas gingivalis</t>
  </si>
  <si>
    <t xml:space="preserve">Streptococcus mutans </t>
  </si>
  <si>
    <t>Fusobacterium nucleatum</t>
  </si>
  <si>
    <t>Staphylococcus aureus</t>
    <phoneticPr fontId="1" type="noConversion"/>
  </si>
  <si>
    <t>Pseudomonas aeruginosa</t>
    <phoneticPr fontId="1" type="noConversion"/>
  </si>
  <si>
    <t>Candida albicans</t>
    <phoneticPr fontId="1" type="noConversion"/>
  </si>
  <si>
    <t>CK  2 h</t>
  </si>
  <si>
    <t>sum</t>
    <phoneticPr fontId="1" type="noConversion"/>
  </si>
  <si>
    <t>Culture conditions</t>
    <phoneticPr fontId="6" type="noConversion"/>
  </si>
  <si>
    <t>Medium</t>
    <phoneticPr fontId="6" type="noConversion"/>
  </si>
  <si>
    <t>MRS</t>
    <phoneticPr fontId="6" type="noConversion"/>
  </si>
  <si>
    <t>TSB</t>
    <phoneticPr fontId="6" type="noConversion"/>
  </si>
  <si>
    <r>
      <t>anaerobic environment (80%N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, 10%H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, 10%CO</t>
    </r>
    <r>
      <rPr>
        <vertAlign val="subscript"/>
        <sz val="10.5"/>
        <color theme="1"/>
        <rFont val="Times New Roman"/>
        <family val="1"/>
      </rPr>
      <t>2</t>
    </r>
    <r>
      <rPr>
        <sz val="10.5"/>
        <color theme="1"/>
        <rFont val="Times New Roman"/>
        <family val="1"/>
      </rPr>
      <t>)</t>
    </r>
  </si>
  <si>
    <t>aerobic</t>
    <phoneticPr fontId="6" type="noConversion"/>
  </si>
  <si>
    <t xml:space="preserve"> 37℃</t>
  </si>
  <si>
    <t>scoring</t>
  </si>
  <si>
    <t>Scoring</t>
  </si>
  <si>
    <t>Scoring</t>
    <phoneticPr fontId="1" type="noConversion"/>
  </si>
  <si>
    <t>Strains</t>
    <phoneticPr fontId="1" type="noConversion"/>
  </si>
  <si>
    <t>NH3 (ppm)</t>
    <phoneticPr fontId="1" type="noConversion"/>
  </si>
  <si>
    <t>H2S (ppm)</t>
    <phoneticPr fontId="1" type="noConversion"/>
  </si>
  <si>
    <t>Inhibition ratio (%)</t>
    <phoneticPr fontId="1" type="noConversion"/>
  </si>
  <si>
    <t>cholic acid pH2.0  2h</t>
    <phoneticPr fontId="1" type="noConversion"/>
  </si>
  <si>
    <t xml:space="preserve"> The inhibition zone diameters (mm)</t>
    <phoneticPr fontId="1" type="noConversion"/>
  </si>
  <si>
    <t>cholic acid pH 2.0  2h</t>
    <phoneticPr fontId="1" type="noConversion"/>
  </si>
  <si>
    <t>Strains</t>
  </si>
  <si>
    <r>
      <rPr>
        <i/>
        <sz val="11"/>
        <color theme="1"/>
        <rFont val="Times New Roman"/>
        <family val="1"/>
      </rPr>
      <t>Bifidobacterium animalis</t>
    </r>
    <r>
      <rPr>
        <sz val="11"/>
        <color theme="1"/>
        <rFont val="Times New Roman"/>
        <family val="1"/>
      </rPr>
      <t xml:space="preserve"> ZK-77</t>
    </r>
    <phoneticPr fontId="6" type="noConversion"/>
  </si>
  <si>
    <r>
      <rPr>
        <i/>
        <sz val="11"/>
        <color theme="1"/>
        <rFont val="Times New Roman"/>
        <family val="1"/>
      </rPr>
      <t>Bifidobacterium animalis</t>
    </r>
    <r>
      <rPr>
        <sz val="11"/>
        <color theme="1"/>
        <rFont val="Times New Roman"/>
        <family val="1"/>
      </rPr>
      <t xml:space="preserve"> ZK-13</t>
    </r>
    <phoneticPr fontId="6" type="noConversion"/>
  </si>
  <si>
    <r>
      <rPr>
        <i/>
        <sz val="11"/>
        <color theme="1"/>
        <rFont val="Times New Roman"/>
        <family val="1"/>
      </rPr>
      <t>Bifidobacterium animalis</t>
    </r>
    <r>
      <rPr>
        <sz val="11"/>
        <color theme="1"/>
        <rFont val="Times New Roman"/>
        <family val="1"/>
      </rPr>
      <t xml:space="preserve"> ZK-140</t>
    </r>
    <phoneticPr fontId="6" type="noConversion"/>
  </si>
  <si>
    <r>
      <rPr>
        <i/>
        <sz val="11"/>
        <color theme="1"/>
        <rFont val="Times New Roman"/>
        <family val="1"/>
      </rPr>
      <t>Lactobacillus acidophilus</t>
    </r>
    <r>
      <rPr>
        <sz val="11"/>
        <color theme="1"/>
        <rFont val="Times New Roman"/>
        <family val="1"/>
      </rPr>
      <t xml:space="preserve"> ZK-16</t>
    </r>
    <phoneticPr fontId="6" type="noConversion"/>
  </si>
  <si>
    <r>
      <rPr>
        <i/>
        <sz val="11"/>
        <color theme="1"/>
        <rFont val="Times New Roman"/>
        <family val="1"/>
      </rPr>
      <t>Lactobacillus plantarum</t>
    </r>
    <r>
      <rPr>
        <sz val="11"/>
        <color theme="1"/>
        <rFont val="Times New Roman"/>
        <family val="1"/>
      </rPr>
      <t xml:space="preserve"> ZK-15</t>
    </r>
    <phoneticPr fontId="6" type="noConversion"/>
  </si>
  <si>
    <r>
      <rPr>
        <i/>
        <sz val="11"/>
        <color theme="1"/>
        <rFont val="Times New Roman"/>
        <family val="1"/>
      </rPr>
      <t xml:space="preserve">Lactobacillus plantarum </t>
    </r>
    <r>
      <rPr>
        <sz val="11"/>
        <color theme="1"/>
        <rFont val="Times New Roman"/>
        <family val="1"/>
      </rPr>
      <t>ZK-105</t>
    </r>
    <phoneticPr fontId="6" type="noConversion"/>
  </si>
  <si>
    <r>
      <rPr>
        <i/>
        <sz val="11"/>
        <color theme="1"/>
        <rFont val="Times New Roman"/>
        <family val="1"/>
      </rPr>
      <t>Lactobacillus salivarius</t>
    </r>
    <r>
      <rPr>
        <sz val="11"/>
        <color theme="1"/>
        <rFont val="Times New Roman"/>
        <family val="1"/>
      </rPr>
      <t xml:space="preserve"> ZK-88</t>
    </r>
    <phoneticPr fontId="6" type="noConversion"/>
  </si>
  <si>
    <r>
      <rPr>
        <i/>
        <sz val="11"/>
        <color theme="1"/>
        <rFont val="Times New Roman"/>
        <family val="1"/>
      </rPr>
      <t xml:space="preserve">Lactobacillus salivarius </t>
    </r>
    <r>
      <rPr>
        <sz val="11"/>
        <color theme="1"/>
        <rFont val="Times New Roman"/>
        <family val="1"/>
      </rPr>
      <t>ZK-64</t>
    </r>
    <phoneticPr fontId="6" type="noConversion"/>
  </si>
  <si>
    <r>
      <rPr>
        <i/>
        <sz val="11"/>
        <color theme="1"/>
        <rFont val="Times New Roman"/>
        <family val="1"/>
      </rPr>
      <t>Lactobacillus salivarius</t>
    </r>
    <r>
      <rPr>
        <sz val="11"/>
        <color theme="1"/>
        <rFont val="Times New Roman"/>
        <family val="1"/>
      </rPr>
      <t xml:space="preserve"> ZK-33</t>
    </r>
    <phoneticPr fontId="6" type="noConversion"/>
  </si>
  <si>
    <r>
      <rPr>
        <i/>
        <sz val="11"/>
        <color theme="1"/>
        <rFont val="Times New Roman"/>
        <family val="1"/>
      </rPr>
      <t>Bifidobacterium longum</t>
    </r>
    <r>
      <rPr>
        <sz val="11"/>
        <color theme="1"/>
        <rFont val="Times New Roman"/>
        <family val="1"/>
      </rPr>
      <t xml:space="preserve"> ZK-10</t>
    </r>
    <phoneticPr fontId="6" type="noConversion"/>
  </si>
  <si>
    <r>
      <rPr>
        <i/>
        <sz val="11"/>
        <color theme="1"/>
        <rFont val="Times New Roman"/>
        <family val="1"/>
      </rPr>
      <t>Streptococcus salivarius</t>
    </r>
    <r>
      <rPr>
        <sz val="11"/>
        <color theme="1"/>
        <rFont val="Times New Roman"/>
        <family val="1"/>
      </rPr>
      <t xml:space="preserve"> ZK-102</t>
    </r>
    <phoneticPr fontId="6" type="noConversion"/>
  </si>
  <si>
    <r>
      <rPr>
        <i/>
        <sz val="11"/>
        <color theme="1"/>
        <rFont val="Times New Roman"/>
        <family val="1"/>
      </rPr>
      <t xml:space="preserve">Bifidobacterium longum </t>
    </r>
    <r>
      <rPr>
        <sz val="11"/>
        <color theme="1"/>
        <rFont val="Times New Roman"/>
        <family val="1"/>
      </rPr>
      <t>ZK-46</t>
    </r>
    <phoneticPr fontId="6" type="noConversion"/>
  </si>
  <si>
    <r>
      <rPr>
        <i/>
        <sz val="11"/>
        <color theme="1"/>
        <rFont val="Times New Roman"/>
        <family val="1"/>
      </rPr>
      <t>Bifidobacterium longum</t>
    </r>
    <r>
      <rPr>
        <sz val="11"/>
        <color theme="1"/>
        <rFont val="Times New Roman"/>
        <family val="1"/>
      </rPr>
      <t xml:space="preserve"> ZK-129</t>
    </r>
    <phoneticPr fontId="6" type="noConversion"/>
  </si>
  <si>
    <r>
      <rPr>
        <i/>
        <sz val="11"/>
        <color theme="1"/>
        <rFont val="Times New Roman"/>
        <family val="1"/>
      </rPr>
      <t xml:space="preserve">Bifidobacterium longum </t>
    </r>
    <r>
      <rPr>
        <sz val="11"/>
        <color theme="1"/>
        <rFont val="Times New Roman"/>
        <family val="1"/>
      </rPr>
      <t>ZK-144</t>
    </r>
    <phoneticPr fontId="6" type="noConversion"/>
  </si>
  <si>
    <r>
      <rPr>
        <i/>
        <sz val="11"/>
        <color theme="1"/>
        <rFont val="Times New Roman"/>
        <family val="1"/>
      </rPr>
      <t>Bifidobacterium longum</t>
    </r>
    <r>
      <rPr>
        <sz val="11"/>
        <color theme="1"/>
        <rFont val="Times New Roman"/>
        <family val="1"/>
      </rPr>
      <t xml:space="preserve"> ZK-141</t>
    </r>
    <phoneticPr fontId="6" type="noConversion"/>
  </si>
  <si>
    <r>
      <rPr>
        <i/>
        <sz val="11"/>
        <color theme="1"/>
        <rFont val="Times New Roman"/>
        <family val="1"/>
      </rPr>
      <t>Bifidobacterium longum</t>
    </r>
    <r>
      <rPr>
        <sz val="11"/>
        <color theme="1"/>
        <rFont val="Times New Roman"/>
        <family val="1"/>
      </rPr>
      <t xml:space="preserve"> ZK-65</t>
    </r>
    <phoneticPr fontId="6" type="noConversion"/>
  </si>
  <si>
    <r>
      <rPr>
        <i/>
        <sz val="11"/>
        <color theme="1"/>
        <rFont val="Times New Roman"/>
        <family val="1"/>
      </rPr>
      <t>Bifidobacterium longum</t>
    </r>
    <r>
      <rPr>
        <sz val="11"/>
        <color theme="1"/>
        <rFont val="Times New Roman"/>
        <family val="1"/>
      </rPr>
      <t xml:space="preserve"> ZK-104</t>
    </r>
    <phoneticPr fontId="6" type="noConversion"/>
  </si>
  <si>
    <r>
      <rPr>
        <i/>
        <sz val="11"/>
        <color theme="1"/>
        <rFont val="Times New Roman"/>
        <family val="1"/>
      </rPr>
      <t>Bifidobacterium longum</t>
    </r>
    <r>
      <rPr>
        <sz val="11"/>
        <color theme="1"/>
        <rFont val="Times New Roman"/>
        <family val="1"/>
      </rPr>
      <t xml:space="preserve"> ZK-42</t>
    </r>
    <phoneticPr fontId="6" type="noConversion"/>
  </si>
  <si>
    <r>
      <rPr>
        <i/>
        <sz val="11"/>
        <color theme="1"/>
        <rFont val="Times New Roman"/>
        <family val="1"/>
      </rPr>
      <t>Bifidobacterium longum</t>
    </r>
    <r>
      <rPr>
        <sz val="11"/>
        <color theme="1"/>
        <rFont val="Times New Roman"/>
        <family val="1"/>
      </rPr>
      <t xml:space="preserve"> ZK-131</t>
    </r>
    <phoneticPr fontId="6" type="noConversion"/>
  </si>
  <si>
    <r>
      <rPr>
        <i/>
        <sz val="11"/>
        <color theme="1"/>
        <rFont val="Times New Roman"/>
        <family val="1"/>
      </rPr>
      <t>Bifidobacterium longum</t>
    </r>
    <r>
      <rPr>
        <sz val="11"/>
        <color theme="1"/>
        <rFont val="Times New Roman"/>
        <family val="1"/>
      </rPr>
      <t xml:space="preserve"> ZK-79</t>
    </r>
    <phoneticPr fontId="6" type="noConversion"/>
  </si>
  <si>
    <r>
      <rPr>
        <i/>
        <sz val="11"/>
        <color theme="1"/>
        <rFont val="Times New Roman"/>
        <family val="1"/>
      </rPr>
      <t>Lactobacillus rhamnosus</t>
    </r>
    <r>
      <rPr>
        <sz val="11"/>
        <color theme="1"/>
        <rFont val="Times New Roman"/>
        <family val="1"/>
      </rPr>
      <t xml:space="preserve"> ZK-109</t>
    </r>
    <phoneticPr fontId="6" type="noConversion"/>
  </si>
  <si>
    <r>
      <rPr>
        <i/>
        <sz val="11"/>
        <color theme="1"/>
        <rFont val="Times New Roman"/>
        <family val="1"/>
      </rPr>
      <t xml:space="preserve">Lactobacillus paracasei </t>
    </r>
    <r>
      <rPr>
        <sz val="11"/>
        <color theme="1"/>
        <rFont val="Times New Roman"/>
        <family val="1"/>
      </rPr>
      <t>ZK-35</t>
    </r>
    <phoneticPr fontId="6" type="noConversion"/>
  </si>
  <si>
    <r>
      <rPr>
        <i/>
        <sz val="11"/>
        <color theme="1"/>
        <rFont val="Times New Roman"/>
        <family val="1"/>
      </rPr>
      <t xml:space="preserve">Lactobacillus plantarum </t>
    </r>
    <r>
      <rPr>
        <sz val="11"/>
        <color theme="1"/>
        <rFont val="Times New Roman"/>
        <family val="1"/>
      </rPr>
      <t>ZK-69</t>
    </r>
    <phoneticPr fontId="6" type="noConversion"/>
  </si>
  <si>
    <r>
      <rPr>
        <i/>
        <sz val="11"/>
        <color theme="1"/>
        <rFont val="Times New Roman"/>
        <family val="1"/>
      </rPr>
      <t>Lactobacillus plantarum</t>
    </r>
    <r>
      <rPr>
        <sz val="11"/>
        <color theme="1"/>
        <rFont val="Times New Roman"/>
        <family val="1"/>
      </rPr>
      <t xml:space="preserve"> ZK-27</t>
    </r>
    <phoneticPr fontId="6" type="noConversion"/>
  </si>
  <si>
    <r>
      <rPr>
        <i/>
        <sz val="11"/>
        <color theme="1"/>
        <rFont val="Times New Roman"/>
        <family val="1"/>
      </rPr>
      <t>Lactobacillus plantarum</t>
    </r>
    <r>
      <rPr>
        <sz val="11"/>
        <color theme="1"/>
        <rFont val="Times New Roman"/>
        <family val="1"/>
      </rPr>
      <t xml:space="preserve"> ZK-145</t>
    </r>
    <phoneticPr fontId="6" type="noConversion"/>
  </si>
  <si>
    <r>
      <rPr>
        <i/>
        <sz val="11"/>
        <color theme="1"/>
        <rFont val="Times New Roman"/>
        <family val="1"/>
      </rPr>
      <t>Lactobacillus salivarius</t>
    </r>
    <r>
      <rPr>
        <sz val="11"/>
        <color theme="1"/>
        <rFont val="Times New Roman"/>
        <family val="1"/>
      </rPr>
      <t xml:space="preserve"> ZK-101</t>
    </r>
    <phoneticPr fontId="6" type="noConversion"/>
  </si>
  <si>
    <r>
      <rPr>
        <i/>
        <sz val="11"/>
        <color theme="1"/>
        <rFont val="Times New Roman"/>
        <family val="1"/>
      </rPr>
      <t>Lactobacillus paracasei</t>
    </r>
    <r>
      <rPr>
        <sz val="11"/>
        <color theme="1"/>
        <rFont val="Times New Roman"/>
        <family val="1"/>
      </rPr>
      <t xml:space="preserve"> ZK-124</t>
    </r>
    <phoneticPr fontId="6" type="noConversion"/>
  </si>
  <si>
    <r>
      <rPr>
        <i/>
        <sz val="11"/>
        <color theme="1"/>
        <rFont val="Times New Roman"/>
        <family val="1"/>
      </rPr>
      <t>Lactobacillus paracasei</t>
    </r>
    <r>
      <rPr>
        <sz val="11"/>
        <color theme="1"/>
        <rFont val="Times New Roman"/>
        <family val="1"/>
      </rPr>
      <t xml:space="preserve"> ZK-22</t>
    </r>
    <phoneticPr fontId="6" type="noConversion"/>
  </si>
  <si>
    <r>
      <rPr>
        <i/>
        <sz val="11"/>
        <color theme="1"/>
        <rFont val="Times New Roman"/>
        <family val="1"/>
      </rPr>
      <t>Lactobacillus salivarius</t>
    </r>
    <r>
      <rPr>
        <sz val="11"/>
        <color theme="1"/>
        <rFont val="Times New Roman"/>
        <family val="1"/>
      </rPr>
      <t xml:space="preserve"> ZK-125</t>
    </r>
    <phoneticPr fontId="6" type="noConversion"/>
  </si>
  <si>
    <r>
      <rPr>
        <i/>
        <sz val="11"/>
        <color theme="1"/>
        <rFont val="Times New Roman"/>
        <family val="1"/>
      </rPr>
      <t>Bifidobacterium lactis</t>
    </r>
    <r>
      <rPr>
        <sz val="11"/>
        <color theme="1"/>
        <rFont val="Times New Roman"/>
        <family val="1"/>
      </rPr>
      <t xml:space="preserve"> ZK-103</t>
    </r>
    <phoneticPr fontId="6" type="noConversion"/>
  </si>
  <si>
    <r>
      <rPr>
        <i/>
        <sz val="11"/>
        <color theme="1"/>
        <rFont val="Times New Roman"/>
        <family val="1"/>
      </rPr>
      <t>Lactobacillus plantarum</t>
    </r>
    <r>
      <rPr>
        <sz val="11"/>
        <color theme="1"/>
        <rFont val="Times New Roman"/>
        <family val="1"/>
      </rPr>
      <t xml:space="preserve"> ZK-142</t>
    </r>
    <phoneticPr fontId="6" type="noConversion"/>
  </si>
  <si>
    <r>
      <rPr>
        <i/>
        <sz val="11"/>
        <color theme="1"/>
        <rFont val="Times New Roman"/>
        <family val="1"/>
      </rPr>
      <t>Lactobacillus casei</t>
    </r>
    <r>
      <rPr>
        <sz val="11"/>
        <color theme="1"/>
        <rFont val="Times New Roman"/>
        <family val="1"/>
      </rPr>
      <t xml:space="preserve"> ZK-132</t>
    </r>
    <phoneticPr fontId="6" type="noConversion"/>
  </si>
  <si>
    <r>
      <rPr>
        <i/>
        <sz val="11"/>
        <color theme="1"/>
        <rFont val="Times New Roman"/>
        <family val="1"/>
      </rPr>
      <t>Lactobacillus rhamnosus</t>
    </r>
    <r>
      <rPr>
        <sz val="11"/>
        <color theme="1"/>
        <rFont val="Times New Roman"/>
        <family val="1"/>
      </rPr>
      <t xml:space="preserve"> ZK-122</t>
    </r>
    <phoneticPr fontId="6" type="noConversion"/>
  </si>
  <si>
    <r>
      <rPr>
        <i/>
        <sz val="11"/>
        <color theme="1"/>
        <rFont val="Times New Roman"/>
        <family val="1"/>
      </rPr>
      <t>Lactobacillus acidophilus</t>
    </r>
    <r>
      <rPr>
        <sz val="11"/>
        <color theme="1"/>
        <rFont val="Times New Roman"/>
        <family val="1"/>
      </rPr>
      <t xml:space="preserve"> ZK-89</t>
    </r>
    <phoneticPr fontId="6" type="noConversion"/>
  </si>
  <si>
    <r>
      <rPr>
        <i/>
        <sz val="11"/>
        <color theme="1"/>
        <rFont val="Times New Roman"/>
        <family val="1"/>
      </rPr>
      <t xml:space="preserve">Streptococcus salivarius </t>
    </r>
    <r>
      <rPr>
        <sz val="11"/>
        <color theme="1"/>
        <rFont val="Times New Roman"/>
        <family val="1"/>
      </rPr>
      <t>ZK-37</t>
    </r>
    <phoneticPr fontId="6" type="noConversion"/>
  </si>
  <si>
    <r>
      <rPr>
        <i/>
        <sz val="11"/>
        <color theme="1"/>
        <rFont val="Times New Roman"/>
        <family val="1"/>
      </rPr>
      <t>Lactobacillus reuteri</t>
    </r>
    <r>
      <rPr>
        <sz val="11"/>
        <color theme="1"/>
        <rFont val="Times New Roman"/>
        <family val="1"/>
      </rPr>
      <t xml:space="preserve"> ZK-126</t>
    </r>
    <phoneticPr fontId="6" type="noConversion"/>
  </si>
  <si>
    <r>
      <rPr>
        <i/>
        <sz val="11"/>
        <color theme="1"/>
        <rFont val="Times New Roman"/>
        <family val="1"/>
      </rPr>
      <t>Bifidobacterium animalis</t>
    </r>
    <r>
      <rPr>
        <sz val="11"/>
        <color theme="1"/>
        <rFont val="Times New Roman"/>
        <family val="1"/>
      </rPr>
      <t xml:space="preserve"> ZK-26</t>
    </r>
    <phoneticPr fontId="6" type="noConversion"/>
  </si>
  <si>
    <r>
      <rPr>
        <i/>
        <sz val="11"/>
        <color theme="1"/>
        <rFont val="Times New Roman"/>
        <family val="1"/>
      </rPr>
      <t>Lactobacillus paracasei</t>
    </r>
    <r>
      <rPr>
        <sz val="11"/>
        <color theme="1"/>
        <rFont val="Times New Roman"/>
        <family val="1"/>
      </rPr>
      <t xml:space="preserve"> ZK-75</t>
    </r>
    <phoneticPr fontId="6" type="noConversion"/>
  </si>
  <si>
    <r>
      <rPr>
        <i/>
        <sz val="11"/>
        <color theme="1"/>
        <rFont val="Times New Roman"/>
        <family val="1"/>
      </rPr>
      <t>Bifidobacterium longum</t>
    </r>
    <r>
      <rPr>
        <sz val="11"/>
        <color theme="1"/>
        <rFont val="Times New Roman"/>
        <family val="1"/>
      </rPr>
      <t xml:space="preserve"> ZK-118</t>
    </r>
    <phoneticPr fontId="6" type="noConversion"/>
  </si>
  <si>
    <r>
      <rPr>
        <i/>
        <sz val="11"/>
        <color theme="1"/>
        <rFont val="Times New Roman"/>
        <family val="1"/>
      </rPr>
      <t>Bifidobacterium longum</t>
    </r>
    <r>
      <rPr>
        <sz val="11"/>
        <color theme="1"/>
        <rFont val="Times New Roman"/>
        <family val="1"/>
      </rPr>
      <t xml:space="preserve"> ZK-112</t>
    </r>
    <phoneticPr fontId="6" type="noConversion"/>
  </si>
  <si>
    <r>
      <rPr>
        <i/>
        <sz val="11"/>
        <color theme="1"/>
        <rFont val="Times New Roman"/>
        <family val="1"/>
      </rPr>
      <t>Bifidobacterium longum</t>
    </r>
    <r>
      <rPr>
        <sz val="11"/>
        <color theme="1"/>
        <rFont val="Times New Roman"/>
        <family val="1"/>
      </rPr>
      <t xml:space="preserve"> ZK-52</t>
    </r>
    <phoneticPr fontId="6" type="noConversion"/>
  </si>
  <si>
    <r>
      <rPr>
        <i/>
        <sz val="11"/>
        <color theme="1"/>
        <rFont val="Times New Roman"/>
        <family val="1"/>
      </rPr>
      <t>Bifidobacterium adolescentis</t>
    </r>
    <r>
      <rPr>
        <sz val="11"/>
        <color theme="1"/>
        <rFont val="Times New Roman"/>
        <family val="1"/>
      </rPr>
      <t xml:space="preserve"> ZK-96</t>
    </r>
    <phoneticPr fontId="6" type="noConversion"/>
  </si>
  <si>
    <r>
      <rPr>
        <i/>
        <sz val="11"/>
        <color theme="1"/>
        <rFont val="Times New Roman"/>
        <family val="1"/>
      </rPr>
      <t>Bifidobacterium longum</t>
    </r>
    <r>
      <rPr>
        <sz val="11"/>
        <color theme="1"/>
        <rFont val="Times New Roman"/>
        <family val="1"/>
      </rPr>
      <t xml:space="preserve"> ZK-53</t>
    </r>
    <phoneticPr fontId="6" type="noConversion"/>
  </si>
  <si>
    <r>
      <rPr>
        <i/>
        <sz val="11"/>
        <color theme="1"/>
        <rFont val="Times New Roman"/>
        <family val="1"/>
      </rPr>
      <t>Bifidobacterium longum</t>
    </r>
    <r>
      <rPr>
        <sz val="11"/>
        <color theme="1"/>
        <rFont val="Times New Roman"/>
        <family val="1"/>
      </rPr>
      <t xml:space="preserve"> ZK-149</t>
    </r>
    <phoneticPr fontId="6" type="noConversion"/>
  </si>
  <si>
    <r>
      <rPr>
        <i/>
        <sz val="11"/>
        <color theme="1"/>
        <rFont val="Times New Roman"/>
        <family val="1"/>
      </rPr>
      <t>Lactococcus lactis</t>
    </r>
    <r>
      <rPr>
        <sz val="11"/>
        <color theme="1"/>
        <rFont val="Times New Roman"/>
        <family val="1"/>
      </rPr>
      <t xml:space="preserve"> ZK-143</t>
    </r>
    <phoneticPr fontId="6" type="noConversion"/>
  </si>
  <si>
    <r>
      <rPr>
        <i/>
        <sz val="11"/>
        <color theme="1"/>
        <rFont val="Times New Roman"/>
        <family val="1"/>
      </rPr>
      <t>Lactobacillus fermentans</t>
    </r>
    <r>
      <rPr>
        <sz val="11"/>
        <color theme="1"/>
        <rFont val="Times New Roman"/>
        <family val="1"/>
      </rPr>
      <t xml:space="preserve"> ZK-95</t>
    </r>
    <phoneticPr fontId="6" type="noConversion"/>
  </si>
  <si>
    <r>
      <rPr>
        <i/>
        <sz val="11"/>
        <color theme="1"/>
        <rFont val="Times New Roman"/>
        <family val="1"/>
      </rPr>
      <t>Streptococcus lactis</t>
    </r>
    <r>
      <rPr>
        <sz val="11"/>
        <color theme="1"/>
        <rFont val="Times New Roman"/>
        <family val="1"/>
      </rPr>
      <t xml:space="preserve"> ZK-128</t>
    </r>
    <phoneticPr fontId="6" type="noConversion"/>
  </si>
  <si>
    <r>
      <rPr>
        <i/>
        <sz val="11"/>
        <color theme="1"/>
        <rFont val="Times New Roman"/>
        <family val="1"/>
      </rPr>
      <t>Streptococcus salivarius</t>
    </r>
    <r>
      <rPr>
        <sz val="11"/>
        <color theme="1"/>
        <rFont val="Times New Roman"/>
        <family val="1"/>
      </rPr>
      <t xml:space="preserve"> ZK-71</t>
    </r>
    <phoneticPr fontId="6" type="noConversion"/>
  </si>
  <si>
    <t>NO.</t>
    <phoneticPr fontId="6" type="noConversion"/>
  </si>
  <si>
    <t>Supplementary table S1 Oral probiotics and culture conditions</t>
    <phoneticPr fontId="6" type="noConversion"/>
  </si>
  <si>
    <t>Supplementary table S2-2 The results of co-aggregation experiment</t>
    <phoneticPr fontId="1" type="noConversion"/>
  </si>
  <si>
    <t>Supplementary table S2-6 Inhibition of indole Production</t>
    <phoneticPr fontId="1" type="noConversion"/>
  </si>
  <si>
    <t>Supplementary table S2-7 Cholic acid and choline tolerance levels</t>
    <phoneticPr fontId="1" type="noConversion"/>
  </si>
  <si>
    <t xml:space="preserve">Viable cell counts </t>
    <phoneticPr fontId="1" type="noConversion"/>
  </si>
  <si>
    <t>Concentration (ppm)</t>
    <phoneticPr fontId="1" type="noConversion"/>
  </si>
  <si>
    <t>Temperature</t>
    <phoneticPr fontId="6" type="noConversion"/>
  </si>
  <si>
    <t xml:space="preserve">Prevotella copri </t>
  </si>
  <si>
    <t>Escherichia coli</t>
    <phoneticPr fontId="1" type="noConversion"/>
  </si>
  <si>
    <t>0.3% choline salt 2h</t>
    <phoneticPr fontId="1" type="noConversion"/>
  </si>
  <si>
    <t>Ratio (%)</t>
    <phoneticPr fontId="1" type="noConversion"/>
  </si>
  <si>
    <t>Gap= (V max-V minimum)/5</t>
  </si>
  <si>
    <r>
      <t>V minimum</t>
    </r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 xml:space="preserve"> the value </t>
    </r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>(V minimum+ gap), the score is 1</t>
    </r>
  </si>
  <si>
    <r>
      <t>(V minimum+ gap×1)</t>
    </r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 xml:space="preserve"> the value </t>
    </r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>(V minimum+ gap×2), the score is 2</t>
    </r>
  </si>
  <si>
    <r>
      <t>(V minimum+ gap×2)</t>
    </r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 xml:space="preserve"> the value </t>
    </r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>(V minimum+ gap×3), the score is 3</t>
    </r>
  </si>
  <si>
    <r>
      <t>(V minimum+ gap×3)</t>
    </r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 xml:space="preserve"> the value </t>
    </r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>(V minimum+ gap×4), the score is 4</t>
    </r>
  </si>
  <si>
    <r>
      <t>If the value</t>
    </r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 xml:space="preserve"> V minimum, the score is 0</t>
    </r>
  </si>
  <si>
    <t>Scoring method is as follows:</t>
    <phoneticPr fontId="1" type="noConversion"/>
  </si>
  <si>
    <t>Supplementary table S2-4 Inhibition of biofilm formation</t>
    <phoneticPr fontId="1" type="noConversion"/>
  </si>
  <si>
    <t>Supplementary table S2-3 The results of antibacterial activity</t>
    <phoneticPr fontId="1" type="noConversion"/>
  </si>
  <si>
    <r>
      <t>(V minimum+ gap×4)</t>
    </r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 xml:space="preserve"> the value </t>
    </r>
    <r>
      <rPr>
        <sz val="11"/>
        <color rgb="FF000000"/>
        <rFont val="宋体"/>
        <family val="3"/>
        <charset val="134"/>
      </rPr>
      <t>≤</t>
    </r>
    <r>
      <rPr>
        <sz val="11"/>
        <color rgb="FF000000"/>
        <rFont val="Times New Roman"/>
        <family val="1"/>
      </rPr>
      <t>V max, the score is 5</t>
    </r>
  </si>
  <si>
    <r>
      <t>Supplementary table S2-1 The results of hydrogen peroxide (H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O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) estimation</t>
    </r>
    <phoneticPr fontId="1" type="noConversion"/>
  </si>
  <si>
    <t>Supplementary table S2-5 The inhibition of H2S,NH3 production</t>
    <phoneticPr fontId="1" type="noConversion"/>
  </si>
  <si>
    <t>H2O2</t>
    <phoneticPr fontId="1" type="noConversion"/>
  </si>
  <si>
    <t>Amix (OD600nm)</t>
    <phoneticPr fontId="1" type="noConversion"/>
  </si>
  <si>
    <t>OD570nm</t>
    <phoneticPr fontId="1" type="noConversion"/>
  </si>
  <si>
    <t>OD564nm</t>
    <phoneticPr fontId="1" type="noConversion"/>
  </si>
  <si>
    <t>(umol/104 cell)</t>
    <phoneticPr fontId="1" type="noConversion"/>
  </si>
  <si>
    <t>AProbiotics (OD600nm)</t>
    <phoneticPr fontId="1" type="noConversion"/>
  </si>
  <si>
    <t>Control (Apathogenic bacteria, OD600nm)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</si>
</sst>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  <font>
      <vertAlign val="subscript"/>
      <sz val="10.5"/>
      <color theme="1"/>
      <name val="Times New Roman"/>
      <family val="1"/>
    </font>
    <font>
      <sz val="10.5"/>
      <color rgb="FF101214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  <font>
      <b/>
      <vertAlign val="subscript"/>
      <sz val="11"/>
      <color theme="1"/>
      <name val="Times New Roman"/>
      <family val="1"/>
    </font>
    <font>
      <sz val="11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1" fontId="3" fillId="0" borderId="1" xfId="0" applyNumberFormat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0" fontId="3" fillId="0" borderId="1" xfId="1" applyNumberFormat="1" applyFont="1" applyFill="1" applyBorder="1" applyAlignment="1">
      <alignment horizontal="center" vertical="center"/>
    </xf>
    <xf numFmtId="9" fontId="3" fillId="0" borderId="1" xfId="1" applyFont="1" applyFill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0" fontId="3" fillId="0" borderId="0" xfId="1" applyNumberFormat="1" applyFont="1" applyFill="1" applyBorder="1" applyAlignment="1">
      <alignment horizontal="center" vertical="center"/>
    </xf>
    <xf numFmtId="9" fontId="3" fillId="0" borderId="0" xfId="1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0" fontId="4" fillId="0" borderId="1" xfId="0" applyFont="1" applyBorder="1">
      <alignment vertical="center"/>
    </xf>
    <xf numFmtId="9" fontId="3" fillId="0" borderId="1" xfId="1" applyFont="1" applyFill="1" applyBorder="1">
      <alignment vertical="center"/>
    </xf>
    <xf numFmtId="0" fontId="10" fillId="0" borderId="0" xfId="0" applyFont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937E3-56B6-4C53-9DBA-62BC91CFB77C}">
  <dimension ref="A1:E50"/>
  <sheetViews>
    <sheetView tabSelected="1" zoomScale="85" zoomScaleNormal="85" workbookViewId="0">
      <selection activeCell="G16" sqref="G16"/>
    </sheetView>
  </sheetViews>
  <sheetFormatPr defaultRowHeight="13.8" x14ac:dyDescent="0.25"/>
  <cols>
    <col min="1" max="1" width="8.88671875" style="1"/>
    <col min="2" max="2" width="33.109375" style="1" customWidth="1"/>
    <col min="3" max="3" width="8.21875" style="1" bestFit="1" customWidth="1"/>
    <col min="4" max="4" width="45.6640625" style="1" bestFit="1" customWidth="1"/>
    <col min="5" max="5" width="11.77734375" style="1" customWidth="1"/>
    <col min="6" max="6" width="25.21875" style="1" customWidth="1"/>
    <col min="7" max="16384" width="8.88671875" style="1"/>
  </cols>
  <sheetData>
    <row r="1" spans="1:5" x14ac:dyDescent="0.25">
      <c r="A1" s="21" t="s">
        <v>82</v>
      </c>
      <c r="B1" s="2"/>
      <c r="C1" s="2"/>
      <c r="D1" s="2"/>
      <c r="E1" s="2"/>
    </row>
    <row r="2" spans="1:5" x14ac:dyDescent="0.25">
      <c r="A2" s="2" t="s">
        <v>81</v>
      </c>
      <c r="B2" s="2" t="s">
        <v>32</v>
      </c>
      <c r="C2" s="2" t="s">
        <v>16</v>
      </c>
      <c r="D2" s="8" t="s">
        <v>15</v>
      </c>
      <c r="E2" s="2" t="s">
        <v>88</v>
      </c>
    </row>
    <row r="3" spans="1:5" ht="22.8" customHeight="1" x14ac:dyDescent="0.25">
      <c r="A3" s="2">
        <v>1</v>
      </c>
      <c r="B3" s="2" t="s">
        <v>42</v>
      </c>
      <c r="C3" s="2" t="s">
        <v>17</v>
      </c>
      <c r="D3" s="9" t="s">
        <v>19</v>
      </c>
      <c r="E3" s="9" t="s">
        <v>21</v>
      </c>
    </row>
    <row r="4" spans="1:5" ht="16.2" x14ac:dyDescent="0.25">
      <c r="A4" s="2">
        <v>2</v>
      </c>
      <c r="B4" s="2" t="s">
        <v>34</v>
      </c>
      <c r="C4" s="2" t="s">
        <v>17</v>
      </c>
      <c r="D4" s="9" t="s">
        <v>19</v>
      </c>
      <c r="E4" s="9" t="s">
        <v>21</v>
      </c>
    </row>
    <row r="5" spans="1:5" ht="16.2" x14ac:dyDescent="0.25">
      <c r="A5" s="2">
        <v>3</v>
      </c>
      <c r="B5" s="2" t="s">
        <v>37</v>
      </c>
      <c r="C5" s="2" t="s">
        <v>17</v>
      </c>
      <c r="D5" s="9" t="s">
        <v>19</v>
      </c>
      <c r="E5" s="9" t="s">
        <v>21</v>
      </c>
    </row>
    <row r="6" spans="1:5" ht="16.2" x14ac:dyDescent="0.25">
      <c r="A6" s="2">
        <v>4</v>
      </c>
      <c r="B6" s="2" t="s">
        <v>36</v>
      </c>
      <c r="C6" s="2" t="s">
        <v>17</v>
      </c>
      <c r="D6" s="9" t="s">
        <v>19</v>
      </c>
      <c r="E6" s="9" t="s">
        <v>21</v>
      </c>
    </row>
    <row r="7" spans="1:5" ht="16.2" x14ac:dyDescent="0.25">
      <c r="A7" s="2">
        <v>5</v>
      </c>
      <c r="B7" s="2" t="s">
        <v>60</v>
      </c>
      <c r="C7" s="2" t="s">
        <v>17</v>
      </c>
      <c r="D7" s="9" t="s">
        <v>19</v>
      </c>
      <c r="E7" s="9" t="s">
        <v>21</v>
      </c>
    </row>
    <row r="8" spans="1:5" ht="16.2" x14ac:dyDescent="0.25">
      <c r="A8" s="2">
        <v>6</v>
      </c>
      <c r="B8" s="2" t="s">
        <v>69</v>
      </c>
      <c r="C8" s="2" t="s">
        <v>17</v>
      </c>
      <c r="D8" s="9" t="s">
        <v>19</v>
      </c>
      <c r="E8" s="9" t="s">
        <v>21</v>
      </c>
    </row>
    <row r="9" spans="1:5" ht="16.2" x14ac:dyDescent="0.25">
      <c r="A9" s="2">
        <v>7</v>
      </c>
      <c r="B9" s="2" t="s">
        <v>56</v>
      </c>
      <c r="C9" s="2" t="s">
        <v>17</v>
      </c>
      <c r="D9" s="9" t="s">
        <v>19</v>
      </c>
      <c r="E9" s="9" t="s">
        <v>21</v>
      </c>
    </row>
    <row r="10" spans="1:5" ht="16.2" x14ac:dyDescent="0.25">
      <c r="A10" s="2">
        <v>8</v>
      </c>
      <c r="B10" s="2" t="s">
        <v>41</v>
      </c>
      <c r="C10" s="2" t="s">
        <v>17</v>
      </c>
      <c r="D10" s="9" t="s">
        <v>19</v>
      </c>
      <c r="E10" s="9" t="s">
        <v>21</v>
      </c>
    </row>
    <row r="11" spans="1:5" ht="16.2" x14ac:dyDescent="0.25">
      <c r="A11" s="2">
        <v>9</v>
      </c>
      <c r="B11" s="2" t="s">
        <v>54</v>
      </c>
      <c r="C11" s="2" t="s">
        <v>17</v>
      </c>
      <c r="D11" s="9" t="s">
        <v>19</v>
      </c>
      <c r="E11" s="9" t="s">
        <v>21</v>
      </c>
    </row>
    <row r="12" spans="1:5" x14ac:dyDescent="0.25">
      <c r="A12" s="2">
        <v>10</v>
      </c>
      <c r="B12" s="2" t="s">
        <v>67</v>
      </c>
      <c r="C12" s="2" t="s">
        <v>18</v>
      </c>
      <c r="D12" s="2" t="s">
        <v>20</v>
      </c>
      <c r="E12" s="9" t="s">
        <v>21</v>
      </c>
    </row>
    <row r="13" spans="1:5" ht="16.2" x14ac:dyDescent="0.25">
      <c r="A13" s="2">
        <v>11</v>
      </c>
      <c r="B13" s="2" t="s">
        <v>50</v>
      </c>
      <c r="C13" s="2" t="s">
        <v>17</v>
      </c>
      <c r="D13" s="9" t="s">
        <v>19</v>
      </c>
      <c r="E13" s="9" t="s">
        <v>21</v>
      </c>
    </row>
    <row r="14" spans="1:5" ht="16.2" x14ac:dyDescent="0.25">
      <c r="A14" s="2">
        <v>12</v>
      </c>
      <c r="B14" s="2" t="s">
        <v>44</v>
      </c>
      <c r="C14" s="2" t="s">
        <v>17</v>
      </c>
      <c r="D14" s="9" t="s">
        <v>19</v>
      </c>
      <c r="E14" s="9" t="s">
        <v>21</v>
      </c>
    </row>
    <row r="15" spans="1:5" ht="16.2" x14ac:dyDescent="0.25">
      <c r="A15" s="2">
        <v>13</v>
      </c>
      <c r="B15" s="2" t="s">
        <v>73</v>
      </c>
      <c r="C15" s="2" t="s">
        <v>17</v>
      </c>
      <c r="D15" s="9" t="s">
        <v>19</v>
      </c>
      <c r="E15" s="9" t="s">
        <v>21</v>
      </c>
    </row>
    <row r="16" spans="1:5" ht="16.2" x14ac:dyDescent="0.25">
      <c r="A16" s="2">
        <v>14</v>
      </c>
      <c r="B16" s="2" t="s">
        <v>75</v>
      </c>
      <c r="C16" s="2" t="s">
        <v>17</v>
      </c>
      <c r="D16" s="9" t="s">
        <v>19</v>
      </c>
      <c r="E16" s="9" t="s">
        <v>21</v>
      </c>
    </row>
    <row r="17" spans="1:5" ht="16.2" x14ac:dyDescent="0.25">
      <c r="A17" s="2">
        <v>15</v>
      </c>
      <c r="B17" s="2" t="s">
        <v>40</v>
      </c>
      <c r="C17" s="2" t="s">
        <v>17</v>
      </c>
      <c r="D17" s="9" t="s">
        <v>19</v>
      </c>
      <c r="E17" s="9" t="s">
        <v>21</v>
      </c>
    </row>
    <row r="18" spans="1:5" ht="16.2" x14ac:dyDescent="0.25">
      <c r="A18" s="2">
        <v>16</v>
      </c>
      <c r="B18" s="2" t="s">
        <v>48</v>
      </c>
      <c r="C18" s="2" t="s">
        <v>17</v>
      </c>
      <c r="D18" s="9" t="s">
        <v>19</v>
      </c>
      <c r="E18" s="9" t="s">
        <v>21</v>
      </c>
    </row>
    <row r="19" spans="1:5" ht="16.2" x14ac:dyDescent="0.25">
      <c r="A19" s="2">
        <v>17</v>
      </c>
      <c r="B19" s="2" t="s">
        <v>55</v>
      </c>
      <c r="C19" s="2" t="s">
        <v>17</v>
      </c>
      <c r="D19" s="9" t="s">
        <v>19</v>
      </c>
      <c r="E19" s="9" t="s">
        <v>21</v>
      </c>
    </row>
    <row r="20" spans="1:5" x14ac:dyDescent="0.25">
      <c r="A20" s="2">
        <v>18</v>
      </c>
      <c r="B20" s="2" t="s">
        <v>80</v>
      </c>
      <c r="C20" s="2" t="s">
        <v>18</v>
      </c>
      <c r="D20" s="2" t="s">
        <v>20</v>
      </c>
      <c r="E20" s="9" t="s">
        <v>21</v>
      </c>
    </row>
    <row r="21" spans="1:5" ht="16.2" x14ac:dyDescent="0.25">
      <c r="A21" s="2">
        <v>19</v>
      </c>
      <c r="B21" s="2" t="s">
        <v>70</v>
      </c>
      <c r="C21" s="2" t="s">
        <v>17</v>
      </c>
      <c r="D21" s="9" t="s">
        <v>19</v>
      </c>
      <c r="E21" s="9" t="s">
        <v>21</v>
      </c>
    </row>
    <row r="22" spans="1:5" ht="16.2" x14ac:dyDescent="0.25">
      <c r="A22" s="2">
        <v>20</v>
      </c>
      <c r="B22" s="2" t="s">
        <v>33</v>
      </c>
      <c r="C22" s="2" t="s">
        <v>17</v>
      </c>
      <c r="D22" s="9" t="s">
        <v>19</v>
      </c>
      <c r="E22" s="9" t="s">
        <v>21</v>
      </c>
    </row>
    <row r="23" spans="1:5" ht="16.2" x14ac:dyDescent="0.25">
      <c r="A23" s="2">
        <v>21</v>
      </c>
      <c r="B23" s="2" t="s">
        <v>52</v>
      </c>
      <c r="C23" s="2" t="s">
        <v>17</v>
      </c>
      <c r="D23" s="9" t="s">
        <v>19</v>
      </c>
      <c r="E23" s="9" t="s">
        <v>21</v>
      </c>
    </row>
    <row r="24" spans="1:5" ht="16.2" x14ac:dyDescent="0.25">
      <c r="A24" s="2">
        <v>22</v>
      </c>
      <c r="B24" s="2" t="s">
        <v>39</v>
      </c>
      <c r="C24" s="2" t="s">
        <v>17</v>
      </c>
      <c r="D24" s="9" t="s">
        <v>19</v>
      </c>
      <c r="E24" s="9" t="s">
        <v>21</v>
      </c>
    </row>
    <row r="25" spans="1:5" ht="16.2" x14ac:dyDescent="0.25">
      <c r="A25" s="2">
        <v>23</v>
      </c>
      <c r="B25" s="2" t="s">
        <v>66</v>
      </c>
      <c r="C25" s="2" t="s">
        <v>17</v>
      </c>
      <c r="D25" s="9" t="s">
        <v>19</v>
      </c>
      <c r="E25" s="9" t="s">
        <v>21</v>
      </c>
    </row>
    <row r="26" spans="1:5" ht="16.2" x14ac:dyDescent="0.25">
      <c r="A26" s="2">
        <v>24</v>
      </c>
      <c r="B26" s="2" t="s">
        <v>78</v>
      </c>
      <c r="C26" s="2" t="s">
        <v>17</v>
      </c>
      <c r="D26" s="9" t="s">
        <v>19</v>
      </c>
      <c r="E26" s="9" t="s">
        <v>21</v>
      </c>
    </row>
    <row r="27" spans="1:5" ht="16.2" x14ac:dyDescent="0.25">
      <c r="A27" s="2">
        <v>25</v>
      </c>
      <c r="B27" s="2" t="s">
        <v>74</v>
      </c>
      <c r="C27" s="2" t="s">
        <v>17</v>
      </c>
      <c r="D27" s="9" t="s">
        <v>19</v>
      </c>
      <c r="E27" s="9" t="s">
        <v>21</v>
      </c>
    </row>
    <row r="28" spans="1:5" ht="16.2" x14ac:dyDescent="0.25">
      <c r="A28" s="2">
        <v>26</v>
      </c>
      <c r="B28" s="2" t="s">
        <v>58</v>
      </c>
      <c r="C28" s="2" t="s">
        <v>17</v>
      </c>
      <c r="D28" s="9" t="s">
        <v>19</v>
      </c>
      <c r="E28" s="9" t="s">
        <v>21</v>
      </c>
    </row>
    <row r="29" spans="1:5" x14ac:dyDescent="0.25">
      <c r="A29" s="2">
        <v>27</v>
      </c>
      <c r="B29" s="2" t="s">
        <v>43</v>
      </c>
      <c r="C29" s="2" t="s">
        <v>18</v>
      </c>
      <c r="D29" s="9" t="s">
        <v>20</v>
      </c>
      <c r="E29" s="9" t="s">
        <v>21</v>
      </c>
    </row>
    <row r="30" spans="1:5" ht="16.2" x14ac:dyDescent="0.25">
      <c r="A30" s="2">
        <v>28</v>
      </c>
      <c r="B30" s="2" t="s">
        <v>62</v>
      </c>
      <c r="C30" s="2" t="s">
        <v>17</v>
      </c>
      <c r="D30" s="9" t="s">
        <v>19</v>
      </c>
      <c r="E30" s="9" t="s">
        <v>21</v>
      </c>
    </row>
    <row r="31" spans="1:5" ht="16.2" x14ac:dyDescent="0.25">
      <c r="A31" s="2">
        <v>29</v>
      </c>
      <c r="B31" s="2" t="s">
        <v>49</v>
      </c>
      <c r="C31" s="2" t="s">
        <v>17</v>
      </c>
      <c r="D31" s="9" t="s">
        <v>19</v>
      </c>
      <c r="E31" s="9" t="s">
        <v>21</v>
      </c>
    </row>
    <row r="32" spans="1:5" ht="16.2" x14ac:dyDescent="0.25">
      <c r="A32" s="2">
        <v>30</v>
      </c>
      <c r="B32" s="2" t="s">
        <v>38</v>
      </c>
      <c r="C32" s="2" t="s">
        <v>17</v>
      </c>
      <c r="D32" s="9" t="s">
        <v>19</v>
      </c>
      <c r="E32" s="9" t="s">
        <v>21</v>
      </c>
    </row>
    <row r="33" spans="1:5" ht="16.2" x14ac:dyDescent="0.25">
      <c r="A33" s="2">
        <v>31</v>
      </c>
      <c r="B33" s="2" t="s">
        <v>53</v>
      </c>
      <c r="C33" s="2" t="s">
        <v>17</v>
      </c>
      <c r="D33" s="9" t="s">
        <v>19</v>
      </c>
      <c r="E33" s="9" t="s">
        <v>21</v>
      </c>
    </row>
    <row r="34" spans="1:5" ht="16.2" x14ac:dyDescent="0.25">
      <c r="A34" s="2">
        <v>32</v>
      </c>
      <c r="B34" s="2" t="s">
        <v>72</v>
      </c>
      <c r="C34" s="2" t="s">
        <v>17</v>
      </c>
      <c r="D34" s="9" t="s">
        <v>19</v>
      </c>
      <c r="E34" s="9" t="s">
        <v>21</v>
      </c>
    </row>
    <row r="35" spans="1:5" ht="16.2" x14ac:dyDescent="0.25">
      <c r="A35" s="2">
        <v>33</v>
      </c>
      <c r="B35" s="2" t="s">
        <v>71</v>
      </c>
      <c r="C35" s="2" t="s">
        <v>17</v>
      </c>
      <c r="D35" s="9" t="s">
        <v>19</v>
      </c>
      <c r="E35" s="9" t="s">
        <v>21</v>
      </c>
    </row>
    <row r="36" spans="1:5" ht="16.2" x14ac:dyDescent="0.25">
      <c r="A36" s="2">
        <v>34</v>
      </c>
      <c r="B36" s="2" t="s">
        <v>65</v>
      </c>
      <c r="C36" s="2" t="s">
        <v>17</v>
      </c>
      <c r="D36" s="9" t="s">
        <v>19</v>
      </c>
      <c r="E36" s="9" t="s">
        <v>21</v>
      </c>
    </row>
    <row r="37" spans="1:5" ht="16.2" x14ac:dyDescent="0.25">
      <c r="A37" s="2">
        <v>35</v>
      </c>
      <c r="B37" s="2" t="s">
        <v>59</v>
      </c>
      <c r="C37" s="2" t="s">
        <v>17</v>
      </c>
      <c r="D37" s="9" t="s">
        <v>19</v>
      </c>
      <c r="E37" s="9" t="s">
        <v>21</v>
      </c>
    </row>
    <row r="38" spans="1:5" ht="16.2" x14ac:dyDescent="0.25">
      <c r="A38" s="2">
        <v>36</v>
      </c>
      <c r="B38" s="2" t="s">
        <v>61</v>
      </c>
      <c r="C38" s="2" t="s">
        <v>17</v>
      </c>
      <c r="D38" s="9" t="s">
        <v>19</v>
      </c>
      <c r="E38" s="9" t="s">
        <v>21</v>
      </c>
    </row>
    <row r="39" spans="1:5" ht="16.2" x14ac:dyDescent="0.25">
      <c r="A39" s="2">
        <v>37</v>
      </c>
      <c r="B39" s="2" t="s">
        <v>68</v>
      </c>
      <c r="C39" s="2" t="s">
        <v>17</v>
      </c>
      <c r="D39" s="9" t="s">
        <v>19</v>
      </c>
      <c r="E39" s="9" t="s">
        <v>21</v>
      </c>
    </row>
    <row r="40" spans="1:5" x14ac:dyDescent="0.25">
      <c r="A40" s="2">
        <v>38</v>
      </c>
      <c r="B40" s="2" t="s">
        <v>79</v>
      </c>
      <c r="C40" s="2" t="s">
        <v>18</v>
      </c>
      <c r="D40" s="2" t="s">
        <v>20</v>
      </c>
      <c r="E40" s="9" t="s">
        <v>21</v>
      </c>
    </row>
    <row r="41" spans="1:5" ht="16.2" x14ac:dyDescent="0.25">
      <c r="A41" s="2">
        <v>39</v>
      </c>
      <c r="B41" s="2" t="s">
        <v>45</v>
      </c>
      <c r="C41" s="2" t="s">
        <v>17</v>
      </c>
      <c r="D41" s="9" t="s">
        <v>19</v>
      </c>
      <c r="E41" s="9" t="s">
        <v>21</v>
      </c>
    </row>
    <row r="42" spans="1:5" ht="16.2" x14ac:dyDescent="0.25">
      <c r="A42" s="2">
        <v>40</v>
      </c>
      <c r="B42" s="2" t="s">
        <v>51</v>
      </c>
      <c r="C42" s="2" t="s">
        <v>17</v>
      </c>
      <c r="D42" s="9" t="s">
        <v>19</v>
      </c>
      <c r="E42" s="9" t="s">
        <v>21</v>
      </c>
    </row>
    <row r="43" spans="1:5" ht="16.2" x14ac:dyDescent="0.25">
      <c r="A43" s="2">
        <v>41</v>
      </c>
      <c r="B43" s="2" t="s">
        <v>64</v>
      </c>
      <c r="C43" s="2" t="s">
        <v>17</v>
      </c>
      <c r="D43" s="9" t="s">
        <v>19</v>
      </c>
      <c r="E43" s="9" t="s">
        <v>21</v>
      </c>
    </row>
    <row r="44" spans="1:5" ht="16.2" x14ac:dyDescent="0.25">
      <c r="A44" s="2">
        <v>42</v>
      </c>
      <c r="B44" s="2" t="s">
        <v>35</v>
      </c>
      <c r="C44" s="2" t="s">
        <v>17</v>
      </c>
      <c r="D44" s="9" t="s">
        <v>19</v>
      </c>
      <c r="E44" s="9" t="s">
        <v>21</v>
      </c>
    </row>
    <row r="45" spans="1:5" ht="16.2" x14ac:dyDescent="0.25">
      <c r="A45" s="2">
        <v>43</v>
      </c>
      <c r="B45" s="2" t="s">
        <v>47</v>
      </c>
      <c r="C45" s="2" t="s">
        <v>17</v>
      </c>
      <c r="D45" s="9" t="s">
        <v>19</v>
      </c>
      <c r="E45" s="9" t="s">
        <v>21</v>
      </c>
    </row>
    <row r="46" spans="1:5" ht="16.2" x14ac:dyDescent="0.25">
      <c r="A46" s="2">
        <v>44</v>
      </c>
      <c r="B46" s="2" t="s">
        <v>63</v>
      </c>
      <c r="C46" s="2" t="s">
        <v>17</v>
      </c>
      <c r="D46" s="9" t="s">
        <v>19</v>
      </c>
      <c r="E46" s="9" t="s">
        <v>21</v>
      </c>
    </row>
    <row r="47" spans="1:5" ht="16.2" x14ac:dyDescent="0.25">
      <c r="A47" s="2">
        <v>45</v>
      </c>
      <c r="B47" s="2" t="s">
        <v>77</v>
      </c>
      <c r="C47" s="2" t="s">
        <v>17</v>
      </c>
      <c r="D47" s="9" t="s">
        <v>19</v>
      </c>
      <c r="E47" s="9" t="s">
        <v>21</v>
      </c>
    </row>
    <row r="48" spans="1:5" ht="16.2" x14ac:dyDescent="0.25">
      <c r="A48" s="2">
        <v>46</v>
      </c>
      <c r="B48" s="2" t="s">
        <v>46</v>
      </c>
      <c r="C48" s="2" t="s">
        <v>17</v>
      </c>
      <c r="D48" s="9" t="s">
        <v>19</v>
      </c>
      <c r="E48" s="9" t="s">
        <v>21</v>
      </c>
    </row>
    <row r="49" spans="1:5" ht="16.2" x14ac:dyDescent="0.25">
      <c r="A49" s="2">
        <v>47</v>
      </c>
      <c r="B49" s="2" t="s">
        <v>57</v>
      </c>
      <c r="C49" s="2" t="s">
        <v>17</v>
      </c>
      <c r="D49" s="9" t="s">
        <v>19</v>
      </c>
      <c r="E49" s="9" t="s">
        <v>21</v>
      </c>
    </row>
    <row r="50" spans="1:5" ht="16.2" x14ac:dyDescent="0.25">
      <c r="A50" s="2">
        <v>48</v>
      </c>
      <c r="B50" s="2" t="s">
        <v>76</v>
      </c>
      <c r="C50" s="2" t="s">
        <v>17</v>
      </c>
      <c r="D50" s="9" t="s">
        <v>19</v>
      </c>
      <c r="E50" s="9" t="s">
        <v>21</v>
      </c>
    </row>
  </sheetData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891E7-B3CC-491E-AEB1-FCD5357B8770}">
  <dimension ref="A1:CV60"/>
  <sheetViews>
    <sheetView zoomScale="86" zoomScaleNormal="86" workbookViewId="0">
      <selection activeCell="CM1" sqref="CM1"/>
    </sheetView>
  </sheetViews>
  <sheetFormatPr defaultRowHeight="13.8" x14ac:dyDescent="0.25"/>
  <cols>
    <col min="1" max="1" width="8.88671875" style="1"/>
    <col min="2" max="2" width="38" style="18" customWidth="1"/>
    <col min="3" max="3" width="17.33203125" style="3" customWidth="1"/>
    <col min="4" max="4" width="9" style="3" customWidth="1"/>
    <col min="5" max="5" width="9.109375" style="3" customWidth="1"/>
    <col min="6" max="6" width="8.88671875" style="1"/>
    <col min="7" max="7" width="40.21875" style="18" customWidth="1"/>
    <col min="8" max="8" width="22.44140625" style="3" customWidth="1"/>
    <col min="9" max="11" width="18" style="3" customWidth="1"/>
    <col min="12" max="12" width="21.21875" style="3" customWidth="1"/>
    <col min="13" max="13" width="14.21875" style="3" customWidth="1"/>
    <col min="14" max="14" width="21.44140625" style="3" customWidth="1"/>
    <col min="15" max="15" width="19.5546875" style="3" customWidth="1"/>
    <col min="16" max="16" width="22.21875" style="3" customWidth="1"/>
    <col min="17" max="22" width="8.88671875" style="3"/>
    <col min="23" max="23" width="8.88671875" style="1" customWidth="1"/>
    <col min="24" max="24" width="34" style="18" customWidth="1"/>
    <col min="25" max="25" width="18" style="3" customWidth="1"/>
    <col min="26" max="26" width="15.5546875" style="3" customWidth="1"/>
    <col min="27" max="27" width="11.88671875" style="3" customWidth="1"/>
    <col min="28" max="28" width="11" style="3" customWidth="1"/>
    <col min="29" max="29" width="27" style="3" customWidth="1"/>
    <col min="30" max="30" width="20.5546875" style="3" customWidth="1"/>
    <col min="31" max="31" width="15.109375" style="3" customWidth="1"/>
    <col min="32" max="32" width="11.5546875" style="3" bestFit="1" customWidth="1"/>
    <col min="33" max="42" width="8.88671875" style="3"/>
    <col min="43" max="43" width="8.88671875" style="1"/>
    <col min="44" max="44" width="42.109375" style="18" customWidth="1"/>
    <col min="45" max="45" width="13.44140625" style="18" customWidth="1"/>
    <col min="46" max="47" width="9" style="3" bestFit="1" customWidth="1"/>
    <col min="48" max="48" width="13.109375" style="3" customWidth="1"/>
    <col min="49" max="49" width="11.33203125" style="3" customWidth="1"/>
    <col min="50" max="50" width="16.77734375" style="3" customWidth="1"/>
    <col min="51" max="51" width="15.77734375" style="3" customWidth="1"/>
    <col min="52" max="52" width="13.77734375" style="3" customWidth="1"/>
    <col min="53" max="53" width="8.88671875" style="3" customWidth="1"/>
    <col min="54" max="58" width="9.21875" style="3" customWidth="1"/>
    <col min="59" max="59" width="8.88671875" style="1"/>
    <col min="60" max="60" width="41.109375" style="18" customWidth="1"/>
    <col min="61" max="61" width="15.33203125" style="3" customWidth="1"/>
    <col min="62" max="62" width="15.88671875" style="3" customWidth="1"/>
    <col min="63" max="63" width="17.44140625" style="3" customWidth="1"/>
    <col min="64" max="64" width="14" style="3" customWidth="1"/>
    <col min="65" max="65" width="22" style="3" customWidth="1"/>
    <col min="66" max="66" width="21.77734375" style="3" customWidth="1"/>
    <col min="67" max="67" width="15.77734375" style="3" customWidth="1"/>
    <col min="68" max="68" width="17.88671875" style="3" customWidth="1"/>
    <col min="69" max="74" width="8.88671875" style="3"/>
    <col min="75" max="75" width="8.88671875" style="1"/>
    <col min="76" max="76" width="37.109375" style="18" customWidth="1"/>
    <col min="77" max="77" width="11.6640625" style="3" customWidth="1"/>
    <col min="78" max="78" width="13.6640625" style="3" customWidth="1"/>
    <col min="79" max="79" width="12.6640625" style="3" customWidth="1"/>
    <col min="80" max="80" width="12" style="3" customWidth="1"/>
    <col min="81" max="81" width="13.44140625" style="3" customWidth="1"/>
    <col min="82" max="83" width="9" style="3" bestFit="1" customWidth="1"/>
    <col min="84" max="84" width="23.77734375" style="3" customWidth="1"/>
    <col min="85" max="85" width="9.21875" style="3" bestFit="1" customWidth="1"/>
    <col min="86" max="90" width="9.21875" style="3" customWidth="1"/>
    <col min="91" max="91" width="8.88671875" style="1"/>
    <col min="92" max="92" width="35.6640625" style="18" customWidth="1"/>
    <col min="93" max="93" width="10.6640625" style="3" customWidth="1"/>
    <col min="94" max="94" width="21.6640625" style="3" bestFit="1" customWidth="1"/>
    <col min="95" max="95" width="21.109375" style="3" bestFit="1" customWidth="1"/>
    <col min="96" max="96" width="21.6640625" style="3" bestFit="1" customWidth="1"/>
    <col min="97" max="97" width="21.109375" style="3" bestFit="1" customWidth="1"/>
    <col min="98" max="98" width="21.6640625" style="3" bestFit="1" customWidth="1"/>
    <col min="99" max="99" width="21.109375" style="3" bestFit="1" customWidth="1"/>
    <col min="100" max="16384" width="8.88671875" style="3"/>
  </cols>
  <sheetData>
    <row r="1" spans="1:100" ht="16.2" x14ac:dyDescent="0.25">
      <c r="A1" s="19" t="s">
        <v>103</v>
      </c>
      <c r="F1" s="19" t="s">
        <v>83</v>
      </c>
      <c r="H1" s="10"/>
      <c r="I1" s="10"/>
      <c r="J1" s="10"/>
      <c r="K1" s="10"/>
      <c r="L1" s="10"/>
      <c r="W1" s="19" t="s">
        <v>101</v>
      </c>
      <c r="AQ1" s="19" t="s">
        <v>100</v>
      </c>
      <c r="AS1" s="19"/>
      <c r="BG1" s="19" t="s">
        <v>104</v>
      </c>
      <c r="BI1" s="33" t="s">
        <v>87</v>
      </c>
      <c r="BJ1" s="30"/>
      <c r="BK1" s="30"/>
      <c r="BL1" s="31"/>
      <c r="BM1" s="33" t="s">
        <v>28</v>
      </c>
      <c r="BN1" s="30"/>
      <c r="BO1" s="30"/>
      <c r="BP1" s="31"/>
      <c r="BQ1" s="32" t="s">
        <v>24</v>
      </c>
      <c r="BR1" s="32"/>
      <c r="BS1" s="32"/>
      <c r="BT1" s="32"/>
      <c r="BU1" s="32"/>
      <c r="BW1" s="19" t="s">
        <v>84</v>
      </c>
      <c r="BY1" s="10"/>
      <c r="BZ1" s="10"/>
      <c r="CA1" s="10"/>
      <c r="CB1" s="10"/>
      <c r="CM1" s="19" t="s">
        <v>85</v>
      </c>
    </row>
    <row r="2" spans="1:100" x14ac:dyDescent="0.25">
      <c r="A2" s="28" t="s">
        <v>81</v>
      </c>
      <c r="B2" s="26" t="s">
        <v>25</v>
      </c>
      <c r="C2" s="4" t="s">
        <v>105</v>
      </c>
      <c r="D2" s="11"/>
      <c r="E2" s="10"/>
      <c r="F2" s="28" t="s">
        <v>81</v>
      </c>
      <c r="G2" s="26" t="s">
        <v>25</v>
      </c>
      <c r="H2" s="4"/>
      <c r="I2" s="30" t="s">
        <v>106</v>
      </c>
      <c r="J2" s="30"/>
      <c r="K2" s="30"/>
      <c r="L2" s="31"/>
      <c r="M2" s="32" t="s">
        <v>28</v>
      </c>
      <c r="N2" s="32"/>
      <c r="O2" s="32"/>
      <c r="P2" s="32"/>
      <c r="Q2" s="33" t="s">
        <v>23</v>
      </c>
      <c r="R2" s="30"/>
      <c r="S2" s="30"/>
      <c r="T2" s="30"/>
      <c r="U2" s="31"/>
      <c r="W2" s="32" t="s">
        <v>81</v>
      </c>
      <c r="X2" s="26" t="s">
        <v>25</v>
      </c>
      <c r="Y2" s="32" t="s">
        <v>30</v>
      </c>
      <c r="Z2" s="32"/>
      <c r="AA2" s="32"/>
      <c r="AB2" s="32"/>
      <c r="AC2" s="32"/>
      <c r="AD2" s="32"/>
      <c r="AE2" s="32"/>
      <c r="AF2" s="32"/>
      <c r="AG2" s="32" t="s">
        <v>24</v>
      </c>
      <c r="AH2" s="32"/>
      <c r="AI2" s="32"/>
      <c r="AJ2" s="32"/>
      <c r="AK2" s="32"/>
      <c r="AL2" s="32"/>
      <c r="AM2" s="32"/>
      <c r="AN2" s="32"/>
      <c r="AO2" s="32"/>
      <c r="AQ2" s="28" t="s">
        <v>81</v>
      </c>
      <c r="AR2" s="26" t="s">
        <v>25</v>
      </c>
      <c r="AS2" s="20"/>
      <c r="AT2" s="32" t="s">
        <v>107</v>
      </c>
      <c r="AU2" s="32"/>
      <c r="AV2" s="32"/>
      <c r="AW2" s="4"/>
      <c r="AX2" s="32" t="s">
        <v>28</v>
      </c>
      <c r="AY2" s="32"/>
      <c r="AZ2" s="32"/>
      <c r="BA2" s="33" t="s">
        <v>24</v>
      </c>
      <c r="BB2" s="30"/>
      <c r="BC2" s="30"/>
      <c r="BD2" s="30"/>
      <c r="BE2" s="31"/>
      <c r="BG2" s="28" t="s">
        <v>81</v>
      </c>
      <c r="BH2" s="26" t="s">
        <v>25</v>
      </c>
      <c r="BI2" s="4" t="s">
        <v>26</v>
      </c>
      <c r="BJ2" s="4" t="s">
        <v>27</v>
      </c>
      <c r="BK2" s="4" t="s">
        <v>26</v>
      </c>
      <c r="BL2" s="4" t="s">
        <v>27</v>
      </c>
      <c r="BM2" s="4" t="s">
        <v>2</v>
      </c>
      <c r="BN2" s="4" t="s">
        <v>3</v>
      </c>
      <c r="BO2" s="4" t="s">
        <v>2</v>
      </c>
      <c r="BP2" s="4" t="s">
        <v>3</v>
      </c>
      <c r="BQ2" s="4" t="s">
        <v>2</v>
      </c>
      <c r="BR2" s="4" t="s">
        <v>3</v>
      </c>
      <c r="BS2" s="4" t="s">
        <v>2</v>
      </c>
      <c r="BT2" s="4" t="s">
        <v>3</v>
      </c>
      <c r="BU2" s="4"/>
      <c r="BW2" s="28" t="s">
        <v>81</v>
      </c>
      <c r="BX2" s="26" t="s">
        <v>25</v>
      </c>
      <c r="BY2" s="33" t="s">
        <v>108</v>
      </c>
      <c r="BZ2" s="30"/>
      <c r="CA2" s="30"/>
      <c r="CB2" s="31"/>
      <c r="CC2" s="32" t="s">
        <v>28</v>
      </c>
      <c r="CD2" s="32"/>
      <c r="CE2" s="32"/>
      <c r="CF2" s="32"/>
      <c r="CG2" s="32" t="s">
        <v>24</v>
      </c>
      <c r="CH2" s="32"/>
      <c r="CI2" s="32"/>
      <c r="CJ2" s="32"/>
      <c r="CK2" s="32"/>
      <c r="CM2" s="28" t="s">
        <v>81</v>
      </c>
      <c r="CN2" s="26" t="s">
        <v>25</v>
      </c>
      <c r="CO2" s="32" t="s">
        <v>86</v>
      </c>
      <c r="CP2" s="32"/>
      <c r="CQ2" s="32"/>
      <c r="CR2" s="32" t="s">
        <v>92</v>
      </c>
      <c r="CS2" s="32"/>
      <c r="CT2" s="32" t="s">
        <v>24</v>
      </c>
      <c r="CU2" s="32"/>
      <c r="CV2" s="32"/>
    </row>
    <row r="3" spans="1:100" x14ac:dyDescent="0.25">
      <c r="A3" s="29"/>
      <c r="B3" s="27"/>
      <c r="C3" s="3" t="s">
        <v>109</v>
      </c>
      <c r="D3" s="4" t="s">
        <v>22</v>
      </c>
      <c r="E3" s="10"/>
      <c r="F3" s="29"/>
      <c r="G3" s="27"/>
      <c r="H3" s="4" t="s">
        <v>110</v>
      </c>
      <c r="I3" s="5" t="s">
        <v>4</v>
      </c>
      <c r="J3" s="5" t="s">
        <v>5</v>
      </c>
      <c r="K3" s="5" t="s">
        <v>0</v>
      </c>
      <c r="L3" s="5" t="s">
        <v>1</v>
      </c>
      <c r="M3" s="5" t="s">
        <v>4</v>
      </c>
      <c r="N3" s="5" t="s">
        <v>5</v>
      </c>
      <c r="O3" s="5" t="s">
        <v>0</v>
      </c>
      <c r="P3" s="5" t="s">
        <v>1</v>
      </c>
      <c r="Q3" s="5" t="s">
        <v>4</v>
      </c>
      <c r="R3" s="5" t="s">
        <v>5</v>
      </c>
      <c r="S3" s="5" t="s">
        <v>0</v>
      </c>
      <c r="T3" s="5" t="s">
        <v>1</v>
      </c>
      <c r="U3" s="4" t="s">
        <v>14</v>
      </c>
      <c r="W3" s="32"/>
      <c r="X3" s="27"/>
      <c r="Y3" s="5" t="s">
        <v>90</v>
      </c>
      <c r="Z3" s="5" t="s">
        <v>10</v>
      </c>
      <c r="AA3" s="5" t="s">
        <v>11</v>
      </c>
      <c r="AB3" s="5" t="s">
        <v>12</v>
      </c>
      <c r="AC3" s="5" t="s">
        <v>1</v>
      </c>
      <c r="AD3" s="5" t="s">
        <v>5</v>
      </c>
      <c r="AE3" s="5" t="s">
        <v>4</v>
      </c>
      <c r="AF3" s="5" t="s">
        <v>0</v>
      </c>
      <c r="AG3" s="5" t="s">
        <v>90</v>
      </c>
      <c r="AH3" s="5" t="s">
        <v>10</v>
      </c>
      <c r="AI3" s="5" t="s">
        <v>11</v>
      </c>
      <c r="AJ3" s="5" t="s">
        <v>12</v>
      </c>
      <c r="AK3" s="5" t="s">
        <v>1</v>
      </c>
      <c r="AL3" s="5" t="s">
        <v>5</v>
      </c>
      <c r="AM3" s="5" t="s">
        <v>4</v>
      </c>
      <c r="AN3" s="5" t="s">
        <v>0</v>
      </c>
      <c r="AO3" s="4" t="s">
        <v>14</v>
      </c>
      <c r="AQ3" s="29"/>
      <c r="AR3" s="27"/>
      <c r="AS3" s="22" t="s">
        <v>89</v>
      </c>
      <c r="AT3" s="22" t="s">
        <v>7</v>
      </c>
      <c r="AU3" s="22" t="s">
        <v>8</v>
      </c>
      <c r="AV3" s="22" t="s">
        <v>9</v>
      </c>
      <c r="AW3" s="22" t="s">
        <v>89</v>
      </c>
      <c r="AX3" s="22" t="s">
        <v>7</v>
      </c>
      <c r="AY3" s="22" t="s">
        <v>8</v>
      </c>
      <c r="AZ3" s="22" t="s">
        <v>9</v>
      </c>
      <c r="BA3" s="22" t="s">
        <v>89</v>
      </c>
      <c r="BB3" s="22" t="s">
        <v>7</v>
      </c>
      <c r="BC3" s="22" t="s">
        <v>8</v>
      </c>
      <c r="BD3" s="22" t="s">
        <v>9</v>
      </c>
      <c r="BE3" s="2" t="s">
        <v>14</v>
      </c>
      <c r="BG3" s="29"/>
      <c r="BH3" s="27"/>
      <c r="BI3" s="5" t="s">
        <v>1</v>
      </c>
      <c r="BJ3" s="5" t="s">
        <v>1</v>
      </c>
      <c r="BK3" s="5" t="s">
        <v>4</v>
      </c>
      <c r="BL3" s="5" t="s">
        <v>5</v>
      </c>
      <c r="BM3" s="5" t="s">
        <v>1</v>
      </c>
      <c r="BN3" s="5" t="s">
        <v>1</v>
      </c>
      <c r="BO3" s="5" t="s">
        <v>4</v>
      </c>
      <c r="BP3" s="5" t="s">
        <v>5</v>
      </c>
      <c r="BQ3" s="5" t="s">
        <v>1</v>
      </c>
      <c r="BR3" s="5" t="s">
        <v>1</v>
      </c>
      <c r="BS3" s="5" t="s">
        <v>4</v>
      </c>
      <c r="BT3" s="5" t="s">
        <v>5</v>
      </c>
      <c r="BU3" s="4" t="s">
        <v>14</v>
      </c>
      <c r="BW3" s="29"/>
      <c r="BX3" s="27"/>
      <c r="BY3" s="5" t="s">
        <v>4</v>
      </c>
      <c r="BZ3" s="5" t="s">
        <v>5</v>
      </c>
      <c r="CA3" s="5" t="s">
        <v>0</v>
      </c>
      <c r="CB3" s="5" t="s">
        <v>1</v>
      </c>
      <c r="CC3" s="5" t="s">
        <v>4</v>
      </c>
      <c r="CD3" s="5" t="s">
        <v>5</v>
      </c>
      <c r="CE3" s="5" t="s">
        <v>0</v>
      </c>
      <c r="CF3" s="5" t="s">
        <v>1</v>
      </c>
      <c r="CG3" s="5" t="s">
        <v>4</v>
      </c>
      <c r="CH3" s="5" t="s">
        <v>5</v>
      </c>
      <c r="CI3" s="5" t="s">
        <v>0</v>
      </c>
      <c r="CJ3" s="5" t="s">
        <v>1</v>
      </c>
      <c r="CK3" s="4" t="s">
        <v>14</v>
      </c>
      <c r="CM3" s="29"/>
      <c r="CN3" s="27"/>
      <c r="CO3" s="4" t="s">
        <v>13</v>
      </c>
      <c r="CP3" s="4" t="s">
        <v>31</v>
      </c>
      <c r="CQ3" s="4" t="s">
        <v>91</v>
      </c>
      <c r="CR3" s="4" t="s">
        <v>29</v>
      </c>
      <c r="CS3" s="4" t="s">
        <v>91</v>
      </c>
      <c r="CT3" s="4" t="s">
        <v>29</v>
      </c>
      <c r="CU3" s="4" t="s">
        <v>91</v>
      </c>
      <c r="CV3" s="4" t="s">
        <v>14</v>
      </c>
    </row>
    <row r="4" spans="1:100" x14ac:dyDescent="0.25">
      <c r="A4" s="2">
        <v>1</v>
      </c>
      <c r="B4" s="6" t="s">
        <v>42</v>
      </c>
      <c r="C4" s="4">
        <v>3.2142857142857098E-4</v>
      </c>
      <c r="D4" s="4" t="str" cm="1">
        <f t="array" ref="D4">IF(C4=0.00001,“0”,IF(C4&lt;0.001608,"1",IF(C4&lt;0.003206,"2",IF(C4&lt;0.004804,"3",IF(C4&lt;0.006402,"4",IF(C4&lt;0.0081,"5"))))))</f>
        <v>1</v>
      </c>
      <c r="E4" s="10"/>
      <c r="F4" s="2">
        <v>1</v>
      </c>
      <c r="G4" s="6" t="s">
        <v>42</v>
      </c>
      <c r="H4" s="25">
        <v>1.0760000000000001</v>
      </c>
      <c r="I4" s="25">
        <v>1.1194999999999999</v>
      </c>
      <c r="J4" s="25">
        <v>1.3552999999999999</v>
      </c>
      <c r="K4" s="25">
        <v>1.7028000000000001</v>
      </c>
      <c r="L4" s="25">
        <v>1.3997999999999999</v>
      </c>
      <c r="M4" s="12">
        <v>6.6539923954374025E-3</v>
      </c>
      <c r="N4" s="12">
        <v>0</v>
      </c>
      <c r="O4" s="12">
        <v>0</v>
      </c>
      <c r="P4" s="12">
        <v>0</v>
      </c>
      <c r="Q4" s="4" t="str" cm="1">
        <f t="array" ref="Q4">IF(M4=0,“0”,IF(M4&lt;2%,"1",IF(M4&lt;4%,"2",IF(M4&lt;6%,"3",IF(M4&lt;8%,"4",IF(M4&lt;10%,"5"))))))</f>
        <v>1</v>
      </c>
      <c r="R4" s="4">
        <v>0</v>
      </c>
      <c r="S4" s="4">
        <v>0</v>
      </c>
      <c r="T4" s="4">
        <v>0</v>
      </c>
      <c r="U4" s="4">
        <f t="shared" ref="U4:U51" si="0">Q4+R4+S4+T4</f>
        <v>1</v>
      </c>
      <c r="W4" s="2">
        <v>1</v>
      </c>
      <c r="X4" s="6" t="s">
        <v>42</v>
      </c>
      <c r="Y4" s="4">
        <v>9</v>
      </c>
      <c r="Z4" s="4">
        <v>12</v>
      </c>
      <c r="AA4" s="4">
        <v>9</v>
      </c>
      <c r="AB4" s="4">
        <v>9</v>
      </c>
      <c r="AC4" s="4">
        <v>24</v>
      </c>
      <c r="AD4" s="4">
        <v>30</v>
      </c>
      <c r="AE4" s="4">
        <v>9</v>
      </c>
      <c r="AF4" s="4">
        <v>9</v>
      </c>
      <c r="AG4" s="4">
        <v>0</v>
      </c>
      <c r="AH4" s="4" t="str" cm="1">
        <f t="array" ref="AH4">IF(Z4&lt;10,“0”,IF(Z4&lt;15,"1",IF(Z4&lt;21,"2",IF(Z4&lt;27,"3",IF(Z4&lt;33,"4",IF(Z4&lt;39,"5"))))))</f>
        <v>1</v>
      </c>
      <c r="AI4" s="4">
        <v>0</v>
      </c>
      <c r="AJ4" s="4">
        <v>0</v>
      </c>
      <c r="AK4" s="4" t="str" cm="1">
        <f t="array" ref="AK4">IF(AC4&lt;10,“0”,IF(AC4&lt;15,"1",IF(AC4&lt;21,"2",IF(AC4&lt;27,"3",IF(AC4&lt;33,"4",IF(AC4&lt;39,"5"))))))</f>
        <v>3</v>
      </c>
      <c r="AL4" s="4" t="str" cm="1">
        <f t="array" ref="AL4">IF(AD4&lt;10,“0”,IF(AD4&lt;15,"1",IF(AD4&lt;21,"2",IF(AD4&lt;27,"3",IF(AD4&lt;33,"4",IF(AD4&lt;39,"5"))))))</f>
        <v>4</v>
      </c>
      <c r="AM4" s="4">
        <v>0</v>
      </c>
      <c r="AN4" s="4">
        <v>0</v>
      </c>
      <c r="AO4" s="4">
        <f t="shared" ref="AO4:AO51" si="1">AG4+AH4+AI4+AJ4+AK4+AL4+AM4+AN4</f>
        <v>8</v>
      </c>
      <c r="AQ4" s="2">
        <v>1</v>
      </c>
      <c r="AR4" s="6" t="s">
        <v>42</v>
      </c>
      <c r="AS4" s="2">
        <v>0.63744999999999996</v>
      </c>
      <c r="AT4" s="2">
        <v>0.50429999999999997</v>
      </c>
      <c r="AU4" s="2">
        <v>1.7795000000000001</v>
      </c>
      <c r="AV4" s="2">
        <v>0.65529999999999999</v>
      </c>
      <c r="AW4" s="23">
        <f t="shared" ref="AW4:AW51" si="2">1-AS4/AS$52</f>
        <v>0.65929073465351828</v>
      </c>
      <c r="AX4" s="23">
        <f t="shared" ref="AX4:AX51" si="3">1-AT4/AT$52</f>
        <v>0.42061121323529416</v>
      </c>
      <c r="AY4" s="23">
        <f t="shared" ref="AY4:AY51" si="4">1-AU4/AU$52</f>
        <v>0.33736734313908023</v>
      </c>
      <c r="AZ4" s="23">
        <f t="shared" ref="AZ4:AZ51" si="5">1-AV4/AV$52</f>
        <v>-0.11133723395234463</v>
      </c>
      <c r="BA4" s="2" t="str" cm="1">
        <f t="array" ref="BA4">IF(AW4&lt;0.01,“0”,IF(AW4&lt;0.2,"1",IF(AW4&lt;0.4,"2",IF(AW4&lt;0.6,"3",IF(AW4&lt;0.8,"4",IF(AW4&lt;1,"5"))))))</f>
        <v>4</v>
      </c>
      <c r="BB4" s="2" t="str" cm="1">
        <f t="array" ref="BB4">IF(AX4&lt;0.01,“0”,IF(AX4&lt;0.2,"1",IF(AX4&lt;0.4,"2",IF(AX4&lt;0.6,"3",IF(AX4&lt;0.8,"4",IF(AX4&lt;1,"5"))))))</f>
        <v>3</v>
      </c>
      <c r="BC4" s="2" t="str" cm="1">
        <f t="array" ref="BC4">IF(AY4&lt;0.01,“0”,IF(AY4&lt;0.2,"1",IF(AY4&lt;0.4,"2",IF(AY4&lt;0.6,"3",IF(AY4&lt;0.8,"4",IF(AY4&lt;1,"5"))))))</f>
        <v>2</v>
      </c>
      <c r="BD4" s="2">
        <v>0</v>
      </c>
      <c r="BE4" s="2">
        <f t="shared" ref="BE4:BE51" si="6">BA4+BB4+BC4+BD4</f>
        <v>9</v>
      </c>
      <c r="BG4" s="2">
        <v>1</v>
      </c>
      <c r="BH4" s="6" t="s">
        <v>42</v>
      </c>
      <c r="BI4" s="4">
        <v>58.55</v>
      </c>
      <c r="BJ4" s="4">
        <v>56.5</v>
      </c>
      <c r="BK4" s="4">
        <v>0.5</v>
      </c>
      <c r="BL4" s="4">
        <v>23.6</v>
      </c>
      <c r="BM4" s="13">
        <v>0.26537013801756593</v>
      </c>
      <c r="BN4" s="13">
        <v>-0.7384615384615385</v>
      </c>
      <c r="BO4" s="13">
        <v>0.97101449275362317</v>
      </c>
      <c r="BP4" s="13">
        <v>9.055876685934483E-2</v>
      </c>
      <c r="BQ4" s="4" t="str" cm="1">
        <f t="array" ref="BQ4">IF(BM4&lt;0.01,“0”,IF(BM4&lt;0.2,"1",IF(BM4&lt;0.4,"2",IF(BM4&lt;0.6,"3",IF(BM4&lt;0.8,"4",IF(BM4&lt;1.1,"5"))))))</f>
        <v>2</v>
      </c>
      <c r="BR4" s="4">
        <v>0</v>
      </c>
      <c r="BS4" s="4" t="str" cm="1">
        <f t="array" ref="BS4">IF(BO4&lt;0.01,“0”,IF(BO4&lt;0.2,"1",IF(BO4&lt;0.4,"2",IF(BO4&lt;0.6,"3",IF(BO4&lt;0.8,"4",IF(BO4&lt;1.1,"5"))))))</f>
        <v>5</v>
      </c>
      <c r="BT4" s="4" t="str" cm="1">
        <f t="array" ref="BT4">IF(BP4&lt;0.01,“0”,IF(BP4&lt;0.2,"1",IF(BP4&lt;0.4,"2",IF(BP4&lt;0.6,"3",IF(BP4&lt;0.8,"4",IF(BP4&lt;1.1,"5"))))))</f>
        <v>1</v>
      </c>
      <c r="BU4" s="4">
        <f t="shared" ref="BU4:BU51" si="7">BQ4+BR4+BS4+BT4</f>
        <v>8</v>
      </c>
      <c r="BW4" s="2">
        <v>1</v>
      </c>
      <c r="BX4" s="6" t="s">
        <v>42</v>
      </c>
      <c r="BY4" s="4">
        <v>0.14960000000000001</v>
      </c>
      <c r="BZ4" s="4">
        <v>0.22739999999999999</v>
      </c>
      <c r="CA4" s="4">
        <v>0.219</v>
      </c>
      <c r="CB4" s="4">
        <v>0.17560000000000001</v>
      </c>
      <c r="CC4" s="13">
        <v>-3.5652474904811271E-2</v>
      </c>
      <c r="CD4" s="13">
        <v>6.7700371260099867E-3</v>
      </c>
      <c r="CE4" s="13">
        <v>-7.0660146699266457E-2</v>
      </c>
      <c r="CF4" s="13">
        <v>2.4993057484032244E-2</v>
      </c>
      <c r="CG4" s="4">
        <v>0</v>
      </c>
      <c r="CH4" s="4">
        <v>0</v>
      </c>
      <c r="CI4" s="4">
        <v>0</v>
      </c>
      <c r="CJ4" s="4" t="str" cm="1">
        <f t="array" ref="CJ4">IF(CF4&lt;0.01,“0”,IF(CF4&lt;0.035,"1",IF(CF4&lt;0.07,"2",IF(CF4&lt;0.085,"3",IF(CF4&lt;0.14,"4",IF(CF4&lt;0.175,"5"))))))</f>
        <v>1</v>
      </c>
      <c r="CK4" s="4">
        <f t="shared" ref="CK4:CK51" si="8">CG4+CH4+CI4+CJ4</f>
        <v>1</v>
      </c>
      <c r="CM4" s="2">
        <v>1</v>
      </c>
      <c r="CN4" s="6" t="s">
        <v>42</v>
      </c>
      <c r="CO4" s="7">
        <v>300000000</v>
      </c>
      <c r="CP4" s="7">
        <v>160000</v>
      </c>
      <c r="CQ4" s="7">
        <v>200000000</v>
      </c>
      <c r="CR4" s="12">
        <f t="shared" ref="CR4:CR51" si="9">CP4/$CO4</f>
        <v>5.3333333333333336E-4</v>
      </c>
      <c r="CS4" s="12">
        <f t="shared" ref="CS4:CS51" si="10">CQ4/$CO4</f>
        <v>0.66666666666666663</v>
      </c>
      <c r="CT4" s="4">
        <v>0</v>
      </c>
      <c r="CU4" s="4" t="str" cm="1">
        <f t="array" ref="CU4">IF(CS4&lt;0.01,“0”,IF(CS4&lt;0.2,"1",IF(CS4&lt;0.4,"2",IF(CS4&lt;0.6,"3",IF(CS4&lt;0.8,"4",IF(CS4&lt;1,"5"))))))</f>
        <v>4</v>
      </c>
      <c r="CV4" s="4">
        <f t="shared" ref="CV4:CV51" si="11">CT4+CU4</f>
        <v>4</v>
      </c>
    </row>
    <row r="5" spans="1:100" x14ac:dyDescent="0.25">
      <c r="A5" s="2">
        <v>2</v>
      </c>
      <c r="B5" s="6" t="s">
        <v>34</v>
      </c>
      <c r="C5" s="4">
        <v>7.1428571428571502E-5</v>
      </c>
      <c r="D5" s="4" t="str" cm="1">
        <f t="array" ref="D5">IF(C5=0.00001,“0”,IF(C5&lt;0.001608,"1",IF(C5&lt;0.003206,"2",IF(C5&lt;0.004804,"3",IF(C5&lt;0.006402,"4",IF(C5&lt;0.0081,"5"))))))</f>
        <v>1</v>
      </c>
      <c r="E5" s="10"/>
      <c r="F5" s="2">
        <v>2</v>
      </c>
      <c r="G5" s="6" t="s">
        <v>34</v>
      </c>
      <c r="H5" s="25">
        <v>1.093</v>
      </c>
      <c r="I5" s="25">
        <v>1.125</v>
      </c>
      <c r="J5" s="25">
        <v>1.5248999999999999</v>
      </c>
      <c r="K5" s="25">
        <v>1.6341000000000001</v>
      </c>
      <c r="L5" s="25">
        <v>1.1745000000000001</v>
      </c>
      <c r="M5" s="12">
        <v>9.2281879194630045E-3</v>
      </c>
      <c r="N5" s="12">
        <v>0</v>
      </c>
      <c r="O5" s="12">
        <v>0</v>
      </c>
      <c r="P5" s="12">
        <v>7.7431539187913123E-2</v>
      </c>
      <c r="Q5" s="4" t="str" cm="1">
        <f t="array" ref="Q5">IF(M5=0,“0”,IF(M5&lt;2%,"1",IF(M5&lt;4%,"2",IF(M5&lt;6%,"3",IF(M5&lt;8%,"4",IF(M5&lt;10%,"5"))))))</f>
        <v>1</v>
      </c>
      <c r="R5" s="4">
        <v>0</v>
      </c>
      <c r="S5" s="4">
        <v>0</v>
      </c>
      <c r="T5" s="4" t="str" cm="1">
        <f t="array" ref="T5">IF(P5=0,“0”,IF(P5&lt;2%,"1",IF(P5&lt;4%,"2",IF(P5&lt;6%,"3",IF(P5&lt;8%,"4",IF(P5&lt;10%,"5"))))))</f>
        <v>4</v>
      </c>
      <c r="U5" s="4">
        <f t="shared" si="0"/>
        <v>5</v>
      </c>
      <c r="W5" s="2">
        <v>2</v>
      </c>
      <c r="X5" s="6" t="s">
        <v>34</v>
      </c>
      <c r="Y5" s="4">
        <v>14</v>
      </c>
      <c r="Z5" s="4">
        <v>18</v>
      </c>
      <c r="AA5" s="4">
        <v>9</v>
      </c>
      <c r="AB5" s="4">
        <v>9</v>
      </c>
      <c r="AC5" s="4">
        <v>22</v>
      </c>
      <c r="AD5" s="4">
        <v>30</v>
      </c>
      <c r="AE5" s="4">
        <v>9</v>
      </c>
      <c r="AF5" s="4">
        <v>20</v>
      </c>
      <c r="AG5" s="4" t="str" cm="1">
        <f t="array" ref="AG5">IF(Y5&lt;10,“0”,IF(Y5&lt;15,"1",IF(Y5&lt;21,"2",IF(Y5&lt;27,"3",IF(Y5&lt;33,"4",IF(Y5&lt;39,"5"))))))</f>
        <v>1</v>
      </c>
      <c r="AH5" s="4" t="str" cm="1">
        <f t="array" ref="AH5">IF(Z5&lt;10,“0”,IF(Z5&lt;15,"1",IF(Z5&lt;21,"2",IF(Z5&lt;27,"3",IF(Z5&lt;33,"4",IF(Z5&lt;39,"5"))))))</f>
        <v>2</v>
      </c>
      <c r="AI5" s="4">
        <v>0</v>
      </c>
      <c r="AJ5" s="4">
        <v>0</v>
      </c>
      <c r="AK5" s="4" t="str" cm="1">
        <f t="array" ref="AK5">IF(AC5&lt;10,“0”,IF(AC5&lt;15,"1",IF(AC5&lt;21,"2",IF(AC5&lt;27,"3",IF(AC5&lt;33,"4",IF(AC5&lt;39,"5"))))))</f>
        <v>3</v>
      </c>
      <c r="AL5" s="4" t="str" cm="1">
        <f t="array" ref="AL5">IF(AD5&lt;10,“0”,IF(AD5&lt;15,"1",IF(AD5&lt;21,"2",IF(AD5&lt;27,"3",IF(AD5&lt;33,"4",IF(AD5&lt;39,"5"))))))</f>
        <v>4</v>
      </c>
      <c r="AM5" s="4">
        <v>0</v>
      </c>
      <c r="AN5" s="4" t="str" cm="1">
        <f t="array" ref="AN5">IF(AF5&lt;10,“0”,IF(AF5&lt;15,"1",IF(AF5&lt;21,"2",IF(AF5&lt;27,"3",IF(AF5&lt;33,"4",IF(AF5&lt;39,"5"))))))</f>
        <v>2</v>
      </c>
      <c r="AO5" s="4">
        <f t="shared" si="1"/>
        <v>12</v>
      </c>
      <c r="AQ5" s="2">
        <v>2</v>
      </c>
      <c r="AR5" s="6" t="s">
        <v>34</v>
      </c>
      <c r="AS5" s="2">
        <v>3.5684499999999999</v>
      </c>
      <c r="AT5" s="2">
        <v>0.443</v>
      </c>
      <c r="AU5" s="2">
        <v>1.2679499999999999</v>
      </c>
      <c r="AV5" s="2">
        <v>0.59255000000000002</v>
      </c>
      <c r="AW5" s="23">
        <f t="shared" si="2"/>
        <v>-0.90729308639995709</v>
      </c>
      <c r="AX5" s="23">
        <f t="shared" si="3"/>
        <v>0.49103860294117652</v>
      </c>
      <c r="AY5" s="23">
        <f t="shared" si="4"/>
        <v>0.52785328616644955</v>
      </c>
      <c r="AZ5" s="23">
        <f t="shared" si="5"/>
        <v>-4.9181717968287408E-3</v>
      </c>
      <c r="BA5" s="2">
        <v>0</v>
      </c>
      <c r="BB5" s="2" t="str" cm="1">
        <f t="array" ref="BB5">IF(AX5&lt;0.01,“0”,IF(AX5&lt;0.2,"1",IF(AX5&lt;0.4,"2",IF(AX5&lt;0.6,"3",IF(AX5&lt;0.8,"4",IF(AX5&lt;1,"5"))))))</f>
        <v>3</v>
      </c>
      <c r="BC5" s="2" t="str" cm="1">
        <f t="array" ref="BC5">IF(AY5&lt;0.01,“0”,IF(AY5&lt;0.2,"1",IF(AY5&lt;0.4,"2",IF(AY5&lt;0.6,"3",IF(AY5&lt;0.8,"4",IF(AY5&lt;1,"5"))))))</f>
        <v>3</v>
      </c>
      <c r="BD5" s="2">
        <v>0</v>
      </c>
      <c r="BE5" s="2">
        <f t="shared" si="6"/>
        <v>6</v>
      </c>
      <c r="BG5" s="2">
        <v>2</v>
      </c>
      <c r="BH5" s="6" t="s">
        <v>34</v>
      </c>
      <c r="BI5" s="4">
        <v>53</v>
      </c>
      <c r="BJ5" s="4">
        <v>11.5</v>
      </c>
      <c r="BK5" s="4">
        <v>6.05</v>
      </c>
      <c r="BL5" s="4">
        <v>20</v>
      </c>
      <c r="BM5" s="13">
        <v>0.33500627352572143</v>
      </c>
      <c r="BN5" s="13">
        <v>0.64615384615384608</v>
      </c>
      <c r="BO5" s="13">
        <v>0.64927536231884053</v>
      </c>
      <c r="BP5" s="13">
        <v>0.22928709055876684</v>
      </c>
      <c r="BQ5" s="4" t="str" cm="1">
        <f t="array" ref="BQ5">IF(BM5&lt;0.01,“0”,IF(BM5&lt;0.2,"1",IF(BM5&lt;0.4,"2",IF(BM5&lt;0.6,"3",IF(BM5&lt;0.8,"4",IF(BM5&lt;1.1,"5"))))))</f>
        <v>2</v>
      </c>
      <c r="BR5" s="4" t="str" cm="1">
        <f t="array" ref="BR5">IF(BN5&lt;0.01,“0”,IF(BN5&lt;0.2,"1",IF(BN5&lt;0.4,"2",IF(BN5&lt;0.6,"3",IF(BN5&lt;0.8,"4",IF(BN5&lt;1.1,"5"))))))</f>
        <v>4</v>
      </c>
      <c r="BS5" s="4" t="str" cm="1">
        <f t="array" ref="BS5">IF(BO5&lt;0.01,“0”,IF(BO5&lt;0.2,"1",IF(BO5&lt;0.4,"2",IF(BO5&lt;0.6,"3",IF(BO5&lt;0.8,"4",IF(BO5&lt;1.1,"5"))))))</f>
        <v>4</v>
      </c>
      <c r="BT5" s="4" t="str" cm="1">
        <f t="array" ref="BT5">IF(BP5&lt;0.01,“0”,IF(BP5&lt;0.2,"1",IF(BP5&lt;0.4,"2",IF(BP5&lt;0.6,"3",IF(BP5&lt;0.8,"4",IF(BP5&lt;1.1,"5"))))))</f>
        <v>2</v>
      </c>
      <c r="BU5" s="4">
        <f t="shared" si="7"/>
        <v>12</v>
      </c>
      <c r="BW5" s="2">
        <v>2</v>
      </c>
      <c r="BX5" s="6" t="s">
        <v>34</v>
      </c>
      <c r="BY5" s="4">
        <v>0.13589999999999999</v>
      </c>
      <c r="BZ5" s="4">
        <v>0.24160000000000001</v>
      </c>
      <c r="CA5" s="4">
        <v>0.24729999999999999</v>
      </c>
      <c r="CB5" s="4">
        <v>0.17780000000000001</v>
      </c>
      <c r="CC5" s="13">
        <v>5.9536171685704575E-2</v>
      </c>
      <c r="CD5" s="13">
        <v>-5.525223848001759E-2</v>
      </c>
      <c r="CE5" s="13">
        <v>-0.20929095354523231</v>
      </c>
      <c r="CF5" s="13">
        <v>1.2496528742016011E-2</v>
      </c>
      <c r="CG5" s="4" t="str" cm="1">
        <f t="array" ref="CG5">IF(CC5&lt;0.01,“0”,IF(CC5&lt;0.035,"1",IF(CC5&lt;0.07,"2",IF(CC5&lt;0.085,"3",IF(CC5&lt;0.14,"4",IF(CC5&lt;0.175,"5"))))))</f>
        <v>2</v>
      </c>
      <c r="CH5" s="4">
        <v>0</v>
      </c>
      <c r="CI5" s="4">
        <v>0</v>
      </c>
      <c r="CJ5" s="4" t="str" cm="1">
        <f t="array" ref="CJ5">IF(CF5&lt;0.01,“0”,IF(CF5&lt;0.035,"1",IF(CF5&lt;0.07,"2",IF(CF5&lt;0.085,"3",IF(CF5&lt;0.14,"4",IF(CF5&lt;0.175,"5"))))))</f>
        <v>1</v>
      </c>
      <c r="CK5" s="4">
        <f t="shared" si="8"/>
        <v>3</v>
      </c>
      <c r="CM5" s="2">
        <v>2</v>
      </c>
      <c r="CN5" s="6" t="s">
        <v>34</v>
      </c>
      <c r="CO5" s="7">
        <v>104000000</v>
      </c>
      <c r="CP5" s="7">
        <v>18000000</v>
      </c>
      <c r="CQ5" s="7">
        <v>430000</v>
      </c>
      <c r="CR5" s="12">
        <f t="shared" si="9"/>
        <v>0.17307692307692307</v>
      </c>
      <c r="CS5" s="12">
        <f t="shared" si="10"/>
        <v>4.134615384615385E-3</v>
      </c>
      <c r="CT5" s="4" t="str" cm="1">
        <f t="array" ref="CT5">IF(CR5&lt;0.01,“0”,IF(CR5&lt;0.2,"1",IF(CR5&lt;0.4,"2",IF(CR5&lt;0.6,"3",IF(CR5&lt;0.8,"4",IF(CR5&lt;1,"5"))))))</f>
        <v>1</v>
      </c>
      <c r="CU5" s="4">
        <v>0</v>
      </c>
      <c r="CV5" s="4">
        <f t="shared" si="11"/>
        <v>1</v>
      </c>
    </row>
    <row r="6" spans="1:100" x14ac:dyDescent="0.25">
      <c r="A6" s="2">
        <v>3</v>
      </c>
      <c r="B6" s="6" t="s">
        <v>37</v>
      </c>
      <c r="C6" s="4">
        <v>1.42857142857143E-4</v>
      </c>
      <c r="D6" s="4" t="str" cm="1">
        <f t="array" ref="D6">IF(C6=0.00001,“0”,IF(C6&lt;0.001608,"1",IF(C6&lt;0.003206,"2",IF(C6&lt;0.004804,"3",IF(C6&lt;0.006402,"4",IF(C6&lt;0.0081,"5"))))))</f>
        <v>1</v>
      </c>
      <c r="E6" s="10"/>
      <c r="F6" s="2">
        <v>3</v>
      </c>
      <c r="G6" s="6" t="s">
        <v>37</v>
      </c>
      <c r="H6" s="25">
        <v>0.95499999999999996</v>
      </c>
      <c r="I6" s="25">
        <v>1.0235000000000001</v>
      </c>
      <c r="J6" s="25">
        <v>1.3552</v>
      </c>
      <c r="K6" s="25">
        <v>1.4794</v>
      </c>
      <c r="L6" s="25">
        <v>1.34</v>
      </c>
      <c r="M6" s="12">
        <v>4.0296052631578871E-2</v>
      </c>
      <c r="N6" s="12">
        <v>0</v>
      </c>
      <c r="O6" s="12">
        <v>3.8340885325895968E-3</v>
      </c>
      <c r="P6" s="12">
        <v>0</v>
      </c>
      <c r="Q6" s="4" t="str" cm="1">
        <f t="array" ref="Q6">IF(M6=0,“0”,IF(M6&lt;2%,"1",IF(M6&lt;4%,"2",IF(M6&lt;6%,"3",IF(M6&lt;8%,"4",IF(M6&lt;10%,"5"))))))</f>
        <v>3</v>
      </c>
      <c r="R6" s="4">
        <v>0</v>
      </c>
      <c r="S6" s="4" t="str" cm="1">
        <f t="array" ref="S6">IF(O6=0,“0”,IF(O6&lt;2%,"1",IF(O6&lt;4%,"2",IF(O6&lt;6%,"3",IF(O6&lt;8%,"4",IF(O6&lt;10%,"5"))))))</f>
        <v>1</v>
      </c>
      <c r="T6" s="4">
        <v>0</v>
      </c>
      <c r="U6" s="4">
        <f t="shared" si="0"/>
        <v>4</v>
      </c>
      <c r="W6" s="2">
        <v>3</v>
      </c>
      <c r="X6" s="6" t="s">
        <v>37</v>
      </c>
      <c r="Y6" s="4">
        <v>18</v>
      </c>
      <c r="Z6" s="4">
        <v>23</v>
      </c>
      <c r="AA6" s="4">
        <v>9</v>
      </c>
      <c r="AB6" s="4">
        <v>9</v>
      </c>
      <c r="AC6" s="4">
        <v>22</v>
      </c>
      <c r="AD6" s="4">
        <v>25</v>
      </c>
      <c r="AE6" s="4">
        <v>9</v>
      </c>
      <c r="AF6" s="4">
        <v>20</v>
      </c>
      <c r="AG6" s="4" t="str" cm="1">
        <f t="array" ref="AG6">IF(Y6&lt;10,“0”,IF(Y6&lt;15,"1",IF(Y6&lt;21,"2",IF(Y6&lt;27,"3",IF(Y6&lt;33,"4",IF(Y6&lt;39,"5"))))))</f>
        <v>2</v>
      </c>
      <c r="AH6" s="4" t="str" cm="1">
        <f t="array" ref="AH6">IF(Z6&lt;10,“0”,IF(Z6&lt;15,"1",IF(Z6&lt;21,"2",IF(Z6&lt;27,"3",IF(Z6&lt;33,"4",IF(Z6&lt;39,"5"))))))</f>
        <v>3</v>
      </c>
      <c r="AI6" s="4">
        <v>0</v>
      </c>
      <c r="AJ6" s="4">
        <v>0</v>
      </c>
      <c r="AK6" s="4" t="str" cm="1">
        <f t="array" ref="AK6">IF(AC6&lt;10,“0”,IF(AC6&lt;15,"1",IF(AC6&lt;21,"2",IF(AC6&lt;27,"3",IF(AC6&lt;33,"4",IF(AC6&lt;39,"5"))))))</f>
        <v>3</v>
      </c>
      <c r="AL6" s="4" t="str" cm="1">
        <f t="array" ref="AL6">IF(AD6&lt;10,“0”,IF(AD6&lt;15,"1",IF(AD6&lt;21,"2",IF(AD6&lt;27,"3",IF(AD6&lt;33,"4",IF(AD6&lt;39,"5"))))))</f>
        <v>3</v>
      </c>
      <c r="AM6" s="4">
        <v>0</v>
      </c>
      <c r="AN6" s="4" t="str" cm="1">
        <f t="array" ref="AN6">IF(AF6&lt;10,“0”,IF(AF6&lt;15,"1",IF(AF6&lt;21,"2",IF(AF6&lt;27,"3",IF(AF6&lt;33,"4",IF(AF6&lt;39,"5"))))))</f>
        <v>2</v>
      </c>
      <c r="AO6" s="4">
        <f t="shared" si="1"/>
        <v>13</v>
      </c>
      <c r="AQ6" s="2">
        <v>3</v>
      </c>
      <c r="AR6" s="6" t="s">
        <v>37</v>
      </c>
      <c r="AS6" s="2">
        <v>3.5706500000000001</v>
      </c>
      <c r="AT6" s="2">
        <v>0.40060000000000001</v>
      </c>
      <c r="AU6" s="2">
        <v>1.59995</v>
      </c>
      <c r="AV6" s="2">
        <v>0.55049999999999999</v>
      </c>
      <c r="AW6" s="23">
        <f t="shared" si="2"/>
        <v>-0.90846895961944463</v>
      </c>
      <c r="AX6" s="23">
        <f t="shared" si="3"/>
        <v>0.53975183823529416</v>
      </c>
      <c r="AY6" s="23">
        <f t="shared" si="4"/>
        <v>0.40422640104263641</v>
      </c>
      <c r="AZ6" s="23">
        <f t="shared" si="5"/>
        <v>6.6395319257186447E-2</v>
      </c>
      <c r="BA6" s="2">
        <v>0</v>
      </c>
      <c r="BB6" s="2" t="str" cm="1">
        <f t="array" ref="BB6">IF(AX6&lt;0.01,“0”,IF(AX6&lt;0.2,"1",IF(AX6&lt;0.4,"2",IF(AX6&lt;0.6,"3",IF(AX6&lt;0.8,"4",IF(AX6&lt;1,"5"))))))</f>
        <v>3</v>
      </c>
      <c r="BC6" s="2" t="str" cm="1">
        <f t="array" ref="BC6">IF(AY6&lt;0.01,“0”,IF(AY6&lt;0.2,"1",IF(AY6&lt;0.4,"2",IF(AY6&lt;0.6,"3",IF(AY6&lt;0.8,"4",IF(AY6&lt;1,"5"))))))</f>
        <v>3</v>
      </c>
      <c r="BD6" s="2" t="str" cm="1">
        <f t="array" ref="BD6">IF(AZ6&lt;0.01,“0”,IF(AZ6&lt;0.2,"1",IF(AZ6&lt;0.4,"2",IF(AZ6&lt;0.6,"3",IF(AZ6&lt;0.8,"4",IF(AZ6&lt;1,"5"))))))</f>
        <v>1</v>
      </c>
      <c r="BE6" s="2">
        <f t="shared" si="6"/>
        <v>7</v>
      </c>
      <c r="BG6" s="2">
        <v>3</v>
      </c>
      <c r="BH6" s="6" t="s">
        <v>37</v>
      </c>
      <c r="BI6" s="4">
        <v>30</v>
      </c>
      <c r="BJ6" s="4">
        <v>11.5</v>
      </c>
      <c r="BK6" s="4">
        <v>8.3000000000000007</v>
      </c>
      <c r="BL6" s="4">
        <v>11.5</v>
      </c>
      <c r="BM6" s="13">
        <v>0.6235884567126726</v>
      </c>
      <c r="BN6" s="13">
        <v>0.64615384615384608</v>
      </c>
      <c r="BO6" s="13">
        <v>0.51884057971014497</v>
      </c>
      <c r="BP6" s="13">
        <v>0.55684007707129091</v>
      </c>
      <c r="BQ6" s="4" t="str" cm="1">
        <f t="array" ref="BQ6">IF(BM6&lt;0.01,“0”,IF(BM6&lt;0.2,"1",IF(BM6&lt;0.4,"2",IF(BM6&lt;0.6,"3",IF(BM6&lt;0.8,"4",IF(BM6&lt;1.1,"5"))))))</f>
        <v>4</v>
      </c>
      <c r="BR6" s="4" t="str" cm="1">
        <f t="array" ref="BR6">IF(BN6&lt;0.01,“0”,IF(BN6&lt;0.2,"1",IF(BN6&lt;0.4,"2",IF(BN6&lt;0.6,"3",IF(BN6&lt;0.8,"4",IF(BN6&lt;1.1,"5"))))))</f>
        <v>4</v>
      </c>
      <c r="BS6" s="4" t="str" cm="1">
        <f t="array" ref="BS6">IF(BO6&lt;0.01,“0”,IF(BO6&lt;0.2,"1",IF(BO6&lt;0.4,"2",IF(BO6&lt;0.6,"3",IF(BO6&lt;0.8,"4",IF(BO6&lt;1.1,"5"))))))</f>
        <v>3</v>
      </c>
      <c r="BT6" s="4" t="str" cm="1">
        <f t="array" ref="BT6">IF(BP6&lt;0.01,“0”,IF(BP6&lt;0.2,"1",IF(BP6&lt;0.4,"2",IF(BP6&lt;0.6,"3",IF(BP6&lt;0.8,"4",IF(BP6&lt;1.1,"5"))))))</f>
        <v>3</v>
      </c>
      <c r="BU6" s="4">
        <f t="shared" si="7"/>
        <v>14</v>
      </c>
      <c r="BW6" s="2">
        <v>3</v>
      </c>
      <c r="BX6" s="6" t="s">
        <v>37</v>
      </c>
      <c r="BY6" s="4">
        <v>0.12230000000000001</v>
      </c>
      <c r="BZ6" s="4">
        <v>0.24079999999999999</v>
      </c>
      <c r="CA6" s="4">
        <v>0.25919999999999999</v>
      </c>
      <c r="CB6" s="4">
        <v>0.16</v>
      </c>
      <c r="CC6" s="13">
        <v>0.1533402561439946</v>
      </c>
      <c r="CD6" s="13">
        <v>-5.1539637475431332E-2</v>
      </c>
      <c r="CE6" s="13">
        <v>-0.26723716381418083</v>
      </c>
      <c r="CF6" s="13">
        <v>0.11163565676201059</v>
      </c>
      <c r="CG6" s="4" t="str" cm="1">
        <f t="array" ref="CG6">IF(CC6&lt;0.01,“0”,IF(CC6&lt;0.035,"1",IF(CC6&lt;0.07,"2",IF(CC6&lt;0.085,"3",IF(CC6&lt;0.14,"4",IF(CC6&lt;0.175,"5"))))))</f>
        <v>5</v>
      </c>
      <c r="CH6" s="4">
        <v>0</v>
      </c>
      <c r="CI6" s="4">
        <v>0</v>
      </c>
      <c r="CJ6" s="4" t="str" cm="1">
        <f t="array" ref="CJ6">IF(CF6&lt;0.01,“0”,IF(CF6&lt;0.035,"1",IF(CF6&lt;0.07,"2",IF(CF6&lt;0.085,"3",IF(CF6&lt;0.14,"4",IF(CF6&lt;0.175,"5"))))))</f>
        <v>4</v>
      </c>
      <c r="CK6" s="4">
        <f t="shared" si="8"/>
        <v>9</v>
      </c>
      <c r="CM6" s="2">
        <v>3</v>
      </c>
      <c r="CN6" s="6" t="s">
        <v>37</v>
      </c>
      <c r="CO6" s="7">
        <v>480000000</v>
      </c>
      <c r="CP6" s="4">
        <v>0</v>
      </c>
      <c r="CQ6" s="7">
        <v>70000000</v>
      </c>
      <c r="CR6" s="12">
        <f t="shared" si="9"/>
        <v>0</v>
      </c>
      <c r="CS6" s="12">
        <f t="shared" si="10"/>
        <v>0.14583333333333334</v>
      </c>
      <c r="CT6" s="4">
        <v>0</v>
      </c>
      <c r="CU6" s="4" t="str" cm="1">
        <f t="array" ref="CU6">IF(CS6&lt;0.01,“0”,IF(CS6&lt;0.2,"1",IF(CS6&lt;0.4,"2",IF(CS6&lt;0.6,"3",IF(CS6&lt;0.8,"4",IF(CS6&lt;1,"5"))))))</f>
        <v>1</v>
      </c>
      <c r="CV6" s="4">
        <f t="shared" si="11"/>
        <v>1</v>
      </c>
    </row>
    <row r="7" spans="1:100" x14ac:dyDescent="0.25">
      <c r="A7" s="2">
        <v>4</v>
      </c>
      <c r="B7" s="6" t="s">
        <v>36</v>
      </c>
      <c r="C7" s="4">
        <v>1.07142857142857E-4</v>
      </c>
      <c r="D7" s="4" t="str" cm="1">
        <f t="array" ref="D7">IF(C7=0.00001,“0”,IF(C7&lt;0.001608,"1",IF(C7&lt;0.003206,"2",IF(C7&lt;0.004804,"3",IF(C7&lt;0.006402,"4",IF(C7&lt;0.0081,"5"))))))</f>
        <v>1</v>
      </c>
      <c r="E7" s="10"/>
      <c r="F7" s="2">
        <v>4</v>
      </c>
      <c r="G7" s="6" t="s">
        <v>36</v>
      </c>
      <c r="H7" s="25">
        <v>1.1879999999999999</v>
      </c>
      <c r="I7" s="25">
        <v>1.17</v>
      </c>
      <c r="J7" s="25">
        <v>1.1302000000000001</v>
      </c>
      <c r="K7" s="25">
        <v>1.8062</v>
      </c>
      <c r="L7" s="25">
        <v>1.4636</v>
      </c>
      <c r="M7" s="12">
        <v>1.1008366358432387E-2</v>
      </c>
      <c r="N7" s="12">
        <v>3.2315183709605955E-2</v>
      </c>
      <c r="O7" s="12">
        <v>0</v>
      </c>
      <c r="P7" s="12">
        <v>0</v>
      </c>
      <c r="Q7" s="4" t="str" cm="1">
        <f t="array" ref="Q7">IF(M7=0,“0”,IF(M7&lt;2%,"1",IF(M7&lt;4%,"2",IF(M7&lt;6%,"3",IF(M7&lt;8%,"4",IF(M7&lt;10%,"5"))))))</f>
        <v>1</v>
      </c>
      <c r="R7" s="4" t="str" cm="1">
        <f t="array" ref="R7">IF(N7=0,“0”,IF(N7&lt;2%,"1",IF(N7&lt;4%,"2",IF(N7&lt;6%,"3",IF(N7&lt;8%,"4",IF(N7&lt;10%,"5"))))))</f>
        <v>2</v>
      </c>
      <c r="S7" s="4">
        <v>0</v>
      </c>
      <c r="T7" s="4">
        <v>0</v>
      </c>
      <c r="U7" s="4">
        <f t="shared" si="0"/>
        <v>3</v>
      </c>
      <c r="W7" s="2">
        <v>4</v>
      </c>
      <c r="X7" s="6" t="s">
        <v>36</v>
      </c>
      <c r="Y7" s="4">
        <v>16</v>
      </c>
      <c r="Z7" s="4">
        <v>21</v>
      </c>
      <c r="AA7" s="4">
        <v>9</v>
      </c>
      <c r="AB7" s="4">
        <v>9</v>
      </c>
      <c r="AC7" s="4">
        <v>20</v>
      </c>
      <c r="AD7" s="4">
        <v>30</v>
      </c>
      <c r="AE7" s="4">
        <v>9</v>
      </c>
      <c r="AF7" s="4">
        <v>20</v>
      </c>
      <c r="AG7" s="4" t="str" cm="1">
        <f t="array" ref="AG7">IF(Y7&lt;10,“0”,IF(Y7&lt;15,"1",IF(Y7&lt;21,"2",IF(Y7&lt;27,"3",IF(Y7&lt;33,"4",IF(Y7&lt;39,"5"))))))</f>
        <v>2</v>
      </c>
      <c r="AH7" s="4" t="str" cm="1">
        <f t="array" ref="AH7">IF(Z7&lt;10,“0”,IF(Z7&lt;15,"1",IF(Z7&lt;21,"2",IF(Z7&lt;27,"3",IF(Z7&lt;33,"4",IF(Z7&lt;39,"5"))))))</f>
        <v>3</v>
      </c>
      <c r="AI7" s="4">
        <v>0</v>
      </c>
      <c r="AJ7" s="4">
        <v>0</v>
      </c>
      <c r="AK7" s="4" t="str" cm="1">
        <f t="array" ref="AK7">IF(AC7&lt;10,“0”,IF(AC7&lt;15,"1",IF(AC7&lt;21,"2",IF(AC7&lt;27,"3",IF(AC7&lt;33,"4",IF(AC7&lt;39,"5"))))))</f>
        <v>2</v>
      </c>
      <c r="AL7" s="4" t="str" cm="1">
        <f t="array" ref="AL7">IF(AD7&lt;10,“0”,IF(AD7&lt;15,"1",IF(AD7&lt;21,"2",IF(AD7&lt;27,"3",IF(AD7&lt;33,"4",IF(AD7&lt;39,"5"))))))</f>
        <v>4</v>
      </c>
      <c r="AM7" s="4">
        <v>0</v>
      </c>
      <c r="AN7" s="4" t="str" cm="1">
        <f t="array" ref="AN7">IF(AF7&lt;10,“0”,IF(AF7&lt;15,"1",IF(AF7&lt;21,"2",IF(AF7&lt;27,"3",IF(AF7&lt;33,"4",IF(AF7&lt;39,"5"))))))</f>
        <v>2</v>
      </c>
      <c r="AO7" s="4">
        <f t="shared" si="1"/>
        <v>13</v>
      </c>
      <c r="AQ7" s="2">
        <v>4</v>
      </c>
      <c r="AR7" s="6" t="s">
        <v>36</v>
      </c>
      <c r="AS7" s="2">
        <v>3.5999500000000002</v>
      </c>
      <c r="AT7" s="2">
        <v>0.88565000000000005</v>
      </c>
      <c r="AU7" s="2">
        <v>2.3291499999999998</v>
      </c>
      <c r="AV7" s="2">
        <v>0.60985</v>
      </c>
      <c r="AW7" s="23">
        <f t="shared" si="2"/>
        <v>-0.92412945295170901</v>
      </c>
      <c r="AX7" s="23">
        <f t="shared" si="3"/>
        <v>-1.7520680147058876E-2</v>
      </c>
      <c r="AY7" s="23">
        <f t="shared" si="4"/>
        <v>0.13269409793334586</v>
      </c>
      <c r="AZ7" s="23">
        <f t="shared" si="5"/>
        <v>-3.4257610446875253E-2</v>
      </c>
      <c r="BA7" s="2">
        <v>0</v>
      </c>
      <c r="BB7" s="2">
        <v>0</v>
      </c>
      <c r="BC7" s="2" t="str" cm="1">
        <f t="array" ref="BC7">IF(AY7&lt;0.01,“0”,IF(AY7&lt;0.2,"1",IF(AY7&lt;0.4,"2",IF(AY7&lt;0.6,"3",IF(AY7&lt;0.8,"4",IF(AY7&lt;1,"5"))))))</f>
        <v>1</v>
      </c>
      <c r="BD7" s="2">
        <v>0</v>
      </c>
      <c r="BE7" s="2">
        <f t="shared" si="6"/>
        <v>1</v>
      </c>
      <c r="BG7" s="2">
        <v>4</v>
      </c>
      <c r="BH7" s="6" t="s">
        <v>36</v>
      </c>
      <c r="BI7" s="4">
        <v>34.6</v>
      </c>
      <c r="BJ7" s="4">
        <v>12.75</v>
      </c>
      <c r="BK7" s="4">
        <v>5.45</v>
      </c>
      <c r="BL7" s="4">
        <v>7.9</v>
      </c>
      <c r="BM7" s="13">
        <v>0.56587202007528226</v>
      </c>
      <c r="BN7" s="13">
        <v>0.60769230769230775</v>
      </c>
      <c r="BO7" s="13">
        <v>0.68405797101449273</v>
      </c>
      <c r="BP7" s="13">
        <v>0.69556840077071291</v>
      </c>
      <c r="BQ7" s="4" t="str" cm="1">
        <f t="array" ref="BQ7">IF(BM7&lt;0.01,“0”,IF(BM7&lt;0.2,"1",IF(BM7&lt;0.4,"2",IF(BM7&lt;0.6,"3",IF(BM7&lt;0.8,"4",IF(BM7&lt;1.1,"5"))))))</f>
        <v>3</v>
      </c>
      <c r="BR7" s="4" t="str" cm="1">
        <f t="array" ref="BR7">IF(BN7&lt;0.01,“0”,IF(BN7&lt;0.2,"1",IF(BN7&lt;0.4,"2",IF(BN7&lt;0.6,"3",IF(BN7&lt;0.8,"4",IF(BN7&lt;1.1,"5"))))))</f>
        <v>4</v>
      </c>
      <c r="BS7" s="4" t="str" cm="1">
        <f t="array" ref="BS7">IF(BO7&lt;0.01,“0”,IF(BO7&lt;0.2,"1",IF(BO7&lt;0.4,"2",IF(BO7&lt;0.6,"3",IF(BO7&lt;0.8,"4",IF(BO7&lt;1.1,"5"))))))</f>
        <v>4</v>
      </c>
      <c r="BT7" s="4" t="str" cm="1">
        <f t="array" ref="BT7">IF(BP7&lt;0.01,“0”,IF(BP7&lt;0.2,"1",IF(BP7&lt;0.4,"2",IF(BP7&lt;0.6,"3",IF(BP7&lt;0.8,"4",IF(BP7&lt;1.1,"5"))))))</f>
        <v>4</v>
      </c>
      <c r="BU7" s="4">
        <f t="shared" si="7"/>
        <v>15</v>
      </c>
      <c r="BW7" s="2">
        <v>4</v>
      </c>
      <c r="BX7" s="6" t="s">
        <v>36</v>
      </c>
      <c r="BY7" s="4">
        <v>0.13730000000000001</v>
      </c>
      <c r="BZ7" s="4">
        <v>0.23</v>
      </c>
      <c r="CA7" s="4">
        <v>0.2525</v>
      </c>
      <c r="CB7" s="4">
        <v>0.18329999999999999</v>
      </c>
      <c r="CC7" s="13">
        <v>4.9844236760124838E-2</v>
      </c>
      <c r="CD7" s="13">
        <v>-4.3677658877483427E-3</v>
      </c>
      <c r="CE7" s="13">
        <v>-0.23447432762836184</v>
      </c>
      <c r="CF7" s="13">
        <v>-1.7772840877534168E-2</v>
      </c>
      <c r="CG7" s="4" t="str" cm="1">
        <f t="array" ref="CG7">IF(CC7&lt;0.01,“0”,IF(CC7&lt;0.035,"1",IF(CC7&lt;0.07,"2",IF(CC7&lt;0.085,"3",IF(CC7&lt;0.14,"4",IF(CC7&lt;0.175,"5"))))))</f>
        <v>2</v>
      </c>
      <c r="CH7" s="4">
        <v>0</v>
      </c>
      <c r="CI7" s="4">
        <v>0</v>
      </c>
      <c r="CJ7" s="4">
        <v>0</v>
      </c>
      <c r="CK7" s="4">
        <f t="shared" si="8"/>
        <v>2</v>
      </c>
      <c r="CM7" s="2">
        <v>4</v>
      </c>
      <c r="CN7" s="6" t="s">
        <v>36</v>
      </c>
      <c r="CO7" s="7">
        <v>300000000</v>
      </c>
      <c r="CP7" s="7">
        <v>220000</v>
      </c>
      <c r="CQ7" s="7">
        <v>20000000</v>
      </c>
      <c r="CR7" s="12">
        <f t="shared" si="9"/>
        <v>7.3333333333333334E-4</v>
      </c>
      <c r="CS7" s="12">
        <f t="shared" si="10"/>
        <v>6.6666666666666666E-2</v>
      </c>
      <c r="CT7" s="4">
        <v>0</v>
      </c>
      <c r="CU7" s="4" t="str" cm="1">
        <f t="array" ref="CU7">IF(CS7&lt;0.01,“0”,IF(CS7&lt;0.2,"1",IF(CS7&lt;0.4,"2",IF(CS7&lt;0.6,"3",IF(CS7&lt;0.8,"4",IF(CS7&lt;1,"5"))))))</f>
        <v>1</v>
      </c>
      <c r="CV7" s="4">
        <f t="shared" si="11"/>
        <v>1</v>
      </c>
    </row>
    <row r="8" spans="1:100" x14ac:dyDescent="0.25">
      <c r="A8" s="2">
        <v>5</v>
      </c>
      <c r="B8" s="6" t="s">
        <v>60</v>
      </c>
      <c r="C8" s="4">
        <v>4.3999999999999999E-5</v>
      </c>
      <c r="D8" s="4" t="str" cm="1">
        <f t="array" ref="D8">IF(C8=0.00001,“0”,IF(C8&lt;0.001608,"1",IF(C8&lt;0.003206,"2",IF(C8&lt;0.004804,"3",IF(C8&lt;0.006402,"4",IF(C8&lt;0.0081,"5"))))))</f>
        <v>1</v>
      </c>
      <c r="E8" s="10"/>
      <c r="F8" s="2">
        <v>5</v>
      </c>
      <c r="G8" s="6" t="s">
        <v>60</v>
      </c>
      <c r="H8" s="25">
        <v>1.0680000000000001</v>
      </c>
      <c r="I8" s="25">
        <v>1.0741000000000001</v>
      </c>
      <c r="J8" s="25">
        <v>1.0955999999999999</v>
      </c>
      <c r="K8" s="25">
        <v>1.4229000000000001</v>
      </c>
      <c r="L8" s="25">
        <v>1.4781</v>
      </c>
      <c r="M8" s="12">
        <v>4.3534969634547498E-2</v>
      </c>
      <c r="N8" s="12">
        <v>2.1816407145540121E-2</v>
      </c>
      <c r="O8" s="12">
        <v>0</v>
      </c>
      <c r="P8" s="12">
        <v>0</v>
      </c>
      <c r="Q8" s="4" t="str" cm="1">
        <f t="array" ref="Q8">IF(M8=0,“0”,IF(M8&lt;2%,"1",IF(M8&lt;4%,"2",IF(M8&lt;6%,"3",IF(M8&lt;8%,"4",IF(M8&lt;10%,"5"))))))</f>
        <v>3</v>
      </c>
      <c r="R8" s="4" t="str" cm="1">
        <f t="array" ref="R8">IF(N8=0,“0”,IF(N8&lt;2%,"1",IF(N8&lt;4%,"2",IF(N8&lt;6%,"3",IF(N8&lt;8%,"4",IF(N8&lt;10%,"5"))))))</f>
        <v>2</v>
      </c>
      <c r="S8" s="4">
        <v>0</v>
      </c>
      <c r="T8" s="4">
        <v>0</v>
      </c>
      <c r="U8" s="4">
        <f t="shared" si="0"/>
        <v>5</v>
      </c>
      <c r="W8" s="2">
        <v>5</v>
      </c>
      <c r="X8" s="6" t="s">
        <v>60</v>
      </c>
      <c r="Y8" s="4">
        <v>0</v>
      </c>
      <c r="Z8" s="4">
        <v>0</v>
      </c>
      <c r="AA8" s="4">
        <v>9</v>
      </c>
      <c r="AB8" s="4">
        <v>9</v>
      </c>
      <c r="AC8" s="4">
        <v>9</v>
      </c>
      <c r="AD8" s="4">
        <v>10</v>
      </c>
      <c r="AE8" s="4">
        <v>9</v>
      </c>
      <c r="AF8" s="4">
        <v>9</v>
      </c>
      <c r="AG8" s="4" t="str" cm="1">
        <f t="array" ref="AG8">IF(Y8=9,“0”,IF(Y8&lt;15,"1",IF(Y8&lt;21,"2",IF(Y8&lt;27,"3",IF(Y8&lt;33,"4",IF(Y8&lt;39,"5"))))))</f>
        <v>1</v>
      </c>
      <c r="AH8" s="4" t="str" cm="1">
        <f t="array" ref="AH8">IF(Z8=9,“0”,IF(Z8&lt;15,"1",IF(Z8&lt;21,"2",IF(Z8&lt;27,"3",IF(Z8&lt;33,"4",IF(Z8&lt;39,"5"))))))</f>
        <v>1</v>
      </c>
      <c r="AI8" s="4">
        <v>0</v>
      </c>
      <c r="AJ8" s="4">
        <v>0</v>
      </c>
      <c r="AK8" s="4">
        <v>0</v>
      </c>
      <c r="AL8" s="4" t="str" cm="1">
        <f t="array" ref="AL8">IF(AD8=9,“0”,IF(AD8&lt;15,"1",IF(AD8&lt;21,"2",IF(AD8&lt;27,"3",IF(AD8&lt;33,"4",IF(AD8&lt;39,"5"))))))</f>
        <v>1</v>
      </c>
      <c r="AM8" s="4">
        <v>0</v>
      </c>
      <c r="AN8" s="4">
        <v>0</v>
      </c>
      <c r="AO8" s="4">
        <f t="shared" si="1"/>
        <v>3</v>
      </c>
      <c r="AQ8" s="2">
        <v>5</v>
      </c>
      <c r="AR8" s="6" t="s">
        <v>60</v>
      </c>
      <c r="AS8" s="2">
        <v>2.34857</v>
      </c>
      <c r="AT8" s="2">
        <v>0.78917999999999999</v>
      </c>
      <c r="AU8" s="2">
        <v>1.84165</v>
      </c>
      <c r="AV8" s="2">
        <v>0.57030999999999998</v>
      </c>
      <c r="AW8" s="23">
        <f t="shared" si="2"/>
        <v>-0.25528207595072017</v>
      </c>
      <c r="AX8" s="23">
        <f t="shared" si="3"/>
        <v>9.3313419117647123E-2</v>
      </c>
      <c r="AY8" s="23">
        <f t="shared" si="4"/>
        <v>0.31422453919195681</v>
      </c>
      <c r="AZ8" s="23">
        <f t="shared" si="5"/>
        <v>3.279911812091918E-2</v>
      </c>
      <c r="BA8" s="2">
        <v>0</v>
      </c>
      <c r="BB8" s="2" t="str" cm="1">
        <f t="array" ref="BB8">IF(AX8&lt;0.01,“0”,IF(AX8&lt;0.2,"1",IF(AX8&lt;0.4,"2",IF(AX8&lt;0.6,"3",IF(AX8&lt;0.8,"4",IF(AX8&lt;1,"5"))))))</f>
        <v>1</v>
      </c>
      <c r="BC8" s="2" t="str" cm="1">
        <f t="array" ref="BC8">IF(AY8&lt;0.01,“0”,IF(AY8&lt;0.2,"1",IF(AY8&lt;0.4,"2",IF(AY8&lt;0.6,"3",IF(AY8&lt;0.8,"4",IF(AY8&lt;1,"5"))))))</f>
        <v>2</v>
      </c>
      <c r="BD8" s="2" t="str" cm="1">
        <f t="array" ref="BD8">IF(AZ8&lt;0.01,“0”,IF(AZ8&lt;0.2,"1",IF(AZ8&lt;0.4,"2",IF(AZ8&lt;0.6,"3",IF(AZ8&lt;0.8,"4",IF(AZ8&lt;1,"5"))))))</f>
        <v>1</v>
      </c>
      <c r="BE8" s="2">
        <f t="shared" si="6"/>
        <v>4</v>
      </c>
      <c r="BG8" s="2">
        <v>5</v>
      </c>
      <c r="BH8" s="6" t="s">
        <v>60</v>
      </c>
      <c r="BI8" s="14">
        <v>44.543949157839897</v>
      </c>
      <c r="BJ8" s="14">
        <v>18.472811151885999</v>
      </c>
      <c r="BK8" s="14">
        <v>4.601047327225495</v>
      </c>
      <c r="BL8" s="14">
        <v>1.5207177344307241</v>
      </c>
      <c r="BM8" s="13">
        <v>0.44110477844617446</v>
      </c>
      <c r="BN8" s="13">
        <v>0.43160581071120008</v>
      </c>
      <c r="BO8" s="13">
        <v>0.73327261871156546</v>
      </c>
      <c r="BP8" s="13">
        <v>0.94139816052290082</v>
      </c>
      <c r="BQ8" s="4" t="str" cm="1">
        <f t="array" ref="BQ8">IF(BM8&lt;0.01,“0”,IF(BM8&lt;0.2,"1",IF(BM8&lt;0.4,"2",IF(BM8&lt;0.6,"3",IF(BM8&lt;0.8,"4",IF(BM8&lt;1.1,"5"))))))</f>
        <v>3</v>
      </c>
      <c r="BR8" s="4" t="str" cm="1">
        <f t="array" ref="BR8">IF(BN8&lt;0.01,“0”,IF(BN8&lt;0.2,"1",IF(BN8&lt;0.4,"2",IF(BN8&lt;0.6,"3",IF(BN8&lt;0.8,"4",IF(BN8&lt;1.1,"5"))))))</f>
        <v>3</v>
      </c>
      <c r="BS8" s="4" t="str" cm="1">
        <f t="array" ref="BS8">IF(BO8&lt;0.01,“0”,IF(BO8&lt;0.2,"1",IF(BO8&lt;0.4,"2",IF(BO8&lt;0.6,"3",IF(BO8&lt;0.8,"4",IF(BO8&lt;1.1,"5"))))))</f>
        <v>4</v>
      </c>
      <c r="BT8" s="4" t="str" cm="1">
        <f t="array" ref="BT8">IF(BP8&lt;0.01,“0”,IF(BP8&lt;0.2,"1",IF(BP8&lt;0.4,"2",IF(BP8&lt;0.6,"3",IF(BP8&lt;0.8,"4",IF(BP8&lt;1.1,"5"))))))</f>
        <v>5</v>
      </c>
      <c r="BU8" s="4">
        <f t="shared" si="7"/>
        <v>15</v>
      </c>
      <c r="BW8" s="2">
        <v>5</v>
      </c>
      <c r="BX8" s="6" t="s">
        <v>60</v>
      </c>
      <c r="BY8" s="4">
        <v>0.14249999999999999</v>
      </c>
      <c r="BZ8" s="4">
        <v>0.23849999999999999</v>
      </c>
      <c r="CA8" s="4">
        <v>0.24199999999999999</v>
      </c>
      <c r="CB8" s="4">
        <v>0.17</v>
      </c>
      <c r="CC8" s="13">
        <v>1.3374515470540874E-2</v>
      </c>
      <c r="CD8" s="13">
        <v>-4.1631567942788703E-2</v>
      </c>
      <c r="CE8" s="13">
        <v>-0.18319634897393394</v>
      </c>
      <c r="CF8" s="13">
        <v>5.5845121022240256E-2</v>
      </c>
      <c r="CG8" s="4" t="str" cm="1">
        <f t="array" ref="CG8">IF(CC8&lt;0.01,“0”,IF(CC8&lt;0.035,"1",IF(CC8&lt;0.07,"2",IF(CC8&lt;0.085,"3",IF(CC8&lt;0.14,"4",IF(CC8&lt;0.175,"5"))))))</f>
        <v>1</v>
      </c>
      <c r="CH8" s="4">
        <v>0</v>
      </c>
      <c r="CI8" s="4">
        <v>0</v>
      </c>
      <c r="CJ8" s="4" t="str" cm="1">
        <f t="array" ref="CJ8">IF(CF8&lt;0.01,“0”,IF(CF8&lt;0.035,"1",IF(CF8&lt;0.07,"2",IF(CF8&lt;0.085,"3",IF(CF8&lt;0.14,"4",IF(CF8&lt;0.175,"5"))))))</f>
        <v>2</v>
      </c>
      <c r="CK8" s="4">
        <f t="shared" si="8"/>
        <v>3</v>
      </c>
      <c r="CM8" s="2">
        <v>5</v>
      </c>
      <c r="CN8" s="6" t="s">
        <v>60</v>
      </c>
      <c r="CO8" s="4">
        <v>417548969.53434533</v>
      </c>
      <c r="CP8" s="4">
        <v>0</v>
      </c>
      <c r="CQ8" s="7">
        <v>2000000</v>
      </c>
      <c r="CR8" s="12">
        <f t="shared" si="9"/>
        <v>0</v>
      </c>
      <c r="CS8" s="12">
        <f t="shared" si="10"/>
        <v>4.7898573483019713E-3</v>
      </c>
      <c r="CT8" s="4">
        <v>0</v>
      </c>
      <c r="CU8" s="4">
        <v>0</v>
      </c>
      <c r="CV8" s="4">
        <f t="shared" si="11"/>
        <v>0</v>
      </c>
    </row>
    <row r="9" spans="1:100" x14ac:dyDescent="0.25">
      <c r="A9" s="2">
        <v>6</v>
      </c>
      <c r="B9" s="6" t="s">
        <v>69</v>
      </c>
      <c r="C9" s="4">
        <v>3.15E-5</v>
      </c>
      <c r="D9" s="4" t="str" cm="1">
        <f t="array" ref="D9">IF(C9=0.00001,“0”,IF(C9&lt;0.001608,"1",IF(C9&lt;0.003206,"2",IF(C9&lt;0.004804,"3",IF(C9&lt;0.006402,"4",IF(C9&lt;0.0081,"5"))))))</f>
        <v>1</v>
      </c>
      <c r="E9" s="10"/>
      <c r="F9" s="2">
        <v>6</v>
      </c>
      <c r="G9" s="6" t="s">
        <v>69</v>
      </c>
      <c r="H9" s="25">
        <v>1.129</v>
      </c>
      <c r="I9" s="25">
        <v>1.1163000000000001</v>
      </c>
      <c r="J9" s="25">
        <v>1.1247</v>
      </c>
      <c r="K9" s="25">
        <v>1.7569999999999999</v>
      </c>
      <c r="L9" s="25">
        <v>1.6312</v>
      </c>
      <c r="M9" s="12">
        <v>3.2222927563305824E-2</v>
      </c>
      <c r="N9" s="12">
        <v>1.4451846876475733E-2</v>
      </c>
      <c r="O9" s="12">
        <v>0</v>
      </c>
      <c r="P9" s="12">
        <v>0</v>
      </c>
      <c r="Q9" s="4" t="str" cm="1">
        <f t="array" ref="Q9">IF(M9=0,“0”,IF(M9&lt;2%,"1",IF(M9&lt;4%,"2",IF(M9&lt;6%,"3",IF(M9&lt;8%,"4",IF(M9&lt;10%,"5"))))))</f>
        <v>2</v>
      </c>
      <c r="R9" s="4" t="str" cm="1">
        <f t="array" ref="R9">IF(N9=0,“0”,IF(N9&lt;2%,"1",IF(N9&lt;4%,"2",IF(N9&lt;6%,"3",IF(N9&lt;8%,"4",IF(N9&lt;10%,"5"))))))</f>
        <v>1</v>
      </c>
      <c r="S9" s="4">
        <v>0</v>
      </c>
      <c r="T9" s="4">
        <v>0</v>
      </c>
      <c r="U9" s="4">
        <f t="shared" si="0"/>
        <v>3</v>
      </c>
      <c r="W9" s="2">
        <v>6</v>
      </c>
      <c r="X9" s="6" t="s">
        <v>69</v>
      </c>
      <c r="Y9" s="4">
        <v>14</v>
      </c>
      <c r="Z9" s="4">
        <v>17</v>
      </c>
      <c r="AA9" s="4">
        <v>9</v>
      </c>
      <c r="AB9" s="4">
        <v>9</v>
      </c>
      <c r="AC9" s="4">
        <v>9</v>
      </c>
      <c r="AD9" s="4">
        <v>13</v>
      </c>
      <c r="AE9" s="4">
        <v>9</v>
      </c>
      <c r="AF9" s="4">
        <v>14</v>
      </c>
      <c r="AG9" s="4" t="str" cm="1">
        <f t="array" ref="AG9">IF(Y9=9,“0”,IF(Y9&lt;15,"1",IF(Y9&lt;21,"2",IF(Y9&lt;27,"3",IF(Y9&lt;33,"4",IF(Y9&lt;39,"5"))))))</f>
        <v>1</v>
      </c>
      <c r="AH9" s="4" t="str" cm="1">
        <f t="array" ref="AH9">IF(Z9=9,“0”,IF(Z9&lt;15,"1",IF(Z9&lt;21,"2",IF(Z9&lt;27,"3",IF(Z9&lt;33,"4",IF(Z9&lt;39,"5"))))))</f>
        <v>2</v>
      </c>
      <c r="AI9" s="4">
        <v>0</v>
      </c>
      <c r="AJ9" s="4">
        <v>0</v>
      </c>
      <c r="AK9" s="4">
        <v>0</v>
      </c>
      <c r="AL9" s="4" t="str" cm="1">
        <f t="array" ref="AL9">IF(AD9=9,“0”,IF(AD9&lt;15,"1",IF(AD9&lt;21,"2",IF(AD9&lt;27,"3",IF(AD9&lt;33,"4",IF(AD9&lt;39,"5"))))))</f>
        <v>1</v>
      </c>
      <c r="AM9" s="4">
        <v>0</v>
      </c>
      <c r="AN9" s="4" t="str" cm="1">
        <f t="array" ref="AN9">IF(AF9=9,“0”,IF(AF9&lt;15,"1",IF(AF9&lt;21,"2",IF(AF9&lt;27,"3",IF(AF9&lt;33,"4",IF(AF9&lt;39,"5"))))))</f>
        <v>1</v>
      </c>
      <c r="AO9" s="4">
        <f t="shared" si="1"/>
        <v>5</v>
      </c>
      <c r="AQ9" s="2">
        <v>6</v>
      </c>
      <c r="AR9" s="6" t="s">
        <v>69</v>
      </c>
      <c r="AS9" s="2">
        <v>1.6467700000000001</v>
      </c>
      <c r="AT9" s="2">
        <v>0.48293999999999998</v>
      </c>
      <c r="AU9" s="2">
        <v>2.0135000000000001</v>
      </c>
      <c r="AV9" s="2">
        <v>0.47974</v>
      </c>
      <c r="AW9" s="23">
        <f t="shared" si="2"/>
        <v>0.11982148106576873</v>
      </c>
      <c r="AX9" s="23">
        <f t="shared" si="3"/>
        <v>0.44515165441176474</v>
      </c>
      <c r="AY9" s="23">
        <f t="shared" si="4"/>
        <v>0.25023273133494695</v>
      </c>
      <c r="AZ9" s="23">
        <f t="shared" si="5"/>
        <v>0.18639871109980499</v>
      </c>
      <c r="BA9" s="2" t="str" cm="1">
        <f t="array" ref="BA9">IF(AW9&lt;0.01,“0”,IF(AW9&lt;0.2,"1",IF(AW9&lt;0.4,"2",IF(AW9&lt;0.6,"3",IF(AW9&lt;0.8,"4",IF(AW9&lt;1,"5"))))))</f>
        <v>1</v>
      </c>
      <c r="BB9" s="2" t="str" cm="1">
        <f t="array" ref="BB9">IF(AX9&lt;0.01,“0”,IF(AX9&lt;0.2,"1",IF(AX9&lt;0.4,"2",IF(AX9&lt;0.6,"3",IF(AX9&lt;0.8,"4",IF(AX9&lt;1,"5"))))))</f>
        <v>3</v>
      </c>
      <c r="BC9" s="2" t="str" cm="1">
        <f t="array" ref="BC9">IF(AY9&lt;0.01,“0”,IF(AY9&lt;0.2,"1",IF(AY9&lt;0.4,"2",IF(AY9&lt;0.6,"3",IF(AY9&lt;0.8,"4",IF(AY9&lt;1,"5"))))))</f>
        <v>2</v>
      </c>
      <c r="BD9" s="2" t="str" cm="1">
        <f t="array" ref="BD9">IF(AZ9&lt;0.01,“0”,IF(AZ9&lt;0.2,"1",IF(AZ9&lt;0.4,"2",IF(AZ9&lt;0.6,"3",IF(AZ9&lt;0.8,"4",IF(AZ9&lt;1,"5"))))))</f>
        <v>1</v>
      </c>
      <c r="BE9" s="2">
        <f t="shared" si="6"/>
        <v>7</v>
      </c>
      <c r="BG9" s="2">
        <v>6</v>
      </c>
      <c r="BH9" s="6" t="s">
        <v>69</v>
      </c>
      <c r="BI9" s="14">
        <v>47.9178712870618</v>
      </c>
      <c r="BJ9" s="14">
        <v>26.152437632194601</v>
      </c>
      <c r="BK9" s="14">
        <v>12.3239875153337</v>
      </c>
      <c r="BL9" s="14">
        <v>15.713385128493051</v>
      </c>
      <c r="BM9" s="13">
        <v>0.39877200392645173</v>
      </c>
      <c r="BN9" s="13">
        <v>0.19530961131708924</v>
      </c>
      <c r="BO9" s="13">
        <v>0.28556594114007539</v>
      </c>
      <c r="BP9" s="13">
        <v>0.39447456152242577</v>
      </c>
      <c r="BQ9" s="4" t="str" cm="1">
        <f t="array" ref="BQ9">IF(BM9&lt;0.01,“0”,IF(BM9&lt;0.2,"1",IF(BM9&lt;0.4,"2",IF(BM9&lt;0.6,"3",IF(BM9&lt;0.8,"4",IF(BM9&lt;1.1,"5"))))))</f>
        <v>2</v>
      </c>
      <c r="BR9" s="4" t="str" cm="1">
        <f t="array" ref="BR9">IF(BN9&lt;0.01,“0”,IF(BN9&lt;0.2,"1",IF(BN9&lt;0.4,"2",IF(BN9&lt;0.6,"3",IF(BN9&lt;0.8,"4",IF(BN9&lt;1.1,"5"))))))</f>
        <v>1</v>
      </c>
      <c r="BS9" s="4" t="str" cm="1">
        <f t="array" ref="BS9">IF(BO9&lt;0.01,“0”,IF(BO9&lt;0.2,"1",IF(BO9&lt;0.4,"2",IF(BO9&lt;0.6,"3",IF(BO9&lt;0.8,"4",IF(BO9&lt;1.1,"5"))))))</f>
        <v>2</v>
      </c>
      <c r="BT9" s="4" t="str" cm="1">
        <f t="array" ref="BT9">IF(BP9&lt;0.01,“0”,IF(BP9&lt;0.2,"1",IF(BP9&lt;0.4,"2",IF(BP9&lt;0.6,"3",IF(BP9&lt;0.8,"4",IF(BP9&lt;1.1,"5"))))))</f>
        <v>2</v>
      </c>
      <c r="BU9" s="4">
        <f t="shared" si="7"/>
        <v>7</v>
      </c>
      <c r="BW9" s="2">
        <v>6</v>
      </c>
      <c r="BX9" s="6" t="s">
        <v>69</v>
      </c>
      <c r="BY9" s="4">
        <v>0.14380000000000001</v>
      </c>
      <c r="BZ9" s="4">
        <v>0.23980000000000001</v>
      </c>
      <c r="CA9" s="4">
        <v>0.24510000000000001</v>
      </c>
      <c r="CB9" s="4">
        <v>0.1734</v>
      </c>
      <c r="CC9" s="13">
        <v>4.2021614620703952E-3</v>
      </c>
      <c r="CD9" s="13">
        <v>-4.7583451586263502E-2</v>
      </c>
      <c r="CE9" s="13">
        <v>-0.19831690172430624</v>
      </c>
      <c r="CF9" s="13">
        <v>3.7170971539810714E-2</v>
      </c>
      <c r="CG9" s="4">
        <v>0</v>
      </c>
      <c r="CH9" s="4">
        <v>0</v>
      </c>
      <c r="CI9" s="4">
        <v>0</v>
      </c>
      <c r="CJ9" s="4" t="str" cm="1">
        <f t="array" ref="CJ9">IF(CF9&lt;0.01,“0”,IF(CF9&lt;0.035,"1",IF(CF9&lt;0.07,"2",IF(CF9&lt;0.085,"3",IF(CF9&lt;0.14,"4",IF(CF9&lt;0.175,"5"))))))</f>
        <v>2</v>
      </c>
      <c r="CK9" s="4">
        <f t="shared" si="8"/>
        <v>2</v>
      </c>
      <c r="CM9" s="2">
        <v>6</v>
      </c>
      <c r="CN9" s="6" t="s">
        <v>69</v>
      </c>
      <c r="CO9" s="4">
        <v>3223219537.0397372</v>
      </c>
      <c r="CP9" s="7">
        <v>1600000</v>
      </c>
      <c r="CQ9" s="7">
        <v>5000000</v>
      </c>
      <c r="CR9" s="12">
        <f t="shared" si="9"/>
        <v>4.9639808322503179E-4</v>
      </c>
      <c r="CS9" s="12">
        <f t="shared" si="10"/>
        <v>1.5512440100782245E-3</v>
      </c>
      <c r="CT9" s="4">
        <v>0</v>
      </c>
      <c r="CU9" s="4">
        <v>0</v>
      </c>
      <c r="CV9" s="4">
        <f t="shared" si="11"/>
        <v>0</v>
      </c>
    </row>
    <row r="10" spans="1:100" x14ac:dyDescent="0.25">
      <c r="A10" s="2">
        <v>7</v>
      </c>
      <c r="B10" s="6" t="s">
        <v>56</v>
      </c>
      <c r="C10" s="4">
        <v>2.4000000000000001E-5</v>
      </c>
      <c r="D10" s="4" t="str" cm="1">
        <f t="array" ref="D10">IF(C10=0.00001,“0”,IF(C10&lt;0.001608,"1",IF(C10&lt;0.003206,"2",IF(C10&lt;0.004804,"3",IF(C10&lt;0.006402,"4",IF(C10&lt;0.0081,"5"))))))</f>
        <v>1</v>
      </c>
      <c r="E10" s="10"/>
      <c r="F10" s="2">
        <v>7</v>
      </c>
      <c r="G10" s="6" t="s">
        <v>56</v>
      </c>
      <c r="H10" s="25">
        <v>1.0109999999999999</v>
      </c>
      <c r="I10" s="25">
        <v>1.0709</v>
      </c>
      <c r="J10" s="25">
        <v>1.0972</v>
      </c>
      <c r="K10" s="25">
        <v>1.4991000000000001</v>
      </c>
      <c r="L10" s="25">
        <v>1.2195</v>
      </c>
      <c r="M10" s="12">
        <v>2.1568643461166739E-2</v>
      </c>
      <c r="N10" s="12">
        <v>1.8997589470421787E-2</v>
      </c>
      <c r="O10" s="12">
        <v>0</v>
      </c>
      <c r="P10" s="12">
        <v>0</v>
      </c>
      <c r="Q10" s="4" t="str" cm="1">
        <f t="array" ref="Q10">IF(M10=0,“0”,IF(M10&lt;2%,"1",IF(M10&lt;4%,"2",IF(M10&lt;6%,"3",IF(M10&lt;8%,"4",IF(M10&lt;10%,"5"))))))</f>
        <v>2</v>
      </c>
      <c r="R10" s="4" t="str" cm="1">
        <f t="array" ref="R10">IF(N10=0,“0”,IF(N10&lt;2%,"1",IF(N10&lt;4%,"2",IF(N10&lt;6%,"3",IF(N10&lt;8%,"4",IF(N10&lt;10%,"5"))))))</f>
        <v>1</v>
      </c>
      <c r="S10" s="4">
        <v>0</v>
      </c>
      <c r="T10" s="4">
        <v>0</v>
      </c>
      <c r="U10" s="4">
        <f t="shared" si="0"/>
        <v>3</v>
      </c>
      <c r="W10" s="2">
        <v>7</v>
      </c>
      <c r="X10" s="6" t="s">
        <v>56</v>
      </c>
      <c r="Y10" s="4">
        <v>11</v>
      </c>
      <c r="Z10" s="4">
        <v>13</v>
      </c>
      <c r="AA10" s="4">
        <v>12</v>
      </c>
      <c r="AB10" s="4">
        <v>10</v>
      </c>
      <c r="AC10" s="4">
        <v>10</v>
      </c>
      <c r="AD10" s="4">
        <v>10</v>
      </c>
      <c r="AE10" s="4">
        <v>9</v>
      </c>
      <c r="AF10" s="4">
        <v>9</v>
      </c>
      <c r="AG10" s="4" t="str" cm="1">
        <f t="array" ref="AG10">IF(Y10=9,“0”,IF(Y10&lt;15,"1",IF(Y10&lt;21,"2",IF(Y10&lt;27,"3",IF(Y10&lt;33,"4",IF(Y10&lt;39,"5"))))))</f>
        <v>1</v>
      </c>
      <c r="AH10" s="4" t="str" cm="1">
        <f t="array" ref="AH10">IF(Z10=9,“0”,IF(Z10&lt;15,"1",IF(Z10&lt;21,"2",IF(Z10&lt;27,"3",IF(Z10&lt;33,"4",IF(Z10&lt;39,"5"))))))</f>
        <v>1</v>
      </c>
      <c r="AI10" s="4" t="str" cm="1">
        <f t="array" ref="AI10">IF(AA10=9,“0”,IF(AA10&lt;15,"1",IF(AA10&lt;21,"2",IF(AA10&lt;27,"3",IF(AA10&lt;33,"4",IF(AA10&lt;39,"5"))))))</f>
        <v>1</v>
      </c>
      <c r="AJ10" s="4" t="str" cm="1">
        <f t="array" ref="AJ10">IF(AB10=9,“0”,IF(AB10&lt;15,"1",IF(AB10&lt;21,"2",IF(AB10&lt;27,"3",IF(AB10&lt;33,"4",IF(AB10&lt;39,"5"))))))</f>
        <v>1</v>
      </c>
      <c r="AK10" s="4" t="str" cm="1">
        <f t="array" ref="AK10">IF(AC10=9,“0”,IF(AC10&lt;15,"1",IF(AC10&lt;21,"2",IF(AC10&lt;27,"3",IF(AC10&lt;33,"4",IF(AC10&lt;39,"5"))))))</f>
        <v>1</v>
      </c>
      <c r="AL10" s="4" t="str" cm="1">
        <f t="array" ref="AL10">IF(AD10=9,“0”,IF(AD10&lt;15,"1",IF(AD10&lt;21,"2",IF(AD10&lt;27,"3",IF(AD10&lt;33,"4",IF(AD10&lt;39,"5"))))))</f>
        <v>1</v>
      </c>
      <c r="AM10" s="4">
        <v>0</v>
      </c>
      <c r="AN10" s="4">
        <v>0</v>
      </c>
      <c r="AO10" s="4">
        <f t="shared" si="1"/>
        <v>6</v>
      </c>
      <c r="AQ10" s="2">
        <v>7</v>
      </c>
      <c r="AR10" s="6" t="s">
        <v>56</v>
      </c>
      <c r="AS10" s="2">
        <v>3.3656799999999998</v>
      </c>
      <c r="AT10" s="2">
        <v>0.65820999999999996</v>
      </c>
      <c r="AU10" s="2">
        <v>1.5019199999999999</v>
      </c>
      <c r="AV10" s="2">
        <v>0.53227000000000002</v>
      </c>
      <c r="AW10" s="23">
        <f t="shared" si="2"/>
        <v>-0.79891498971110919</v>
      </c>
      <c r="AX10" s="23">
        <f t="shared" si="3"/>
        <v>0.24378446691176481</v>
      </c>
      <c r="AY10" s="23">
        <f t="shared" si="4"/>
        <v>0.44072984546639371</v>
      </c>
      <c r="AZ10" s="23">
        <f t="shared" si="5"/>
        <v>9.7311964724836719E-2</v>
      </c>
      <c r="BA10" s="2">
        <v>0</v>
      </c>
      <c r="BB10" s="2" t="str" cm="1">
        <f t="array" ref="BB10">IF(AX10&lt;0.01,“0”,IF(AX10&lt;0.2,"1",IF(AX10&lt;0.4,"2",IF(AX10&lt;0.6,"3",IF(AX10&lt;0.8,"4",IF(AX10&lt;1,"5"))))))</f>
        <v>2</v>
      </c>
      <c r="BC10" s="2" t="str" cm="1">
        <f t="array" ref="BC10">IF(AY10&lt;0.01,“0”,IF(AY10&lt;0.2,"1",IF(AY10&lt;0.4,"2",IF(AY10&lt;0.6,"3",IF(AY10&lt;0.8,"4",IF(AY10&lt;1,"5"))))))</f>
        <v>3</v>
      </c>
      <c r="BD10" s="2" t="str" cm="1">
        <f t="array" ref="BD10">IF(AZ10&lt;0.01,“0”,IF(AZ10&lt;0.2,"1",IF(AZ10&lt;0.4,"2",IF(AZ10&lt;0.6,"3",IF(AZ10&lt;0.8,"4",IF(AZ10&lt;1,"5"))))))</f>
        <v>1</v>
      </c>
      <c r="BE10" s="2">
        <f t="shared" si="6"/>
        <v>6</v>
      </c>
      <c r="BG10" s="2">
        <v>7</v>
      </c>
      <c r="BH10" s="6" t="s">
        <v>56</v>
      </c>
      <c r="BI10" s="14">
        <v>55.10342365626547</v>
      </c>
      <c r="BJ10" s="14">
        <v>23.563027116529</v>
      </c>
      <c r="BK10" s="14">
        <v>4.4736536973270367</v>
      </c>
      <c r="BL10" s="14">
        <v>26.057341143757416</v>
      </c>
      <c r="BM10" s="13">
        <v>0.30861450870432283</v>
      </c>
      <c r="BN10" s="13">
        <v>0.27498378102987697</v>
      </c>
      <c r="BO10" s="13">
        <v>0.74065775667669353</v>
      </c>
      <c r="BP10" s="13">
        <v>-4.1364602604014866E-3</v>
      </c>
      <c r="BQ10" s="4" t="str" cm="1">
        <f t="array" ref="BQ10">IF(BM10&lt;0.01,“0”,IF(BM10&lt;0.2,"1",IF(BM10&lt;0.4,"2",IF(BM10&lt;0.6,"3",IF(BM10&lt;0.8,"4",IF(BM10&lt;1.1,"5"))))))</f>
        <v>2</v>
      </c>
      <c r="BR10" s="4" t="str" cm="1">
        <f t="array" ref="BR10">IF(BN10&lt;0.01,“0”,IF(BN10&lt;0.2,"1",IF(BN10&lt;0.4,"2",IF(BN10&lt;0.6,"3",IF(BN10&lt;0.8,"4",IF(BN10&lt;1.1,"5"))))))</f>
        <v>2</v>
      </c>
      <c r="BS10" s="4" t="str" cm="1">
        <f t="array" ref="BS10">IF(BO10&lt;0.01,“0”,IF(BO10&lt;0.2,"1",IF(BO10&lt;0.4,"2",IF(BO10&lt;0.6,"3",IF(BO10&lt;0.8,"4",IF(BO10&lt;1.1,"5"))))))</f>
        <v>4</v>
      </c>
      <c r="BT10" s="4">
        <v>0</v>
      </c>
      <c r="BU10" s="4">
        <f t="shared" si="7"/>
        <v>8</v>
      </c>
      <c r="BW10" s="2">
        <v>7</v>
      </c>
      <c r="BX10" s="6" t="s">
        <v>56</v>
      </c>
      <c r="BY10" s="4">
        <v>0.13930000000000001</v>
      </c>
      <c r="BZ10" s="4">
        <v>0.23630000000000001</v>
      </c>
      <c r="CA10" s="4">
        <v>0.2208</v>
      </c>
      <c r="CB10" s="4">
        <v>0.1757</v>
      </c>
      <c r="CC10" s="13">
        <v>3.5744088939025462E-2</v>
      </c>
      <c r="CD10" s="13">
        <v>-3.1945152692433365E-2</v>
      </c>
      <c r="CE10" s="13">
        <v>-7.9608448268309817E-2</v>
      </c>
      <c r="CF10" s="13">
        <v>2.3994837969573513E-2</v>
      </c>
      <c r="CG10" s="4" t="str" cm="1">
        <f t="array" ref="CG10">IF(CC10&lt;0.01,“0”,IF(CC10&lt;0.035,"1",IF(CC10&lt;0.07,"2",IF(CC10&lt;0.085,"3",IF(CC10&lt;0.14,"4",IF(CC10&lt;0.175,"5"))))))</f>
        <v>2</v>
      </c>
      <c r="CH10" s="4">
        <v>0</v>
      </c>
      <c r="CI10" s="4">
        <v>0</v>
      </c>
      <c r="CJ10" s="4" t="str" cm="1">
        <f t="array" ref="CJ10">IF(CF10&lt;0.01,“0”,IF(CF10&lt;0.035,"1",IF(CF10&lt;0.07,"2",IF(CF10&lt;0.085,"3",IF(CF10&lt;0.14,"4",IF(CF10&lt;0.175,"5"))))))</f>
        <v>1</v>
      </c>
      <c r="CK10" s="4">
        <f t="shared" si="8"/>
        <v>3</v>
      </c>
      <c r="CM10" s="2">
        <v>7</v>
      </c>
      <c r="CN10" s="6" t="s">
        <v>56</v>
      </c>
      <c r="CO10" s="4">
        <v>174426957.25452313</v>
      </c>
      <c r="CP10" s="4">
        <v>0</v>
      </c>
      <c r="CQ10" s="7">
        <v>8200000</v>
      </c>
      <c r="CR10" s="12">
        <f t="shared" si="9"/>
        <v>0</v>
      </c>
      <c r="CS10" s="12">
        <f t="shared" si="10"/>
        <v>4.7011082054447539E-2</v>
      </c>
      <c r="CT10" s="4">
        <v>0</v>
      </c>
      <c r="CU10" s="4" t="str" cm="1">
        <f t="array" ref="CU10">IF(CS10&lt;0.01,“0”,IF(CS10&lt;0.2,"1",IF(CS10&lt;0.4,"2",IF(CS10&lt;0.6,"3",IF(CS10&lt;0.8,"4",IF(CS10&lt;1,"5"))))))</f>
        <v>1</v>
      </c>
      <c r="CV10" s="4">
        <f t="shared" si="11"/>
        <v>1</v>
      </c>
    </row>
    <row r="11" spans="1:100" x14ac:dyDescent="0.25">
      <c r="A11" s="2">
        <v>8</v>
      </c>
      <c r="B11" s="6" t="s">
        <v>41</v>
      </c>
      <c r="C11" s="4">
        <v>3.5714285714285798E-5</v>
      </c>
      <c r="D11" s="4" t="str" cm="1">
        <f t="array" ref="D11">IF(C11=0.00001,“0”,IF(C11&lt;0.001608,"1",IF(C11&lt;0.003206,"2",IF(C11&lt;0.004804,"3",IF(C11&lt;0.006402,"4",IF(C11&lt;0.0081,"5"))))))</f>
        <v>1</v>
      </c>
      <c r="E11" s="10"/>
      <c r="F11" s="2">
        <v>8</v>
      </c>
      <c r="G11" s="6" t="s">
        <v>41</v>
      </c>
      <c r="H11" s="25">
        <v>0.95099999999999996</v>
      </c>
      <c r="I11" s="25">
        <v>1.2463</v>
      </c>
      <c r="J11" s="25">
        <v>1.474</v>
      </c>
      <c r="K11" s="25">
        <v>1.8499000000000001</v>
      </c>
      <c r="L11" s="25">
        <v>1.4915</v>
      </c>
      <c r="M11" s="12">
        <v>0</v>
      </c>
      <c r="N11" s="12">
        <v>0</v>
      </c>
      <c r="O11" s="12">
        <v>0</v>
      </c>
      <c r="P11" s="12">
        <v>0</v>
      </c>
      <c r="Q11" s="4">
        <v>0</v>
      </c>
      <c r="R11" s="4">
        <v>0</v>
      </c>
      <c r="S11" s="4">
        <v>0</v>
      </c>
      <c r="T11" s="4">
        <v>0</v>
      </c>
      <c r="U11" s="4">
        <f t="shared" si="0"/>
        <v>0</v>
      </c>
      <c r="W11" s="2">
        <v>8</v>
      </c>
      <c r="X11" s="6" t="s">
        <v>41</v>
      </c>
      <c r="Y11" s="4">
        <v>18</v>
      </c>
      <c r="Z11" s="4">
        <v>19</v>
      </c>
      <c r="AA11" s="4">
        <v>22</v>
      </c>
      <c r="AB11" s="4">
        <v>9</v>
      </c>
      <c r="AC11" s="4">
        <v>22</v>
      </c>
      <c r="AD11" s="4">
        <v>34</v>
      </c>
      <c r="AE11" s="4">
        <v>9</v>
      </c>
      <c r="AF11" s="4">
        <v>9</v>
      </c>
      <c r="AG11" s="4" t="str" cm="1">
        <f t="array" ref="AG11">IF(Y11&lt;10,“0”,IF(Y11&lt;15,"1",IF(Y11&lt;21,"2",IF(Y11&lt;27,"3",IF(Y11&lt;33,"4",IF(Y11&lt;39,"5"))))))</f>
        <v>2</v>
      </c>
      <c r="AH11" s="4" t="str" cm="1">
        <f t="array" ref="AH11">IF(Z11&lt;10,“0”,IF(Z11&lt;15,"1",IF(Z11&lt;21,"2",IF(Z11&lt;27,"3",IF(Z11&lt;33,"4",IF(Z11&lt;39,"5"))))))</f>
        <v>2</v>
      </c>
      <c r="AI11" s="4" t="str" cm="1">
        <f t="array" ref="AI11">IF(AA11&lt;10,“0”,IF(AA11&lt;15,"1",IF(AA11&lt;21,"2",IF(AA11&lt;27,"3",IF(AA11&lt;33,"4",IF(AA11&lt;39,"5"))))))</f>
        <v>3</v>
      </c>
      <c r="AJ11" s="4">
        <v>0</v>
      </c>
      <c r="AK11" s="4" t="str" cm="1">
        <f t="array" ref="AK11">IF(AC11&lt;10,“0”,IF(AC11&lt;15,"1",IF(AC11&lt;21,"2",IF(AC11&lt;27,"3",IF(AC11&lt;33,"4",IF(AC11&lt;39,"5"))))))</f>
        <v>3</v>
      </c>
      <c r="AL11" s="4" t="str" cm="1">
        <f t="array" ref="AL11">IF(AD11&lt;10,“0”,IF(AD11&lt;15,"1",IF(AD11&lt;21,"2",IF(AD11&lt;27,"3",IF(AD11&lt;33,"4",IF(AD11&lt;39,"5"))))))</f>
        <v>5</v>
      </c>
      <c r="AM11" s="4">
        <v>0</v>
      </c>
      <c r="AN11" s="4">
        <v>0</v>
      </c>
      <c r="AO11" s="4">
        <f t="shared" si="1"/>
        <v>15</v>
      </c>
      <c r="AQ11" s="2">
        <v>8</v>
      </c>
      <c r="AR11" s="6" t="s">
        <v>41</v>
      </c>
      <c r="AS11" s="2">
        <v>3.6132499999999999</v>
      </c>
      <c r="AT11" s="2">
        <v>0.50839999999999996</v>
      </c>
      <c r="AU11" s="2">
        <v>1.13045</v>
      </c>
      <c r="AV11" s="2">
        <v>0.69835000000000003</v>
      </c>
      <c r="AW11" s="23">
        <f t="shared" si="2"/>
        <v>-0.93123814105133729</v>
      </c>
      <c r="AX11" s="23">
        <f t="shared" si="3"/>
        <v>0.41590073529411775</v>
      </c>
      <c r="AY11" s="23">
        <f t="shared" si="4"/>
        <v>0.5790541798547757</v>
      </c>
      <c r="AZ11" s="23">
        <f t="shared" si="5"/>
        <v>-0.18434664631561093</v>
      </c>
      <c r="BA11" s="2">
        <v>0</v>
      </c>
      <c r="BB11" s="2" t="str" cm="1">
        <f t="array" ref="BB11">IF(AX11&lt;0.01,“0”,IF(AX11&lt;0.2,"1",IF(AX11&lt;0.4,"2",IF(AX11&lt;0.6,"3",IF(AX11&lt;0.8,"4",IF(AX11&lt;1,"5"))))))</f>
        <v>3</v>
      </c>
      <c r="BC11" s="2" t="str" cm="1">
        <f t="array" ref="BC11">IF(AY11&lt;0.01,“0”,IF(AY11&lt;0.2,"1",IF(AY11&lt;0.4,"2",IF(AY11&lt;0.6,"3",IF(AY11&lt;0.8,"4",IF(AY11&lt;1,"5"))))))</f>
        <v>3</v>
      </c>
      <c r="BD11" s="2">
        <v>0</v>
      </c>
      <c r="BE11" s="2">
        <f t="shared" si="6"/>
        <v>6</v>
      </c>
      <c r="BG11" s="2">
        <v>8</v>
      </c>
      <c r="BH11" s="6" t="s">
        <v>41</v>
      </c>
      <c r="BI11" s="4">
        <v>51.85</v>
      </c>
      <c r="BJ11" s="4">
        <v>35.5</v>
      </c>
      <c r="BK11" s="4">
        <v>9.3000000000000007</v>
      </c>
      <c r="BL11" s="4">
        <v>8.85</v>
      </c>
      <c r="BM11" s="13">
        <v>0.34943538268506902</v>
      </c>
      <c r="BN11" s="13">
        <v>-9.2307692307692202E-2</v>
      </c>
      <c r="BO11" s="13">
        <v>0.46086956521739131</v>
      </c>
      <c r="BP11" s="13">
        <v>0.65895953757225434</v>
      </c>
      <c r="BQ11" s="4" t="str" cm="1">
        <f t="array" ref="BQ11">IF(BM11&lt;0.01,“0”,IF(BM11&lt;0.2,"1",IF(BM11&lt;0.4,"2",IF(BM11&lt;0.6,"3",IF(BM11&lt;0.8,"4",IF(BM11&lt;1.1,"5"))))))</f>
        <v>2</v>
      </c>
      <c r="BR11" s="4">
        <v>0</v>
      </c>
      <c r="BS11" s="4" t="str" cm="1">
        <f t="array" ref="BS11">IF(BO11&lt;0.01,“0”,IF(BO11&lt;0.2,"1",IF(BO11&lt;0.4,"2",IF(BO11&lt;0.6,"3",IF(BO11&lt;0.8,"4",IF(BO11&lt;1.1,"5"))))))</f>
        <v>3</v>
      </c>
      <c r="BT11" s="4" t="str" cm="1">
        <f t="array" ref="BT11">IF(BP11&lt;0.01,“0”,IF(BP11&lt;0.2,"1",IF(BP11&lt;0.4,"2",IF(BP11&lt;0.6,"3",IF(BP11&lt;0.8,"4",IF(BP11&lt;1.1,"5"))))))</f>
        <v>4</v>
      </c>
      <c r="BU11" s="4">
        <f t="shared" si="7"/>
        <v>9</v>
      </c>
      <c r="BW11" s="2">
        <v>8</v>
      </c>
      <c r="BX11" s="6" t="s">
        <v>41</v>
      </c>
      <c r="BY11" s="4">
        <v>0.13120000000000001</v>
      </c>
      <c r="BZ11" s="4">
        <v>0.24030000000000001</v>
      </c>
      <c r="CA11" s="4">
        <v>0.24199999999999999</v>
      </c>
      <c r="CB11" s="4">
        <v>0.1618</v>
      </c>
      <c r="CC11" s="13">
        <v>9.1727241259951797E-2</v>
      </c>
      <c r="CD11" s="13">
        <v>-4.9574142825944634E-2</v>
      </c>
      <c r="CE11" s="13">
        <v>-0.18337408312958425</v>
      </c>
      <c r="CF11" s="13">
        <v>0.10136073312968619</v>
      </c>
      <c r="CG11" s="4" t="str" cm="1">
        <f t="array" ref="CG11">IF(CC11&lt;0.01,“0”,IF(CC11&lt;0.035,"1",IF(CC11&lt;0.07,"2",IF(CC11&lt;0.085,"3",IF(CC11&lt;0.14,"4",IF(CC11&lt;0.175,"5"))))))</f>
        <v>4</v>
      </c>
      <c r="CH11" s="4">
        <v>0</v>
      </c>
      <c r="CI11" s="4">
        <v>0</v>
      </c>
      <c r="CJ11" s="4" t="str" cm="1">
        <f t="array" ref="CJ11">IF(CF11&lt;0.01,“0”,IF(CF11&lt;0.035,"1",IF(CF11&lt;0.07,"2",IF(CF11&lt;0.085,"3",IF(CF11&lt;0.14,"4",IF(CF11&lt;0.175,"5"))))))</f>
        <v>4</v>
      </c>
      <c r="CK11" s="4">
        <f t="shared" si="8"/>
        <v>8</v>
      </c>
      <c r="CM11" s="2">
        <v>8</v>
      </c>
      <c r="CN11" s="6" t="s">
        <v>41</v>
      </c>
      <c r="CO11" s="7">
        <v>26000000</v>
      </c>
      <c r="CP11" s="7">
        <v>2000</v>
      </c>
      <c r="CQ11" s="7">
        <v>6000000</v>
      </c>
      <c r="CR11" s="12">
        <f t="shared" si="9"/>
        <v>7.6923076923076926E-5</v>
      </c>
      <c r="CS11" s="12">
        <f t="shared" si="10"/>
        <v>0.23076923076923078</v>
      </c>
      <c r="CT11" s="4">
        <v>0</v>
      </c>
      <c r="CU11" s="4" t="str" cm="1">
        <f t="array" ref="CU11">IF(CS11&lt;0.01,“0”,IF(CS11&lt;0.2,"1",IF(CS11&lt;0.4,"2",IF(CS11&lt;0.6,"3",IF(CS11&lt;0.8,"4",IF(CS11&lt;1,"5"))))))</f>
        <v>2</v>
      </c>
      <c r="CV11" s="4">
        <f t="shared" si="11"/>
        <v>2</v>
      </c>
    </row>
    <row r="12" spans="1:100" x14ac:dyDescent="0.25">
      <c r="A12" s="2">
        <v>9</v>
      </c>
      <c r="B12" s="6" t="s">
        <v>54</v>
      </c>
      <c r="C12" s="4">
        <v>3.4E-5</v>
      </c>
      <c r="D12" s="4" t="str" cm="1">
        <f t="array" ref="D12">IF(C12=0.00001,“0”,IF(C12&lt;0.001608,"1",IF(C12&lt;0.003206,"2",IF(C12&lt;0.004804,"3",IF(C12&lt;0.006402,"4",IF(C12&lt;0.0081,"5"))))))</f>
        <v>1</v>
      </c>
      <c r="E12" s="10"/>
      <c r="F12" s="2">
        <v>9</v>
      </c>
      <c r="G12" s="6" t="s">
        <v>54</v>
      </c>
      <c r="H12" s="25">
        <v>1.075</v>
      </c>
      <c r="I12" s="25">
        <v>1.0782</v>
      </c>
      <c r="J12" s="25">
        <v>1.1106</v>
      </c>
      <c r="K12" s="25">
        <v>1.6587000000000001</v>
      </c>
      <c r="L12" s="25">
        <v>1.3399000000000001</v>
      </c>
      <c r="M12" s="12">
        <v>4.2911878698325745E-2</v>
      </c>
      <c r="N12" s="12">
        <v>1.0226176053407818E-2</v>
      </c>
      <c r="O12" s="12">
        <v>0</v>
      </c>
      <c r="P12" s="12">
        <v>0</v>
      </c>
      <c r="Q12" s="4" t="str" cm="1">
        <f t="array" ref="Q12">IF(M12=0,“0”,IF(M12&lt;2%,"1",IF(M12&lt;4%,"2",IF(M12&lt;6%,"3",IF(M12&lt;8%,"4",IF(M12&lt;10%,"5"))))))</f>
        <v>3</v>
      </c>
      <c r="R12" s="4" t="str" cm="1">
        <f t="array" ref="R12">IF(N12=0,“0”,IF(N12&lt;2%,"1",IF(N12&lt;4%,"2",IF(N12&lt;6%,"3",IF(N12&lt;8%,"4",IF(N12&lt;10%,"5"))))))</f>
        <v>1</v>
      </c>
      <c r="S12" s="4">
        <v>0</v>
      </c>
      <c r="T12" s="4">
        <v>0</v>
      </c>
      <c r="U12" s="4">
        <f t="shared" si="0"/>
        <v>4</v>
      </c>
      <c r="W12" s="2">
        <v>9</v>
      </c>
      <c r="X12" s="6" t="s">
        <v>54</v>
      </c>
      <c r="Y12" s="4">
        <v>11</v>
      </c>
      <c r="Z12" s="4">
        <v>20</v>
      </c>
      <c r="AA12" s="4">
        <v>10</v>
      </c>
      <c r="AB12" s="4">
        <v>10</v>
      </c>
      <c r="AC12" s="4">
        <v>10</v>
      </c>
      <c r="AD12" s="4">
        <v>12</v>
      </c>
      <c r="AE12" s="4">
        <v>9</v>
      </c>
      <c r="AF12" s="4">
        <v>14</v>
      </c>
      <c r="AG12" s="4" t="str" cm="1">
        <f t="array" ref="AG12">IF(Y12=9,“0”,IF(Y12&lt;15,"1",IF(Y12&lt;21,"2",IF(Y12&lt;27,"3",IF(Y12&lt;33,"4",IF(Y12&lt;39,"5"))))))</f>
        <v>1</v>
      </c>
      <c r="AH12" s="4" t="str" cm="1">
        <f t="array" ref="AH12">IF(Z12=9,“0”,IF(Z12&lt;15,"1",IF(Z12&lt;21,"2",IF(Z12&lt;27,"3",IF(Z12&lt;33,"4",IF(Z12&lt;39,"5"))))))</f>
        <v>2</v>
      </c>
      <c r="AI12" s="4" t="str" cm="1">
        <f t="array" ref="AI12">IF(AA12=9,“0”,IF(AA12&lt;15,"1",IF(AA12&lt;21,"2",IF(AA12&lt;27,"3",IF(AA12&lt;33,"4",IF(AA12&lt;39,"5"))))))</f>
        <v>1</v>
      </c>
      <c r="AJ12" s="4" t="str" cm="1">
        <f t="array" ref="AJ12">IF(AB12=9,“0”,IF(AB12&lt;15,"1",IF(AB12&lt;21,"2",IF(AB12&lt;27,"3",IF(AB12&lt;33,"4",IF(AB12&lt;39,"5"))))))</f>
        <v>1</v>
      </c>
      <c r="AK12" s="4" t="str" cm="1">
        <f t="array" ref="AK12">IF(AC12=9,“0”,IF(AC12&lt;15,"1",IF(AC12&lt;21,"2",IF(AC12&lt;27,"3",IF(AC12&lt;33,"4",IF(AC12&lt;39,"5"))))))</f>
        <v>1</v>
      </c>
      <c r="AL12" s="4" t="str" cm="1">
        <f t="array" ref="AL12">IF(AD12=9,“0”,IF(AD12&lt;15,"1",IF(AD12&lt;21,"2",IF(AD12&lt;27,"3",IF(AD12&lt;33,"4",IF(AD12&lt;39,"5"))))))</f>
        <v>1</v>
      </c>
      <c r="AM12" s="4">
        <v>0</v>
      </c>
      <c r="AN12" s="4" t="str" cm="1">
        <f t="array" ref="AN12">IF(AF12=9,“0”,IF(AF12&lt;15,"1",IF(AF12&lt;21,"2",IF(AF12&lt;27,"3",IF(AF12&lt;33,"4",IF(AF12&lt;39,"5"))))))</f>
        <v>1</v>
      </c>
      <c r="AO12" s="4">
        <f t="shared" si="1"/>
        <v>8</v>
      </c>
      <c r="AQ12" s="2">
        <v>9</v>
      </c>
      <c r="AR12" s="6" t="s">
        <v>54</v>
      </c>
      <c r="AS12" s="2">
        <v>1.3647800000000001</v>
      </c>
      <c r="AT12" s="2">
        <v>0.48214000000000001</v>
      </c>
      <c r="AU12" s="2">
        <v>0.99439999999999995</v>
      </c>
      <c r="AV12" s="2">
        <v>0.68086999999999998</v>
      </c>
      <c r="AW12" s="23">
        <f t="shared" si="2"/>
        <v>0.27054170341270478</v>
      </c>
      <c r="AX12" s="23">
        <f t="shared" si="3"/>
        <v>0.44607077205882351</v>
      </c>
      <c r="AY12" s="23">
        <f t="shared" si="4"/>
        <v>0.62971513684602498</v>
      </c>
      <c r="AZ12" s="23">
        <f t="shared" si="5"/>
        <v>-0.15470194182989894</v>
      </c>
      <c r="BA12" s="2" t="str" cm="1">
        <f t="array" ref="BA12">IF(AW12&lt;0.01,“0”,IF(AW12&lt;0.2,"1",IF(AW12&lt;0.4,"2",IF(AW12&lt;0.6,"3",IF(AW12&lt;0.8,"4",IF(AW12&lt;1,"5"))))))</f>
        <v>2</v>
      </c>
      <c r="BB12" s="2" t="str" cm="1">
        <f t="array" ref="BB12">IF(AX12&lt;0.01,“0”,IF(AX12&lt;0.2,"1",IF(AX12&lt;0.4,"2",IF(AX12&lt;0.6,"3",IF(AX12&lt;0.8,"4",IF(AX12&lt;1,"5"))))))</f>
        <v>3</v>
      </c>
      <c r="BC12" s="2" t="str" cm="1">
        <f t="array" ref="BC12">IF(AY12&lt;0.01,“0”,IF(AY12&lt;0.2,"1",IF(AY12&lt;0.4,"2",IF(AY12&lt;0.6,"3",IF(AY12&lt;0.8,"4",IF(AY12&lt;1,"5"))))))</f>
        <v>4</v>
      </c>
      <c r="BD12" s="2">
        <v>0</v>
      </c>
      <c r="BE12" s="2">
        <f t="shared" si="6"/>
        <v>9</v>
      </c>
      <c r="BG12" s="2">
        <v>9</v>
      </c>
      <c r="BH12" s="6" t="s">
        <v>54</v>
      </c>
      <c r="BI12" s="14">
        <v>39.034401065443568</v>
      </c>
      <c r="BJ12" s="14">
        <v>28.711865804488198</v>
      </c>
      <c r="BK12" s="14">
        <v>12.611725694100301</v>
      </c>
      <c r="BL12" s="14">
        <v>18.40802803977968</v>
      </c>
      <c r="BM12" s="13">
        <v>0.51023336178866296</v>
      </c>
      <c r="BN12" s="13">
        <v>0.11655797524651701</v>
      </c>
      <c r="BO12" s="13">
        <v>0.26888546700867821</v>
      </c>
      <c r="BP12" s="13">
        <v>0.29063475761928015</v>
      </c>
      <c r="BQ12" s="4" t="str" cm="1">
        <f t="array" ref="BQ12">IF(BM12&lt;0.01,“0”,IF(BM12&lt;0.2,"1",IF(BM12&lt;0.4,"2",IF(BM12&lt;0.6,"3",IF(BM12&lt;0.8,"4",IF(BM12&lt;1.1,"5"))))))</f>
        <v>3</v>
      </c>
      <c r="BR12" s="4" t="str" cm="1">
        <f t="array" ref="BR12">IF(BN12&lt;0.01,“0”,IF(BN12&lt;0.2,"1",IF(BN12&lt;0.4,"2",IF(BN12&lt;0.6,"3",IF(BN12&lt;0.8,"4",IF(BN12&lt;1.1,"5"))))))</f>
        <v>1</v>
      </c>
      <c r="BS12" s="4" t="str" cm="1">
        <f t="array" ref="BS12">IF(BO12&lt;0.01,“0”,IF(BO12&lt;0.2,"1",IF(BO12&lt;0.4,"2",IF(BO12&lt;0.6,"3",IF(BO12&lt;0.8,"4",IF(BO12&lt;1.1,"5"))))))</f>
        <v>2</v>
      </c>
      <c r="BT12" s="4" t="str" cm="1">
        <f t="array" ref="BT12">IF(BP12&lt;0.01,“0”,IF(BP12&lt;0.2,"1",IF(BP12&lt;0.4,"2",IF(BP12&lt;0.6,"3",IF(BP12&lt;0.8,"4",IF(BP12&lt;1.1,"5"))))))</f>
        <v>2</v>
      </c>
      <c r="BU12" s="4">
        <f t="shared" si="7"/>
        <v>8</v>
      </c>
      <c r="BW12" s="2">
        <v>9</v>
      </c>
      <c r="BX12" s="6" t="s">
        <v>54</v>
      </c>
      <c r="BY12" s="4">
        <v>0.12720000000000001</v>
      </c>
      <c r="BZ12" s="4">
        <v>0.2366</v>
      </c>
      <c r="CA12" s="4">
        <v>0.20799999999999999</v>
      </c>
      <c r="CB12" s="4">
        <v>0.1653</v>
      </c>
      <c r="CC12" s="13">
        <v>0.11907778439437124</v>
      </c>
      <c r="CD12" s="13">
        <v>-3.3315231665526156E-2</v>
      </c>
      <c r="CE12" s="13">
        <v>-1.699665264885053E-2</v>
      </c>
      <c r="CF12" s="13">
        <v>8.1730754780450249E-2</v>
      </c>
      <c r="CG12" s="4" t="str" cm="1">
        <f t="array" ref="CG12">IF(CC12&lt;0.01,“0”,IF(CC12&lt;0.035,"1",IF(CC12&lt;0.07,"2",IF(CC12&lt;0.085,"3",IF(CC12&lt;0.14,"4",IF(CC12&lt;0.175,"5"))))))</f>
        <v>4</v>
      </c>
      <c r="CH12" s="4">
        <v>0</v>
      </c>
      <c r="CI12" s="4">
        <v>0</v>
      </c>
      <c r="CJ12" s="4" t="str" cm="1">
        <f t="array" ref="CJ12">IF(CF12&lt;0.01,“0”,IF(CF12&lt;0.035,"1",IF(CF12&lt;0.07,"2",IF(CF12&lt;0.085,"3",IF(CF12&lt;0.14,"4",IF(CF12&lt;0.175,"5"))))))</f>
        <v>3</v>
      </c>
      <c r="CK12" s="4">
        <f t="shared" si="8"/>
        <v>7</v>
      </c>
      <c r="CM12" s="2">
        <v>9</v>
      </c>
      <c r="CN12" s="6" t="s">
        <v>54</v>
      </c>
      <c r="CO12" s="4">
        <v>1474542789.6062925</v>
      </c>
      <c r="CP12" s="4">
        <v>0</v>
      </c>
      <c r="CQ12" s="4">
        <v>0</v>
      </c>
      <c r="CR12" s="12">
        <f t="shared" si="9"/>
        <v>0</v>
      </c>
      <c r="CS12" s="12">
        <f t="shared" si="10"/>
        <v>0</v>
      </c>
      <c r="CT12" s="4">
        <v>0</v>
      </c>
      <c r="CU12" s="4">
        <v>0</v>
      </c>
      <c r="CV12" s="4">
        <f t="shared" si="11"/>
        <v>0</v>
      </c>
    </row>
    <row r="13" spans="1:100" x14ac:dyDescent="0.25">
      <c r="A13" s="2">
        <v>10</v>
      </c>
      <c r="B13" s="6" t="s">
        <v>67</v>
      </c>
      <c r="C13" s="4">
        <v>7.25E-5</v>
      </c>
      <c r="D13" s="4" t="str" cm="1">
        <f t="array" ref="D13">IF(C13=0.00001,“0”,IF(C13&lt;0.001608,"1",IF(C13&lt;0.003206,"2",IF(C13&lt;0.004804,"3",IF(C13&lt;0.006402,"4",IF(C13&lt;0.0081,"5"))))))</f>
        <v>1</v>
      </c>
      <c r="E13" s="10"/>
      <c r="F13" s="2">
        <v>10</v>
      </c>
      <c r="G13" s="6" t="s">
        <v>67</v>
      </c>
      <c r="H13" s="25">
        <v>1.0329999999999999</v>
      </c>
      <c r="I13" s="25">
        <v>1.2162999999999999</v>
      </c>
      <c r="J13" s="25">
        <v>1.5603</v>
      </c>
      <c r="K13" s="25">
        <v>1.6674</v>
      </c>
      <c r="L13" s="25">
        <v>1.4605999999999999</v>
      </c>
      <c r="M13" s="12">
        <v>0</v>
      </c>
      <c r="N13" s="12">
        <v>0</v>
      </c>
      <c r="O13" s="12">
        <v>0</v>
      </c>
      <c r="P13" s="12">
        <v>0</v>
      </c>
      <c r="Q13" s="4">
        <v>0</v>
      </c>
      <c r="R13" s="4">
        <v>0</v>
      </c>
      <c r="S13" s="4">
        <v>0</v>
      </c>
      <c r="T13" s="4">
        <v>0</v>
      </c>
      <c r="U13" s="4">
        <f t="shared" si="0"/>
        <v>0</v>
      </c>
      <c r="W13" s="2">
        <v>10</v>
      </c>
      <c r="X13" s="6" t="s">
        <v>67</v>
      </c>
      <c r="Y13" s="4">
        <v>16</v>
      </c>
      <c r="Z13" s="4">
        <v>15</v>
      </c>
      <c r="AA13" s="4">
        <v>9</v>
      </c>
      <c r="AB13" s="4">
        <v>9</v>
      </c>
      <c r="AC13" s="4">
        <v>16</v>
      </c>
      <c r="AD13" s="4">
        <v>17</v>
      </c>
      <c r="AE13" s="4">
        <v>9</v>
      </c>
      <c r="AF13" s="4">
        <v>15</v>
      </c>
      <c r="AG13" s="4" t="str" cm="1">
        <f t="array" ref="AG13">IF(Y13=9,“0”,IF(Y13&lt;15,"1",IF(Y13&lt;21,"2",IF(Y13&lt;27,"3",IF(Y13&lt;33,"4",IF(Y13&lt;39,"5"))))))</f>
        <v>2</v>
      </c>
      <c r="AH13" s="4" t="str" cm="1">
        <f t="array" ref="AH13">IF(Z13=9,“0”,IF(Z13&lt;15,"1",IF(Z13&lt;21,"2",IF(Z13&lt;27,"3",IF(Z13&lt;33,"4",IF(Z13&lt;39,"5"))))))</f>
        <v>2</v>
      </c>
      <c r="AI13" s="4">
        <v>0</v>
      </c>
      <c r="AJ13" s="4">
        <v>0</v>
      </c>
      <c r="AK13" s="4" t="str" cm="1">
        <f t="array" ref="AK13">IF(AC13=9,“0”,IF(AC13&lt;15,"1",IF(AC13&lt;21,"2",IF(AC13&lt;27,"3",IF(AC13&lt;33,"4",IF(AC13&lt;39,"5"))))))</f>
        <v>2</v>
      </c>
      <c r="AL13" s="4" t="str" cm="1">
        <f t="array" ref="AL13">IF(AD13=9,“0”,IF(AD13&lt;15,"1",IF(AD13&lt;21,"2",IF(AD13&lt;27,"3",IF(AD13&lt;33,"4",IF(AD13&lt;39,"5"))))))</f>
        <v>2</v>
      </c>
      <c r="AM13" s="4">
        <v>0</v>
      </c>
      <c r="AN13" s="4" t="str" cm="1">
        <f t="array" ref="AN13">IF(AF13=9,“0”,IF(AF13&lt;15,"1",IF(AF13&lt;21,"2",IF(AF13&lt;27,"3",IF(AF13&lt;33,"4",IF(AF13&lt;39,"5"))))))</f>
        <v>2</v>
      </c>
      <c r="AO13" s="4">
        <f t="shared" si="1"/>
        <v>10</v>
      </c>
      <c r="AQ13" s="2">
        <v>10</v>
      </c>
      <c r="AR13" s="6" t="s">
        <v>67</v>
      </c>
      <c r="AS13" s="2">
        <v>0.95016999999999996</v>
      </c>
      <c r="AT13" s="2">
        <v>0.72733000000000003</v>
      </c>
      <c r="AU13" s="2">
        <v>1.9280900000000001</v>
      </c>
      <c r="AV13" s="2">
        <v>0.57194</v>
      </c>
      <c r="AW13" s="23">
        <f t="shared" si="2"/>
        <v>0.49214570138165104</v>
      </c>
      <c r="AX13" s="23">
        <f t="shared" si="3"/>
        <v>0.1643727022058824</v>
      </c>
      <c r="AY13" s="23">
        <f t="shared" si="4"/>
        <v>0.28203686464345568</v>
      </c>
      <c r="AZ13" s="23">
        <f t="shared" si="5"/>
        <v>3.0034766386839662E-2</v>
      </c>
      <c r="BA13" s="2" t="str" cm="1">
        <f t="array" ref="BA13">IF(AW13&lt;0.01,“0”,IF(AW13&lt;0.2,"1",IF(AW13&lt;0.4,"2",IF(AW13&lt;0.6,"3",IF(AW13&lt;0.8,"4",IF(AW13&lt;1,"5"))))))</f>
        <v>3</v>
      </c>
      <c r="BB13" s="2" t="str" cm="1">
        <f t="array" ref="BB13">IF(AX13&lt;0.01,“0”,IF(AX13&lt;0.2,"1",IF(AX13&lt;0.4,"2",IF(AX13&lt;0.6,"3",IF(AX13&lt;0.8,"4",IF(AX13&lt;1,"5"))))))</f>
        <v>1</v>
      </c>
      <c r="BC13" s="2" t="str" cm="1">
        <f t="array" ref="BC13">IF(AY13&lt;0.01,“0”,IF(AY13&lt;0.2,"1",IF(AY13&lt;0.4,"2",IF(AY13&lt;0.6,"3",IF(AY13&lt;0.8,"4",IF(AY13&lt;1,"5"))))))</f>
        <v>2</v>
      </c>
      <c r="BD13" s="2" t="str" cm="1">
        <f t="array" ref="BD13">IF(AZ13&lt;0.01,“0”,IF(AZ13&lt;0.2,"1",IF(AZ13&lt;0.4,"2",IF(AZ13&lt;0.6,"3",IF(AZ13&lt;0.8,"4",IF(AZ13&lt;1,"5"))))))</f>
        <v>1</v>
      </c>
      <c r="BE13" s="2">
        <f t="shared" si="6"/>
        <v>7</v>
      </c>
      <c r="BG13" s="2">
        <v>10</v>
      </c>
      <c r="BH13" s="6" t="s">
        <v>67</v>
      </c>
      <c r="BI13" s="14">
        <v>34.820859585189915</v>
      </c>
      <c r="BJ13" s="14">
        <v>19.062209613863299</v>
      </c>
      <c r="BK13" s="14">
        <v>7.869848629059355</v>
      </c>
      <c r="BL13" s="14">
        <v>1.416134308751521</v>
      </c>
      <c r="BM13" s="13">
        <v>0.5631008834982445</v>
      </c>
      <c r="BN13" s="13">
        <v>0.41347047341959076</v>
      </c>
      <c r="BO13" s="13">
        <v>0.54377689106902283</v>
      </c>
      <c r="BP13" s="13">
        <v>0.94542835033712824</v>
      </c>
      <c r="BQ13" s="4" t="str" cm="1">
        <f t="array" ref="BQ13">IF(BM13&lt;0.01,“0”,IF(BM13&lt;0.2,"1",IF(BM13&lt;0.4,"2",IF(BM13&lt;0.6,"3",IF(BM13&lt;0.8,"4",IF(BM13&lt;1.1,"5"))))))</f>
        <v>3</v>
      </c>
      <c r="BR13" s="4" t="str" cm="1">
        <f t="array" ref="BR13">IF(BN13&lt;0.01,“0”,IF(BN13&lt;0.2,"1",IF(BN13&lt;0.4,"2",IF(BN13&lt;0.6,"3",IF(BN13&lt;0.8,"4",IF(BN13&lt;1.1,"5"))))))</f>
        <v>3</v>
      </c>
      <c r="BS13" s="4" t="str" cm="1">
        <f t="array" ref="BS13">IF(BO13&lt;0.01,“0”,IF(BO13&lt;0.2,"1",IF(BO13&lt;0.4,"2",IF(BO13&lt;0.6,"3",IF(BO13&lt;0.8,"4",IF(BO13&lt;1.1,"5"))))))</f>
        <v>3</v>
      </c>
      <c r="BT13" s="4" t="str" cm="1">
        <f t="array" ref="BT13">IF(BP13&lt;0.01,“0”,IF(BP13&lt;0.2,"1",IF(BP13&lt;0.4,"2",IF(BP13&lt;0.6,"3",IF(BP13&lt;0.8,"4",IF(BP13&lt;1.1,"5"))))))</f>
        <v>5</v>
      </c>
      <c r="BU13" s="4">
        <f t="shared" si="7"/>
        <v>14</v>
      </c>
      <c r="BW13" s="2">
        <v>10</v>
      </c>
      <c r="BX13" s="6" t="s">
        <v>67</v>
      </c>
      <c r="BY13" s="4">
        <v>0.13059999999999999</v>
      </c>
      <c r="BZ13" s="4">
        <v>0.24399999999999999</v>
      </c>
      <c r="CA13" s="4">
        <v>0.247</v>
      </c>
      <c r="CB13" s="4">
        <v>0.17150000000000001</v>
      </c>
      <c r="CC13" s="13">
        <v>9.6117655102205393E-2</v>
      </c>
      <c r="CD13" s="13">
        <v>-6.5918018538161691E-2</v>
      </c>
      <c r="CE13" s="13">
        <v>-0.20780211532528187</v>
      </c>
      <c r="CF13" s="13">
        <v>4.7585184570032191E-2</v>
      </c>
      <c r="CG13" s="4" t="str" cm="1">
        <f t="array" ref="CG13">IF(CC13&lt;0.01,“0”,IF(CC13&lt;0.035,"1",IF(CC13&lt;0.07,"2",IF(CC13&lt;0.085,"3",IF(CC13&lt;0.14,"4",IF(CC13&lt;0.175,"5"))))))</f>
        <v>4</v>
      </c>
      <c r="CH13" s="4">
        <v>0</v>
      </c>
      <c r="CI13" s="4">
        <v>0</v>
      </c>
      <c r="CJ13" s="4" t="str" cm="1">
        <f t="array" ref="CJ13">IF(CF13&lt;0.01,“0”,IF(CF13&lt;0.035,"1",IF(CF13&lt;0.07,"2",IF(CF13&lt;0.085,"3",IF(CF13&lt;0.14,"4",IF(CF13&lt;0.175,"5"))))))</f>
        <v>2</v>
      </c>
      <c r="CK13" s="4">
        <f t="shared" si="8"/>
        <v>6</v>
      </c>
      <c r="CM13" s="2">
        <v>10</v>
      </c>
      <c r="CN13" s="6" t="s">
        <v>67</v>
      </c>
      <c r="CO13" s="4">
        <v>5696584642.6943197</v>
      </c>
      <c r="CP13" s="4">
        <v>0</v>
      </c>
      <c r="CQ13" s="7">
        <v>600000</v>
      </c>
      <c r="CR13" s="12">
        <f t="shared" si="9"/>
        <v>0</v>
      </c>
      <c r="CS13" s="12">
        <f t="shared" si="10"/>
        <v>1.0532626786639255E-4</v>
      </c>
      <c r="CT13" s="4">
        <v>0</v>
      </c>
      <c r="CU13" s="4">
        <v>0</v>
      </c>
      <c r="CV13" s="4">
        <f t="shared" si="11"/>
        <v>0</v>
      </c>
    </row>
    <row r="14" spans="1:100" x14ac:dyDescent="0.25">
      <c r="A14" s="2">
        <v>11</v>
      </c>
      <c r="B14" s="6" t="s">
        <v>50</v>
      </c>
      <c r="C14" s="4">
        <v>1.8499999999999999E-5</v>
      </c>
      <c r="D14" s="4" t="str" cm="1">
        <f t="array" ref="D14">IF(C14=0.00001,“0”,IF(C14&lt;0.001608,"1",IF(C14&lt;0.003206,"2",IF(C14&lt;0.004804,"3",IF(C14&lt;0.006402,"4",IF(C14&lt;0.0081,"5"))))))</f>
        <v>1</v>
      </c>
      <c r="E14" s="10"/>
      <c r="F14" s="2">
        <v>11</v>
      </c>
      <c r="G14" s="6" t="s">
        <v>50</v>
      </c>
      <c r="H14" s="25">
        <v>0.90200000000000002</v>
      </c>
      <c r="I14" s="25">
        <v>1.0206999999999999</v>
      </c>
      <c r="J14" s="25">
        <v>1.0665</v>
      </c>
      <c r="K14" s="25">
        <v>1.6637</v>
      </c>
      <c r="L14" s="25">
        <v>1.5358000000000001</v>
      </c>
      <c r="M14" s="12">
        <v>1.8573107273485292E-2</v>
      </c>
      <c r="N14" s="12">
        <v>2.4527832374684966E-2</v>
      </c>
      <c r="O14" s="12">
        <v>0</v>
      </c>
      <c r="P14" s="12">
        <v>0</v>
      </c>
      <c r="Q14" s="4" t="str" cm="1">
        <f t="array" ref="Q14">IF(M14=0,“0”,IF(M14&lt;2%,"1",IF(M14&lt;4%,"2",IF(M14&lt;6%,"3",IF(M14&lt;8%,"4",IF(M14&lt;10%,"5"))))))</f>
        <v>1</v>
      </c>
      <c r="R14" s="4" t="str" cm="1">
        <f t="array" ref="R14">IF(N14=0,“0”,IF(N14&lt;2%,"1",IF(N14&lt;4%,"2",IF(N14&lt;6%,"3",IF(N14&lt;8%,"4",IF(N14&lt;10%,"5"))))))</f>
        <v>2</v>
      </c>
      <c r="S14" s="4">
        <v>0</v>
      </c>
      <c r="T14" s="4">
        <v>0</v>
      </c>
      <c r="U14" s="4">
        <f t="shared" si="0"/>
        <v>3</v>
      </c>
      <c r="W14" s="2">
        <v>11</v>
      </c>
      <c r="X14" s="6" t="s">
        <v>50</v>
      </c>
      <c r="Y14" s="4">
        <v>9</v>
      </c>
      <c r="Z14" s="4">
        <v>9</v>
      </c>
      <c r="AA14" s="4">
        <v>9</v>
      </c>
      <c r="AB14" s="4">
        <v>9</v>
      </c>
      <c r="AC14" s="4">
        <v>9</v>
      </c>
      <c r="AD14" s="4">
        <v>9</v>
      </c>
      <c r="AE14" s="4">
        <v>9</v>
      </c>
      <c r="AF14" s="4">
        <v>12</v>
      </c>
      <c r="AG14" s="4">
        <v>0</v>
      </c>
      <c r="AH14" s="4">
        <v>0</v>
      </c>
      <c r="AI14" s="4">
        <v>0</v>
      </c>
      <c r="AJ14" s="4">
        <v>0</v>
      </c>
      <c r="AK14" s="4">
        <v>0</v>
      </c>
      <c r="AL14" s="4">
        <v>0</v>
      </c>
      <c r="AM14" s="4">
        <v>0</v>
      </c>
      <c r="AN14" s="4" t="str" cm="1">
        <f t="array" ref="AN14">IF(AF14=9,“0”,IF(AF14&lt;15,"1",IF(AF14&lt;21,"2",IF(AF14&lt;27,"3",IF(AF14&lt;33,"4",IF(AF14&lt;39,"5"))))))</f>
        <v>1</v>
      </c>
      <c r="AO14" s="4">
        <f t="shared" si="1"/>
        <v>1</v>
      </c>
      <c r="AQ14" s="2">
        <v>11</v>
      </c>
      <c r="AR14" s="6" t="s">
        <v>50</v>
      </c>
      <c r="AS14" s="2">
        <v>3.3600699999999999</v>
      </c>
      <c r="AT14" s="2">
        <v>0.53337000000000001</v>
      </c>
      <c r="AU14" s="2">
        <v>1.96618</v>
      </c>
      <c r="AV14" s="2">
        <v>0.50419000000000003</v>
      </c>
      <c r="AW14" s="23">
        <f t="shared" si="2"/>
        <v>-0.7959165130014163</v>
      </c>
      <c r="AX14" s="23">
        <f t="shared" si="3"/>
        <v>0.38721277573529411</v>
      </c>
      <c r="AY14" s="23">
        <f t="shared" si="4"/>
        <v>0.26785328616644954</v>
      </c>
      <c r="AZ14" s="23">
        <f t="shared" si="5"/>
        <v>0.14493343508861189</v>
      </c>
      <c r="BA14" s="2">
        <v>0</v>
      </c>
      <c r="BB14" s="2" t="str" cm="1">
        <f t="array" ref="BB14">IF(AX14&lt;0.01,“0”,IF(AX14&lt;0.2,"1",IF(AX14&lt;0.4,"2",IF(AX14&lt;0.6,"3",IF(AX14&lt;0.8,"4",IF(AX14&lt;1,"5"))))))</f>
        <v>2</v>
      </c>
      <c r="BC14" s="2" t="str" cm="1">
        <f t="array" ref="BC14">IF(AY14&lt;0.01,“0”,IF(AY14&lt;0.2,"1",IF(AY14&lt;0.4,"2",IF(AY14&lt;0.6,"3",IF(AY14&lt;0.8,"4",IF(AY14&lt;1,"5"))))))</f>
        <v>2</v>
      </c>
      <c r="BD14" s="2" t="str" cm="1">
        <f t="array" ref="BD14">IF(AZ14&lt;0.01,“0”,IF(AZ14&lt;0.2,"1",IF(AZ14&lt;0.4,"2",IF(AZ14&lt;0.6,"3",IF(AZ14&lt;0.8,"4",IF(AZ14&lt;1,"5"))))))</f>
        <v>1</v>
      </c>
      <c r="BE14" s="2">
        <f t="shared" si="6"/>
        <v>5</v>
      </c>
      <c r="BG14" s="2">
        <v>11</v>
      </c>
      <c r="BH14" s="6" t="s">
        <v>50</v>
      </c>
      <c r="BI14" s="14">
        <v>91.595961062834306</v>
      </c>
      <c r="BJ14" s="14">
        <v>16.927625875238</v>
      </c>
      <c r="BK14" s="14">
        <v>2.4951692935865601</v>
      </c>
      <c r="BL14" s="14">
        <v>3.7456653424202253</v>
      </c>
      <c r="BM14" s="13">
        <v>-0.14925923541824715</v>
      </c>
      <c r="BN14" s="13">
        <v>0.47914997306959994</v>
      </c>
      <c r="BO14" s="13">
        <v>0.85535250471961977</v>
      </c>
      <c r="BP14" s="13">
        <v>0.85565836830750575</v>
      </c>
      <c r="BQ14" s="4">
        <v>0</v>
      </c>
      <c r="BR14" s="4" t="str" cm="1">
        <f t="array" ref="BR14">IF(BN14&lt;0.01,“0”,IF(BN14&lt;0.2,"1",IF(BN14&lt;0.4,"2",IF(BN14&lt;0.6,"3",IF(BN14&lt;0.8,"4",IF(BN14&lt;1.1,"5"))))))</f>
        <v>3</v>
      </c>
      <c r="BS14" s="4" t="str" cm="1">
        <f t="array" ref="BS14">IF(BO14&lt;0.01,“0”,IF(BO14&lt;0.2,"1",IF(BO14&lt;0.4,"2",IF(BO14&lt;0.6,"3",IF(BO14&lt;0.8,"4",IF(BO14&lt;1.1,"5"))))))</f>
        <v>5</v>
      </c>
      <c r="BT14" s="4" t="str" cm="1">
        <f t="array" ref="BT14">IF(BP14&lt;0.01,“0”,IF(BP14&lt;0.2,"1",IF(BP14&lt;0.4,"2",IF(BP14&lt;0.6,"3",IF(BP14&lt;0.8,"4",IF(BP14&lt;1.1,"5"))))))</f>
        <v>5</v>
      </c>
      <c r="BU14" s="4">
        <f t="shared" si="7"/>
        <v>13</v>
      </c>
      <c r="BW14" s="2">
        <v>11</v>
      </c>
      <c r="BX14" s="6" t="s">
        <v>50</v>
      </c>
      <c r="BY14" s="4">
        <v>0.13089999999999999</v>
      </c>
      <c r="BZ14" s="4">
        <v>0.2389</v>
      </c>
      <c r="CA14" s="4">
        <v>0.21609999999999999</v>
      </c>
      <c r="CB14" s="4">
        <v>0.1691</v>
      </c>
      <c r="CC14" s="13">
        <v>9.3904308024665456E-2</v>
      </c>
      <c r="CD14" s="13">
        <v>-4.3279868714345242E-2</v>
      </c>
      <c r="CE14" s="13">
        <v>-5.6567593506638841E-2</v>
      </c>
      <c r="CF14" s="13">
        <v>6.0907254820528903E-2</v>
      </c>
      <c r="CG14" s="4" t="str" cm="1">
        <f t="array" ref="CG14">IF(CC14&lt;0.01,“0”,IF(CC14&lt;0.035,"1",IF(CC14&lt;0.07,"2",IF(CC14&lt;0.085,"3",IF(CC14&lt;0.14,"4",IF(CC14&lt;0.175,"5"))))))</f>
        <v>4</v>
      </c>
      <c r="CH14" s="4">
        <v>0</v>
      </c>
      <c r="CI14" s="4">
        <v>0</v>
      </c>
      <c r="CJ14" s="4" t="str" cm="1">
        <f t="array" ref="CJ14">IF(CF14&lt;0.01,“0”,IF(CF14&lt;0.035,"1",IF(CF14&lt;0.07,"2",IF(CF14&lt;0.085,"3",IF(CF14&lt;0.14,"4",IF(CF14&lt;0.175,"5"))))))</f>
        <v>2</v>
      </c>
      <c r="CK14" s="4">
        <f t="shared" si="8"/>
        <v>6</v>
      </c>
      <c r="CM14" s="2">
        <v>11</v>
      </c>
      <c r="CN14" s="6" t="s">
        <v>50</v>
      </c>
      <c r="CO14" s="7">
        <v>400000000</v>
      </c>
      <c r="CP14" s="4">
        <v>0</v>
      </c>
      <c r="CQ14" s="4">
        <v>0</v>
      </c>
      <c r="CR14" s="12">
        <f t="shared" si="9"/>
        <v>0</v>
      </c>
      <c r="CS14" s="12">
        <f t="shared" si="10"/>
        <v>0</v>
      </c>
      <c r="CT14" s="4">
        <v>0</v>
      </c>
      <c r="CU14" s="4">
        <v>0</v>
      </c>
      <c r="CV14" s="4">
        <f t="shared" si="11"/>
        <v>0</v>
      </c>
    </row>
    <row r="15" spans="1:100" x14ac:dyDescent="0.25">
      <c r="A15" s="2">
        <v>12</v>
      </c>
      <c r="B15" s="6" t="s">
        <v>44</v>
      </c>
      <c r="C15" s="4">
        <v>3.1999999999999999E-5</v>
      </c>
      <c r="D15" s="4" t="str" cm="1">
        <f t="array" ref="D15">IF(C15=0.00001,“0”,IF(C15&lt;0.001608,"1",IF(C15&lt;0.003206,"2",IF(C15&lt;0.004804,"3",IF(C15&lt;0.006402,"4",IF(C15&lt;0.0081,"5"))))))</f>
        <v>1</v>
      </c>
      <c r="E15" s="10"/>
      <c r="F15" s="2">
        <v>12</v>
      </c>
      <c r="G15" s="6" t="s">
        <v>44</v>
      </c>
      <c r="H15" s="25">
        <v>1.091</v>
      </c>
      <c r="I15" s="25">
        <v>1.1132</v>
      </c>
      <c r="J15" s="25">
        <v>1.3880999999999999</v>
      </c>
      <c r="K15" s="25">
        <v>1.8337000000000001</v>
      </c>
      <c r="L15" s="25">
        <v>1.4894000000000001</v>
      </c>
      <c r="M15" s="12">
        <v>1.8779411401157377E-2</v>
      </c>
      <c r="N15" s="12">
        <v>0</v>
      </c>
      <c r="O15" s="12">
        <v>0</v>
      </c>
      <c r="P15" s="12">
        <v>0</v>
      </c>
      <c r="Q15" s="4" t="str" cm="1">
        <f t="array" ref="Q15">IF(M15=0,“0”,IF(M15&lt;2%,"1",IF(M15&lt;4%,"2",IF(M15&lt;6%,"3",IF(M15&lt;8%,"4",IF(M15&lt;10%,"5"))))))</f>
        <v>1</v>
      </c>
      <c r="R15" s="4">
        <v>0</v>
      </c>
      <c r="S15" s="4">
        <v>0</v>
      </c>
      <c r="T15" s="4">
        <v>0</v>
      </c>
      <c r="U15" s="4">
        <f t="shared" si="0"/>
        <v>1</v>
      </c>
      <c r="W15" s="2">
        <v>12</v>
      </c>
      <c r="X15" s="6" t="s">
        <v>44</v>
      </c>
      <c r="Y15" s="4">
        <v>9</v>
      </c>
      <c r="Z15" s="4">
        <v>9</v>
      </c>
      <c r="AA15" s="4">
        <v>9</v>
      </c>
      <c r="AB15" s="4">
        <v>9</v>
      </c>
      <c r="AC15" s="4">
        <v>9</v>
      </c>
      <c r="AD15" s="4">
        <v>24</v>
      </c>
      <c r="AE15" s="4">
        <v>9</v>
      </c>
      <c r="AF15" s="4">
        <v>14</v>
      </c>
      <c r="AG15" s="4">
        <v>0</v>
      </c>
      <c r="AH15" s="4">
        <v>0</v>
      </c>
      <c r="AI15" s="4">
        <v>0</v>
      </c>
      <c r="AJ15" s="4">
        <v>0</v>
      </c>
      <c r="AK15" s="4">
        <v>0</v>
      </c>
      <c r="AL15" s="4" t="str" cm="1">
        <f t="array" ref="AL15">IF(AD15&lt;10,“0”,IF(AD15&lt;15,"1",IF(AD15&lt;21,"2",IF(AD15&lt;27,"3",IF(AD15&lt;33,"4",IF(AD15&lt;39,"5"))))))</f>
        <v>3</v>
      </c>
      <c r="AM15" s="4">
        <v>0</v>
      </c>
      <c r="AN15" s="4" t="str" cm="1">
        <f t="array" ref="AN15">IF(AF15&lt;10,“0”,IF(AF15&lt;15,"1",IF(AF15&lt;21,"2",IF(AF15&lt;27,"3",IF(AF15&lt;33,"4",IF(AF15&lt;39,"5"))))))</f>
        <v>1</v>
      </c>
      <c r="AO15" s="4">
        <f t="shared" si="1"/>
        <v>4</v>
      </c>
      <c r="AQ15" s="2">
        <v>12</v>
      </c>
      <c r="AR15" s="6" t="s">
        <v>44</v>
      </c>
      <c r="AS15" s="2">
        <v>1.7861199999999999</v>
      </c>
      <c r="AT15" s="2">
        <v>0.42413000000000001</v>
      </c>
      <c r="AU15" s="2">
        <v>2.4860000000000002</v>
      </c>
      <c r="AV15" s="2">
        <v>0.66637000000000002</v>
      </c>
      <c r="AW15" s="23">
        <f t="shared" si="2"/>
        <v>4.5340602367781146E-2</v>
      </c>
      <c r="AX15" s="23">
        <f t="shared" si="3"/>
        <v>0.51271829044117645</v>
      </c>
      <c r="AY15" s="23">
        <f t="shared" si="4"/>
        <v>7.4287842115062341E-2</v>
      </c>
      <c r="AZ15" s="23">
        <f t="shared" si="5"/>
        <v>-0.1301110828457559</v>
      </c>
      <c r="BA15" s="2" t="str" cm="1">
        <f t="array" ref="BA15">IF(AW15&lt;0.01,“0”,IF(AW15&lt;0.2,"1",IF(AW15&lt;0.4,"2",IF(AW15&lt;0.6,"3",IF(AW15&lt;0.8,"4",IF(AW15&lt;1,"5"))))))</f>
        <v>1</v>
      </c>
      <c r="BB15" s="2" t="str" cm="1">
        <f t="array" ref="BB15">IF(AX15&lt;0.01,“0”,IF(AX15&lt;0.2,"1",IF(AX15&lt;0.4,"2",IF(AX15&lt;0.6,"3",IF(AX15&lt;0.8,"4",IF(AX15&lt;1,"5"))))))</f>
        <v>3</v>
      </c>
      <c r="BC15" s="2" t="str" cm="1">
        <f t="array" ref="BC15">IF(AY15&lt;0.01,“0”,IF(AY15&lt;0.2,"1",IF(AY15&lt;0.4,"2",IF(AY15&lt;0.6,"3",IF(AY15&lt;0.8,"4",IF(AY15&lt;1,"5"))))))</f>
        <v>1</v>
      </c>
      <c r="BD15" s="2">
        <v>0</v>
      </c>
      <c r="BE15" s="2">
        <f t="shared" si="6"/>
        <v>5</v>
      </c>
      <c r="BG15" s="2">
        <v>12</v>
      </c>
      <c r="BH15" s="6" t="s">
        <v>44</v>
      </c>
      <c r="BI15" s="14">
        <v>33.98122366400402</v>
      </c>
      <c r="BJ15" s="14">
        <v>11.641262968784572</v>
      </c>
      <c r="BK15" s="14">
        <v>12.604560560985211</v>
      </c>
      <c r="BL15" s="14">
        <v>23.918816303506684</v>
      </c>
      <c r="BM15" s="13">
        <v>0.57363583859467981</v>
      </c>
      <c r="BN15" s="13">
        <v>0.6418072932681671</v>
      </c>
      <c r="BO15" s="13">
        <v>0.26930083704433561</v>
      </c>
      <c r="BP15" s="13">
        <v>7.8272974816698038E-2</v>
      </c>
      <c r="BQ15" s="4" t="str" cm="1">
        <f t="array" ref="BQ15">IF(BM15&lt;0.01,“0”,IF(BM15&lt;0.2,"1",IF(BM15&lt;0.4,"2",IF(BM15&lt;0.6,"3",IF(BM15&lt;0.8,"4",IF(BM15&lt;1.1,"5"))))))</f>
        <v>3</v>
      </c>
      <c r="BR15" s="4" t="str" cm="1">
        <f t="array" ref="BR15">IF(BN15&lt;0.01,“0”,IF(BN15&lt;0.2,"1",IF(BN15&lt;0.4,"2",IF(BN15&lt;0.6,"3",IF(BN15&lt;0.8,"4",IF(BN15&lt;1.1,"5"))))))</f>
        <v>4</v>
      </c>
      <c r="BS15" s="4" t="str" cm="1">
        <f t="array" ref="BS15">IF(BO15&lt;0.01,“0”,IF(BO15&lt;0.2,"1",IF(BO15&lt;0.4,"2",IF(BO15&lt;0.6,"3",IF(BO15&lt;0.8,"4",IF(BO15&lt;1.1,"5"))))))</f>
        <v>2</v>
      </c>
      <c r="BT15" s="4" t="str" cm="1">
        <f t="array" ref="BT15">IF(BP15&lt;0.01,“0”,IF(BP15&lt;0.2,"1",IF(BP15&lt;0.4,"2",IF(BP15&lt;0.6,"3",IF(BP15&lt;0.8,"4",IF(BP15&lt;1.1,"5"))))))</f>
        <v>1</v>
      </c>
      <c r="BU15" s="4">
        <f t="shared" si="7"/>
        <v>10</v>
      </c>
      <c r="BW15" s="2">
        <v>12</v>
      </c>
      <c r="BX15" s="6" t="s">
        <v>44</v>
      </c>
      <c r="BY15" s="4">
        <v>0.12509999999999999</v>
      </c>
      <c r="BZ15" s="4">
        <v>0.24390000000000001</v>
      </c>
      <c r="CA15" s="4">
        <v>0.2276</v>
      </c>
      <c r="CB15" s="4">
        <v>0.16589999999999999</v>
      </c>
      <c r="CC15" s="13">
        <v>0.1340936107714478</v>
      </c>
      <c r="CD15" s="13">
        <v>-6.5084790774051923E-2</v>
      </c>
      <c r="CE15" s="13">
        <v>-0.11314420393164809</v>
      </c>
      <c r="CF15" s="13">
        <v>7.8558426267105325E-2</v>
      </c>
      <c r="CG15" s="4" t="str" cm="1">
        <f t="array" ref="CG15">IF(CC15&lt;0.01,“0”,IF(CC15&lt;0.035,"1",IF(CC15&lt;0.07,"2",IF(CC15&lt;0.085,"3",IF(CC15&lt;0.14,"4",IF(CC15&lt;0.175,"5"))))))</f>
        <v>4</v>
      </c>
      <c r="CH15" s="4">
        <v>0</v>
      </c>
      <c r="CI15" s="4">
        <v>0</v>
      </c>
      <c r="CJ15" s="4" t="str" cm="1">
        <f t="array" ref="CJ15">IF(CF15&lt;0.01,“0”,IF(CF15&lt;0.035,"1",IF(CF15&lt;0.07,"2",IF(CF15&lt;0.085,"3",IF(CF15&lt;0.14,"4",IF(CF15&lt;0.175,"5"))))))</f>
        <v>3</v>
      </c>
      <c r="CK15" s="4">
        <f t="shared" si="8"/>
        <v>7</v>
      </c>
      <c r="CM15" s="2">
        <v>12</v>
      </c>
      <c r="CN15" s="6" t="s">
        <v>44</v>
      </c>
      <c r="CO15" s="7">
        <v>15000000000</v>
      </c>
      <c r="CP15" s="4">
        <v>0</v>
      </c>
      <c r="CQ15" s="7">
        <v>250000000</v>
      </c>
      <c r="CR15" s="12">
        <f t="shared" si="9"/>
        <v>0</v>
      </c>
      <c r="CS15" s="12">
        <f t="shared" si="10"/>
        <v>1.6666666666666666E-2</v>
      </c>
      <c r="CT15" s="4">
        <v>0</v>
      </c>
      <c r="CU15" s="4" t="str" cm="1">
        <f t="array" ref="CU15">IF(CS15&lt;0.01,“0”,IF(CS15&lt;0.2,"1",IF(CS15&lt;0.4,"2",IF(CS15&lt;0.6,"3",IF(CS15&lt;0.8,"4",IF(CS15&lt;1,"5"))))))</f>
        <v>1</v>
      </c>
      <c r="CV15" s="4">
        <f t="shared" si="11"/>
        <v>1</v>
      </c>
    </row>
    <row r="16" spans="1:100" x14ac:dyDescent="0.25">
      <c r="A16" s="2">
        <v>13</v>
      </c>
      <c r="B16" s="6" t="s">
        <v>73</v>
      </c>
      <c r="C16" s="4">
        <v>2.0999999999999999E-5</v>
      </c>
      <c r="D16" s="4" t="str" cm="1">
        <f t="array" ref="D16">IF(C16=0.00001,“0”,IF(C16&lt;0.001608,"1",IF(C16&lt;0.003206,"2",IF(C16&lt;0.004804,"3",IF(C16&lt;0.006402,"4",IF(C16&lt;0.0081,"5"))))))</f>
        <v>1</v>
      </c>
      <c r="E16" s="10"/>
      <c r="F16" s="2">
        <v>13</v>
      </c>
      <c r="G16" s="6" t="s">
        <v>73</v>
      </c>
      <c r="H16" s="25">
        <v>0.93600000000000005</v>
      </c>
      <c r="I16" s="25">
        <v>1.0435000000000001</v>
      </c>
      <c r="J16" s="25">
        <v>1.3726</v>
      </c>
      <c r="K16" s="25">
        <v>1.8097000000000001</v>
      </c>
      <c r="L16" s="25">
        <v>1.4320999999999999</v>
      </c>
      <c r="M16" s="12">
        <v>1.2744544385157009E-2</v>
      </c>
      <c r="N16" s="12">
        <v>0</v>
      </c>
      <c r="O16" s="12">
        <v>0</v>
      </c>
      <c r="P16" s="12">
        <v>0</v>
      </c>
      <c r="Q16" s="4" t="str" cm="1">
        <f t="array" ref="Q16">IF(M16=0,“0”,IF(M16&lt;2%,"1",IF(M16&lt;4%,"2",IF(M16&lt;6%,"3",IF(M16&lt;8%,"4",IF(M16&lt;10%,"5"))))))</f>
        <v>1</v>
      </c>
      <c r="R16" s="4">
        <v>0</v>
      </c>
      <c r="S16" s="4">
        <v>0</v>
      </c>
      <c r="T16" s="4">
        <v>0</v>
      </c>
      <c r="U16" s="4">
        <f t="shared" si="0"/>
        <v>1</v>
      </c>
      <c r="W16" s="2">
        <v>13</v>
      </c>
      <c r="X16" s="6" t="s">
        <v>73</v>
      </c>
      <c r="Y16" s="4">
        <v>9</v>
      </c>
      <c r="Z16" s="4">
        <v>15</v>
      </c>
      <c r="AA16" s="4">
        <v>9</v>
      </c>
      <c r="AB16" s="4">
        <v>9</v>
      </c>
      <c r="AC16" s="4">
        <v>10</v>
      </c>
      <c r="AD16" s="4">
        <v>25</v>
      </c>
      <c r="AE16" s="4">
        <v>9</v>
      </c>
      <c r="AF16" s="4">
        <v>12</v>
      </c>
      <c r="AG16" s="4">
        <v>0</v>
      </c>
      <c r="AH16" s="4" t="str" cm="1">
        <f t="array" ref="AH16">IF(Z16=9,“0”,IF(Z16&lt;15,"1",IF(Z16&lt;21,"2",IF(Z16&lt;27,"3",IF(Z16&lt;33,"4",IF(Z16&lt;39,"5"))))))</f>
        <v>2</v>
      </c>
      <c r="AI16" s="4">
        <v>0</v>
      </c>
      <c r="AJ16" s="4">
        <v>0</v>
      </c>
      <c r="AK16" s="4" t="str" cm="1">
        <f t="array" ref="AK16">IF(AC16=9,“0”,IF(AC16&lt;15,"1",IF(AC16&lt;21,"2",IF(AC16&lt;27,"3",IF(AC16&lt;33,"4",IF(AC16&lt;39,"5"))))))</f>
        <v>1</v>
      </c>
      <c r="AL16" s="4" t="str" cm="1">
        <f t="array" ref="AL16">IF(AD16=9,“0”,IF(AD16&lt;15,"1",IF(AD16&lt;21,"2",IF(AD16&lt;27,"3",IF(AD16&lt;33,"4",IF(AD16&lt;39,"5"))))))</f>
        <v>3</v>
      </c>
      <c r="AM16" s="4">
        <v>0</v>
      </c>
      <c r="AN16" s="4" t="str" cm="1">
        <f t="array" ref="AN16">IF(AF16=9,“0”,IF(AF16&lt;15,"1",IF(AF16&lt;21,"2",IF(AF16&lt;27,"3",IF(AF16&lt;33,"4",IF(AF16&lt;39,"5"))))))</f>
        <v>1</v>
      </c>
      <c r="AO16" s="4">
        <f t="shared" si="1"/>
        <v>7</v>
      </c>
      <c r="AQ16" s="2">
        <v>13</v>
      </c>
      <c r="AR16" s="6" t="s">
        <v>73</v>
      </c>
      <c r="AS16" s="2">
        <v>1.0339700000000001</v>
      </c>
      <c r="AT16" s="2">
        <v>0.44084000000000001</v>
      </c>
      <c r="AU16" s="2">
        <v>1.9721200000000001</v>
      </c>
      <c r="AV16" s="2">
        <v>0.64778000000000002</v>
      </c>
      <c r="AW16" s="23">
        <f t="shared" si="2"/>
        <v>0.44735562147572094</v>
      </c>
      <c r="AX16" s="23">
        <f t="shared" si="3"/>
        <v>0.4935202205882353</v>
      </c>
      <c r="AY16" s="23">
        <f t="shared" si="4"/>
        <v>0.26564140755911381</v>
      </c>
      <c r="AZ16" s="23">
        <f t="shared" si="5"/>
        <v>-9.8583905706775221E-2</v>
      </c>
      <c r="BA16" s="2" t="str" cm="1">
        <f t="array" ref="BA16">IF(AW16&lt;0.01,“0”,IF(AW16&lt;0.2,"1",IF(AW16&lt;0.4,"2",IF(AW16&lt;0.6,"3",IF(AW16&lt;0.8,"4",IF(AW16&lt;1,"5"))))))</f>
        <v>3</v>
      </c>
      <c r="BB16" s="2" t="str" cm="1">
        <f t="array" ref="BB16">IF(AX16&lt;0.01,“0”,IF(AX16&lt;0.2,"1",IF(AX16&lt;0.4,"2",IF(AX16&lt;0.6,"3",IF(AX16&lt;0.8,"4",IF(AX16&lt;1,"5"))))))</f>
        <v>3</v>
      </c>
      <c r="BC16" s="2" t="str" cm="1">
        <f t="array" ref="BC16">IF(AY16&lt;0.01,“0”,IF(AY16&lt;0.2,"1",IF(AY16&lt;0.4,"2",IF(AY16&lt;0.6,"3",IF(AY16&lt;0.8,"4",IF(AY16&lt;1,"5"))))))</f>
        <v>2</v>
      </c>
      <c r="BD16" s="2">
        <v>0</v>
      </c>
      <c r="BE16" s="2">
        <f t="shared" si="6"/>
        <v>8</v>
      </c>
      <c r="BG16" s="2">
        <v>13</v>
      </c>
      <c r="BH16" s="6" t="s">
        <v>73</v>
      </c>
      <c r="BI16" s="14">
        <v>67.681336979257594</v>
      </c>
      <c r="BJ16" s="14">
        <v>62.713179625615311</v>
      </c>
      <c r="BK16" s="14">
        <v>6.6781347802606081</v>
      </c>
      <c r="BL16" s="14">
        <v>15.629688991217694</v>
      </c>
      <c r="BM16" s="13">
        <v>0.15079878319626605</v>
      </c>
      <c r="BN16" s="13">
        <v>-0.92963629617277888</v>
      </c>
      <c r="BO16" s="13">
        <v>0.61286175186895031</v>
      </c>
      <c r="BP16" s="13">
        <v>0.39769984619584986</v>
      </c>
      <c r="BQ16" s="4" t="str" cm="1">
        <f t="array" ref="BQ16">IF(BM16&lt;0.01,“0”,IF(BM16&lt;0.2,"1",IF(BM16&lt;0.4,"2",IF(BM16&lt;0.6,"3",IF(BM16&lt;0.8,"4",IF(BM16&lt;1.1,"5"))))))</f>
        <v>1</v>
      </c>
      <c r="BR16" s="4">
        <v>0</v>
      </c>
      <c r="BS16" s="4" t="str" cm="1">
        <f t="array" ref="BS16">IF(BO16&lt;0.01,“0”,IF(BO16&lt;0.2,"1",IF(BO16&lt;0.4,"2",IF(BO16&lt;0.6,"3",IF(BO16&lt;0.8,"4",IF(BO16&lt;1.1,"5"))))))</f>
        <v>4</v>
      </c>
      <c r="BT16" s="4" t="str" cm="1">
        <f t="array" ref="BT16">IF(BP16&lt;0.01,“0”,IF(BP16&lt;0.2,"1",IF(BP16&lt;0.4,"2",IF(BP16&lt;0.6,"3",IF(BP16&lt;0.8,"4",IF(BP16&lt;1.1,"5"))))))</f>
        <v>2</v>
      </c>
      <c r="BU16" s="4">
        <f t="shared" si="7"/>
        <v>7</v>
      </c>
      <c r="BW16" s="2">
        <v>13</v>
      </c>
      <c r="BX16" s="6" t="s">
        <v>73</v>
      </c>
      <c r="BY16" s="4">
        <v>0.12429999999999999</v>
      </c>
      <c r="BZ16" s="4">
        <v>0.23549999999999999</v>
      </c>
      <c r="CA16" s="4">
        <v>0.2056</v>
      </c>
      <c r="CB16" s="4">
        <v>0.17660000000000001</v>
      </c>
      <c r="CC16" s="13">
        <v>0.13945276689474573</v>
      </c>
      <c r="CD16" s="13">
        <v>-2.8584496492442057E-2</v>
      </c>
      <c r="CE16" s="13">
        <v>-5.4368984350091354E-3</v>
      </c>
      <c r="CF16" s="13">
        <v>1.93273293249972E-2</v>
      </c>
      <c r="CG16" s="4" t="str" cm="1">
        <f t="array" ref="CG16">IF(CC16&lt;0.01,“0”,IF(CC16&lt;0.035,"1",IF(CC16&lt;0.07,"2",IF(CC16&lt;0.085,"3",IF(CC16&lt;0.14,"4",IF(CC16&lt;0.175,"5"))))))</f>
        <v>4</v>
      </c>
      <c r="CH16" s="4">
        <v>0</v>
      </c>
      <c r="CI16" s="4">
        <v>0</v>
      </c>
      <c r="CJ16" s="4" t="str" cm="1">
        <f t="array" ref="CJ16">IF(CF16&lt;0.01,“0”,IF(CF16&lt;0.035,"1",IF(CF16&lt;0.07,"2",IF(CF16&lt;0.085,"3",IF(CF16&lt;0.14,"4",IF(CF16&lt;0.175,"5"))))))</f>
        <v>1</v>
      </c>
      <c r="CK16" s="4">
        <f t="shared" si="8"/>
        <v>5</v>
      </c>
      <c r="CM16" s="2">
        <v>13</v>
      </c>
      <c r="CN16" s="6" t="s">
        <v>73</v>
      </c>
      <c r="CO16" s="4">
        <v>4250937381.8261943</v>
      </c>
      <c r="CP16" s="4">
        <v>0</v>
      </c>
      <c r="CQ16" s="4">
        <v>0</v>
      </c>
      <c r="CR16" s="12">
        <f t="shared" si="9"/>
        <v>0</v>
      </c>
      <c r="CS16" s="12">
        <f t="shared" si="10"/>
        <v>0</v>
      </c>
      <c r="CT16" s="4">
        <v>0</v>
      </c>
      <c r="CU16" s="4">
        <v>0</v>
      </c>
      <c r="CV16" s="4">
        <f t="shared" si="11"/>
        <v>0</v>
      </c>
    </row>
    <row r="17" spans="1:100" x14ac:dyDescent="0.25">
      <c r="A17" s="2">
        <v>14</v>
      </c>
      <c r="B17" s="6" t="s">
        <v>75</v>
      </c>
      <c r="C17" s="4">
        <v>2.6999999999999999E-5</v>
      </c>
      <c r="D17" s="4" t="str" cm="1">
        <f t="array" ref="D17">IF(C17=0.00001,“0”,IF(C17&lt;0.001608,"1",IF(C17&lt;0.003206,"2",IF(C17&lt;0.004804,"3",IF(C17&lt;0.006402,"4",IF(C17&lt;0.0081,"5"))))))</f>
        <v>1</v>
      </c>
      <c r="E17" s="10"/>
      <c r="F17" s="2">
        <v>14</v>
      </c>
      <c r="G17" s="6" t="s">
        <v>75</v>
      </c>
      <c r="H17" s="25">
        <v>1.089</v>
      </c>
      <c r="I17" s="25">
        <v>1.1021000000000001</v>
      </c>
      <c r="J17" s="25">
        <v>1.1016999999999999</v>
      </c>
      <c r="K17" s="25">
        <v>1.6252</v>
      </c>
      <c r="L17" s="25">
        <v>1.2912999999999999</v>
      </c>
      <c r="M17" s="12">
        <v>2.7736786581231999E-2</v>
      </c>
      <c r="N17" s="12">
        <v>2.8480631809401254E-2</v>
      </c>
      <c r="O17" s="12">
        <v>0</v>
      </c>
      <c r="P17" s="12">
        <v>0</v>
      </c>
      <c r="Q17" s="4" t="str" cm="1">
        <f t="array" ref="Q17">IF(M17=0,“0”,IF(M17&lt;2%,"1",IF(M17&lt;4%,"2",IF(M17&lt;6%,"3",IF(M17&lt;8%,"4",IF(M17&lt;10%,"5"))))))</f>
        <v>2</v>
      </c>
      <c r="R17" s="4" t="str" cm="1">
        <f t="array" ref="R17">IF(N17=0,“0”,IF(N17&lt;2%,"1",IF(N17&lt;4%,"2",IF(N17&lt;6%,"3",IF(N17&lt;8%,"4",IF(N17&lt;10%,"5"))))))</f>
        <v>2</v>
      </c>
      <c r="S17" s="4">
        <v>0</v>
      </c>
      <c r="T17" s="4">
        <v>0</v>
      </c>
      <c r="U17" s="4">
        <f t="shared" si="0"/>
        <v>4</v>
      </c>
      <c r="W17" s="2">
        <v>14</v>
      </c>
      <c r="X17" s="6" t="s">
        <v>75</v>
      </c>
      <c r="Y17" s="4">
        <v>9</v>
      </c>
      <c r="Z17" s="4">
        <v>10</v>
      </c>
      <c r="AA17" s="4">
        <v>9</v>
      </c>
      <c r="AB17" s="4">
        <v>9</v>
      </c>
      <c r="AC17" s="4">
        <v>9</v>
      </c>
      <c r="AD17" s="4">
        <v>9</v>
      </c>
      <c r="AE17" s="4">
        <v>9</v>
      </c>
      <c r="AF17" s="4">
        <v>9</v>
      </c>
      <c r="AG17" s="4">
        <v>0</v>
      </c>
      <c r="AH17" s="4" t="str" cm="1">
        <f t="array" ref="AH17">IF(Z17=9,“0”,IF(Z17&lt;15,"1",IF(Z17&lt;21,"2",IF(Z17&lt;27,"3",IF(Z17&lt;33,"4",IF(Z17&lt;39,"5"))))))</f>
        <v>1</v>
      </c>
      <c r="AI17" s="4">
        <v>0</v>
      </c>
      <c r="AJ17" s="4">
        <v>0</v>
      </c>
      <c r="AK17" s="4">
        <v>0</v>
      </c>
      <c r="AL17" s="4">
        <v>0</v>
      </c>
      <c r="AM17" s="4">
        <v>0</v>
      </c>
      <c r="AN17" s="4">
        <v>0</v>
      </c>
      <c r="AO17" s="4">
        <f t="shared" si="1"/>
        <v>1</v>
      </c>
      <c r="AQ17" s="2">
        <v>14</v>
      </c>
      <c r="AR17" s="6" t="s">
        <v>75</v>
      </c>
      <c r="AS17" s="2">
        <v>2.6358799999999998</v>
      </c>
      <c r="AT17" s="2">
        <v>0.73946999999999996</v>
      </c>
      <c r="AU17" s="2">
        <v>2.34735</v>
      </c>
      <c r="AV17" s="2">
        <v>0.63539000000000001</v>
      </c>
      <c r="AW17" s="23">
        <f t="shared" si="2"/>
        <v>-0.40884577353750751</v>
      </c>
      <c r="AX17" s="23">
        <f t="shared" si="3"/>
        <v>0.15042509191176479</v>
      </c>
      <c r="AY17" s="23">
        <f t="shared" si="4"/>
        <v>0.125916961459691</v>
      </c>
      <c r="AZ17" s="23">
        <f t="shared" si="5"/>
        <v>-7.7571440685152204E-2</v>
      </c>
      <c r="BA17" s="2">
        <v>0</v>
      </c>
      <c r="BB17" s="2" t="str" cm="1">
        <f t="array" ref="BB17">IF(AX17&lt;0.01,“0”,IF(AX17&lt;0.2,"1",IF(AX17&lt;0.4,"2",IF(AX17&lt;0.6,"3",IF(AX17&lt;0.8,"4",IF(AX17&lt;1,"5"))))))</f>
        <v>1</v>
      </c>
      <c r="BC17" s="2" t="str" cm="1">
        <f t="array" ref="BC17">IF(AY17&lt;0.01,“0”,IF(AY17&lt;0.2,"1",IF(AY17&lt;0.4,"2",IF(AY17&lt;0.6,"3",IF(AY17&lt;0.8,"4",IF(AY17&lt;1,"5"))))))</f>
        <v>1</v>
      </c>
      <c r="BD17" s="2">
        <v>0</v>
      </c>
      <c r="BE17" s="2">
        <f t="shared" si="6"/>
        <v>2</v>
      </c>
      <c r="BG17" s="2">
        <v>14</v>
      </c>
      <c r="BH17" s="6" t="s">
        <v>75</v>
      </c>
      <c r="BI17" s="14">
        <v>52.923512123213001</v>
      </c>
      <c r="BJ17" s="14">
        <v>76.520590026433112</v>
      </c>
      <c r="BK17" s="14">
        <v>2.9348159594982017</v>
      </c>
      <c r="BL17" s="14">
        <v>29.171631708579763</v>
      </c>
      <c r="BM17" s="13">
        <v>0.33596597085052693</v>
      </c>
      <c r="BN17" s="13">
        <v>-1.3544796931210188</v>
      </c>
      <c r="BO17" s="13">
        <v>0.82986574147836512</v>
      </c>
      <c r="BP17" s="13">
        <v>-0.12414765736338196</v>
      </c>
      <c r="BQ17" s="4" t="str" cm="1">
        <f t="array" ref="BQ17">IF(BM17&lt;0.01,“0”,IF(BM17&lt;0.2,"1",IF(BM17&lt;0.4,"2",IF(BM17&lt;0.6,"3",IF(BM17&lt;0.8,"4",IF(BM17&lt;1.1,"5"))))))</f>
        <v>2</v>
      </c>
      <c r="BR17" s="4">
        <v>0</v>
      </c>
      <c r="BS17" s="4" t="str" cm="1">
        <f t="array" ref="BS17">IF(BO17&lt;0.01,“0”,IF(BO17&lt;0.2,"1",IF(BO17&lt;0.4,"2",IF(BO17&lt;0.6,"3",IF(BO17&lt;0.8,"4",IF(BO17&lt;1.1,"5"))))))</f>
        <v>5</v>
      </c>
      <c r="BT17" s="4">
        <v>0</v>
      </c>
      <c r="BU17" s="4">
        <f t="shared" si="7"/>
        <v>7</v>
      </c>
      <c r="BW17" s="2">
        <v>14</v>
      </c>
      <c r="BX17" s="6" t="s">
        <v>75</v>
      </c>
      <c r="BY17" s="4">
        <v>0.1308</v>
      </c>
      <c r="BZ17" s="4">
        <v>0.23419999999999999</v>
      </c>
      <c r="CA17" s="4">
        <v>0.24970000000000001</v>
      </c>
      <c r="CB17" s="4">
        <v>0.1676</v>
      </c>
      <c r="CC17" s="13">
        <v>9.4682294216751686E-2</v>
      </c>
      <c r="CD17" s="13">
        <v>-2.2803799261511992E-2</v>
      </c>
      <c r="CE17" s="13">
        <v>-0.22120807718021171</v>
      </c>
      <c r="CF17" s="13">
        <v>6.9385338049044454E-2</v>
      </c>
      <c r="CG17" s="4" t="str" cm="1">
        <f t="array" ref="CG17">IF(CC17&lt;0.01,“0”,IF(CC17&lt;0.035,"1",IF(CC17&lt;0.07,"2",IF(CC17&lt;0.085,"3",IF(CC17&lt;0.14,"4",IF(CC17&lt;0.175,"5"))))))</f>
        <v>4</v>
      </c>
      <c r="CH17" s="4">
        <v>0</v>
      </c>
      <c r="CI17" s="4">
        <v>0</v>
      </c>
      <c r="CJ17" s="4" t="str" cm="1">
        <f t="array" ref="CJ17">IF(CF17&lt;0.01,“0”,IF(CF17&lt;0.035,"1",IF(CF17&lt;0.07,"2",IF(CF17&lt;0.085,"3",IF(CF17&lt;0.14,"4",IF(CF17&lt;0.175,"5"))))))</f>
        <v>2</v>
      </c>
      <c r="CK17" s="4">
        <f t="shared" si="8"/>
        <v>6</v>
      </c>
      <c r="CM17" s="2">
        <v>14</v>
      </c>
      <c r="CN17" s="6" t="s">
        <v>75</v>
      </c>
      <c r="CO17" s="4">
        <v>323721989.20968801</v>
      </c>
      <c r="CP17" s="7">
        <v>32000</v>
      </c>
      <c r="CQ17" s="7">
        <v>3000000</v>
      </c>
      <c r="CR17" s="12">
        <f t="shared" si="9"/>
        <v>9.8850251347220927E-5</v>
      </c>
      <c r="CS17" s="12">
        <f t="shared" si="10"/>
        <v>9.2672110638019611E-3</v>
      </c>
      <c r="CT17" s="4">
        <v>0</v>
      </c>
      <c r="CU17" s="4">
        <v>0</v>
      </c>
      <c r="CV17" s="4">
        <f t="shared" si="11"/>
        <v>0</v>
      </c>
    </row>
    <row r="18" spans="1:100" x14ac:dyDescent="0.25">
      <c r="A18" s="2">
        <v>15</v>
      </c>
      <c r="B18" s="6" t="s">
        <v>40</v>
      </c>
      <c r="C18" s="4">
        <v>7.1428571428571502E-5</v>
      </c>
      <c r="D18" s="4" t="str" cm="1">
        <f t="array" ref="D18">IF(C18=0.00001,“0”,IF(C18&lt;0.001608,"1",IF(C18&lt;0.003206,"2",IF(C18&lt;0.004804,"3",IF(C18&lt;0.006402,"4",IF(C18&lt;0.0081,"5"))))))</f>
        <v>1</v>
      </c>
      <c r="E18" s="10"/>
      <c r="F18" s="2">
        <v>15</v>
      </c>
      <c r="G18" s="6" t="s">
        <v>40</v>
      </c>
      <c r="H18" s="25">
        <v>0.91300000000000003</v>
      </c>
      <c r="I18" s="25">
        <v>1.0108999999999999</v>
      </c>
      <c r="J18" s="25">
        <v>1.4873000000000001</v>
      </c>
      <c r="K18" s="25">
        <v>1.7054</v>
      </c>
      <c r="L18" s="25">
        <v>1.5686</v>
      </c>
      <c r="M18" s="12">
        <v>3.307657453556867E-2</v>
      </c>
      <c r="N18" s="12">
        <v>0</v>
      </c>
      <c r="O18" s="12">
        <v>0</v>
      </c>
      <c r="P18" s="12">
        <v>0</v>
      </c>
      <c r="Q18" s="4" t="str" cm="1">
        <f t="array" ref="Q18">IF(M18=0,“0”,IF(M18&lt;2%,"1",IF(M18&lt;4%,"2",IF(M18&lt;6%,"3",IF(M18&lt;8%,"4",IF(M18&lt;10%,"5"))))))</f>
        <v>2</v>
      </c>
      <c r="R18" s="4">
        <v>0</v>
      </c>
      <c r="S18" s="4">
        <v>0</v>
      </c>
      <c r="T18" s="4">
        <v>0</v>
      </c>
      <c r="U18" s="4">
        <f t="shared" si="0"/>
        <v>2</v>
      </c>
      <c r="W18" s="2">
        <v>15</v>
      </c>
      <c r="X18" s="6" t="s">
        <v>40</v>
      </c>
      <c r="Y18" s="4">
        <v>15</v>
      </c>
      <c r="Z18" s="4">
        <v>9</v>
      </c>
      <c r="AA18" s="4">
        <v>9</v>
      </c>
      <c r="AB18" s="4">
        <v>9</v>
      </c>
      <c r="AC18" s="4">
        <v>9</v>
      </c>
      <c r="AD18" s="4">
        <v>13</v>
      </c>
      <c r="AE18" s="4">
        <v>16</v>
      </c>
      <c r="AF18" s="4">
        <v>19</v>
      </c>
      <c r="AG18" s="4" t="str" cm="1">
        <f t="array" ref="AG18">IF(Y18&lt;10,“0”,IF(Y18&lt;15,"1",IF(Y18&lt;21,"2",IF(Y18&lt;27,"3",IF(Y18&lt;33,"4",IF(Y18&lt;39,"5"))))))</f>
        <v>2</v>
      </c>
      <c r="AH18" s="4">
        <v>0</v>
      </c>
      <c r="AI18" s="4">
        <v>0</v>
      </c>
      <c r="AJ18" s="4">
        <v>0</v>
      </c>
      <c r="AK18" s="4">
        <v>0</v>
      </c>
      <c r="AL18" s="4" t="str" cm="1">
        <f t="array" ref="AL18">IF(AD18&lt;10,“0”,IF(AD18&lt;15,"1",IF(AD18&lt;21,"2",IF(AD18&lt;27,"3",IF(AD18&lt;33,"4",IF(AD18&lt;39,"5"))))))</f>
        <v>1</v>
      </c>
      <c r="AM18" s="4" t="str" cm="1">
        <f t="array" ref="AM18">IF(AE18&lt;10,“0”,IF(AE18&lt;15,"1",IF(AE18&lt;21,"2",IF(AE18&lt;27,"3",IF(AE18&lt;33,"4",IF(AE18&lt;39,"5"))))))</f>
        <v>2</v>
      </c>
      <c r="AN18" s="4" t="str" cm="1">
        <f t="array" ref="AN18">IF(AF18&lt;10,“0”,IF(AF18&lt;15,"1",IF(AF18&lt;21,"2",IF(AF18&lt;27,"3",IF(AF18&lt;33,"4",IF(AF18&lt;39,"5"))))))</f>
        <v>2</v>
      </c>
      <c r="AO18" s="4">
        <f t="shared" si="1"/>
        <v>7</v>
      </c>
      <c r="AQ18" s="2">
        <v>15</v>
      </c>
      <c r="AR18" s="6" t="s">
        <v>40</v>
      </c>
      <c r="AS18" s="2">
        <v>3.60005</v>
      </c>
      <c r="AT18" s="2">
        <v>0.52539999999999998</v>
      </c>
      <c r="AU18" s="2">
        <v>1.3847499999999999</v>
      </c>
      <c r="AV18" s="2">
        <v>0.54759999999999998</v>
      </c>
      <c r="AW18" s="23">
        <f t="shared" si="2"/>
        <v>-0.92418290173441298</v>
      </c>
      <c r="AX18" s="23">
        <f t="shared" si="3"/>
        <v>0.39636948529411775</v>
      </c>
      <c r="AY18" s="23">
        <f t="shared" si="4"/>
        <v>0.48436045429156593</v>
      </c>
      <c r="AZ18" s="23">
        <f t="shared" si="5"/>
        <v>7.1313491054015188E-2</v>
      </c>
      <c r="BA18" s="2">
        <v>0</v>
      </c>
      <c r="BB18" s="2" t="str" cm="1">
        <f t="array" ref="BB18">IF(AX18&lt;0.01,“0”,IF(AX18&lt;0.2,"1",IF(AX18&lt;0.4,"2",IF(AX18&lt;0.6,"3",IF(AX18&lt;0.8,"4",IF(AX18&lt;1,"5"))))))</f>
        <v>2</v>
      </c>
      <c r="BC18" s="2" t="str" cm="1">
        <f t="array" ref="BC18">IF(AY18&lt;0.01,“0”,IF(AY18&lt;0.2,"1",IF(AY18&lt;0.4,"2",IF(AY18&lt;0.6,"3",IF(AY18&lt;0.8,"4",IF(AY18&lt;1,"5"))))))</f>
        <v>3</v>
      </c>
      <c r="BD18" s="2" t="str" cm="1">
        <f t="array" ref="BD18">IF(AZ18&lt;0.01,“0”,IF(AZ18&lt;0.2,"1",IF(AZ18&lt;0.4,"2",IF(AZ18&lt;0.6,"3",IF(AZ18&lt;0.8,"4",IF(AZ18&lt;1,"5"))))))</f>
        <v>1</v>
      </c>
      <c r="BE18" s="2">
        <f t="shared" si="6"/>
        <v>6</v>
      </c>
      <c r="BG18" s="2">
        <v>15</v>
      </c>
      <c r="BH18" s="6" t="s">
        <v>40</v>
      </c>
      <c r="BI18" s="4">
        <v>60.15</v>
      </c>
      <c r="BJ18" s="4">
        <v>32.5</v>
      </c>
      <c r="BK18" s="4">
        <v>10.45</v>
      </c>
      <c r="BL18" s="4">
        <v>22.5</v>
      </c>
      <c r="BM18" s="13">
        <v>0.24529485570890841</v>
      </c>
      <c r="BN18" s="13">
        <v>0</v>
      </c>
      <c r="BO18" s="13">
        <v>0.39420289855072466</v>
      </c>
      <c r="BP18" s="13">
        <v>0.13294797687861271</v>
      </c>
      <c r="BQ18" s="4" t="str" cm="1">
        <f t="array" ref="BQ18">IF(BM18&lt;0.01,“0”,IF(BM18&lt;0.2,"1",IF(BM18&lt;0.4,"2",IF(BM18&lt;0.6,"3",IF(BM18&lt;0.8,"4",IF(BM18&lt;1.1,"5"))))))</f>
        <v>2</v>
      </c>
      <c r="BR18" s="4">
        <v>0</v>
      </c>
      <c r="BS18" s="4" t="str" cm="1">
        <f t="array" ref="BS18">IF(BO18&lt;0.01,“0”,IF(BO18&lt;0.2,"1",IF(BO18&lt;0.4,"2",IF(BO18&lt;0.6,"3",IF(BO18&lt;0.8,"4",IF(BO18&lt;1.1,"5"))))))</f>
        <v>2</v>
      </c>
      <c r="BT18" s="4" t="str" cm="1">
        <f t="array" ref="BT18">IF(BP18&lt;0.01,“0”,IF(BP18&lt;0.2,"1",IF(BP18&lt;0.4,"2",IF(BP18&lt;0.6,"3",IF(BP18&lt;0.8,"4",IF(BP18&lt;1.1,"5"))))))</f>
        <v>1</v>
      </c>
      <c r="BU18" s="4">
        <f t="shared" si="7"/>
        <v>5</v>
      </c>
      <c r="BW18" s="2">
        <v>15</v>
      </c>
      <c r="BX18" s="6" t="s">
        <v>40</v>
      </c>
      <c r="BY18" s="4">
        <v>0.127</v>
      </c>
      <c r="BZ18" s="4">
        <v>0.24360000000000001</v>
      </c>
      <c r="CA18" s="4">
        <v>0.22220000000000001</v>
      </c>
      <c r="CB18" s="4">
        <v>0.16500000000000001</v>
      </c>
      <c r="CC18" s="13">
        <v>0.12114918656974738</v>
      </c>
      <c r="CD18" s="13">
        <v>-6.3769381961126914E-2</v>
      </c>
      <c r="CE18" s="13">
        <v>-8.6552567237163869E-2</v>
      </c>
      <c r="CF18" s="13">
        <v>8.3587892252152129E-2</v>
      </c>
      <c r="CG18" s="4" t="str" cm="1">
        <f t="array" ref="CG18">IF(CC18&lt;0.01,“0”,IF(CC18&lt;0.035,"1",IF(CC18&lt;0.07,"2",IF(CC18&lt;0.085,"3",IF(CC18&lt;0.14,"4",IF(CC18&lt;0.175,"5"))))))</f>
        <v>4</v>
      </c>
      <c r="CH18" s="4">
        <v>0</v>
      </c>
      <c r="CI18" s="4">
        <v>0</v>
      </c>
      <c r="CJ18" s="4" t="str" cm="1">
        <f t="array" ref="CJ18">IF(CF18&lt;0.01,“0”,IF(CF18&lt;0.035,"1",IF(CF18&lt;0.07,"2",IF(CF18&lt;0.085,"3",IF(CF18&lt;0.14,"4",IF(CF18&lt;0.175,"5"))))))</f>
        <v>3</v>
      </c>
      <c r="CK18" s="4">
        <f t="shared" si="8"/>
        <v>7</v>
      </c>
      <c r="CM18" s="2">
        <v>15</v>
      </c>
      <c r="CN18" s="6" t="s">
        <v>40</v>
      </c>
      <c r="CO18" s="7">
        <v>2000000</v>
      </c>
      <c r="CP18" s="4">
        <v>0</v>
      </c>
      <c r="CQ18" s="7">
        <v>400000</v>
      </c>
      <c r="CR18" s="12">
        <f t="shared" si="9"/>
        <v>0</v>
      </c>
      <c r="CS18" s="12">
        <f t="shared" si="10"/>
        <v>0.2</v>
      </c>
      <c r="CT18" s="4">
        <v>0</v>
      </c>
      <c r="CU18" s="4" t="str" cm="1">
        <f t="array" ref="CU18">IF(CS18&lt;0.01,“0”,IF(CS18&lt;0.2,"1",IF(CS18&lt;0.4,"2",IF(CS18&lt;0.6,"3",IF(CS18&lt;0.8,"4",IF(CS18&lt;1,"5"))))))</f>
        <v>2</v>
      </c>
      <c r="CV18" s="4">
        <f t="shared" si="11"/>
        <v>2</v>
      </c>
    </row>
    <row r="19" spans="1:100" x14ac:dyDescent="0.25">
      <c r="A19" s="2">
        <v>16</v>
      </c>
      <c r="B19" s="6" t="s">
        <v>48</v>
      </c>
      <c r="C19" s="4">
        <v>5.3000000000000001E-5</v>
      </c>
      <c r="D19" s="4" t="str" cm="1">
        <f t="array" ref="D19">IF(C19=0.00001,“0”,IF(C19&lt;0.001608,"1",IF(C19&lt;0.003206,"2",IF(C19&lt;0.004804,"3",IF(C19&lt;0.006402,"4",IF(C19&lt;0.0081,"5"))))))</f>
        <v>1</v>
      </c>
      <c r="E19" s="10"/>
      <c r="F19" s="2">
        <v>16</v>
      </c>
      <c r="G19" s="6" t="s">
        <v>48</v>
      </c>
      <c r="H19" s="25">
        <v>1.133</v>
      </c>
      <c r="I19" s="25">
        <v>1.1026</v>
      </c>
      <c r="J19" s="25">
        <v>1.1153999999999999</v>
      </c>
      <c r="K19" s="25">
        <v>1.7724</v>
      </c>
      <c r="L19" s="25">
        <v>1.4383999999999999</v>
      </c>
      <c r="M19" s="12">
        <v>4.574141017682784E-2</v>
      </c>
      <c r="N19" s="12">
        <v>1.6663661162948807E-2</v>
      </c>
      <c r="O19" s="12">
        <v>0</v>
      </c>
      <c r="P19" s="12">
        <v>0</v>
      </c>
      <c r="Q19" s="4" t="str" cm="1">
        <f t="array" ref="Q19">IF(M19=0,“0”,IF(M19&lt;2%,"1",IF(M19&lt;4%,"2",IF(M19&lt;6%,"3",IF(M19&lt;8%,"4",IF(M19&lt;10%,"5"))))))</f>
        <v>3</v>
      </c>
      <c r="R19" s="4" t="str" cm="1">
        <f t="array" ref="R19">IF(N19=0,“0”,IF(N19&lt;2%,"1",IF(N19&lt;4%,"2",IF(N19&lt;6%,"3",IF(N19&lt;8%,"4",IF(N19&lt;10%,"5"))))))</f>
        <v>1</v>
      </c>
      <c r="S19" s="4">
        <v>0</v>
      </c>
      <c r="T19" s="4">
        <v>0</v>
      </c>
      <c r="U19" s="4">
        <f t="shared" si="0"/>
        <v>4</v>
      </c>
      <c r="W19" s="2">
        <v>16</v>
      </c>
      <c r="X19" s="6" t="s">
        <v>48</v>
      </c>
      <c r="Y19" s="4">
        <v>9</v>
      </c>
      <c r="Z19" s="4">
        <v>9</v>
      </c>
      <c r="AA19" s="4">
        <v>12</v>
      </c>
      <c r="AB19" s="4">
        <v>19</v>
      </c>
      <c r="AC19" s="4">
        <v>9</v>
      </c>
      <c r="AD19" s="4">
        <v>28</v>
      </c>
      <c r="AE19" s="4">
        <v>9</v>
      </c>
      <c r="AF19" s="4">
        <v>10</v>
      </c>
      <c r="AG19" s="4">
        <v>0</v>
      </c>
      <c r="AH19" s="4">
        <v>0</v>
      </c>
      <c r="AI19" s="4" t="str" cm="1">
        <f t="array" ref="AI19">IF(AA19=9,“0”,IF(AA19&lt;15,"1",IF(AA19&lt;21,"2",IF(AA19&lt;27,"3",IF(AA19&lt;33,"4",IF(AA19&lt;39,"5"))))))</f>
        <v>1</v>
      </c>
      <c r="AJ19" s="4" t="str" cm="1">
        <f t="array" ref="AJ19">IF(AB19=9,“0”,IF(AB19&lt;15,"1",IF(AB19&lt;21,"2",IF(AB19&lt;27,"3",IF(AB19&lt;33,"4",IF(AB19&lt;39,"5"))))))</f>
        <v>2</v>
      </c>
      <c r="AK19" s="4">
        <v>0</v>
      </c>
      <c r="AL19" s="4" t="str" cm="1">
        <f t="array" ref="AL19">IF(AD19=9,“0”,IF(AD19&lt;15,"1",IF(AD19&lt;21,"2",IF(AD19&lt;27,"3",IF(AD19&lt;33,"4",IF(AD19&lt;39,"5"))))))</f>
        <v>4</v>
      </c>
      <c r="AM19" s="4">
        <v>0</v>
      </c>
      <c r="AN19" s="4" t="str" cm="1">
        <f t="array" ref="AN19">IF(AF19=9,“0”,IF(AF19&lt;15,"1",IF(AF19&lt;21,"2",IF(AF19&lt;27,"3",IF(AF19&lt;33,"4",IF(AF19&lt;39,"5"))))))</f>
        <v>1</v>
      </c>
      <c r="AO19" s="4">
        <f t="shared" si="1"/>
        <v>8</v>
      </c>
      <c r="AQ19" s="2">
        <v>16</v>
      </c>
      <c r="AR19" s="6" t="s">
        <v>48</v>
      </c>
      <c r="AS19" s="2">
        <v>2.2618499999999999</v>
      </c>
      <c r="AT19" s="2">
        <v>0.69020000000000004</v>
      </c>
      <c r="AU19" s="2">
        <v>1.88215</v>
      </c>
      <c r="AV19" s="2">
        <v>0.66263000000000005</v>
      </c>
      <c r="AW19" s="23">
        <f t="shared" si="2"/>
        <v>-0.20893129158983403</v>
      </c>
      <c r="AX19" s="23">
        <f t="shared" si="3"/>
        <v>0.20703125</v>
      </c>
      <c r="AY19" s="23">
        <f t="shared" si="4"/>
        <v>0.29914354868739534</v>
      </c>
      <c r="AZ19" s="23">
        <f t="shared" si="5"/>
        <v>-0.12376833714915625</v>
      </c>
      <c r="BA19" s="2">
        <v>0</v>
      </c>
      <c r="BB19" s="2" t="str" cm="1">
        <f t="array" ref="BB19">IF(AX19&lt;0.01,“0”,IF(AX19&lt;0.2,"1",IF(AX19&lt;0.4,"2",IF(AX19&lt;0.6,"3",IF(AX19&lt;0.8,"4",IF(AX19&lt;1,"5"))))))</f>
        <v>2</v>
      </c>
      <c r="BC19" s="2" t="str" cm="1">
        <f t="array" ref="BC19">IF(AY19&lt;0.01,“0”,IF(AY19&lt;0.2,"1",IF(AY19&lt;0.4,"2",IF(AY19&lt;0.6,"3",IF(AY19&lt;0.8,"4",IF(AY19&lt;1,"5"))))))</f>
        <v>2</v>
      </c>
      <c r="BD19" s="2">
        <v>0</v>
      </c>
      <c r="BE19" s="2">
        <f t="shared" si="6"/>
        <v>4</v>
      </c>
      <c r="BG19" s="2">
        <v>16</v>
      </c>
      <c r="BH19" s="6" t="s">
        <v>48</v>
      </c>
      <c r="BI19" s="14">
        <v>41.754906330991616</v>
      </c>
      <c r="BJ19" s="14">
        <v>20.291228069205268</v>
      </c>
      <c r="BK19" s="14">
        <v>4.9885547189316997</v>
      </c>
      <c r="BL19" s="14">
        <v>21.444169847643423</v>
      </c>
      <c r="BM19" s="13">
        <v>0.47609904227112154</v>
      </c>
      <c r="BN19" s="13">
        <v>0.37565452094753027</v>
      </c>
      <c r="BO19" s="13">
        <v>0.71080842209091588</v>
      </c>
      <c r="BP19" s="13">
        <v>0.17363507330853856</v>
      </c>
      <c r="BQ19" s="4" t="str" cm="1">
        <f t="array" ref="BQ19">IF(BM19&lt;0.01,“0”,IF(BM19&lt;0.2,"1",IF(BM19&lt;0.4,"2",IF(BM19&lt;0.6,"3",IF(BM19&lt;0.8,"4",IF(BM19&lt;1.1,"5"))))))</f>
        <v>3</v>
      </c>
      <c r="BR19" s="4" t="str" cm="1">
        <f t="array" ref="BR19">IF(BN19&lt;0.01,“0”,IF(BN19&lt;0.2,"1",IF(BN19&lt;0.4,"2",IF(BN19&lt;0.6,"3",IF(BN19&lt;0.8,"4",IF(BN19&lt;1.1,"5"))))))</f>
        <v>2</v>
      </c>
      <c r="BS19" s="4" t="str" cm="1">
        <f t="array" ref="BS19">IF(BO19&lt;0.01,“0”,IF(BO19&lt;0.2,"1",IF(BO19&lt;0.4,"2",IF(BO19&lt;0.6,"3",IF(BO19&lt;0.8,"4",IF(BO19&lt;1.1,"5"))))))</f>
        <v>4</v>
      </c>
      <c r="BT19" s="4" t="str" cm="1">
        <f t="array" ref="BT19">IF(BP19&lt;0.01,“0”,IF(BP19&lt;0.2,"1",IF(BP19&lt;0.4,"2",IF(BP19&lt;0.6,"3",IF(BP19&lt;0.8,"4",IF(BP19&lt;1.1,"5"))))))</f>
        <v>1</v>
      </c>
      <c r="BU19" s="4">
        <f t="shared" si="7"/>
        <v>10</v>
      </c>
      <c r="BW19" s="2">
        <v>16</v>
      </c>
      <c r="BX19" s="6" t="s">
        <v>48</v>
      </c>
      <c r="BY19" s="4">
        <v>0.12690000000000001</v>
      </c>
      <c r="BZ19" s="4">
        <v>0.23519999999999999</v>
      </c>
      <c r="CA19" s="4">
        <v>0.21199999999999999</v>
      </c>
      <c r="CB19" s="4">
        <v>0.1643</v>
      </c>
      <c r="CC19" s="13">
        <v>0.12174875084494322</v>
      </c>
      <c r="CD19" s="13">
        <v>-2.7259594169129962E-2</v>
      </c>
      <c r="CE19" s="13">
        <v>-3.6561086081933175E-2</v>
      </c>
      <c r="CF19" s="13">
        <v>8.726046365824075E-2</v>
      </c>
      <c r="CG19" s="4" t="str" cm="1">
        <f t="array" ref="CG19">IF(CC19&lt;0.01,“0”,IF(CC19&lt;0.035,"1",IF(CC19&lt;0.07,"2",IF(CC19&lt;0.085,"3",IF(CC19&lt;0.14,"4",IF(CC19&lt;0.175,"5"))))))</f>
        <v>4</v>
      </c>
      <c r="CH19" s="4">
        <v>0</v>
      </c>
      <c r="CI19" s="4">
        <v>0</v>
      </c>
      <c r="CJ19" s="4" t="str" cm="1">
        <f t="array" ref="CJ19">IF(CF19&lt;0.01,“0”,IF(CF19&lt;0.035,"1",IF(CF19&lt;0.07,"2",IF(CF19&lt;0.085,"3",IF(CF19&lt;0.14,"4",IF(CF19&lt;0.175,"5"))))))</f>
        <v>4</v>
      </c>
      <c r="CK19" s="4">
        <f t="shared" si="8"/>
        <v>8</v>
      </c>
      <c r="CM19" s="2">
        <v>16</v>
      </c>
      <c r="CN19" s="6" t="s">
        <v>48</v>
      </c>
      <c r="CO19" s="7">
        <v>4000000000</v>
      </c>
      <c r="CP19" s="7">
        <v>140000000</v>
      </c>
      <c r="CQ19" s="7">
        <v>1000000000</v>
      </c>
      <c r="CR19" s="12">
        <f t="shared" si="9"/>
        <v>3.5000000000000003E-2</v>
      </c>
      <c r="CS19" s="12">
        <f t="shared" si="10"/>
        <v>0.25</v>
      </c>
      <c r="CT19" s="4" t="str" cm="1">
        <f t="array" ref="CT19">IF(CR19&lt;0.01,“0”,IF(CR19&lt;0.2,"1",IF(CR19&lt;0.4,"2",IF(CR19&lt;0.6,"3",IF(CR19&lt;0.8,"4",IF(CR19&lt;1,"5"))))))</f>
        <v>1</v>
      </c>
      <c r="CU19" s="4" t="str" cm="1">
        <f t="array" ref="CU19">IF(CS19&lt;0.01,“0”,IF(CS19&lt;0.2,"1",IF(CS19&lt;0.4,"2",IF(CS19&lt;0.6,"3",IF(CS19&lt;0.8,"4",IF(CS19&lt;1,"5"))))))</f>
        <v>2</v>
      </c>
      <c r="CV19" s="4">
        <f t="shared" si="11"/>
        <v>3</v>
      </c>
    </row>
    <row r="20" spans="1:100" x14ac:dyDescent="0.25">
      <c r="A20" s="2">
        <v>17</v>
      </c>
      <c r="B20" s="6" t="s">
        <v>55</v>
      </c>
      <c r="C20" s="4">
        <v>3.4999999999999997E-5</v>
      </c>
      <c r="D20" s="4" t="str" cm="1">
        <f t="array" ref="D20">IF(C20=0.00001,“0”,IF(C20&lt;0.001608,"1",IF(C20&lt;0.003206,"2",IF(C20&lt;0.004804,"3",IF(C20&lt;0.006402,"4",IF(C20&lt;0.0081,"5"))))))</f>
        <v>1</v>
      </c>
      <c r="E20" s="10"/>
      <c r="F20" s="2">
        <v>17</v>
      </c>
      <c r="G20" s="6" t="s">
        <v>55</v>
      </c>
      <c r="H20" s="25">
        <v>1.1240000000000001</v>
      </c>
      <c r="I20" s="25">
        <v>1.1359999999999999</v>
      </c>
      <c r="J20" s="25">
        <v>1.5349999999999999</v>
      </c>
      <c r="K20" s="25">
        <v>1.5583</v>
      </c>
      <c r="L20" s="25">
        <v>1.6041000000000001</v>
      </c>
      <c r="M20" s="12">
        <v>1.3009972828729649E-2</v>
      </c>
      <c r="N20" s="12">
        <v>0</v>
      </c>
      <c r="O20" s="12">
        <v>1.0594141669135764E-2</v>
      </c>
      <c r="P20" s="12">
        <v>0</v>
      </c>
      <c r="Q20" s="4" t="str" cm="1">
        <f t="array" ref="Q20">IF(M20=0,“0”,IF(M20&lt;2%,"1",IF(M20&lt;4%,"2",IF(M20&lt;6%,"3",IF(M20&lt;8%,"4",IF(M20&lt;10%,"5"))))))</f>
        <v>1</v>
      </c>
      <c r="R20" s="4">
        <v>0</v>
      </c>
      <c r="S20" s="4" t="str" cm="1">
        <f t="array" ref="S20">IF(O20=0,“0”,IF(O20&lt;2%,"1",IF(O20&lt;4%,"2",IF(O20&lt;6%,"3",IF(O20&lt;8%,"4",IF(O20&lt;10%,"5"))))))</f>
        <v>1</v>
      </c>
      <c r="T20" s="4">
        <v>0</v>
      </c>
      <c r="U20" s="4">
        <f t="shared" si="0"/>
        <v>2</v>
      </c>
      <c r="W20" s="2">
        <v>17</v>
      </c>
      <c r="X20" s="6" t="s">
        <v>55</v>
      </c>
      <c r="Y20" s="4">
        <v>10</v>
      </c>
      <c r="Z20" s="4">
        <v>12</v>
      </c>
      <c r="AA20" s="4">
        <v>13</v>
      </c>
      <c r="AB20" s="4">
        <v>10</v>
      </c>
      <c r="AC20" s="4">
        <v>12</v>
      </c>
      <c r="AD20" s="4">
        <v>17</v>
      </c>
      <c r="AE20" s="4">
        <v>9</v>
      </c>
      <c r="AF20" s="4">
        <v>11</v>
      </c>
      <c r="AG20" s="4" t="str" cm="1">
        <f t="array" ref="AG20">IF(Y20=9,“0”,IF(Y20&lt;15,"1",IF(Y20&lt;21,"2",IF(Y20&lt;27,"3",IF(Y20&lt;33,"4",IF(Y20&lt;39,"5"))))))</f>
        <v>1</v>
      </c>
      <c r="AH20" s="4" t="str" cm="1">
        <f t="array" ref="AH20">IF(Z20=9,“0”,IF(Z20&lt;15,"1",IF(Z20&lt;21,"2",IF(Z20&lt;27,"3",IF(Z20&lt;33,"4",IF(Z20&lt;39,"5"))))))</f>
        <v>1</v>
      </c>
      <c r="AI20" s="4" t="str" cm="1">
        <f t="array" ref="AI20">IF(AA20=9,“0”,IF(AA20&lt;15,"1",IF(AA20&lt;21,"2",IF(AA20&lt;27,"3",IF(AA20&lt;33,"4",IF(AA20&lt;39,"5"))))))</f>
        <v>1</v>
      </c>
      <c r="AJ20" s="4" t="str" cm="1">
        <f t="array" ref="AJ20">IF(AB20=9,“0”,IF(AB20&lt;15,"1",IF(AB20&lt;21,"2",IF(AB20&lt;27,"3",IF(AB20&lt;33,"4",IF(AB20&lt;39,"5"))))))</f>
        <v>1</v>
      </c>
      <c r="AK20" s="4" t="str" cm="1">
        <f t="array" ref="AK20">IF(AC20=9,“0”,IF(AC20&lt;15,"1",IF(AC20&lt;21,"2",IF(AC20&lt;27,"3",IF(AC20&lt;33,"4",IF(AC20&lt;39,"5"))))))</f>
        <v>1</v>
      </c>
      <c r="AL20" s="4" t="str" cm="1">
        <f t="array" ref="AL20">IF(AD20=9,“0”,IF(AD20&lt;15,"1",IF(AD20&lt;21,"2",IF(AD20&lt;27,"3",IF(AD20&lt;33,"4",IF(AD20&lt;39,"5"))))))</f>
        <v>2</v>
      </c>
      <c r="AM20" s="4">
        <v>0</v>
      </c>
      <c r="AN20" s="4" t="str" cm="1">
        <f t="array" ref="AN20">IF(AF20=9,“0”,IF(AF20&lt;15,"1",IF(AF20&lt;21,"2",IF(AF20&lt;27,"3",IF(AF20&lt;33,"4",IF(AF20&lt;39,"5"))))))</f>
        <v>1</v>
      </c>
      <c r="AO20" s="4">
        <f t="shared" si="1"/>
        <v>8</v>
      </c>
      <c r="AQ20" s="2">
        <v>17</v>
      </c>
      <c r="AR20" s="6" t="s">
        <v>55</v>
      </c>
      <c r="AS20" s="2">
        <v>3.0138699999999998</v>
      </c>
      <c r="AT20" s="2">
        <v>0.39512999999999998</v>
      </c>
      <c r="AU20" s="2">
        <v>2.5992000000000002</v>
      </c>
      <c r="AV20" s="2">
        <v>0.67988000000000004</v>
      </c>
      <c r="AW20" s="23">
        <f t="shared" si="2"/>
        <v>-0.61087682728025849</v>
      </c>
      <c r="AX20" s="23">
        <f t="shared" si="3"/>
        <v>0.54603630514705892</v>
      </c>
      <c r="AY20" s="23">
        <f t="shared" si="4"/>
        <v>3.2135542729473054E-2</v>
      </c>
      <c r="AZ20" s="23">
        <f t="shared" si="5"/>
        <v>-0.15302297973374035</v>
      </c>
      <c r="BA20" s="2">
        <v>0</v>
      </c>
      <c r="BB20" s="2" t="str" cm="1">
        <f t="array" ref="BB20">IF(AX20&lt;0.01,“0”,IF(AX20&lt;0.2,"1",IF(AX20&lt;0.4,"2",IF(AX20&lt;0.6,"3",IF(AX20&lt;0.8,"4",IF(AX20&lt;1,"5"))))))</f>
        <v>3</v>
      </c>
      <c r="BC20" s="2" t="str" cm="1">
        <f t="array" ref="BC20">IF(AY20&lt;0.01,“0”,IF(AY20&lt;0.2,"1",IF(AY20&lt;0.4,"2",IF(AY20&lt;0.6,"3",IF(AY20&lt;0.8,"4",IF(AY20&lt;1,"5"))))))</f>
        <v>1</v>
      </c>
      <c r="BD20" s="2">
        <v>0</v>
      </c>
      <c r="BE20" s="2">
        <f t="shared" si="6"/>
        <v>4</v>
      </c>
      <c r="BG20" s="2">
        <v>17</v>
      </c>
      <c r="BH20" s="6" t="s">
        <v>55</v>
      </c>
      <c r="BI20" s="14">
        <v>47.221872838558397</v>
      </c>
      <c r="BJ20" s="14">
        <v>28.183448062799901</v>
      </c>
      <c r="BK20" s="14">
        <v>9.1604870611713007</v>
      </c>
      <c r="BL20" s="14">
        <v>17.283648672480442</v>
      </c>
      <c r="BM20" s="13">
        <v>0.40750473226401007</v>
      </c>
      <c r="BN20" s="13">
        <v>0.13281698268307995</v>
      </c>
      <c r="BO20" s="13">
        <v>0.46895727181615643</v>
      </c>
      <c r="BP20" s="13">
        <v>0.33396344229362451</v>
      </c>
      <c r="BQ20" s="4" t="str" cm="1">
        <f t="array" ref="BQ20">IF(BM20&lt;0.01,“0”,IF(BM20&lt;0.2,"1",IF(BM20&lt;0.4,"2",IF(BM20&lt;0.6,"3",IF(BM20&lt;0.8,"4",IF(BM20&lt;1.1,"5"))))))</f>
        <v>3</v>
      </c>
      <c r="BR20" s="4" t="str" cm="1">
        <f t="array" ref="BR20">IF(BN20&lt;0.01,“0”,IF(BN20&lt;0.2,"1",IF(BN20&lt;0.4,"2",IF(BN20&lt;0.6,"3",IF(BN20&lt;0.8,"4",IF(BN20&lt;1.1,"5"))))))</f>
        <v>1</v>
      </c>
      <c r="BS20" s="4" t="str" cm="1">
        <f t="array" ref="BS20">IF(BO20&lt;0.01,“0”,IF(BO20&lt;0.2,"1",IF(BO20&lt;0.4,"2",IF(BO20&lt;0.6,"3",IF(BO20&lt;0.8,"4",IF(BO20&lt;1.1,"5"))))))</f>
        <v>3</v>
      </c>
      <c r="BT20" s="4" t="str" cm="1">
        <f t="array" ref="BT20">IF(BP20&lt;0.01,“0”,IF(BP20&lt;0.2,"1",IF(BP20&lt;0.4,"2",IF(BP20&lt;0.6,"3",IF(BP20&lt;0.8,"4",IF(BP20&lt;1.1,"5"))))))</f>
        <v>2</v>
      </c>
      <c r="BU20" s="4">
        <f t="shared" si="7"/>
        <v>9</v>
      </c>
      <c r="BW20" s="2">
        <v>17</v>
      </c>
      <c r="BX20" s="6" t="s">
        <v>55</v>
      </c>
      <c r="BY20" s="4">
        <v>0.13880000000000001</v>
      </c>
      <c r="BZ20" s="4">
        <v>0.23860000000000001</v>
      </c>
      <c r="CA20" s="4">
        <v>0.22969999999999999</v>
      </c>
      <c r="CB20" s="4">
        <v>0.1759</v>
      </c>
      <c r="CC20" s="13">
        <v>3.9128568422422301E-2</v>
      </c>
      <c r="CD20" s="13">
        <v>-4.1953939393339766E-2</v>
      </c>
      <c r="CE20" s="13">
        <v>-0.12316638452516396</v>
      </c>
      <c r="CF20" s="13">
        <v>2.2888628746411524E-2</v>
      </c>
      <c r="CG20" s="4" t="str" cm="1">
        <f t="array" ref="CG20">IF(CC20&lt;0.01,“0”,IF(CC20&lt;0.035,"1",IF(CC20&lt;0.07,"2",IF(CC20&lt;0.085,"3",IF(CC20&lt;0.14,"4",IF(CC20&lt;0.175,"5"))))))</f>
        <v>2</v>
      </c>
      <c r="CH20" s="4">
        <v>0</v>
      </c>
      <c r="CI20" s="4">
        <v>0</v>
      </c>
      <c r="CJ20" s="4" t="str" cm="1">
        <f t="array" ref="CJ20">IF(CF20&lt;0.01,“0”,IF(CF20&lt;0.035,"1",IF(CF20&lt;0.07,"2",IF(CF20&lt;0.085,"3",IF(CF20&lt;0.14,"4",IF(CF20&lt;0.175,"5"))))))</f>
        <v>1</v>
      </c>
      <c r="CK20" s="4">
        <f t="shared" si="8"/>
        <v>3</v>
      </c>
      <c r="CM20" s="2">
        <v>17</v>
      </c>
      <c r="CN20" s="6" t="s">
        <v>55</v>
      </c>
      <c r="CO20" s="4">
        <v>4782779590.9661484</v>
      </c>
      <c r="CP20" s="4">
        <v>0</v>
      </c>
      <c r="CQ20" s="7">
        <v>230000000</v>
      </c>
      <c r="CR20" s="12">
        <f t="shared" si="9"/>
        <v>0</v>
      </c>
      <c r="CS20" s="12">
        <f t="shared" si="10"/>
        <v>4.8089190736372342E-2</v>
      </c>
      <c r="CT20" s="4">
        <v>0</v>
      </c>
      <c r="CU20" s="4" t="str" cm="1">
        <f t="array" ref="CU20">IF(CS20&lt;0.01,“0”,IF(CS20&lt;0.2,"1",IF(CS20&lt;0.4,"2",IF(CS20&lt;0.6,"3",IF(CS20&lt;0.8,"4",IF(CS20&lt;1,"5"))))))</f>
        <v>1</v>
      </c>
      <c r="CV20" s="4">
        <f t="shared" si="11"/>
        <v>1</v>
      </c>
    </row>
    <row r="21" spans="1:100" x14ac:dyDescent="0.25">
      <c r="A21" s="2">
        <v>18</v>
      </c>
      <c r="B21" s="6" t="s">
        <v>80</v>
      </c>
      <c r="C21" s="4">
        <v>3.6999999999999998E-5</v>
      </c>
      <c r="D21" s="4" t="str" cm="1">
        <f t="array" ref="D21">IF(C21=0.00001,“0”,IF(C21&lt;0.001608,"1",IF(C21&lt;0.003206,"2",IF(C21&lt;0.004804,"3",IF(C21&lt;0.006402,"4",IF(C21&lt;0.0081,"5"))))))</f>
        <v>1</v>
      </c>
      <c r="E21" s="10"/>
      <c r="F21" s="2">
        <v>18</v>
      </c>
      <c r="G21" s="6" t="s">
        <v>80</v>
      </c>
      <c r="H21" s="25">
        <v>0.998</v>
      </c>
      <c r="I21" s="25">
        <v>1.0669999999999999</v>
      </c>
      <c r="J21" s="25">
        <v>1.0889</v>
      </c>
      <c r="K21" s="25">
        <v>1.8514999999999999</v>
      </c>
      <c r="L21" s="25">
        <v>1.5992999999999999</v>
      </c>
      <c r="M21" s="12">
        <v>1.9281041148765422E-2</v>
      </c>
      <c r="N21" s="12">
        <v>2.4697136668036784E-2</v>
      </c>
      <c r="O21" s="12">
        <v>0</v>
      </c>
      <c r="P21" s="12">
        <v>0</v>
      </c>
      <c r="Q21" s="4" t="str" cm="1">
        <f t="array" ref="Q21">IF(M21=0,“0”,IF(M21&lt;2%,"1",IF(M21&lt;4%,"2",IF(M21&lt;6%,"3",IF(M21&lt;8%,"4",IF(M21&lt;10%,"5"))))))</f>
        <v>1</v>
      </c>
      <c r="R21" s="4" t="str" cm="1">
        <f t="array" ref="R21">IF(N21=0,“0”,IF(N21&lt;2%,"1",IF(N21&lt;4%,"2",IF(N21&lt;6%,"3",IF(N21&lt;8%,"4",IF(N21&lt;10%,"5"))))))</f>
        <v>2</v>
      </c>
      <c r="S21" s="4">
        <v>0</v>
      </c>
      <c r="T21" s="4">
        <v>0</v>
      </c>
      <c r="U21" s="4">
        <f t="shared" si="0"/>
        <v>3</v>
      </c>
      <c r="W21" s="2">
        <v>18</v>
      </c>
      <c r="X21" s="6" t="s">
        <v>80</v>
      </c>
      <c r="Y21" s="4">
        <v>10</v>
      </c>
      <c r="Z21" s="4">
        <v>14</v>
      </c>
      <c r="AA21" s="4">
        <v>10</v>
      </c>
      <c r="AB21" s="4">
        <v>10</v>
      </c>
      <c r="AC21" s="4">
        <v>10</v>
      </c>
      <c r="AD21" s="4">
        <v>10</v>
      </c>
      <c r="AE21" s="4">
        <v>9</v>
      </c>
      <c r="AF21" s="4">
        <v>10</v>
      </c>
      <c r="AG21" s="4" t="str" cm="1">
        <f t="array" ref="AG21">IF(Y21=9,“0”,IF(Y21&lt;15,"1",IF(Y21&lt;21,"2",IF(Y21&lt;27,"3",IF(Y21&lt;33,"4",IF(Y21&lt;39,"5"))))))</f>
        <v>1</v>
      </c>
      <c r="AH21" s="4" t="str" cm="1">
        <f t="array" ref="AH21">IF(Z21=9,“0”,IF(Z21&lt;15,"1",IF(Z21&lt;21,"2",IF(Z21&lt;27,"3",IF(Z21&lt;33,"4",IF(Z21&lt;39,"5"))))))</f>
        <v>1</v>
      </c>
      <c r="AI21" s="4" t="str" cm="1">
        <f t="array" ref="AI21">IF(AA21=9,“0”,IF(AA21&lt;15,"1",IF(AA21&lt;21,"2",IF(AA21&lt;27,"3",IF(AA21&lt;33,"4",IF(AA21&lt;39,"5"))))))</f>
        <v>1</v>
      </c>
      <c r="AJ21" s="4" t="str" cm="1">
        <f t="array" ref="AJ21">IF(AB21=9,“0”,IF(AB21&lt;15,"1",IF(AB21&lt;21,"2",IF(AB21&lt;27,"3",IF(AB21&lt;33,"4",IF(AB21&lt;39,"5"))))))</f>
        <v>1</v>
      </c>
      <c r="AK21" s="4" t="str" cm="1">
        <f t="array" ref="AK21">IF(AC21=9,“0”,IF(AC21&lt;15,"1",IF(AC21&lt;21,"2",IF(AC21&lt;27,"3",IF(AC21&lt;33,"4",IF(AC21&lt;39,"5"))))))</f>
        <v>1</v>
      </c>
      <c r="AL21" s="4" t="str" cm="1">
        <f t="array" ref="AL21">IF(AD21=9,“0”,IF(AD21&lt;15,"1",IF(AD21&lt;21,"2",IF(AD21&lt;27,"3",IF(AD21&lt;33,"4",IF(AD21&lt;39,"5"))))))</f>
        <v>1</v>
      </c>
      <c r="AM21" s="4">
        <v>0</v>
      </c>
      <c r="AN21" s="4" t="str" cm="1">
        <f t="array" ref="AN21">IF(AF21=9,“0”,IF(AF21&lt;15,"1",IF(AF21&lt;21,"2",IF(AF21&lt;27,"3",IF(AF21&lt;33,"4",IF(AF21&lt;39,"5"))))))</f>
        <v>1</v>
      </c>
      <c r="AO21" s="4">
        <f t="shared" si="1"/>
        <v>7</v>
      </c>
      <c r="AQ21" s="2">
        <v>18</v>
      </c>
      <c r="AR21" s="6" t="s">
        <v>80</v>
      </c>
      <c r="AS21" s="2">
        <v>1.8447800000000001</v>
      </c>
      <c r="AT21" s="2">
        <v>0.60375000000000001</v>
      </c>
      <c r="AU21" s="2">
        <v>2.5461499999999999</v>
      </c>
      <c r="AV21" s="2">
        <v>0.45168000000000003</v>
      </c>
      <c r="AW21" s="23">
        <f t="shared" si="2"/>
        <v>1.3987546433629983E-2</v>
      </c>
      <c r="AX21" s="23">
        <f t="shared" si="3"/>
        <v>0.30635340073529416</v>
      </c>
      <c r="AY21" s="23">
        <f t="shared" si="4"/>
        <v>5.1889778439769274E-2</v>
      </c>
      <c r="AZ21" s="23">
        <f t="shared" si="5"/>
        <v>0.233986263037395</v>
      </c>
      <c r="BA21" s="2" t="str" cm="1">
        <f t="array" ref="BA21">IF(AW21&lt;0.01,“0”,IF(AW21&lt;0.2,"1",IF(AW21&lt;0.4,"2",IF(AW21&lt;0.6,"3",IF(AW21&lt;0.8,"4",IF(AW21&lt;1,"5"))))))</f>
        <v>1</v>
      </c>
      <c r="BB21" s="2" t="str" cm="1">
        <f t="array" ref="BB21">IF(AX21&lt;0.01,“0”,IF(AX21&lt;0.2,"1",IF(AX21&lt;0.4,"2",IF(AX21&lt;0.6,"3",IF(AX21&lt;0.8,"4",IF(AX21&lt;1,"5"))))))</f>
        <v>2</v>
      </c>
      <c r="BC21" s="2" t="str" cm="1">
        <f t="array" ref="BC21">IF(AY21&lt;0.01,“0”,IF(AY21&lt;0.2,"1",IF(AY21&lt;0.4,"2",IF(AY21&lt;0.6,"3",IF(AY21&lt;0.8,"4",IF(AY21&lt;1,"5"))))))</f>
        <v>1</v>
      </c>
      <c r="BD21" s="2" t="str" cm="1">
        <f t="array" ref="BD21">IF(AZ21&lt;0.01,“0”,IF(AZ21&lt;0.2,"1",IF(AZ21&lt;0.4,"2",IF(AZ21&lt;0.6,"3",IF(AZ21&lt;0.8,"4",IF(AZ21&lt;1,"5"))))))</f>
        <v>2</v>
      </c>
      <c r="BE21" s="2">
        <f t="shared" si="6"/>
        <v>6</v>
      </c>
      <c r="BG21" s="2">
        <v>18</v>
      </c>
      <c r="BH21" s="6" t="s">
        <v>80</v>
      </c>
      <c r="BI21" s="14">
        <v>65.612013150900111</v>
      </c>
      <c r="BJ21" s="14">
        <v>11.079652445440402</v>
      </c>
      <c r="BK21" s="14">
        <v>4.2391521768052156</v>
      </c>
      <c r="BL21" s="14">
        <v>15.214640157026118</v>
      </c>
      <c r="BM21" s="13">
        <v>0.17676269572270875</v>
      </c>
      <c r="BN21" s="13">
        <v>0.65908761706337227</v>
      </c>
      <c r="BO21" s="13">
        <v>0.75425204772143672</v>
      </c>
      <c r="BP21" s="13">
        <v>0.41369402092384899</v>
      </c>
      <c r="BQ21" s="4" t="str" cm="1">
        <f t="array" ref="BQ21">IF(BM21&lt;0.01,“0”,IF(BM21&lt;0.2,"1",IF(BM21&lt;0.4,"2",IF(BM21&lt;0.6,"3",IF(BM21&lt;0.8,"4",IF(BM21&lt;1.1,"5"))))))</f>
        <v>1</v>
      </c>
      <c r="BR21" s="4" t="str" cm="1">
        <f t="array" ref="BR21">IF(BN21&lt;0.01,“0”,IF(BN21&lt;0.2,"1",IF(BN21&lt;0.4,"2",IF(BN21&lt;0.6,"3",IF(BN21&lt;0.8,"4",IF(BN21&lt;1.1,"5"))))))</f>
        <v>4</v>
      </c>
      <c r="BS21" s="4" t="str" cm="1">
        <f t="array" ref="BS21">IF(BO21&lt;0.01,“0”,IF(BO21&lt;0.2,"1",IF(BO21&lt;0.4,"2",IF(BO21&lt;0.6,"3",IF(BO21&lt;0.8,"4",IF(BO21&lt;1.1,"5"))))))</f>
        <v>4</v>
      </c>
      <c r="BT21" s="4" t="str" cm="1">
        <f t="array" ref="BT21">IF(BP21&lt;0.01,“0”,IF(BP21&lt;0.2,"1",IF(BP21&lt;0.4,"2",IF(BP21&lt;0.6,"3",IF(BP21&lt;0.8,"4",IF(BP21&lt;1.1,"5"))))))</f>
        <v>3</v>
      </c>
      <c r="BU21" s="4">
        <f t="shared" si="7"/>
        <v>12</v>
      </c>
      <c r="BW21" s="2">
        <v>18</v>
      </c>
      <c r="BX21" s="6" t="s">
        <v>80</v>
      </c>
      <c r="BY21" s="4">
        <v>0.1429</v>
      </c>
      <c r="BZ21" s="4">
        <v>0.2324</v>
      </c>
      <c r="CA21" s="4">
        <v>0.2089</v>
      </c>
      <c r="CB21" s="4">
        <v>0.17319999999999999</v>
      </c>
      <c r="CC21" s="13">
        <v>1.1046926996278135E-2</v>
      </c>
      <c r="CD21" s="13">
        <v>-1.5217851153857728E-2</v>
      </c>
      <c r="CE21" s="13">
        <v>-2.1597108677367888E-2</v>
      </c>
      <c r="CF21" s="13">
        <v>3.7820956720022628E-2</v>
      </c>
      <c r="CG21" s="4" t="str" cm="1">
        <f t="array" ref="CG21">IF(CC21&lt;0.01,“0”,IF(CC21&lt;0.035,"1",IF(CC21&lt;0.07,"2",IF(CC21&lt;0.085,"3",IF(CC21&lt;0.14,"4",IF(CC21&lt;0.175,"5"))))))</f>
        <v>1</v>
      </c>
      <c r="CH21" s="4">
        <v>0</v>
      </c>
      <c r="CI21" s="4">
        <v>0</v>
      </c>
      <c r="CJ21" s="4" t="str" cm="1">
        <f t="array" ref="CJ21">IF(CF21&lt;0.01,“0”,IF(CF21&lt;0.035,"1",IF(CF21&lt;0.07,"2",IF(CF21&lt;0.085,"3",IF(CF21&lt;0.14,"4",IF(CF21&lt;0.175,"5"))))))</f>
        <v>2</v>
      </c>
      <c r="CK21" s="4">
        <f t="shared" si="8"/>
        <v>3</v>
      </c>
      <c r="CM21" s="2">
        <v>18</v>
      </c>
      <c r="CN21" s="6" t="s">
        <v>80</v>
      </c>
      <c r="CO21" s="4">
        <v>1892122182.3199124</v>
      </c>
      <c r="CP21" s="4">
        <v>0</v>
      </c>
      <c r="CQ21" s="4">
        <v>0</v>
      </c>
      <c r="CR21" s="12">
        <f t="shared" si="9"/>
        <v>0</v>
      </c>
      <c r="CS21" s="12">
        <f t="shared" si="10"/>
        <v>0</v>
      </c>
      <c r="CT21" s="4">
        <v>0</v>
      </c>
      <c r="CU21" s="4">
        <v>0</v>
      </c>
      <c r="CV21" s="4">
        <f t="shared" si="11"/>
        <v>0</v>
      </c>
    </row>
    <row r="22" spans="1:100" x14ac:dyDescent="0.25">
      <c r="A22" s="2">
        <v>19</v>
      </c>
      <c r="B22" s="6" t="s">
        <v>70</v>
      </c>
      <c r="C22" s="4">
        <v>3.1199999999999999E-5</v>
      </c>
      <c r="D22" s="4" t="str" cm="1">
        <f t="array" ref="D22">IF(C22=0.00001,“0”,IF(C22&lt;0.001608,"1",IF(C22&lt;0.003206,"2",IF(C22&lt;0.004804,"3",IF(C22&lt;0.006402,"4",IF(C22&lt;0.0081,"5"))))))</f>
        <v>1</v>
      </c>
      <c r="E22" s="10"/>
      <c r="F22" s="2">
        <v>19</v>
      </c>
      <c r="G22" s="6" t="s">
        <v>70</v>
      </c>
      <c r="H22" s="25">
        <v>0.93600000000000005</v>
      </c>
      <c r="I22" s="25">
        <v>1.0326</v>
      </c>
      <c r="J22" s="25">
        <v>1.0847</v>
      </c>
      <c r="K22" s="25">
        <v>1.6113</v>
      </c>
      <c r="L22" s="25">
        <v>1.5569</v>
      </c>
      <c r="M22" s="12">
        <v>2.3082969113790614E-2</v>
      </c>
      <c r="N22" s="12">
        <v>1.3325904137136883E-2</v>
      </c>
      <c r="O22" s="12">
        <v>0</v>
      </c>
      <c r="P22" s="12">
        <v>0</v>
      </c>
      <c r="Q22" s="4" t="str" cm="1">
        <f t="array" ref="Q22">IF(M22=0,“0”,IF(M22&lt;2%,"1",IF(M22&lt;4%,"2",IF(M22&lt;6%,"3",IF(M22&lt;8%,"4",IF(M22&lt;10%,"5"))))))</f>
        <v>2</v>
      </c>
      <c r="R22" s="4" t="str" cm="1">
        <f t="array" ref="R22">IF(N22=0,“0”,IF(N22&lt;2%,"1",IF(N22&lt;4%,"2",IF(N22&lt;6%,"3",IF(N22&lt;8%,"4",IF(N22&lt;10%,"5"))))))</f>
        <v>1</v>
      </c>
      <c r="S22" s="4">
        <v>0</v>
      </c>
      <c r="T22" s="4">
        <v>0</v>
      </c>
      <c r="U22" s="4">
        <f t="shared" si="0"/>
        <v>3</v>
      </c>
      <c r="W22" s="2">
        <v>19</v>
      </c>
      <c r="X22" s="6" t="s">
        <v>70</v>
      </c>
      <c r="Y22" s="4">
        <v>12</v>
      </c>
      <c r="Z22" s="4">
        <v>12</v>
      </c>
      <c r="AA22" s="4">
        <v>9</v>
      </c>
      <c r="AB22" s="4">
        <v>9</v>
      </c>
      <c r="AC22" s="4">
        <v>9</v>
      </c>
      <c r="AD22" s="4">
        <v>9</v>
      </c>
      <c r="AE22" s="4">
        <v>9</v>
      </c>
      <c r="AF22" s="4">
        <v>15</v>
      </c>
      <c r="AG22" s="4" t="str" cm="1">
        <f t="array" ref="AG22">IF(Y22=9,“0”,IF(Y22&lt;15,"1",IF(Y22&lt;21,"2",IF(Y22&lt;27,"3",IF(Y22&lt;33,"4",IF(Y22&lt;39,"5"))))))</f>
        <v>1</v>
      </c>
      <c r="AH22" s="4" t="str" cm="1">
        <f t="array" ref="AH22">IF(Z22=9,“0”,IF(Z22&lt;15,"1",IF(Z22&lt;21,"2",IF(Z22&lt;27,"3",IF(Z22&lt;33,"4",IF(Z22&lt;39,"5"))))))</f>
        <v>1</v>
      </c>
      <c r="AI22" s="4">
        <v>0</v>
      </c>
      <c r="AJ22" s="4">
        <v>0</v>
      </c>
      <c r="AK22" s="4">
        <v>0</v>
      </c>
      <c r="AL22" s="4">
        <v>0</v>
      </c>
      <c r="AM22" s="4">
        <v>0</v>
      </c>
      <c r="AN22" s="4" t="str" cm="1">
        <f t="array" ref="AN22">IF(AF22=9,“0”,IF(AF22&lt;15,"1",IF(AF22&lt;21,"2",IF(AF22&lt;27,"3",IF(AF22&lt;33,"4",IF(AF22&lt;39,"5"))))))</f>
        <v>2</v>
      </c>
      <c r="AO22" s="4">
        <f t="shared" si="1"/>
        <v>4</v>
      </c>
      <c r="AQ22" s="2">
        <v>19</v>
      </c>
      <c r="AR22" s="6" t="s">
        <v>70</v>
      </c>
      <c r="AS22" s="2">
        <v>2.8672800000000001</v>
      </c>
      <c r="AT22" s="2">
        <v>0.48139999999999999</v>
      </c>
      <c r="AU22" s="2">
        <v>2.1422699999999999</v>
      </c>
      <c r="AV22" s="2">
        <v>0.63070000000000004</v>
      </c>
      <c r="AW22" s="23">
        <f t="shared" si="2"/>
        <v>-0.53252625671450327</v>
      </c>
      <c r="AX22" s="23">
        <f t="shared" si="3"/>
        <v>0.44692095588235303</v>
      </c>
      <c r="AY22" s="23">
        <f t="shared" si="4"/>
        <v>0.20228262893315963</v>
      </c>
      <c r="AZ22" s="23">
        <f t="shared" si="5"/>
        <v>-6.9617569744763852E-2</v>
      </c>
      <c r="BA22" s="2">
        <v>0</v>
      </c>
      <c r="BB22" s="2" t="str" cm="1">
        <f t="array" ref="BB22">IF(AX22&lt;0.01,“0”,IF(AX22&lt;0.2,"1",IF(AX22&lt;0.4,"2",IF(AX22&lt;0.6,"3",IF(AX22&lt;0.8,"4",IF(AX22&lt;1,"5"))))))</f>
        <v>3</v>
      </c>
      <c r="BC22" s="2" t="str" cm="1">
        <f t="array" ref="BC22">IF(AY22&lt;0.01,“0”,IF(AY22&lt;0.2,"1",IF(AY22&lt;0.4,"2",IF(AY22&lt;0.6,"3",IF(AY22&lt;0.8,"4",IF(AY22&lt;1,"5"))))))</f>
        <v>2</v>
      </c>
      <c r="BD22" s="2">
        <v>0</v>
      </c>
      <c r="BE22" s="2">
        <f t="shared" si="6"/>
        <v>5</v>
      </c>
      <c r="BG22" s="2">
        <v>19</v>
      </c>
      <c r="BH22" s="6" t="s">
        <v>70</v>
      </c>
      <c r="BI22" s="14">
        <v>89.980171308972388</v>
      </c>
      <c r="BJ22" s="14">
        <v>21.5413842440922</v>
      </c>
      <c r="BK22" s="14">
        <v>6.0952966145723764</v>
      </c>
      <c r="BL22" s="14">
        <v>2.5197714846273676</v>
      </c>
      <c r="BM22" s="13">
        <v>-0.12898583825561327</v>
      </c>
      <c r="BN22" s="13">
        <v>0.33718817710485538</v>
      </c>
      <c r="BO22" s="13">
        <v>0.64664947161899267</v>
      </c>
      <c r="BP22" s="13">
        <v>0.90289897939778929</v>
      </c>
      <c r="BQ22" s="4">
        <v>0</v>
      </c>
      <c r="BR22" s="4" t="str" cm="1">
        <f t="array" ref="BR22">IF(BN22&lt;0.01,“0”,IF(BN22&lt;0.2,"1",IF(BN22&lt;0.4,"2",IF(BN22&lt;0.6,"3",IF(BN22&lt;0.8,"4",IF(BN22&lt;1.1,"5"))))))</f>
        <v>2</v>
      </c>
      <c r="BS22" s="4" t="str" cm="1">
        <f t="array" ref="BS22">IF(BO22&lt;0.01,“0”,IF(BO22&lt;0.2,"1",IF(BO22&lt;0.4,"2",IF(BO22&lt;0.6,"3",IF(BO22&lt;0.8,"4",IF(BO22&lt;1.1,"5"))))))</f>
        <v>4</v>
      </c>
      <c r="BT22" s="4" t="str" cm="1">
        <f t="array" ref="BT22">IF(BP22&lt;0.01,“0”,IF(BP22&lt;0.2,"1",IF(BP22&lt;0.4,"2",IF(BP22&lt;0.6,"3",IF(BP22&lt;0.8,"4",IF(BP22&lt;1.1,"5"))))))</f>
        <v>5</v>
      </c>
      <c r="BU22" s="4">
        <f t="shared" si="7"/>
        <v>11</v>
      </c>
      <c r="BW22" s="2">
        <v>19</v>
      </c>
      <c r="BX22" s="6" t="s">
        <v>70</v>
      </c>
      <c r="BY22" s="4">
        <v>0.1429</v>
      </c>
      <c r="BZ22" s="4">
        <v>0.22900000000000001</v>
      </c>
      <c r="CA22" s="4">
        <v>0.2092</v>
      </c>
      <c r="CB22" s="4">
        <v>0.1646</v>
      </c>
      <c r="CC22" s="13">
        <v>1.066333608901637E-2</v>
      </c>
      <c r="CD22" s="13">
        <v>-3.9290442165638154E-5</v>
      </c>
      <c r="CE22" s="13">
        <v>-2.2951110534519703E-2</v>
      </c>
      <c r="CF22" s="13">
        <v>8.564482238815975E-2</v>
      </c>
      <c r="CG22" s="4" t="str" cm="1">
        <f t="array" ref="CG22">IF(CC22&lt;0.01,“0”,IF(CC22&lt;0.035,"1",IF(CC22&lt;0.07,"2",IF(CC22&lt;0.085,"3",IF(CC22&lt;0.14,"4",IF(CC22&lt;0.175,"5"))))))</f>
        <v>1</v>
      </c>
      <c r="CH22" s="4">
        <v>0</v>
      </c>
      <c r="CI22" s="4">
        <v>0</v>
      </c>
      <c r="CJ22" s="4" t="str" cm="1">
        <f t="array" ref="CJ22">IF(CF22&lt;0.01,“0”,IF(CF22&lt;0.035,"1",IF(CF22&lt;0.07,"2",IF(CF22&lt;0.085,"3",IF(CF22&lt;0.14,"4",IF(CF22&lt;0.175,"5"))))))</f>
        <v>4</v>
      </c>
      <c r="CK22" s="4">
        <f t="shared" si="8"/>
        <v>5</v>
      </c>
      <c r="CM22" s="2">
        <v>19</v>
      </c>
      <c r="CN22" s="6" t="s">
        <v>70</v>
      </c>
      <c r="CO22" s="4">
        <v>882151414.30418265</v>
      </c>
      <c r="CP22" s="4">
        <v>0</v>
      </c>
      <c r="CQ22" s="4">
        <v>0</v>
      </c>
      <c r="CR22" s="12">
        <f t="shared" si="9"/>
        <v>0</v>
      </c>
      <c r="CS22" s="12">
        <f t="shared" si="10"/>
        <v>0</v>
      </c>
      <c r="CT22" s="4">
        <v>0</v>
      </c>
      <c r="CU22" s="4">
        <v>0</v>
      </c>
      <c r="CV22" s="4">
        <f t="shared" si="11"/>
        <v>0</v>
      </c>
    </row>
    <row r="23" spans="1:100" x14ac:dyDescent="0.25">
      <c r="A23" s="2">
        <v>20</v>
      </c>
      <c r="B23" s="6" t="s">
        <v>33</v>
      </c>
      <c r="C23" s="4">
        <v>8.0000000000000002E-3</v>
      </c>
      <c r="D23" s="4" t="str" cm="1">
        <f t="array" ref="D23">IF(C23=0.00001,“0”,IF(C23&lt;0.001608,"1",IF(C23&lt;0.003206,"2",IF(C23&lt;0.004804,"3",IF(C23&lt;0.006402,"4",IF(C23&lt;0.0081,"5"))))))</f>
        <v>5</v>
      </c>
      <c r="E23" s="10"/>
      <c r="F23" s="2">
        <v>20</v>
      </c>
      <c r="G23" s="6" t="s">
        <v>33</v>
      </c>
      <c r="H23" s="25">
        <v>1.3120000000000001</v>
      </c>
      <c r="I23" s="25">
        <v>1.206</v>
      </c>
      <c r="J23" s="25">
        <v>1.4000999999999999</v>
      </c>
      <c r="K23" s="25">
        <v>1.4833000000000001</v>
      </c>
      <c r="L23" s="25">
        <v>1.2085999999999999</v>
      </c>
      <c r="M23" s="12">
        <v>3.1325301204819356E-2</v>
      </c>
      <c r="N23" s="12">
        <v>0</v>
      </c>
      <c r="O23" s="12">
        <v>1.605739665186201E-2</v>
      </c>
      <c r="P23" s="12">
        <v>0</v>
      </c>
      <c r="Q23" s="4" t="str" cm="1">
        <f t="array" ref="Q23">IF(M23=0,“0”,IF(M23&lt;2%,"1",IF(M23&lt;4%,"2",IF(M23&lt;6%,"3",IF(M23&lt;8%,"4",IF(M23&lt;10%,"5"))))))</f>
        <v>2</v>
      </c>
      <c r="R23" s="4">
        <v>0</v>
      </c>
      <c r="S23" s="4" t="str" cm="1">
        <f t="array" ref="S23">IF(O23=0,“0”,IF(O23&lt;2%,"1",IF(O23&lt;4%,"2",IF(O23&lt;6%,"3",IF(O23&lt;8%,"4",IF(O23&lt;10%,"5"))))))</f>
        <v>1</v>
      </c>
      <c r="T23" s="4">
        <v>0</v>
      </c>
      <c r="U23" s="4">
        <f t="shared" si="0"/>
        <v>3</v>
      </c>
      <c r="W23" s="2">
        <v>20</v>
      </c>
      <c r="X23" s="6" t="s">
        <v>33</v>
      </c>
      <c r="Y23" s="4">
        <v>18</v>
      </c>
      <c r="Z23" s="4">
        <v>23</v>
      </c>
      <c r="AA23" s="4">
        <v>22</v>
      </c>
      <c r="AB23" s="4">
        <v>20</v>
      </c>
      <c r="AC23" s="4">
        <v>22</v>
      </c>
      <c r="AD23" s="4">
        <v>24</v>
      </c>
      <c r="AE23" s="4">
        <v>15</v>
      </c>
      <c r="AF23" s="4">
        <v>22</v>
      </c>
      <c r="AG23" s="4" t="str" cm="1">
        <f t="array" ref="AG23">IF(Y23&lt;10,“0”,IF(Y23&lt;15,"1",IF(Y23&lt;21,"2",IF(Y23&lt;27,"3",IF(Y23&lt;33,"4",IF(Y23&lt;39,"5"))))))</f>
        <v>2</v>
      </c>
      <c r="AH23" s="4" t="str" cm="1">
        <f t="array" ref="AH23">IF(Z23&lt;10,“0”,IF(Z23&lt;15,"1",IF(Z23&lt;21,"2",IF(Z23&lt;27,"3",IF(Z23&lt;33,"4",IF(Z23&lt;39,"5"))))))</f>
        <v>3</v>
      </c>
      <c r="AI23" s="4" t="str" cm="1">
        <f t="array" ref="AI23">IF(AA23&lt;10,“0”,IF(AA23&lt;15,"1",IF(AA23&lt;21,"2",IF(AA23&lt;27,"3",IF(AA23&lt;33,"4",IF(AA23&lt;39,"5"))))))</f>
        <v>3</v>
      </c>
      <c r="AJ23" s="4" t="str" cm="1">
        <f t="array" ref="AJ23">IF(AB23&lt;10,“0”,IF(AB23&lt;15,"1",IF(AB23&lt;21,"2",IF(AB23&lt;27,"3",IF(AB23&lt;33,"4",IF(AB23&lt;39,"5"))))))</f>
        <v>2</v>
      </c>
      <c r="AK23" s="4" t="str" cm="1">
        <f t="array" ref="AK23">IF(AC23&lt;10,“0”,IF(AC23&lt;15,"1",IF(AC23&lt;21,"2",IF(AC23&lt;27,"3",IF(AC23&lt;33,"4",IF(AC23&lt;39,"5"))))))</f>
        <v>3</v>
      </c>
      <c r="AL23" s="4" t="str" cm="1">
        <f t="array" ref="AL23">IF(AD23&lt;10,“0”,IF(AD23&lt;15,"1",IF(AD23&lt;21,"2",IF(AD23&lt;27,"3",IF(AD23&lt;33,"4",IF(AD23&lt;39,"5"))))))</f>
        <v>3</v>
      </c>
      <c r="AM23" s="4" t="str" cm="1">
        <f t="array" ref="AM23">IF(AE23&lt;10,“0”,IF(AE23&lt;15,"1",IF(AE23&lt;21,"2",IF(AE23&lt;27,"3",IF(AE23&lt;33,"4",IF(AE23&lt;39,"5"))))))</f>
        <v>2</v>
      </c>
      <c r="AN23" s="4" t="str" cm="1">
        <f t="array" ref="AN23">IF(AF23&lt;10,“0”,IF(AF23&lt;15,"1",IF(AF23&lt;21,"2",IF(AF23&lt;27,"3",IF(AF23&lt;33,"4",IF(AF23&lt;39,"5"))))))</f>
        <v>3</v>
      </c>
      <c r="AO23" s="4">
        <f t="shared" si="1"/>
        <v>21</v>
      </c>
      <c r="AQ23" s="2">
        <v>20</v>
      </c>
      <c r="AR23" s="6" t="s">
        <v>33</v>
      </c>
      <c r="AS23" s="2">
        <v>3.5059999999999998</v>
      </c>
      <c r="AT23" s="2">
        <v>0.61845000000000006</v>
      </c>
      <c r="AU23" s="2">
        <v>0.89259999999999995</v>
      </c>
      <c r="AV23" s="2">
        <v>0.40739999999999998</v>
      </c>
      <c r="AW23" s="23">
        <f t="shared" si="2"/>
        <v>-0.87391432160132521</v>
      </c>
      <c r="AX23" s="23">
        <f t="shared" si="3"/>
        <v>0.2894646139705882</v>
      </c>
      <c r="AY23" s="23">
        <f t="shared" si="4"/>
        <v>0.66762241668218214</v>
      </c>
      <c r="AZ23" s="23">
        <f t="shared" si="5"/>
        <v>0.30908165861104053</v>
      </c>
      <c r="BA23" s="2">
        <v>0</v>
      </c>
      <c r="BB23" s="2" t="str" cm="1">
        <f t="array" ref="BB23">IF(AX23&lt;0.01,“0”,IF(AX23&lt;0.2,"1",IF(AX23&lt;0.4,"2",IF(AX23&lt;0.6,"3",IF(AX23&lt;0.8,"4",IF(AX23&lt;1,"5"))))))</f>
        <v>2</v>
      </c>
      <c r="BC23" s="2" t="str" cm="1">
        <f t="array" ref="BC23">IF(AY23&lt;0.01,“0”,IF(AY23&lt;0.2,"1",IF(AY23&lt;0.4,"2",IF(AY23&lt;0.6,"3",IF(AY23&lt;0.8,"4",IF(AY23&lt;1,"5"))))))</f>
        <v>4</v>
      </c>
      <c r="BD23" s="2" t="str" cm="1">
        <f t="array" ref="BD23">IF(AZ23&lt;0.01,“0”,IF(AZ23&lt;0.2,"1",IF(AZ23&lt;0.4,"2",IF(AZ23&lt;0.6,"3",IF(AZ23&lt;0.8,"4",IF(AZ23&lt;1,"5"))))))</f>
        <v>2</v>
      </c>
      <c r="BE23" s="2">
        <f t="shared" si="6"/>
        <v>8</v>
      </c>
      <c r="BG23" s="2">
        <v>20</v>
      </c>
      <c r="BH23" s="6" t="s">
        <v>33</v>
      </c>
      <c r="BI23" s="4">
        <v>26.9</v>
      </c>
      <c r="BJ23" s="4">
        <v>9.65</v>
      </c>
      <c r="BK23" s="4">
        <v>6.4</v>
      </c>
      <c r="BL23" s="4">
        <v>6.7</v>
      </c>
      <c r="BM23" s="13">
        <v>0.66248431618569636</v>
      </c>
      <c r="BN23" s="13">
        <v>0.70307692307692304</v>
      </c>
      <c r="BO23" s="13">
        <v>0.62898550724637681</v>
      </c>
      <c r="BP23" s="13">
        <v>0.74181117533718688</v>
      </c>
      <c r="BQ23" s="4" t="str" cm="1">
        <f t="array" ref="BQ23">IF(BM23&lt;0.01,“0”,IF(BM23&lt;0.2,"1",IF(BM23&lt;0.4,"2",IF(BM23&lt;0.6,"3",IF(BM23&lt;0.8,"4",IF(BM23&lt;1.1,"5"))))))</f>
        <v>4</v>
      </c>
      <c r="BR23" s="4" t="str" cm="1">
        <f t="array" ref="BR23">IF(BN23&lt;0.01,“0”,IF(BN23&lt;0.2,"1",IF(BN23&lt;0.4,"2",IF(BN23&lt;0.6,"3",IF(BN23&lt;0.8,"4",IF(BN23&lt;1.1,"5"))))))</f>
        <v>4</v>
      </c>
      <c r="BS23" s="4" t="str" cm="1">
        <f t="array" ref="BS23">IF(BO23&lt;0.01,“0”,IF(BO23&lt;0.2,"1",IF(BO23&lt;0.4,"2",IF(BO23&lt;0.6,"3",IF(BO23&lt;0.8,"4",IF(BO23&lt;1.1,"5"))))))</f>
        <v>4</v>
      </c>
      <c r="BT23" s="4" t="str" cm="1">
        <f t="array" ref="BT23">IF(BP23&lt;0.01,“0”,IF(BP23&lt;0.2,"1",IF(BP23&lt;0.4,"2",IF(BP23&lt;0.6,"3",IF(BP23&lt;0.8,"4",IF(BP23&lt;1.1,"5"))))))</f>
        <v>4</v>
      </c>
      <c r="BU23" s="4">
        <f t="shared" si="7"/>
        <v>16</v>
      </c>
      <c r="BW23" s="2">
        <v>20</v>
      </c>
      <c r="BX23" s="6" t="s">
        <v>33</v>
      </c>
      <c r="BY23" s="4">
        <v>0.12590000000000001</v>
      </c>
      <c r="BZ23" s="4">
        <v>0.2407</v>
      </c>
      <c r="CA23" s="4">
        <v>0.2492</v>
      </c>
      <c r="CB23" s="4">
        <v>0.15240000000000001</v>
      </c>
      <c r="CC23" s="13">
        <v>0.12841813776393218</v>
      </c>
      <c r="CD23" s="13">
        <v>-5.1321249181043971E-2</v>
      </c>
      <c r="CE23" s="13">
        <v>-0.21858190709046443</v>
      </c>
      <c r="CF23" s="13">
        <v>0.15356845320744239</v>
      </c>
      <c r="CG23" s="4" t="str" cm="1">
        <f t="array" ref="CG23">IF(CC23&lt;0.01,“0”,IF(CC23&lt;0.035,"1",IF(CC23&lt;0.07,"2",IF(CC23&lt;0.085,"3",IF(CC23&lt;0.14,"4",IF(CC23&lt;0.175,"5"))))))</f>
        <v>4</v>
      </c>
      <c r="CH23" s="4">
        <v>0</v>
      </c>
      <c r="CI23" s="4">
        <v>0</v>
      </c>
      <c r="CJ23" s="4" t="str" cm="1">
        <f t="array" ref="CJ23">IF(CF23&lt;0.01,“0”,IF(CF23&lt;0.035,"1",IF(CF23&lt;0.07,"2",IF(CF23&lt;0.085,"3",IF(CF23&lt;0.14,"4",IF(CF23&lt;0.175,"5"))))))</f>
        <v>5</v>
      </c>
      <c r="CK23" s="4">
        <f t="shared" si="8"/>
        <v>9</v>
      </c>
      <c r="CM23" s="2">
        <v>20</v>
      </c>
      <c r="CN23" s="6" t="s">
        <v>33</v>
      </c>
      <c r="CO23" s="7">
        <v>2000000000</v>
      </c>
      <c r="CP23" s="7">
        <v>20000000</v>
      </c>
      <c r="CQ23" s="7">
        <v>200000000</v>
      </c>
      <c r="CR23" s="12">
        <f t="shared" si="9"/>
        <v>0.01</v>
      </c>
      <c r="CS23" s="12">
        <f t="shared" si="10"/>
        <v>0.1</v>
      </c>
      <c r="CT23" s="4" t="str" cm="1">
        <f t="array" ref="CT23">IF(CR23&lt;0.01,“0”,IF(CR23&lt;0.2,"1",IF(CR23&lt;0.4,"2",IF(CR23&lt;0.6,"3",IF(CR23&lt;0.8,"4",IF(CR23&lt;1,"5"))))))</f>
        <v>1</v>
      </c>
      <c r="CU23" s="4" t="str" cm="1">
        <f t="array" ref="CU23">IF(CS23&lt;0.01,“0”,IF(CS23&lt;0.2,"1",IF(CS23&lt;0.4,"2",IF(CS23&lt;0.6,"3",IF(CS23&lt;0.8,"4",IF(CS23&lt;1,"5"))))))</f>
        <v>1</v>
      </c>
      <c r="CV23" s="4">
        <f t="shared" si="11"/>
        <v>2</v>
      </c>
    </row>
    <row r="24" spans="1:100" x14ac:dyDescent="0.25">
      <c r="A24" s="2">
        <v>21</v>
      </c>
      <c r="B24" s="6" t="s">
        <v>52</v>
      </c>
      <c r="C24" s="4">
        <v>2.1999999999999999E-5</v>
      </c>
      <c r="D24" s="4" t="str" cm="1">
        <f t="array" ref="D24">IF(C24=0.00001,“0”,IF(C24&lt;0.001608,"1",IF(C24&lt;0.003206,"2",IF(C24&lt;0.004804,"3",IF(C24&lt;0.006402,"4",IF(C24&lt;0.0081,"5"))))))</f>
        <v>1</v>
      </c>
      <c r="E24" s="10"/>
      <c r="F24" s="2">
        <v>21</v>
      </c>
      <c r="G24" s="6" t="s">
        <v>52</v>
      </c>
      <c r="H24" s="25">
        <v>1.1100000000000001</v>
      </c>
      <c r="I24" s="25">
        <v>1.1019000000000001</v>
      </c>
      <c r="J24" s="25">
        <v>1.121</v>
      </c>
      <c r="K24" s="25">
        <v>1.5004999999999999</v>
      </c>
      <c r="L24" s="25">
        <v>1.4032</v>
      </c>
      <c r="M24" s="12">
        <v>3.6808709358754486E-2</v>
      </c>
      <c r="N24" s="12">
        <v>1.1422059782015192E-2</v>
      </c>
      <c r="O24" s="12">
        <v>0</v>
      </c>
      <c r="P24" s="12">
        <v>0</v>
      </c>
      <c r="Q24" s="4" t="str" cm="1">
        <f t="array" ref="Q24">IF(M24=0,“0”,IF(M24&lt;2%,"1",IF(M24&lt;4%,"2",IF(M24&lt;6%,"3",IF(M24&lt;8%,"4",IF(M24&lt;10%,"5"))))))</f>
        <v>2</v>
      </c>
      <c r="R24" s="4" t="str" cm="1">
        <f t="array" ref="R24">IF(N24=0,“0”,IF(N24&lt;2%,"1",IF(N24&lt;4%,"2",IF(N24&lt;6%,"3",IF(N24&lt;8%,"4",IF(N24&lt;10%,"5"))))))</f>
        <v>1</v>
      </c>
      <c r="S24" s="4">
        <v>0</v>
      </c>
      <c r="T24" s="4">
        <v>0</v>
      </c>
      <c r="U24" s="4">
        <f t="shared" si="0"/>
        <v>3</v>
      </c>
      <c r="W24" s="2">
        <v>21</v>
      </c>
      <c r="X24" s="6" t="s">
        <v>52</v>
      </c>
      <c r="Y24" s="4">
        <v>17</v>
      </c>
      <c r="Z24" s="4">
        <v>24</v>
      </c>
      <c r="AA24" s="4">
        <v>17</v>
      </c>
      <c r="AB24" s="4">
        <v>22</v>
      </c>
      <c r="AC24" s="4">
        <v>19</v>
      </c>
      <c r="AD24" s="4">
        <v>18</v>
      </c>
      <c r="AE24" s="4">
        <v>9</v>
      </c>
      <c r="AF24" s="4">
        <v>10</v>
      </c>
      <c r="AG24" s="4" t="str" cm="1">
        <f t="array" ref="AG24">IF(Y24=9,“0”,IF(Y24&lt;15,"1",IF(Y24&lt;21,"2",IF(Y24&lt;27,"3",IF(Y24&lt;33,"4",IF(Y24&lt;39,"5"))))))</f>
        <v>2</v>
      </c>
      <c r="AH24" s="4" t="str" cm="1">
        <f t="array" ref="AH24">IF(Z24=9,“0”,IF(Z24&lt;15,"1",IF(Z24&lt;21,"2",IF(Z24&lt;27,"3",IF(Z24&lt;33,"4",IF(Z24&lt;39,"5"))))))</f>
        <v>3</v>
      </c>
      <c r="AI24" s="4" t="str" cm="1">
        <f t="array" ref="AI24">IF(AA24=9,“0”,IF(AA24&lt;15,"1",IF(AA24&lt;21,"2",IF(AA24&lt;27,"3",IF(AA24&lt;33,"4",IF(AA24&lt;39,"5"))))))</f>
        <v>2</v>
      </c>
      <c r="AJ24" s="4" t="str" cm="1">
        <f t="array" ref="AJ24">IF(AB24=9,“0”,IF(AB24&lt;15,"1",IF(AB24&lt;21,"2",IF(AB24&lt;27,"3",IF(AB24&lt;33,"4",IF(AB24&lt;39,"5"))))))</f>
        <v>3</v>
      </c>
      <c r="AK24" s="4" t="str" cm="1">
        <f t="array" ref="AK24">IF(AC24=9,“0”,IF(AC24&lt;15,"1",IF(AC24&lt;21,"2",IF(AC24&lt;27,"3",IF(AC24&lt;33,"4",IF(AC24&lt;39,"5"))))))</f>
        <v>2</v>
      </c>
      <c r="AL24" s="4" t="str" cm="1">
        <f t="array" ref="AL24">IF(AD24=9,“0”,IF(AD24&lt;15,"1",IF(AD24&lt;21,"2",IF(AD24&lt;27,"3",IF(AD24&lt;33,"4",IF(AD24&lt;39,"5"))))))</f>
        <v>2</v>
      </c>
      <c r="AM24" s="4">
        <v>0</v>
      </c>
      <c r="AN24" s="4" t="str" cm="1">
        <f t="array" ref="AN24">IF(AF24=9,“0”,IF(AF24&lt;15,"1",IF(AF24&lt;21,"2",IF(AF24&lt;27,"3",IF(AF24&lt;33,"4",IF(AF24&lt;39,"5"))))))</f>
        <v>1</v>
      </c>
      <c r="AO24" s="4">
        <f t="shared" si="1"/>
        <v>15</v>
      </c>
      <c r="AQ24" s="2">
        <v>21</v>
      </c>
      <c r="AR24" s="6" t="s">
        <v>52</v>
      </c>
      <c r="AS24" s="2">
        <v>2.6163400000000001</v>
      </c>
      <c r="AT24" s="2">
        <v>0.36974000000000001</v>
      </c>
      <c r="AU24" s="2">
        <v>1.99935</v>
      </c>
      <c r="AV24" s="2">
        <v>0.54398999999999997</v>
      </c>
      <c r="AW24" s="23">
        <f t="shared" si="2"/>
        <v>-0.39840188139715105</v>
      </c>
      <c r="AX24" s="23">
        <f t="shared" si="3"/>
        <v>0.57520680147058822</v>
      </c>
      <c r="AY24" s="23">
        <f t="shared" si="4"/>
        <v>0.25550176875814568</v>
      </c>
      <c r="AZ24" s="23">
        <f t="shared" si="5"/>
        <v>7.7435766980412213E-2</v>
      </c>
      <c r="BA24" s="2">
        <v>0</v>
      </c>
      <c r="BB24" s="2" t="str" cm="1">
        <f t="array" ref="BB24">IF(AX24&lt;0.01,“0”,IF(AX24&lt;0.2,"1",IF(AX24&lt;0.4,"2",IF(AX24&lt;0.6,"3",IF(AX24&lt;0.8,"4",IF(AX24&lt;1,"5"))))))</f>
        <v>3</v>
      </c>
      <c r="BC24" s="2" t="str" cm="1">
        <f t="array" ref="BC24">IF(AY24&lt;0.01,“0”,IF(AY24&lt;0.2,"1",IF(AY24&lt;0.4,"2",IF(AY24&lt;0.6,"3",IF(AY24&lt;0.8,"4",IF(AY24&lt;1,"5"))))))</f>
        <v>2</v>
      </c>
      <c r="BD24" s="2" t="str" cm="1">
        <f t="array" ref="BD24">IF(AZ24&lt;0.01,“0”,IF(AZ24&lt;0.2,"1",IF(AZ24&lt;0.4,"2",IF(AZ24&lt;0.6,"3",IF(AZ24&lt;0.8,"4",IF(AZ24&lt;1,"5"))))))</f>
        <v>1</v>
      </c>
      <c r="BE24" s="2">
        <f t="shared" si="6"/>
        <v>6</v>
      </c>
      <c r="BG24" s="2">
        <v>21</v>
      </c>
      <c r="BH24" s="6" t="s">
        <v>52</v>
      </c>
      <c r="BI24" s="14">
        <v>85.700938107850973</v>
      </c>
      <c r="BJ24" s="14">
        <v>30.902323502852401</v>
      </c>
      <c r="BK24" s="14">
        <v>9.5191529090792653</v>
      </c>
      <c r="BL24" s="14">
        <v>19.16962565953261</v>
      </c>
      <c r="BM24" s="13">
        <v>-7.5294079144930581E-2</v>
      </c>
      <c r="BN24" s="13">
        <v>4.9159276835310739E-2</v>
      </c>
      <c r="BO24" s="13">
        <v>0.44816504874902807</v>
      </c>
      <c r="BP24" s="13">
        <v>0.2612861017521152</v>
      </c>
      <c r="BQ24" s="4">
        <v>0</v>
      </c>
      <c r="BR24" s="4" t="str" cm="1">
        <f t="array" ref="BR24">IF(BN24&lt;0.01,“0”,IF(BN24&lt;0.2,"1",IF(BN24&lt;0.4,"2",IF(BN24&lt;0.6,"3",IF(BN24&lt;0.8,"4",IF(BN24&lt;1.1,"5"))))))</f>
        <v>1</v>
      </c>
      <c r="BS24" s="4" t="str" cm="1">
        <f t="array" ref="BS24">IF(BO24&lt;0.01,“0”,IF(BO24&lt;0.2,"1",IF(BO24&lt;0.4,"2",IF(BO24&lt;0.6,"3",IF(BO24&lt;0.8,"4",IF(BO24&lt;1.1,"5"))))))</f>
        <v>3</v>
      </c>
      <c r="BT24" s="4" t="str" cm="1">
        <f t="array" ref="BT24">IF(BP24&lt;0.01,“0”,IF(BP24&lt;0.2,"1",IF(BP24&lt;0.4,"2",IF(BP24&lt;0.6,"3",IF(BP24&lt;0.8,"4",IF(BP24&lt;1.1,"5"))))))</f>
        <v>2</v>
      </c>
      <c r="BU24" s="4">
        <f t="shared" si="7"/>
        <v>6</v>
      </c>
      <c r="BW24" s="2">
        <v>21</v>
      </c>
      <c r="BX24" s="6" t="s">
        <v>52</v>
      </c>
      <c r="BY24" s="4">
        <v>0.1399</v>
      </c>
      <c r="BZ24" s="4">
        <v>0.24010000000000001</v>
      </c>
      <c r="CA24" s="4">
        <v>0.23430000000000001</v>
      </c>
      <c r="CB24" s="4">
        <v>0.17449999999999999</v>
      </c>
      <c r="CC24" s="13">
        <v>3.159594182859584E-2</v>
      </c>
      <c r="CD24" s="13">
        <v>-4.8521966205351479E-2</v>
      </c>
      <c r="CE24" s="13">
        <v>-0.14561728927052547</v>
      </c>
      <c r="CF24" s="13">
        <v>3.0707946103122344E-2</v>
      </c>
      <c r="CG24" s="4" t="str" cm="1">
        <f t="array" ref="CG24">IF(CC24&lt;0.01,“0”,IF(CC24&lt;0.035,"1",IF(CC24&lt;0.07,"2",IF(CC24&lt;0.085,"3",IF(CC24&lt;0.14,"4",IF(CC24&lt;0.175,"5"))))))</f>
        <v>1</v>
      </c>
      <c r="CH24" s="4">
        <v>0</v>
      </c>
      <c r="CI24" s="4">
        <v>0</v>
      </c>
      <c r="CJ24" s="4" t="str" cm="1">
        <f t="array" ref="CJ24">IF(CF24&lt;0.01,“0”,IF(CF24&lt;0.035,"1",IF(CF24&lt;0.07,"2",IF(CF24&lt;0.085,"3",IF(CF24&lt;0.14,"4",IF(CF24&lt;0.175,"5"))))))</f>
        <v>1</v>
      </c>
      <c r="CK24" s="4">
        <f t="shared" si="8"/>
        <v>2</v>
      </c>
      <c r="CM24" s="2">
        <v>21</v>
      </c>
      <c r="CN24" s="6" t="s">
        <v>52</v>
      </c>
      <c r="CO24" s="7">
        <v>6000000000</v>
      </c>
      <c r="CP24" s="7">
        <v>1000000</v>
      </c>
      <c r="CQ24" s="7">
        <v>340000000</v>
      </c>
      <c r="CR24" s="12">
        <f t="shared" si="9"/>
        <v>1.6666666666666666E-4</v>
      </c>
      <c r="CS24" s="12">
        <f t="shared" si="10"/>
        <v>5.6666666666666664E-2</v>
      </c>
      <c r="CT24" s="4">
        <v>0</v>
      </c>
      <c r="CU24" s="4" t="str" cm="1">
        <f t="array" ref="CU24">IF(CS24&lt;0.01,“0”,IF(CS24&lt;0.2,"1",IF(CS24&lt;0.4,"2",IF(CS24&lt;0.6,"3",IF(CS24&lt;0.8,"4",IF(CS24&lt;1,"5"))))))</f>
        <v>1</v>
      </c>
      <c r="CV24" s="4">
        <f t="shared" si="11"/>
        <v>1</v>
      </c>
    </row>
    <row r="25" spans="1:100" x14ac:dyDescent="0.25">
      <c r="A25" s="2">
        <v>22</v>
      </c>
      <c r="B25" s="6" t="s">
        <v>39</v>
      </c>
      <c r="C25" s="4">
        <v>3.5714285714285798E-5</v>
      </c>
      <c r="D25" s="4" t="str" cm="1">
        <f t="array" ref="D25">IF(C25=0.00001,“0”,IF(C25&lt;0.001608,"1",IF(C25&lt;0.003206,"2",IF(C25&lt;0.004804,"3",IF(C25&lt;0.006402,"4",IF(C25&lt;0.0081,"5"))))))</f>
        <v>1</v>
      </c>
      <c r="E25" s="10"/>
      <c r="F25" s="2">
        <v>22</v>
      </c>
      <c r="G25" s="6" t="s">
        <v>39</v>
      </c>
      <c r="H25" s="25">
        <v>0.99</v>
      </c>
      <c r="I25" s="25">
        <v>1.0052000000000001</v>
      </c>
      <c r="J25" s="25">
        <v>1.0044</v>
      </c>
      <c r="K25" s="25">
        <v>1.3988</v>
      </c>
      <c r="L25" s="25">
        <v>1.2293000000000001</v>
      </c>
      <c r="M25" s="12">
        <v>7.2655217965653884E-2</v>
      </c>
      <c r="N25" s="12">
        <v>7.4811863656485178E-2</v>
      </c>
      <c r="O25" s="12">
        <v>0</v>
      </c>
      <c r="P25" s="12">
        <v>0</v>
      </c>
      <c r="Q25" s="4" t="str" cm="1">
        <f t="array" ref="Q25">IF(M25=0,“0”,IF(M25&lt;2%,"1",IF(M25&lt;4%,"2",IF(M25&lt;6%,"3",IF(M25&lt;8%,"4",IF(M25&lt;10%,"5"))))))</f>
        <v>4</v>
      </c>
      <c r="R25" s="4" t="str" cm="1">
        <f t="array" ref="R25">IF(N25=0,“0”,IF(N25&lt;2%,"1",IF(N25&lt;4%,"2",IF(N25&lt;6%,"3",IF(N25&lt;8%,"4",IF(N25&lt;10%,"5"))))))</f>
        <v>4</v>
      </c>
      <c r="S25" s="4">
        <v>0</v>
      </c>
      <c r="T25" s="4">
        <v>0</v>
      </c>
      <c r="U25" s="4">
        <f t="shared" si="0"/>
        <v>8</v>
      </c>
      <c r="W25" s="2">
        <v>22</v>
      </c>
      <c r="X25" s="6" t="s">
        <v>39</v>
      </c>
      <c r="Y25" s="4">
        <v>17</v>
      </c>
      <c r="Z25" s="4">
        <v>23</v>
      </c>
      <c r="AA25" s="4">
        <v>9</v>
      </c>
      <c r="AB25" s="4">
        <v>9</v>
      </c>
      <c r="AC25" s="4">
        <v>24</v>
      </c>
      <c r="AD25" s="4">
        <v>40</v>
      </c>
      <c r="AE25" s="4">
        <v>16</v>
      </c>
      <c r="AF25" s="4">
        <v>20</v>
      </c>
      <c r="AG25" s="4" t="str" cm="1">
        <f t="array" ref="AG25">IF(Y25&lt;10,“0”,IF(Y25&lt;15,"1",IF(Y25&lt;21,"2",IF(Y25&lt;27,"3",IF(Y25&lt;33,"4",IF(Y25&lt;39,"5"))))))</f>
        <v>2</v>
      </c>
      <c r="AH25" s="4" t="str" cm="1">
        <f t="array" ref="AH25">IF(Z25&lt;10,“0”,IF(Z25&lt;15,"1",IF(Z25&lt;21,"2",IF(Z25&lt;27,"3",IF(Z25&lt;33,"4",IF(Z25&lt;39,"5"))))))</f>
        <v>3</v>
      </c>
      <c r="AI25" s="4">
        <v>0</v>
      </c>
      <c r="AJ25" s="4">
        <v>0</v>
      </c>
      <c r="AK25" s="4" t="str" cm="1">
        <f t="array" ref="AK25">IF(AC25&lt;10,“0”,IF(AC25&lt;15,"1",IF(AC25&lt;21,"2",IF(AC25&lt;27,"3",IF(AC25&lt;33,"4",IF(AC25&lt;39,"5"))))))</f>
        <v>3</v>
      </c>
      <c r="AL25" s="4" t="str" cm="1">
        <f t="array" ref="AL25">IF(AD25&lt;10,“0”,IF(AD25&lt;15,"1",IF(AD25&lt;21,"2",IF(AD25&lt;27,"3",IF(AD25&lt;33,"4",IF(AD25&lt;41,"5"))))))</f>
        <v>5</v>
      </c>
      <c r="AM25" s="4" t="str" cm="1">
        <f t="array" ref="AM25">IF(AE25&lt;10,“0”,IF(AE25&lt;15,"1",IF(AE25&lt;21,"2",IF(AE25&lt;27,"3",IF(AE25&lt;33,"4",IF(AE25&lt;39,"5"))))))</f>
        <v>2</v>
      </c>
      <c r="AN25" s="4" t="str" cm="1">
        <f t="array" ref="AN25">IF(AF25&lt;10,“0”,IF(AF25&lt;15,"1",IF(AF25&lt;21,"2",IF(AF25&lt;27,"3",IF(AF25&lt;33,"4",IF(AF25&lt;39,"5"))))))</f>
        <v>2</v>
      </c>
      <c r="AO25" s="4">
        <f t="shared" si="1"/>
        <v>17</v>
      </c>
      <c r="AQ25" s="2">
        <v>22</v>
      </c>
      <c r="AR25" s="6" t="s">
        <v>39</v>
      </c>
      <c r="AS25" s="2">
        <v>3.5505499999999999</v>
      </c>
      <c r="AT25" s="2">
        <v>0.48230000000000001</v>
      </c>
      <c r="AU25" s="2">
        <v>0.82194999999999996</v>
      </c>
      <c r="AV25" s="2">
        <v>0.42925000000000002</v>
      </c>
      <c r="AW25" s="23">
        <f t="shared" si="2"/>
        <v>-0.89772575429594581</v>
      </c>
      <c r="AX25" s="23">
        <f t="shared" si="3"/>
        <v>0.4458869485294118</v>
      </c>
      <c r="AY25" s="23">
        <f t="shared" si="4"/>
        <v>0.69393036678458397</v>
      </c>
      <c r="AZ25" s="23">
        <f t="shared" si="5"/>
        <v>0.2720257780039006</v>
      </c>
      <c r="BA25" s="2">
        <v>0</v>
      </c>
      <c r="BB25" s="2" t="str" cm="1">
        <f t="array" ref="BB25">IF(AX25&lt;0.01,“0”,IF(AX25&lt;0.2,"1",IF(AX25&lt;0.4,"2",IF(AX25&lt;0.6,"3",IF(AX25&lt;0.8,"4",IF(AX25&lt;1,"5"))))))</f>
        <v>3</v>
      </c>
      <c r="BC25" s="2" t="str" cm="1">
        <f t="array" ref="BC25">IF(AY25&lt;0.01,“0”,IF(AY25&lt;0.2,"1",IF(AY25&lt;0.4,"2",IF(AY25&lt;0.6,"3",IF(AY25&lt;0.8,"4",IF(AY25&lt;1,"5"))))))</f>
        <v>4</v>
      </c>
      <c r="BD25" s="2" t="str" cm="1">
        <f t="array" ref="BD25">IF(AZ25&lt;0.01,“0”,IF(AZ25&lt;0.2,"1",IF(AZ25&lt;0.4,"2",IF(AZ25&lt;0.6,"3",IF(AZ25&lt;0.8,"4",IF(AZ25&lt;1,"5"))))))</f>
        <v>2</v>
      </c>
      <c r="BE25" s="2">
        <f t="shared" si="6"/>
        <v>9</v>
      </c>
      <c r="BG25" s="2">
        <v>22</v>
      </c>
      <c r="BH25" s="6" t="s">
        <v>39</v>
      </c>
      <c r="BI25" s="4">
        <v>99.5</v>
      </c>
      <c r="BJ25" s="4">
        <v>2</v>
      </c>
      <c r="BK25" s="4">
        <v>4.8499999999999996</v>
      </c>
      <c r="BL25" s="4">
        <v>2.0499999999999998</v>
      </c>
      <c r="BM25" s="13">
        <v>-0.24843161856963603</v>
      </c>
      <c r="BN25" s="13">
        <v>0.93846153846153846</v>
      </c>
      <c r="BO25" s="13">
        <v>0.71884057971014492</v>
      </c>
      <c r="BP25" s="13">
        <v>0.92100192678227355</v>
      </c>
      <c r="BQ25" s="4">
        <v>0</v>
      </c>
      <c r="BR25" s="4" t="str" cm="1">
        <f t="array" ref="BR25">IF(BN25&lt;0.01,“0”,IF(BN25&lt;0.2,"1",IF(BN25&lt;0.4,"2",IF(BN25&lt;0.6,"3",IF(BN25&lt;0.8,"4",IF(BN25&lt;1.1,"5"))))))</f>
        <v>5</v>
      </c>
      <c r="BS25" s="4" t="str" cm="1">
        <f t="array" ref="BS25">IF(BO25&lt;0.01,“0”,IF(BO25&lt;0.2,"1",IF(BO25&lt;0.4,"2",IF(BO25&lt;0.6,"3",IF(BO25&lt;0.8,"4",IF(BO25&lt;1.1,"5"))))))</f>
        <v>4</v>
      </c>
      <c r="BT25" s="4" t="str" cm="1">
        <f t="array" ref="BT25">IF(BP25&lt;0.01,“0”,IF(BP25&lt;0.2,"1",IF(BP25&lt;0.4,"2",IF(BP25&lt;0.6,"3",IF(BP25&lt;0.8,"4",IF(BP25&lt;1.1,"5"))))))</f>
        <v>5</v>
      </c>
      <c r="BU25" s="4">
        <f t="shared" si="7"/>
        <v>14</v>
      </c>
      <c r="BW25" s="2">
        <v>22</v>
      </c>
      <c r="BX25" s="6" t="s">
        <v>39</v>
      </c>
      <c r="BY25" s="4">
        <v>0.1196</v>
      </c>
      <c r="BZ25" s="4">
        <v>0.2283</v>
      </c>
      <c r="CA25" s="4">
        <v>0.25019999999999998</v>
      </c>
      <c r="CB25" s="4">
        <v>0.17680000000000001</v>
      </c>
      <c r="CC25" s="13">
        <v>0.17203184492904133</v>
      </c>
      <c r="CD25" s="13">
        <v>2.8390478270363673E-3</v>
      </c>
      <c r="CE25" s="13">
        <v>-0.2232273838630805</v>
      </c>
      <c r="CF25" s="13">
        <v>1.80505415162453E-2</v>
      </c>
      <c r="CG25" s="4" t="str" cm="1">
        <f t="array" ref="CG25">IF(CC25&lt;0.01,“0”,IF(CC25&lt;0.035,"1",IF(CC25&lt;0.07,"2",IF(CC25&lt;0.085,"3",IF(CC25&lt;0.14,"4",IF(CC25&lt;0.175,"5"))))))</f>
        <v>5</v>
      </c>
      <c r="CH25" s="4">
        <v>0</v>
      </c>
      <c r="CI25" s="4">
        <v>0</v>
      </c>
      <c r="CJ25" s="4" t="str" cm="1">
        <f t="array" ref="CJ25">IF(CF25&lt;0.01,“0”,IF(CF25&lt;0.035,"1",IF(CF25&lt;0.07,"2",IF(CF25&lt;0.085,"3",IF(CF25&lt;0.14,"4",IF(CF25&lt;0.175,"5"))))))</f>
        <v>1</v>
      </c>
      <c r="CK25" s="4">
        <f t="shared" si="8"/>
        <v>6</v>
      </c>
      <c r="CM25" s="2">
        <v>22</v>
      </c>
      <c r="CN25" s="6" t="s">
        <v>39</v>
      </c>
      <c r="CO25" s="7">
        <v>40000000</v>
      </c>
      <c r="CP25" s="7">
        <v>10000</v>
      </c>
      <c r="CQ25" s="7">
        <v>30000000</v>
      </c>
      <c r="CR25" s="12">
        <f t="shared" si="9"/>
        <v>2.5000000000000001E-4</v>
      </c>
      <c r="CS25" s="12">
        <f t="shared" si="10"/>
        <v>0.75</v>
      </c>
      <c r="CT25" s="4">
        <v>0</v>
      </c>
      <c r="CU25" s="4" t="str" cm="1">
        <f t="array" ref="CU25">IF(CS25&lt;0.01,“0”,IF(CS25&lt;0.2,"1",IF(CS25&lt;0.4,"2",IF(CS25&lt;0.6,"3",IF(CS25&lt;0.8,"4",IF(CS25&lt;1,"5"))))))</f>
        <v>4</v>
      </c>
      <c r="CV25" s="4">
        <f t="shared" si="11"/>
        <v>4</v>
      </c>
    </row>
    <row r="26" spans="1:100" x14ac:dyDescent="0.25">
      <c r="A26" s="2">
        <v>23</v>
      </c>
      <c r="B26" s="6" t="s">
        <v>66</v>
      </c>
      <c r="C26" s="4">
        <v>3.1749999999999999E-5</v>
      </c>
      <c r="D26" s="4" t="str" cm="1">
        <f t="array" ref="D26">IF(C26=0.00001,“0”,IF(C26&lt;0.001608,"1",IF(C26&lt;0.003206,"2",IF(C26&lt;0.004804,"3",IF(C26&lt;0.006402,"4",IF(C26&lt;0.0081,"5"))))))</f>
        <v>1</v>
      </c>
      <c r="E26" s="10"/>
      <c r="F26" s="2">
        <v>23</v>
      </c>
      <c r="G26" s="6" t="s">
        <v>66</v>
      </c>
      <c r="H26" s="25">
        <v>1.0329999999999999</v>
      </c>
      <c r="I26" s="25">
        <v>1.0804</v>
      </c>
      <c r="J26" s="25">
        <v>1.0991</v>
      </c>
      <c r="K26" s="25">
        <v>1.6893</v>
      </c>
      <c r="L26" s="25">
        <v>1.4297</v>
      </c>
      <c r="M26" s="12">
        <v>2.2721793819185456E-2</v>
      </c>
      <c r="N26" s="12">
        <v>2.1441835558302282E-2</v>
      </c>
      <c r="O26" s="12">
        <v>0</v>
      </c>
      <c r="P26" s="12">
        <v>0</v>
      </c>
      <c r="Q26" s="4" t="str" cm="1">
        <f t="array" ref="Q26">IF(M26=0,“0”,IF(M26&lt;2%,"1",IF(M26&lt;4%,"2",IF(M26&lt;6%,"3",IF(M26&lt;8%,"4",IF(M26&lt;10%,"5"))))))</f>
        <v>2</v>
      </c>
      <c r="R26" s="4" t="str" cm="1">
        <f t="array" ref="R26">IF(N26=0,“0”,IF(N26&lt;2%,"1",IF(N26&lt;4%,"2",IF(N26&lt;6%,"3",IF(N26&lt;8%,"4",IF(N26&lt;10%,"5"))))))</f>
        <v>2</v>
      </c>
      <c r="S26" s="4">
        <v>0</v>
      </c>
      <c r="T26" s="4">
        <v>0</v>
      </c>
      <c r="U26" s="4">
        <f t="shared" si="0"/>
        <v>4</v>
      </c>
      <c r="W26" s="2">
        <v>23</v>
      </c>
      <c r="X26" s="6" t="s">
        <v>66</v>
      </c>
      <c r="Y26" s="4">
        <v>17</v>
      </c>
      <c r="Z26" s="4">
        <v>16</v>
      </c>
      <c r="AA26" s="4">
        <v>9</v>
      </c>
      <c r="AB26" s="4">
        <v>15</v>
      </c>
      <c r="AC26" s="4">
        <v>18</v>
      </c>
      <c r="AD26" s="4">
        <v>19</v>
      </c>
      <c r="AE26" s="4">
        <v>9</v>
      </c>
      <c r="AF26" s="4">
        <v>14</v>
      </c>
      <c r="AG26" s="4" t="str" cm="1">
        <f t="array" ref="AG26">IF(Y26=9,“0”,IF(Y26&lt;15,"1",IF(Y26&lt;21,"2",IF(Y26&lt;27,"3",IF(Y26&lt;33,"4",IF(Y26&lt;39,"5"))))))</f>
        <v>2</v>
      </c>
      <c r="AH26" s="4" t="str" cm="1">
        <f t="array" ref="AH26">IF(Z26=9,“0”,IF(Z26&lt;15,"1",IF(Z26&lt;21,"2",IF(Z26&lt;27,"3",IF(Z26&lt;33,"4",IF(Z26&lt;39,"5"))))))</f>
        <v>2</v>
      </c>
      <c r="AI26" s="4">
        <v>0</v>
      </c>
      <c r="AJ26" s="4" t="str" cm="1">
        <f t="array" ref="AJ26">IF(AB26=9,“0”,IF(AB26&lt;15,"1",IF(AB26&lt;21,"2",IF(AB26&lt;27,"3",IF(AB26&lt;33,"4",IF(AB26&lt;39,"5"))))))</f>
        <v>2</v>
      </c>
      <c r="AK26" s="4" t="str" cm="1">
        <f t="array" ref="AK26">IF(AC26=9,“0”,IF(AC26&lt;15,"1",IF(AC26&lt;21,"2",IF(AC26&lt;27,"3",IF(AC26&lt;33,"4",IF(AC26&lt;39,"5"))))))</f>
        <v>2</v>
      </c>
      <c r="AL26" s="4" t="str" cm="1">
        <f t="array" ref="AL26">IF(AD26=9,“0”,IF(AD26&lt;15,"1",IF(AD26&lt;21,"2",IF(AD26&lt;27,"3",IF(AD26&lt;33,"4",IF(AD26&lt;39,"5"))))))</f>
        <v>2</v>
      </c>
      <c r="AM26" s="4">
        <v>0</v>
      </c>
      <c r="AN26" s="4" t="str" cm="1">
        <f t="array" ref="AN26">IF(AF26=9,“0”,IF(AF26&lt;15,"1",IF(AF26&lt;21,"2",IF(AF26&lt;27,"3",IF(AF26&lt;33,"4",IF(AF26&lt;39,"5"))))))</f>
        <v>1</v>
      </c>
      <c r="AO26" s="4">
        <f t="shared" si="1"/>
        <v>11</v>
      </c>
      <c r="AQ26" s="2">
        <v>23</v>
      </c>
      <c r="AR26" s="6" t="s">
        <v>66</v>
      </c>
      <c r="AS26" s="2">
        <v>2.6537199999999999</v>
      </c>
      <c r="AT26" s="2">
        <v>0.45828000000000002</v>
      </c>
      <c r="AU26" s="2">
        <v>1.9560500000000001</v>
      </c>
      <c r="AV26" s="2">
        <v>0.65805000000000002</v>
      </c>
      <c r="AW26" s="23">
        <f t="shared" si="2"/>
        <v>-0.4183810363718965</v>
      </c>
      <c r="AX26" s="23">
        <f t="shared" si="3"/>
        <v>0.47348345588235297</v>
      </c>
      <c r="AY26" s="23">
        <f t="shared" si="4"/>
        <v>0.27162539564326948</v>
      </c>
      <c r="AZ26" s="23">
        <f t="shared" si="5"/>
        <v>-0.11600101755278547</v>
      </c>
      <c r="BA26" s="2">
        <v>0</v>
      </c>
      <c r="BB26" s="2" t="str" cm="1">
        <f t="array" ref="BB26">IF(AX26&lt;0.01,“0”,IF(AX26&lt;0.2,"1",IF(AX26&lt;0.4,"2",IF(AX26&lt;0.6,"3",IF(AX26&lt;0.8,"4",IF(AX26&lt;1,"5"))))))</f>
        <v>3</v>
      </c>
      <c r="BC26" s="2" t="str" cm="1">
        <f t="array" ref="BC26">IF(AY26&lt;0.01,“0”,IF(AY26&lt;0.2,"1",IF(AY26&lt;0.4,"2",IF(AY26&lt;0.6,"3",IF(AY26&lt;0.8,"4",IF(AY26&lt;1,"5"))))))</f>
        <v>2</v>
      </c>
      <c r="BD26" s="2">
        <v>0</v>
      </c>
      <c r="BE26" s="2">
        <f t="shared" si="6"/>
        <v>5</v>
      </c>
      <c r="BG26" s="2">
        <v>23</v>
      </c>
      <c r="BH26" s="6" t="s">
        <v>66</v>
      </c>
      <c r="BI26" s="14">
        <v>40.633024139032848</v>
      </c>
      <c r="BJ26" s="14">
        <v>18.320053863463901</v>
      </c>
      <c r="BK26" s="14">
        <v>8.0192153047975161</v>
      </c>
      <c r="BL26" s="14">
        <v>27.976102716792404</v>
      </c>
      <c r="BM26" s="13">
        <v>0.49017535584651384</v>
      </c>
      <c r="BN26" s="13">
        <v>0.43630603497034148</v>
      </c>
      <c r="BO26" s="13">
        <v>0.53511795334507151</v>
      </c>
      <c r="BP26" s="13">
        <v>-7.807717598429309E-2</v>
      </c>
      <c r="BQ26" s="4" t="str" cm="1">
        <f t="array" ref="BQ26">IF(BM26&lt;0.01,“0”,IF(BM26&lt;0.2,"1",IF(BM26&lt;0.4,"2",IF(BM26&lt;0.6,"3",IF(BM26&lt;0.8,"4",IF(BM26&lt;1.1,"5"))))))</f>
        <v>3</v>
      </c>
      <c r="BR26" s="4" t="str" cm="1">
        <f t="array" ref="BR26">IF(BN26&lt;0.01,“0”,IF(BN26&lt;0.2,"1",IF(BN26&lt;0.4,"2",IF(BN26&lt;0.6,"3",IF(BN26&lt;0.8,"4",IF(BN26&lt;1.1,"5"))))))</f>
        <v>3</v>
      </c>
      <c r="BS26" s="4" t="str" cm="1">
        <f t="array" ref="BS26">IF(BO26&lt;0.01,“0”,IF(BO26&lt;0.2,"1",IF(BO26&lt;0.4,"2",IF(BO26&lt;0.6,"3",IF(BO26&lt;0.8,"4",IF(BO26&lt;1.1,"5"))))))</f>
        <v>3</v>
      </c>
      <c r="BT26" s="4">
        <v>0</v>
      </c>
      <c r="BU26" s="4">
        <f t="shared" si="7"/>
        <v>9</v>
      </c>
      <c r="BW26" s="2">
        <v>23</v>
      </c>
      <c r="BX26" s="6" t="s">
        <v>66</v>
      </c>
      <c r="BY26" s="4">
        <v>0.13900000000000001</v>
      </c>
      <c r="BZ26" s="4">
        <v>0.23880000000000001</v>
      </c>
      <c r="CA26" s="4">
        <v>0.23719999999999999</v>
      </c>
      <c r="CB26" s="4">
        <v>0.1694</v>
      </c>
      <c r="CC26" s="13">
        <v>3.7900700360889029E-2</v>
      </c>
      <c r="CD26" s="13">
        <v>-4.2998528175003048E-2</v>
      </c>
      <c r="CE26" s="13">
        <v>-0.15997591339019079</v>
      </c>
      <c r="CF26" s="13">
        <v>5.9108137606625116E-2</v>
      </c>
      <c r="CG26" s="4" t="str" cm="1">
        <f t="array" ref="CG26">IF(CC26&lt;0.01,“0”,IF(CC26&lt;0.035,"1",IF(CC26&lt;0.07,"2",IF(CC26&lt;0.085,"3",IF(CC26&lt;0.14,"4",IF(CC26&lt;0.175,"5"))))))</f>
        <v>2</v>
      </c>
      <c r="CH26" s="4">
        <v>0</v>
      </c>
      <c r="CI26" s="4">
        <v>0</v>
      </c>
      <c r="CJ26" s="4" t="str" cm="1">
        <f t="array" ref="CJ26">IF(CF26&lt;0.01,“0”,IF(CF26&lt;0.035,"1",IF(CF26&lt;0.07,"2",IF(CF26&lt;0.085,"3",IF(CF26&lt;0.14,"4",IF(CF26&lt;0.175,"5"))))))</f>
        <v>2</v>
      </c>
      <c r="CK26" s="4">
        <f t="shared" si="8"/>
        <v>4</v>
      </c>
      <c r="CM26" s="2">
        <v>23</v>
      </c>
      <c r="CN26" s="6" t="s">
        <v>66</v>
      </c>
      <c r="CO26" s="4">
        <v>5325220645.0764685</v>
      </c>
      <c r="CP26" s="7">
        <v>600000</v>
      </c>
      <c r="CQ26" s="7">
        <v>3200000</v>
      </c>
      <c r="CR26" s="12">
        <f t="shared" si="9"/>
        <v>1.1267138772075878E-4</v>
      </c>
      <c r="CS26" s="12">
        <f t="shared" si="10"/>
        <v>6.0091406784404681E-4</v>
      </c>
      <c r="CT26" s="4">
        <v>0</v>
      </c>
      <c r="CU26" s="4">
        <v>0</v>
      </c>
      <c r="CV26" s="4">
        <f t="shared" si="11"/>
        <v>0</v>
      </c>
    </row>
    <row r="27" spans="1:100" x14ac:dyDescent="0.25">
      <c r="A27" s="2">
        <v>24</v>
      </c>
      <c r="B27" s="6" t="s">
        <v>78</v>
      </c>
      <c r="C27" s="4">
        <v>2.0999999999999999E-5</v>
      </c>
      <c r="D27" s="4" t="str" cm="1">
        <f t="array" ref="D27">IF(C27=0.00001,“0”,IF(C27&lt;0.001608,"1",IF(C27&lt;0.003206,"2",IF(C27&lt;0.004804,"3",IF(C27&lt;0.006402,"4",IF(C27&lt;0.0081,"5"))))))</f>
        <v>1</v>
      </c>
      <c r="E27" s="10"/>
      <c r="F27" s="2">
        <v>24</v>
      </c>
      <c r="G27" s="6" t="s">
        <v>78</v>
      </c>
      <c r="H27" s="25">
        <v>1.0880000000000001</v>
      </c>
      <c r="I27" s="25">
        <v>1.077</v>
      </c>
      <c r="J27" s="25">
        <v>1.101</v>
      </c>
      <c r="K27" s="25">
        <v>1.6372</v>
      </c>
      <c r="L27" s="25">
        <v>1.6328</v>
      </c>
      <c r="M27" s="12">
        <v>4.9470186090951232E-2</v>
      </c>
      <c r="N27" s="12">
        <v>1.825469891921612E-2</v>
      </c>
      <c r="O27" s="12">
        <v>0</v>
      </c>
      <c r="P27" s="12">
        <v>0</v>
      </c>
      <c r="Q27" s="4" t="str" cm="1">
        <f t="array" ref="Q27">IF(M27=0,“0”,IF(M27&lt;2%,"1",IF(M27&lt;4%,"2",IF(M27&lt;6%,"3",IF(M27&lt;8%,"4",IF(M27&lt;10%,"5"))))))</f>
        <v>3</v>
      </c>
      <c r="R27" s="4" t="str" cm="1">
        <f t="array" ref="R27">IF(N27=0,“0”,IF(N27&lt;2%,"1",IF(N27&lt;4%,"2",IF(N27&lt;6%,"3",IF(N27&lt;8%,"4",IF(N27&lt;10%,"5"))))))</f>
        <v>1</v>
      </c>
      <c r="S27" s="4">
        <v>0</v>
      </c>
      <c r="T27" s="4">
        <v>0</v>
      </c>
      <c r="U27" s="4">
        <f t="shared" si="0"/>
        <v>4</v>
      </c>
      <c r="W27" s="2">
        <v>24</v>
      </c>
      <c r="X27" s="6" t="s">
        <v>78</v>
      </c>
      <c r="Y27" s="4">
        <v>10</v>
      </c>
      <c r="Z27" s="4">
        <v>10</v>
      </c>
      <c r="AA27" s="4">
        <v>9</v>
      </c>
      <c r="AB27" s="4">
        <v>9</v>
      </c>
      <c r="AC27" s="4">
        <v>12</v>
      </c>
      <c r="AD27" s="4">
        <v>9</v>
      </c>
      <c r="AE27" s="4">
        <v>9</v>
      </c>
      <c r="AF27" s="4">
        <v>10</v>
      </c>
      <c r="AG27" s="4" t="str" cm="1">
        <f t="array" ref="AG27">IF(Y27=9,“0”,IF(Y27&lt;15,"1",IF(Y27&lt;21,"2",IF(Y27&lt;27,"3",IF(Y27&lt;33,"4",IF(Y27&lt;39,"5"))))))</f>
        <v>1</v>
      </c>
      <c r="AH27" s="4" t="str" cm="1">
        <f t="array" ref="AH27">IF(Z27=9,“0”,IF(Z27&lt;15,"1",IF(Z27&lt;21,"2",IF(Z27&lt;27,"3",IF(Z27&lt;33,"4",IF(Z27&lt;39,"5"))))))</f>
        <v>1</v>
      </c>
      <c r="AI27" s="4">
        <v>0</v>
      </c>
      <c r="AJ27" s="4">
        <v>0</v>
      </c>
      <c r="AK27" s="4" t="str" cm="1">
        <f t="array" ref="AK27">IF(AC27=9,“0”,IF(AC27&lt;15,"1",IF(AC27&lt;21,"2",IF(AC27&lt;27,"3",IF(AC27&lt;33,"4",IF(AC27&lt;39,"5"))))))</f>
        <v>1</v>
      </c>
      <c r="AL27" s="4">
        <v>0</v>
      </c>
      <c r="AM27" s="4">
        <v>0</v>
      </c>
      <c r="AN27" s="4" t="str" cm="1">
        <f t="array" ref="AN27">IF(AF27=9,“0”,IF(AF27&lt;15,"1",IF(AF27&lt;21,"2",IF(AF27&lt;27,"3",IF(AF27&lt;33,"4",IF(AF27&lt;39,"5"))))))</f>
        <v>1</v>
      </c>
      <c r="AO27" s="4">
        <f t="shared" si="1"/>
        <v>4</v>
      </c>
      <c r="AQ27" s="2">
        <v>24</v>
      </c>
      <c r="AR27" s="6" t="s">
        <v>78</v>
      </c>
      <c r="AS27" s="2">
        <v>3.1521599999999999</v>
      </c>
      <c r="AT27" s="2">
        <v>0.57672000000000001</v>
      </c>
      <c r="AU27" s="2">
        <v>1.4320200000000001</v>
      </c>
      <c r="AV27" s="2">
        <v>0.50605</v>
      </c>
      <c r="AW27" s="23">
        <f t="shared" si="2"/>
        <v>-0.6847911488815841</v>
      </c>
      <c r="AX27" s="23">
        <f t="shared" si="3"/>
        <v>0.33740808823529411</v>
      </c>
      <c r="AY27" s="23">
        <f t="shared" si="4"/>
        <v>0.46675851796685908</v>
      </c>
      <c r="AZ27" s="23">
        <f t="shared" si="5"/>
        <v>0.1417790214534046</v>
      </c>
      <c r="BA27" s="2">
        <v>0</v>
      </c>
      <c r="BB27" s="2" t="str" cm="1">
        <f t="array" ref="BB27">IF(AX27&lt;0.01,“0”,IF(AX27&lt;0.2,"1",IF(AX27&lt;0.4,"2",IF(AX27&lt;0.6,"3",IF(AX27&lt;0.8,"4",IF(AX27&lt;1,"5"))))))</f>
        <v>2</v>
      </c>
      <c r="BC27" s="2" t="str" cm="1">
        <f t="array" ref="BC27">IF(AY27&lt;0.01,“0”,IF(AY27&lt;0.2,"1",IF(AY27&lt;0.4,"2",IF(AY27&lt;0.6,"3",IF(AY27&lt;0.8,"4",IF(AY27&lt;1,"5"))))))</f>
        <v>3</v>
      </c>
      <c r="BD27" s="2" t="str" cm="1">
        <f t="array" ref="BD27">IF(AZ27&lt;0.01,“0”,IF(AZ27&lt;0.2,"1",IF(AZ27&lt;0.4,"2",IF(AZ27&lt;0.6,"3",IF(AZ27&lt;0.8,"4",IF(AZ27&lt;1,"5"))))))</f>
        <v>1</v>
      </c>
      <c r="BE27" s="2">
        <f t="shared" si="6"/>
        <v>6</v>
      </c>
      <c r="BG27" s="2">
        <v>24</v>
      </c>
      <c r="BH27" s="6" t="s">
        <v>78</v>
      </c>
      <c r="BI27" s="14">
        <v>87.170250447498304</v>
      </c>
      <c r="BJ27" s="14">
        <v>23.7374292267871</v>
      </c>
      <c r="BK27" s="14">
        <v>8.5101645907945116</v>
      </c>
      <c r="BL27" s="14">
        <v>11.831860865885128</v>
      </c>
      <c r="BM27" s="13">
        <v>-9.3729616656189396E-2</v>
      </c>
      <c r="BN27" s="13">
        <v>0.26961756225270461</v>
      </c>
      <c r="BO27" s="13">
        <v>0.50665712517133266</v>
      </c>
      <c r="BP27" s="13">
        <v>0.54405160439749023</v>
      </c>
      <c r="BQ27" s="4">
        <v>0</v>
      </c>
      <c r="BR27" s="4" t="str" cm="1">
        <f t="array" ref="BR27">IF(BN27&lt;0.01,“0”,IF(BN27&lt;0.2,"1",IF(BN27&lt;0.4,"2",IF(BN27&lt;0.6,"3",IF(BN27&lt;0.8,"4",IF(BN27&lt;1.1,"5"))))))</f>
        <v>2</v>
      </c>
      <c r="BS27" s="4" t="str" cm="1">
        <f t="array" ref="BS27">IF(BO27&lt;0.01,“0”,IF(BO27&lt;0.2,"1",IF(BO27&lt;0.4,"2",IF(BO27&lt;0.6,"3",IF(BO27&lt;0.8,"4",IF(BO27&lt;1.1,"5"))))))</f>
        <v>3</v>
      </c>
      <c r="BT27" s="4" t="str" cm="1">
        <f t="array" ref="BT27">IF(BP27&lt;0.01,“0”,IF(BP27&lt;0.2,"1",IF(BP27&lt;0.4,"2",IF(BP27&lt;0.6,"3",IF(BP27&lt;0.8,"4",IF(BP27&lt;1.1,"5"))))))</f>
        <v>3</v>
      </c>
      <c r="BU27" s="4">
        <f t="shared" si="7"/>
        <v>8</v>
      </c>
      <c r="BW27" s="2">
        <v>24</v>
      </c>
      <c r="BX27" s="6" t="s">
        <v>78</v>
      </c>
      <c r="BY27" s="4">
        <v>0.13250000000000001</v>
      </c>
      <c r="BZ27" s="4">
        <v>0.24299999999999999</v>
      </c>
      <c r="CA27" s="4">
        <v>0.25019999999999998</v>
      </c>
      <c r="CB27" s="4">
        <v>0.17430000000000001</v>
      </c>
      <c r="CC27" s="13">
        <v>8.2827787056148627E-2</v>
      </c>
      <c r="CD27" s="13">
        <v>-6.1346462342780399E-2</v>
      </c>
      <c r="CE27" s="13">
        <v>-0.22356560785580257</v>
      </c>
      <c r="CF27" s="13">
        <v>3.2125788781436619E-2</v>
      </c>
      <c r="CG27" s="4" t="str" cm="1">
        <f t="array" ref="CG27">IF(CC27&lt;0.01,“0”,IF(CC27&lt;0.035,"1",IF(CC27&lt;0.07,"2",IF(CC27&lt;0.085,"3",IF(CC27&lt;0.14,"4",IF(CC27&lt;0.175,"5"))))))</f>
        <v>3</v>
      </c>
      <c r="CH27" s="4">
        <v>0</v>
      </c>
      <c r="CI27" s="4">
        <v>0</v>
      </c>
      <c r="CJ27" s="4" t="str" cm="1">
        <f t="array" ref="CJ27">IF(CF27&lt;0.01,“0”,IF(CF27&lt;0.035,"1",IF(CF27&lt;0.07,"2",IF(CF27&lt;0.085,"3",IF(CF27&lt;0.14,"4",IF(CF27&lt;0.175,"5"))))))</f>
        <v>1</v>
      </c>
      <c r="CK27" s="4">
        <f t="shared" si="8"/>
        <v>4</v>
      </c>
      <c r="CM27" s="2">
        <v>24</v>
      </c>
      <c r="CN27" s="6" t="s">
        <v>78</v>
      </c>
      <c r="CO27" s="4">
        <v>5550186350.3976355</v>
      </c>
      <c r="CP27" s="7">
        <v>170000</v>
      </c>
      <c r="CQ27" s="7">
        <v>2000000</v>
      </c>
      <c r="CR27" s="12">
        <f t="shared" si="9"/>
        <v>3.0629602191252654E-5</v>
      </c>
      <c r="CS27" s="12">
        <f t="shared" si="10"/>
        <v>3.6034826107356069E-4</v>
      </c>
      <c r="CT27" s="4">
        <v>0</v>
      </c>
      <c r="CU27" s="4">
        <v>0</v>
      </c>
      <c r="CV27" s="4">
        <f t="shared" si="11"/>
        <v>0</v>
      </c>
    </row>
    <row r="28" spans="1:100" x14ac:dyDescent="0.25">
      <c r="A28" s="2">
        <v>25</v>
      </c>
      <c r="B28" s="6" t="s">
        <v>74</v>
      </c>
      <c r="C28" s="4">
        <v>2.5999999999999998E-5</v>
      </c>
      <c r="D28" s="4" t="str" cm="1">
        <f t="array" ref="D28">IF(C28=0.00001,“0”,IF(C28&lt;0.001608,"1",IF(C28&lt;0.003206,"2",IF(C28&lt;0.004804,"3",IF(C28&lt;0.006402,"4",IF(C28&lt;0.0081,"5"))))))</f>
        <v>1</v>
      </c>
      <c r="E28" s="10"/>
      <c r="F28" s="2">
        <v>25</v>
      </c>
      <c r="G28" s="6" t="s">
        <v>74</v>
      </c>
      <c r="H28" s="25">
        <v>1.0589999999999999</v>
      </c>
      <c r="I28" s="25">
        <v>1.5314000000000001</v>
      </c>
      <c r="J28" s="25">
        <v>1.3334999999999999</v>
      </c>
      <c r="K28" s="25">
        <v>1.7039</v>
      </c>
      <c r="L28" s="25">
        <v>1.5215000000000001</v>
      </c>
      <c r="M28" s="12">
        <v>0</v>
      </c>
      <c r="N28" s="12">
        <v>1.1263641902619526E-2</v>
      </c>
      <c r="O28" s="12">
        <v>0</v>
      </c>
      <c r="P28" s="12">
        <v>0</v>
      </c>
      <c r="Q28" s="4">
        <v>0</v>
      </c>
      <c r="R28" s="4" t="str" cm="1">
        <f t="array" ref="R28">IF(N28=0,“0”,IF(N28&lt;2%,"1",IF(N28&lt;4%,"2",IF(N28&lt;6%,"3",IF(N28&lt;8%,"4",IF(N28&lt;10%,"5"))))))</f>
        <v>1</v>
      </c>
      <c r="S28" s="4">
        <v>0</v>
      </c>
      <c r="T28" s="4">
        <v>0</v>
      </c>
      <c r="U28" s="4">
        <f t="shared" si="0"/>
        <v>1</v>
      </c>
      <c r="W28" s="2">
        <v>25</v>
      </c>
      <c r="X28" s="6" t="s">
        <v>74</v>
      </c>
      <c r="Y28" s="4">
        <v>9</v>
      </c>
      <c r="Z28" s="4">
        <v>13</v>
      </c>
      <c r="AA28" s="4">
        <v>9</v>
      </c>
      <c r="AB28" s="4">
        <v>9</v>
      </c>
      <c r="AC28" s="4">
        <v>15</v>
      </c>
      <c r="AD28" s="4">
        <v>10</v>
      </c>
      <c r="AE28" s="4">
        <v>9</v>
      </c>
      <c r="AF28" s="4">
        <v>13</v>
      </c>
      <c r="AG28" s="4">
        <v>0</v>
      </c>
      <c r="AH28" s="4" t="str" cm="1">
        <f t="array" ref="AH28">IF(Z28=9,“0”,IF(Z28&lt;15,"1",IF(Z28&lt;21,"2",IF(Z28&lt;27,"3",IF(Z28&lt;33,"4",IF(Z28&lt;39,"5"))))))</f>
        <v>1</v>
      </c>
      <c r="AI28" s="4">
        <v>0</v>
      </c>
      <c r="AJ28" s="4">
        <v>0</v>
      </c>
      <c r="AK28" s="4" t="str" cm="1">
        <f t="array" ref="AK28">IF(AC28=9,“0”,IF(AC28&lt;15,"1",IF(AC28&lt;21,"2",IF(AC28&lt;27,"3",IF(AC28&lt;33,"4",IF(AC28&lt;39,"5"))))))</f>
        <v>2</v>
      </c>
      <c r="AL28" s="4" t="str" cm="1">
        <f t="array" ref="AL28">IF(AD28=9,“0”,IF(AD28&lt;15,"1",IF(AD28&lt;21,"2",IF(AD28&lt;27,"3",IF(AD28&lt;33,"4",IF(AD28&lt;39,"5"))))))</f>
        <v>1</v>
      </c>
      <c r="AM28" s="4">
        <v>0</v>
      </c>
      <c r="AN28" s="4" t="str" cm="1">
        <f t="array" ref="AN28">IF(AF28=9,“0”,IF(AF28&lt;15,"1",IF(AF28&lt;21,"2",IF(AF28&lt;27,"3",IF(AF28&lt;33,"4",IF(AF28&lt;39,"5"))))))</f>
        <v>1</v>
      </c>
      <c r="AO28" s="4">
        <f t="shared" si="1"/>
        <v>5</v>
      </c>
      <c r="AQ28" s="2">
        <v>25</v>
      </c>
      <c r="AR28" s="6" t="s">
        <v>74</v>
      </c>
      <c r="AS28" s="2">
        <v>3.0373999999999999</v>
      </c>
      <c r="AT28" s="2">
        <v>0.74824999999999997</v>
      </c>
      <c r="AU28" s="2">
        <v>2.1946099999999999</v>
      </c>
      <c r="AV28" s="2">
        <v>0.56830000000000003</v>
      </c>
      <c r="AW28" s="23">
        <f t="shared" si="2"/>
        <v>-0.6234533258505035</v>
      </c>
      <c r="AX28" s="23">
        <f t="shared" si="3"/>
        <v>0.14033777573529427</v>
      </c>
      <c r="AY28" s="23">
        <f t="shared" si="4"/>
        <v>0.18279277601936328</v>
      </c>
      <c r="AZ28" s="23">
        <f t="shared" si="5"/>
        <v>3.6207919952514156E-2</v>
      </c>
      <c r="BA28" s="2">
        <v>0</v>
      </c>
      <c r="BB28" s="2" t="str" cm="1">
        <f t="array" ref="BB28">IF(AX28&lt;0.01,“0”,IF(AX28&lt;0.2,"1",IF(AX28&lt;0.4,"2",IF(AX28&lt;0.6,"3",IF(AX28&lt;0.8,"4",IF(AX28&lt;1,"5"))))))</f>
        <v>1</v>
      </c>
      <c r="BC28" s="2" t="str" cm="1">
        <f t="array" ref="BC28">IF(AY28&lt;0.01,“0”,IF(AY28&lt;0.2,"1",IF(AY28&lt;0.4,"2",IF(AY28&lt;0.6,"3",IF(AY28&lt;0.8,"4",IF(AY28&lt;1,"5"))))))</f>
        <v>1</v>
      </c>
      <c r="BD28" s="2" t="str" cm="1">
        <f t="array" ref="BD28">IF(AZ28&lt;0.01,“0”,IF(AZ28&lt;0.2,"1",IF(AZ28&lt;0.4,"2",IF(AZ28&lt;0.6,"3",IF(AZ28&lt;0.8,"4",IF(AZ28&lt;1,"5"))))))</f>
        <v>1</v>
      </c>
      <c r="BE28" s="2">
        <f t="shared" si="6"/>
        <v>3</v>
      </c>
      <c r="BG28" s="2">
        <v>25</v>
      </c>
      <c r="BH28" s="6" t="s">
        <v>74</v>
      </c>
      <c r="BI28" s="14">
        <v>64.804802445119904</v>
      </c>
      <c r="BJ28" s="14">
        <v>76.481302462092955</v>
      </c>
      <c r="BK28" s="14">
        <v>4.4055817335791181</v>
      </c>
      <c r="BL28" s="14">
        <v>11.697403829067911</v>
      </c>
      <c r="BM28" s="13">
        <v>0.18689080997340146</v>
      </c>
      <c r="BN28" s="13">
        <v>-1.3532708449874757</v>
      </c>
      <c r="BO28" s="13">
        <v>0.74460395747367425</v>
      </c>
      <c r="BP28" s="13">
        <v>0.54923299309950246</v>
      </c>
      <c r="BQ28" s="4" t="str" cm="1">
        <f t="array" ref="BQ28">IF(BM28&lt;0.01,“0”,IF(BM28&lt;0.2,"1",IF(BM28&lt;0.4,"2",IF(BM28&lt;0.6,"3",IF(BM28&lt;0.8,"4",IF(BM28&lt;1.1,"5"))))))</f>
        <v>1</v>
      </c>
      <c r="BR28" s="4">
        <v>0</v>
      </c>
      <c r="BS28" s="4" t="str" cm="1">
        <f t="array" ref="BS28">IF(BO28&lt;0.01,“0”,IF(BO28&lt;0.2,"1",IF(BO28&lt;0.4,"2",IF(BO28&lt;0.6,"3",IF(BO28&lt;0.8,"4",IF(BO28&lt;1.1,"5"))))))</f>
        <v>4</v>
      </c>
      <c r="BT28" s="4" t="str" cm="1">
        <f t="array" ref="BT28">IF(BP28&lt;0.01,“0”,IF(BP28&lt;0.2,"1",IF(BP28&lt;0.4,"2",IF(BP28&lt;0.6,"3",IF(BP28&lt;0.8,"4",IF(BP28&lt;1.1,"5"))))))</f>
        <v>3</v>
      </c>
      <c r="BU28" s="4">
        <f t="shared" si="7"/>
        <v>8</v>
      </c>
      <c r="BW28" s="2">
        <v>25</v>
      </c>
      <c r="BX28" s="6" t="s">
        <v>74</v>
      </c>
      <c r="BY28" s="4">
        <v>0.13789999999999999</v>
      </c>
      <c r="BZ28" s="4">
        <v>0.23150000000000001</v>
      </c>
      <c r="CA28" s="4">
        <v>0.23019999999999999</v>
      </c>
      <c r="CB28" s="4">
        <v>0.1711</v>
      </c>
      <c r="CC28" s="13">
        <v>4.5335600734941292E-2</v>
      </c>
      <c r="CD28" s="13">
        <v>-1.1351539070995566E-2</v>
      </c>
      <c r="CE28" s="13">
        <v>-0.12560551544101453</v>
      </c>
      <c r="CF28" s="13">
        <v>4.9844048681197198E-2</v>
      </c>
      <c r="CG28" s="4" t="str" cm="1">
        <f t="array" ref="CG28">IF(CC28&lt;0.01,“0”,IF(CC28&lt;0.035,"1",IF(CC28&lt;0.07,"2",IF(CC28&lt;0.085,"3",IF(CC28&lt;0.14,"4",IF(CC28&lt;0.175,"5"))))))</f>
        <v>2</v>
      </c>
      <c r="CH28" s="4">
        <v>0</v>
      </c>
      <c r="CI28" s="4">
        <v>0</v>
      </c>
      <c r="CJ28" s="4" t="str" cm="1">
        <f t="array" ref="CJ28">IF(CF28&lt;0.01,“0”,IF(CF28&lt;0.035,"1",IF(CF28&lt;0.07,"2",IF(CF28&lt;0.085,"3",IF(CF28&lt;0.14,"4",IF(CF28&lt;0.175,"5"))))))</f>
        <v>2</v>
      </c>
      <c r="CK28" s="4">
        <f t="shared" si="8"/>
        <v>4</v>
      </c>
      <c r="CM28" s="2">
        <v>25</v>
      </c>
      <c r="CN28" s="6" t="s">
        <v>74</v>
      </c>
      <c r="CO28" s="4">
        <v>3584709946.5349793</v>
      </c>
      <c r="CP28" s="4">
        <v>0</v>
      </c>
      <c r="CQ28" s="4">
        <v>0</v>
      </c>
      <c r="CR28" s="12">
        <f t="shared" si="9"/>
        <v>0</v>
      </c>
      <c r="CS28" s="12">
        <f t="shared" si="10"/>
        <v>0</v>
      </c>
      <c r="CT28" s="4">
        <v>0</v>
      </c>
      <c r="CU28" s="4">
        <v>0</v>
      </c>
      <c r="CV28" s="4">
        <f t="shared" si="11"/>
        <v>0</v>
      </c>
    </row>
    <row r="29" spans="1:100" x14ac:dyDescent="0.25">
      <c r="A29" s="2">
        <v>26</v>
      </c>
      <c r="B29" s="6" t="s">
        <v>58</v>
      </c>
      <c r="C29" s="4">
        <v>2.0999999999999999E-5</v>
      </c>
      <c r="D29" s="4" t="str" cm="1">
        <f t="array" ref="D29">IF(C29=0.00001,“0”,IF(C29&lt;0.001608,"1",IF(C29&lt;0.003206,"2",IF(C29&lt;0.004804,"3",IF(C29&lt;0.006402,"4",IF(C29&lt;0.0081,"5"))))))</f>
        <v>1</v>
      </c>
      <c r="E29" s="10"/>
      <c r="F29" s="2">
        <v>26</v>
      </c>
      <c r="G29" s="6" t="s">
        <v>58</v>
      </c>
      <c r="H29" s="25">
        <v>1.0860000000000001</v>
      </c>
      <c r="I29" s="25">
        <v>1.1144000000000001</v>
      </c>
      <c r="J29" s="25">
        <v>1.1113</v>
      </c>
      <c r="K29" s="25">
        <v>1.5262</v>
      </c>
      <c r="L29" s="25">
        <v>1.6034999999999999</v>
      </c>
      <c r="M29" s="12">
        <v>1.5572100738117108E-2</v>
      </c>
      <c r="N29" s="12">
        <v>2.5344551914592818E-2</v>
      </c>
      <c r="O29" s="12">
        <v>0</v>
      </c>
      <c r="P29" s="12">
        <v>0</v>
      </c>
      <c r="Q29" s="4" t="str" cm="1">
        <f t="array" ref="Q29">IF(M29=0,“0”,IF(M29&lt;2%,"1",IF(M29&lt;4%,"2",IF(M29&lt;6%,"3",IF(M29&lt;8%,"4",IF(M29&lt;10%,"5"))))))</f>
        <v>1</v>
      </c>
      <c r="R29" s="4" t="str" cm="1">
        <f t="array" ref="R29">IF(N29=0,“0”,IF(N29&lt;2%,"1",IF(N29&lt;4%,"2",IF(N29&lt;6%,"3",IF(N29&lt;8%,"4",IF(N29&lt;10%,"5"))))))</f>
        <v>2</v>
      </c>
      <c r="S29" s="4">
        <v>0</v>
      </c>
      <c r="T29" s="4">
        <v>0</v>
      </c>
      <c r="U29" s="4">
        <f t="shared" si="0"/>
        <v>3</v>
      </c>
      <c r="W29" s="2">
        <v>26</v>
      </c>
      <c r="X29" s="6" t="s">
        <v>58</v>
      </c>
      <c r="Y29" s="4">
        <v>10</v>
      </c>
      <c r="Z29" s="4">
        <v>18</v>
      </c>
      <c r="AA29" s="4">
        <v>9</v>
      </c>
      <c r="AB29" s="4">
        <v>9</v>
      </c>
      <c r="AC29" s="4">
        <v>10</v>
      </c>
      <c r="AD29" s="4">
        <v>0</v>
      </c>
      <c r="AE29" s="4">
        <v>9</v>
      </c>
      <c r="AF29" s="4">
        <v>10</v>
      </c>
      <c r="AG29" s="4" t="str" cm="1">
        <f t="array" ref="AG29">IF(Y29=9,“0”,IF(Y29&lt;15,"1",IF(Y29&lt;21,"2",IF(Y29&lt;27,"3",IF(Y29&lt;33,"4",IF(Y29&lt;39,"5"))))))</f>
        <v>1</v>
      </c>
      <c r="AH29" s="4" t="str" cm="1">
        <f t="array" ref="AH29">IF(Z29=9,“0”,IF(Z29&lt;15,"1",IF(Z29&lt;21,"2",IF(Z29&lt;27,"3",IF(Z29&lt;33,"4",IF(Z29&lt;39,"5"))))))</f>
        <v>2</v>
      </c>
      <c r="AI29" s="4">
        <v>0</v>
      </c>
      <c r="AJ29" s="4">
        <v>0</v>
      </c>
      <c r="AK29" s="4" t="str" cm="1">
        <f t="array" ref="AK29">IF(AC29=9,“0”,IF(AC29&lt;15,"1",IF(AC29&lt;21,"2",IF(AC29&lt;27,"3",IF(AC29&lt;33,"4",IF(AC29&lt;39,"5"))))))</f>
        <v>1</v>
      </c>
      <c r="AL29" s="4" t="str" cm="1">
        <f t="array" ref="AL29">IF(AD29=9,“0”,IF(AD29&lt;15,"1",IF(AD29&lt;21,"2",IF(AD29&lt;27,"3",IF(AD29&lt;33,"4",IF(AD29&lt;39,"5"))))))</f>
        <v>1</v>
      </c>
      <c r="AM29" s="4">
        <v>0</v>
      </c>
      <c r="AN29" s="4" t="str" cm="1">
        <f t="array" ref="AN29">IF(AF29=9,“0”,IF(AF29&lt;15,"1",IF(AF29&lt;21,"2",IF(AF29&lt;27,"3",IF(AF29&lt;33,"4",IF(AF29&lt;39,"5"))))))</f>
        <v>1</v>
      </c>
      <c r="AO29" s="4">
        <f t="shared" si="1"/>
        <v>6</v>
      </c>
      <c r="AQ29" s="2">
        <v>26</v>
      </c>
      <c r="AR29" s="6" t="s">
        <v>58</v>
      </c>
      <c r="AS29" s="2">
        <v>0.78288999999999997</v>
      </c>
      <c r="AT29" s="2">
        <v>0.41671000000000002</v>
      </c>
      <c r="AU29" s="2">
        <v>1.99848</v>
      </c>
      <c r="AV29" s="2">
        <v>0.68147000000000002</v>
      </c>
      <c r="AW29" s="23">
        <f t="shared" si="2"/>
        <v>0.5815548250888587</v>
      </c>
      <c r="AX29" s="23">
        <f t="shared" si="3"/>
        <v>0.52124310661764706</v>
      </c>
      <c r="AY29" s="23">
        <f t="shared" si="4"/>
        <v>0.25582573077639181</v>
      </c>
      <c r="AZ29" s="23">
        <f t="shared" si="5"/>
        <v>-0.15571949461544987</v>
      </c>
      <c r="BA29" s="2" t="str" cm="1">
        <f t="array" ref="BA29">IF(AW29&lt;0.01,“0”,IF(AW29&lt;0.2,"1",IF(AW29&lt;0.4,"2",IF(AW29&lt;0.6,"3",IF(AW29&lt;0.8,"4",IF(AW29&lt;1,"5"))))))</f>
        <v>3</v>
      </c>
      <c r="BB29" s="2" t="str" cm="1">
        <f t="array" ref="BB29">IF(AX29&lt;0.01,“0”,IF(AX29&lt;0.2,"1",IF(AX29&lt;0.4,"2",IF(AX29&lt;0.6,"3",IF(AX29&lt;0.8,"4",IF(AX29&lt;1,"5"))))))</f>
        <v>3</v>
      </c>
      <c r="BC29" s="2" t="str" cm="1">
        <f t="array" ref="BC29">IF(AY29&lt;0.01,“0”,IF(AY29&lt;0.2,"1",IF(AY29&lt;0.4,"2",IF(AY29&lt;0.6,"3",IF(AY29&lt;0.8,"4",IF(AY29&lt;1,"5"))))))</f>
        <v>2</v>
      </c>
      <c r="BD29" s="2">
        <v>0</v>
      </c>
      <c r="BE29" s="2">
        <f t="shared" si="6"/>
        <v>8</v>
      </c>
      <c r="BG29" s="2">
        <v>26</v>
      </c>
      <c r="BH29" s="6" t="s">
        <v>58</v>
      </c>
      <c r="BI29" s="14">
        <v>57.175477405795803</v>
      </c>
      <c r="BJ29" s="14">
        <v>27.2199949747665</v>
      </c>
      <c r="BK29" s="14">
        <v>8.5598333509592113</v>
      </c>
      <c r="BL29" s="14">
        <v>5.1905920041692708</v>
      </c>
      <c r="BM29" s="13">
        <v>0.28261634371648936</v>
      </c>
      <c r="BN29" s="13">
        <v>0.16246169308410774</v>
      </c>
      <c r="BO29" s="13">
        <v>0.50377777675598767</v>
      </c>
      <c r="BP29" s="13">
        <v>0.79997718673721496</v>
      </c>
      <c r="BQ29" s="4" t="str" cm="1">
        <f t="array" ref="BQ29">IF(BM29&lt;0.01,“0”,IF(BM29&lt;0.2,"1",IF(BM29&lt;0.4,"2",IF(BM29&lt;0.6,"3",IF(BM29&lt;0.8,"4",IF(BM29&lt;1.1,"5"))))))</f>
        <v>2</v>
      </c>
      <c r="BR29" s="4" t="str" cm="1">
        <f t="array" ref="BR29">IF(BN29&lt;0.01,“0”,IF(BN29&lt;0.2,"1",IF(BN29&lt;0.4,"2",IF(BN29&lt;0.6,"3",IF(BN29&lt;0.8,"4",IF(BN29&lt;1.1,"5"))))))</f>
        <v>1</v>
      </c>
      <c r="BS29" s="4" t="str" cm="1">
        <f t="array" ref="BS29">IF(BO29&lt;0.01,“0”,IF(BO29&lt;0.2,"1",IF(BO29&lt;0.4,"2",IF(BO29&lt;0.6,"3",IF(BO29&lt;0.8,"4",IF(BO29&lt;1.1,"5"))))))</f>
        <v>3</v>
      </c>
      <c r="BT29" s="4" t="str" cm="1">
        <f t="array" ref="BT29">IF(BP29&lt;0.01,“0”,IF(BP29&lt;0.2,"1",IF(BP29&lt;0.4,"2",IF(BP29&lt;0.6,"3",IF(BP29&lt;0.8,"4",IF(BP29&lt;1.1,"5"))))))</f>
        <v>4</v>
      </c>
      <c r="BU29" s="4">
        <f t="shared" si="7"/>
        <v>10</v>
      </c>
      <c r="BW29" s="2">
        <v>26</v>
      </c>
      <c r="BX29" s="6" t="s">
        <v>58</v>
      </c>
      <c r="BY29" s="4">
        <v>0.1331</v>
      </c>
      <c r="BZ29" s="4">
        <v>0.2394</v>
      </c>
      <c r="CA29" s="4">
        <v>0.23369999999999999</v>
      </c>
      <c r="CB29" s="4">
        <v>0.1726</v>
      </c>
      <c r="CC29" s="13">
        <v>7.8609668573460842E-2</v>
      </c>
      <c r="CD29" s="13">
        <v>-4.5484531872012082E-2</v>
      </c>
      <c r="CE29" s="13">
        <v>-0.14259489302437769</v>
      </c>
      <c r="CF29" s="13">
        <v>4.1362528344829265E-2</v>
      </c>
      <c r="CG29" s="4" t="str" cm="1">
        <f t="array" ref="CG29">IF(CC29&lt;0.01,“0”,IF(CC29&lt;0.035,"1",IF(CC29&lt;0.07,"2",IF(CC29&lt;0.085,"3",IF(CC29&lt;0.14,"4",IF(CC29&lt;0.175,"5"))))))</f>
        <v>3</v>
      </c>
      <c r="CH29" s="4">
        <v>0</v>
      </c>
      <c r="CI29" s="4">
        <v>0</v>
      </c>
      <c r="CJ29" s="4" t="str" cm="1">
        <f t="array" ref="CJ29">IF(CF29&lt;0.01,“0”,IF(CF29&lt;0.035,"1",IF(CF29&lt;0.07,"2",IF(CF29&lt;0.085,"3",IF(CF29&lt;0.14,"4",IF(CF29&lt;0.175,"5"))))))</f>
        <v>2</v>
      </c>
      <c r="CK29" s="4">
        <f t="shared" si="8"/>
        <v>5</v>
      </c>
      <c r="CM29" s="2">
        <v>26</v>
      </c>
      <c r="CN29" s="6" t="s">
        <v>58</v>
      </c>
      <c r="CO29" s="4">
        <v>3200288655.3599153</v>
      </c>
      <c r="CP29" s="4">
        <v>0</v>
      </c>
      <c r="CQ29" s="7">
        <v>200000</v>
      </c>
      <c r="CR29" s="12">
        <f t="shared" si="9"/>
        <v>0</v>
      </c>
      <c r="CS29" s="12">
        <f t="shared" si="10"/>
        <v>6.249436270851241E-5</v>
      </c>
      <c r="CT29" s="4">
        <v>0</v>
      </c>
      <c r="CU29" s="4">
        <v>0</v>
      </c>
      <c r="CV29" s="4">
        <f t="shared" si="11"/>
        <v>0</v>
      </c>
    </row>
    <row r="30" spans="1:100" x14ac:dyDescent="0.25">
      <c r="A30" s="2">
        <v>27</v>
      </c>
      <c r="B30" s="6" t="s">
        <v>43</v>
      </c>
      <c r="C30" s="4">
        <v>1.07142857142857E-4</v>
      </c>
      <c r="D30" s="4" t="str" cm="1">
        <f t="array" ref="D30">IF(C30=0.00001,“0”,IF(C30&lt;0.001608,"1",IF(C30&lt;0.003206,"2",IF(C30&lt;0.004804,"3",IF(C30&lt;0.006402,"4",IF(C30&lt;0.0081,"5"))))))</f>
        <v>1</v>
      </c>
      <c r="E30" s="10"/>
      <c r="F30" s="2">
        <v>27</v>
      </c>
      <c r="G30" s="6" t="s">
        <v>43</v>
      </c>
      <c r="H30" s="25">
        <v>1.0629999999999999</v>
      </c>
      <c r="I30" s="25">
        <v>1.1494</v>
      </c>
      <c r="J30" s="25">
        <v>1.2024999999999999</v>
      </c>
      <c r="K30" s="25">
        <v>1.7119</v>
      </c>
      <c r="L30" s="25">
        <v>1.1900999999999999</v>
      </c>
      <c r="M30" s="12">
        <v>0</v>
      </c>
      <c r="N30" s="12">
        <v>0</v>
      </c>
      <c r="O30" s="12">
        <v>0</v>
      </c>
      <c r="P30" s="12">
        <v>9.2889908256880704E-2</v>
      </c>
      <c r="Q30" s="4">
        <v>0</v>
      </c>
      <c r="R30" s="4">
        <v>0</v>
      </c>
      <c r="S30" s="4">
        <v>0</v>
      </c>
      <c r="T30" s="4" t="str" cm="1">
        <f t="array" ref="T30">IF(P30=0,“0”,IF(P30&lt;2%,"1",IF(P30&lt;4%,"2",IF(P30&lt;6%,"3",IF(P30&lt;8%,"4",IF(P30&lt;10%,"5"))))))</f>
        <v>5</v>
      </c>
      <c r="U30" s="4">
        <f t="shared" si="0"/>
        <v>5</v>
      </c>
      <c r="W30" s="2">
        <v>27</v>
      </c>
      <c r="X30" s="6" t="s">
        <v>43</v>
      </c>
      <c r="Y30" s="4">
        <v>14</v>
      </c>
      <c r="Z30" s="4">
        <v>18</v>
      </c>
      <c r="AA30" s="4">
        <v>9</v>
      </c>
      <c r="AB30" s="4">
        <v>18</v>
      </c>
      <c r="AC30" s="4">
        <v>20</v>
      </c>
      <c r="AD30" s="4">
        <v>34</v>
      </c>
      <c r="AE30" s="4">
        <v>14</v>
      </c>
      <c r="AF30" s="4">
        <v>20</v>
      </c>
      <c r="AG30" s="4" t="str" cm="1">
        <f t="array" ref="AG30">IF(Y30&lt;10,“0”,IF(Y30&lt;15,"1",IF(Y30&lt;21,"2",IF(Y30&lt;27,"3",IF(Y30&lt;33,"4",IF(Y30&lt;39,"5"))))))</f>
        <v>1</v>
      </c>
      <c r="AH30" s="4" t="str" cm="1">
        <f t="array" ref="AH30">IF(Z30&lt;10,“0”,IF(Z30&lt;15,"1",IF(Z30&lt;21,"2",IF(Z30&lt;27,"3",IF(Z30&lt;33,"4",IF(Z30&lt;39,"5"))))))</f>
        <v>2</v>
      </c>
      <c r="AI30" s="4">
        <v>0</v>
      </c>
      <c r="AJ30" s="4" t="str" cm="1">
        <f t="array" ref="AJ30">IF(AB30&lt;10,“0”,IF(AB30&lt;15,"1",IF(AB30&lt;21,"2",IF(AB30&lt;27,"3",IF(AB30&lt;33,"4",IF(AB30&lt;39,"5"))))))</f>
        <v>2</v>
      </c>
      <c r="AK30" s="4" t="str" cm="1">
        <f t="array" ref="AK30">IF(AC30&lt;10,“0”,IF(AC30&lt;15,"1",IF(AC30&lt;21,"2",IF(AC30&lt;27,"3",IF(AC30&lt;33,"4",IF(AC30&lt;39,"5"))))))</f>
        <v>2</v>
      </c>
      <c r="AL30" s="4" t="str" cm="1">
        <f t="array" ref="AL30">IF(AD30&lt;10,“0”,IF(AD30&lt;15,"1",IF(AD30&lt;21,"2",IF(AD30&lt;27,"3",IF(AD30&lt;33,"4",IF(AD30&lt;39,"5"))))))</f>
        <v>5</v>
      </c>
      <c r="AM30" s="4" t="str" cm="1">
        <f t="array" ref="AM30">IF(AE30&lt;10,“0”,IF(AE30&lt;15,"1",IF(AE30&lt;21,"2",IF(AE30&lt;27,"3",IF(AE30&lt;33,"4",IF(AE30&lt;39,"5"))))))</f>
        <v>1</v>
      </c>
      <c r="AN30" s="4" t="str" cm="1">
        <f t="array" ref="AN30">IF(AF30&lt;10,“0”,IF(AF30&lt;15,"1",IF(AF30&lt;21,"2",IF(AF30&lt;27,"3",IF(AF30&lt;33,"4",IF(AF30&lt;39,"5"))))))</f>
        <v>2</v>
      </c>
      <c r="AO30" s="4">
        <f t="shared" si="1"/>
        <v>15</v>
      </c>
      <c r="AQ30" s="2">
        <v>27</v>
      </c>
      <c r="AR30" s="6" t="s">
        <v>43</v>
      </c>
      <c r="AS30" s="2">
        <v>3.5095000000000001</v>
      </c>
      <c r="AT30" s="2">
        <v>0.33339999999999997</v>
      </c>
      <c r="AU30" s="2">
        <v>1.28715</v>
      </c>
      <c r="AV30" s="2">
        <v>0.40525</v>
      </c>
      <c r="AW30" s="23">
        <f t="shared" si="2"/>
        <v>-0.87578502899596455</v>
      </c>
      <c r="AX30" s="23">
        <f t="shared" si="3"/>
        <v>0.61695772058823528</v>
      </c>
      <c r="AY30" s="23">
        <f t="shared" si="4"/>
        <v>0.52070377955687963</v>
      </c>
      <c r="AZ30" s="23">
        <f t="shared" si="5"/>
        <v>0.31272788942593066</v>
      </c>
      <c r="BA30" s="2">
        <v>0</v>
      </c>
      <c r="BB30" s="2" t="str" cm="1">
        <f t="array" ref="BB30">IF(AX30&lt;0.01,“0”,IF(AX30&lt;0.2,"1",IF(AX30&lt;0.4,"2",IF(AX30&lt;0.6,"3",IF(AX30&lt;0.8,"4",IF(AX30&lt;1,"5"))))))</f>
        <v>4</v>
      </c>
      <c r="BC30" s="2" t="str" cm="1">
        <f t="array" ref="BC30">IF(AY30&lt;0.01,“0”,IF(AY30&lt;0.2,"1",IF(AY30&lt;0.4,"2",IF(AY30&lt;0.6,"3",IF(AY30&lt;0.8,"4",IF(AY30&lt;1,"5"))))))</f>
        <v>3</v>
      </c>
      <c r="BD30" s="2" t="str" cm="1">
        <f t="array" ref="BD30">IF(AZ30&lt;0.01,“0”,IF(AZ30&lt;0.2,"1",IF(AZ30&lt;0.4,"2",IF(AZ30&lt;0.6,"3",IF(AZ30&lt;0.8,"4",IF(AZ30&lt;1,"5"))))))</f>
        <v>2</v>
      </c>
      <c r="BE30" s="2">
        <f t="shared" si="6"/>
        <v>9</v>
      </c>
      <c r="BG30" s="2">
        <v>27</v>
      </c>
      <c r="BH30" s="6" t="s">
        <v>43</v>
      </c>
      <c r="BI30" s="4">
        <v>57</v>
      </c>
      <c r="BJ30" s="4">
        <v>0</v>
      </c>
      <c r="BK30" s="4">
        <v>5.4</v>
      </c>
      <c r="BL30" s="4">
        <v>7.1</v>
      </c>
      <c r="BM30" s="13">
        <v>0.28481806775407781</v>
      </c>
      <c r="BN30" s="13">
        <v>1</v>
      </c>
      <c r="BO30" s="13">
        <v>0.68695652173913047</v>
      </c>
      <c r="BP30" s="13">
        <v>0.72639691714836219</v>
      </c>
      <c r="BQ30" s="4" t="str" cm="1">
        <f t="array" ref="BQ30">IF(BM30&lt;0.01,“0”,IF(BM30&lt;0.2,"1",IF(BM30&lt;0.4,"2",IF(BM30&lt;0.6,"3",IF(BM30&lt;0.8,"4",IF(BM30&lt;1.1,"5"))))))</f>
        <v>2</v>
      </c>
      <c r="BR30" s="4" t="str" cm="1">
        <f t="array" ref="BR30">IF(BN30&lt;0.01,“0”,IF(BN30&lt;0.2,"1",IF(BN30&lt;0.4,"2",IF(BN30&lt;0.6,"3",IF(BN30&lt;0.8,"4",IF(BN30&lt;1.1,"5"))))))</f>
        <v>5</v>
      </c>
      <c r="BS30" s="4" t="str" cm="1">
        <f t="array" ref="BS30">IF(BO30&lt;0.01,“0”,IF(BO30&lt;0.2,"1",IF(BO30&lt;0.4,"2",IF(BO30&lt;0.6,"3",IF(BO30&lt;0.8,"4",IF(BO30&lt;1.1,"5"))))))</f>
        <v>4</v>
      </c>
      <c r="BT30" s="4" t="str" cm="1">
        <f t="array" ref="BT30">IF(BP30&lt;0.01,“0”,IF(BP30&lt;0.2,"1",IF(BP30&lt;0.4,"2",IF(BP30&lt;0.6,"3",IF(BP30&lt;0.8,"4",IF(BP30&lt;1.1,"5"))))))</f>
        <v>4</v>
      </c>
      <c r="BU30" s="4">
        <f t="shared" si="7"/>
        <v>15</v>
      </c>
      <c r="BW30" s="2">
        <v>27</v>
      </c>
      <c r="BX30" s="6" t="s">
        <v>43</v>
      </c>
      <c r="BY30" s="4">
        <v>0.1239</v>
      </c>
      <c r="BZ30" s="4">
        <v>0.2306</v>
      </c>
      <c r="CA30" s="4">
        <v>0.24199999999999999</v>
      </c>
      <c r="CB30" s="4">
        <v>0.16289999999999999</v>
      </c>
      <c r="CC30" s="13">
        <v>0.14260989961924542</v>
      </c>
      <c r="CD30" s="13">
        <v>-7.206813714784932E-3</v>
      </c>
      <c r="CE30" s="13">
        <v>-0.18337408312958425</v>
      </c>
      <c r="CF30" s="13">
        <v>9.5251319078033858E-2</v>
      </c>
      <c r="CG30" s="4" t="str" cm="1">
        <f t="array" ref="CG30">IF(CC30&lt;0.01,“0”,IF(CC30&lt;0.035,"1",IF(CC30&lt;0.07,"2",IF(CC30&lt;0.085,"3",IF(CC30&lt;0.14,"4",IF(CC30&lt;0.175,"5"))))))</f>
        <v>5</v>
      </c>
      <c r="CH30" s="4">
        <v>0</v>
      </c>
      <c r="CI30" s="4">
        <v>0</v>
      </c>
      <c r="CJ30" s="4" t="str" cm="1">
        <f t="array" ref="CJ30">IF(CF30&lt;0.01,“0”,IF(CF30&lt;0.035,"1",IF(CF30&lt;0.07,"2",IF(CF30&lt;0.085,"3",IF(CF30&lt;0.14,"4",IF(CF30&lt;0.175,"5"))))))</f>
        <v>4</v>
      </c>
      <c r="CK30" s="4">
        <f t="shared" si="8"/>
        <v>9</v>
      </c>
      <c r="CM30" s="2">
        <v>27</v>
      </c>
      <c r="CN30" s="6" t="s">
        <v>43</v>
      </c>
      <c r="CO30" s="7">
        <v>1800000000</v>
      </c>
      <c r="CP30" s="7">
        <v>600000</v>
      </c>
      <c r="CQ30" s="7">
        <v>200000000</v>
      </c>
      <c r="CR30" s="12">
        <f t="shared" si="9"/>
        <v>3.3333333333333332E-4</v>
      </c>
      <c r="CS30" s="12">
        <f t="shared" si="10"/>
        <v>0.1111111111111111</v>
      </c>
      <c r="CT30" s="4">
        <v>0</v>
      </c>
      <c r="CU30" s="4" t="str" cm="1">
        <f t="array" ref="CU30">IF(CS30&lt;0.01,“0”,IF(CS30&lt;0.2,"1",IF(CS30&lt;0.4,"2",IF(CS30&lt;0.6,"3",IF(CS30&lt;0.8,"4",IF(CS30&lt;1,"5"))))))</f>
        <v>1</v>
      </c>
      <c r="CV30" s="4">
        <f t="shared" si="11"/>
        <v>1</v>
      </c>
    </row>
    <row r="31" spans="1:100" x14ac:dyDescent="0.25">
      <c r="A31" s="2">
        <v>28</v>
      </c>
      <c r="B31" s="6" t="s">
        <v>62</v>
      </c>
      <c r="C31" s="4">
        <v>2.0999999999999999E-5</v>
      </c>
      <c r="D31" s="4" t="str" cm="1">
        <f t="array" ref="D31">IF(C31=0.00001,“0”,IF(C31&lt;0.001608,"1",IF(C31&lt;0.003206,"2",IF(C31&lt;0.004804,"3",IF(C31&lt;0.006402,"4",IF(C31&lt;0.0081,"5"))))))</f>
        <v>1</v>
      </c>
      <c r="E31" s="10"/>
      <c r="F31" s="2">
        <v>28</v>
      </c>
      <c r="G31" s="6" t="s">
        <v>62</v>
      </c>
      <c r="H31" s="25">
        <v>0.93899999999999995</v>
      </c>
      <c r="I31" s="25">
        <v>1.0153000000000001</v>
      </c>
      <c r="J31" s="25">
        <v>1.0641</v>
      </c>
      <c r="K31" s="25">
        <v>1.6287</v>
      </c>
      <c r="L31" s="25">
        <v>1.4722999999999999</v>
      </c>
      <c r="M31" s="12">
        <v>4.0819686838395271E-2</v>
      </c>
      <c r="N31" s="12">
        <v>2.4318636468853717E-2</v>
      </c>
      <c r="O31" s="12">
        <v>0</v>
      </c>
      <c r="P31" s="12">
        <v>0</v>
      </c>
      <c r="Q31" s="4" t="str" cm="1">
        <f t="array" ref="Q31">IF(M31=0,“0”,IF(M31&lt;2%,"1",IF(M31&lt;4%,"2",IF(M31&lt;6%,"3",IF(M31&lt;8%,"4",IF(M31&lt;10%,"5"))))))</f>
        <v>3</v>
      </c>
      <c r="R31" s="4" t="str" cm="1">
        <f t="array" ref="R31">IF(N31=0,“0”,IF(N31&lt;2%,"1",IF(N31&lt;4%,"2",IF(N31&lt;6%,"3",IF(N31&lt;8%,"4",IF(N31&lt;10%,"5"))))))</f>
        <v>2</v>
      </c>
      <c r="S31" s="4">
        <v>0</v>
      </c>
      <c r="T31" s="4">
        <v>0</v>
      </c>
      <c r="U31" s="4">
        <f t="shared" si="0"/>
        <v>5</v>
      </c>
      <c r="W31" s="2">
        <v>28</v>
      </c>
      <c r="X31" s="6" t="s">
        <v>62</v>
      </c>
      <c r="Y31" s="4">
        <v>10</v>
      </c>
      <c r="Z31" s="4">
        <v>10</v>
      </c>
      <c r="AA31" s="4">
        <v>9</v>
      </c>
      <c r="AB31" s="4">
        <v>9</v>
      </c>
      <c r="AC31" s="4">
        <v>9</v>
      </c>
      <c r="AD31" s="4">
        <v>9</v>
      </c>
      <c r="AE31" s="4">
        <v>9</v>
      </c>
      <c r="AF31" s="4">
        <v>9</v>
      </c>
      <c r="AG31" s="4" t="str" cm="1">
        <f t="array" ref="AG31">IF(Y31=9,“0”,IF(Y31&lt;15,"1",IF(Y31&lt;21,"2",IF(Y31&lt;27,"3",IF(Y31&lt;33,"4",IF(Y31&lt;39,"5"))))))</f>
        <v>1</v>
      </c>
      <c r="AH31" s="4" t="str" cm="1">
        <f t="array" ref="AH31">IF(Z31=9,“0”,IF(Z31&lt;15,"1",IF(Z31&lt;21,"2",IF(Z31&lt;27,"3",IF(Z31&lt;33,"4",IF(Z31&lt;39,"5"))))))</f>
        <v>1</v>
      </c>
      <c r="AI31" s="4">
        <v>0</v>
      </c>
      <c r="AJ31" s="4">
        <v>0</v>
      </c>
      <c r="AK31" s="4">
        <v>0</v>
      </c>
      <c r="AL31" s="4">
        <v>0</v>
      </c>
      <c r="AM31" s="4">
        <v>0</v>
      </c>
      <c r="AN31" s="4">
        <v>0</v>
      </c>
      <c r="AO31" s="4">
        <f t="shared" si="1"/>
        <v>2</v>
      </c>
      <c r="AQ31" s="2">
        <v>28</v>
      </c>
      <c r="AR31" s="6" t="s">
        <v>62</v>
      </c>
      <c r="AS31" s="2">
        <v>2.4697100000000001</v>
      </c>
      <c r="AT31" s="2">
        <v>0.48986000000000002</v>
      </c>
      <c r="AU31" s="2">
        <v>0.90783000000000003</v>
      </c>
      <c r="AV31" s="2">
        <v>0.58504999999999996</v>
      </c>
      <c r="AW31" s="23">
        <f t="shared" si="2"/>
        <v>-0.32002993131831414</v>
      </c>
      <c r="AX31" s="23">
        <f t="shared" si="3"/>
        <v>0.43720128676470593</v>
      </c>
      <c r="AY31" s="23">
        <f t="shared" si="4"/>
        <v>0.66195121951219515</v>
      </c>
      <c r="AZ31" s="23">
        <f t="shared" si="5"/>
        <v>7.8012380225558342E-3</v>
      </c>
      <c r="BA31" s="2">
        <v>0</v>
      </c>
      <c r="BB31" s="2" t="str" cm="1">
        <f t="array" ref="BB31">IF(AX31&lt;0.01,“0”,IF(AX31&lt;0.2,"1",IF(AX31&lt;0.4,"2",IF(AX31&lt;0.6,"3",IF(AX31&lt;0.8,"4",IF(AX31&lt;1,"5"))))))</f>
        <v>3</v>
      </c>
      <c r="BC31" s="2" t="str" cm="1">
        <f t="array" ref="BC31">IF(AY31&lt;0.01,“0”,IF(AY31&lt;0.2,"1",IF(AY31&lt;0.4,"2",IF(AY31&lt;0.6,"3",IF(AY31&lt;0.8,"4",IF(AY31&lt;1,"5"))))))</f>
        <v>4</v>
      </c>
      <c r="BD31" s="2">
        <v>0</v>
      </c>
      <c r="BE31" s="2">
        <f t="shared" si="6"/>
        <v>7</v>
      </c>
      <c r="BG31" s="2">
        <v>28</v>
      </c>
      <c r="BH31" s="6" t="s">
        <v>62</v>
      </c>
      <c r="BI31" s="14">
        <v>35.581314917597105</v>
      </c>
      <c r="BJ31" s="14">
        <v>15.498640163166399</v>
      </c>
      <c r="BK31" s="14">
        <v>4.59662810826722</v>
      </c>
      <c r="BL31" s="14">
        <v>16.376078983086821</v>
      </c>
      <c r="BM31" s="13">
        <v>0.55355941132249553</v>
      </c>
      <c r="BN31" s="13">
        <v>0.5231187642102646</v>
      </c>
      <c r="BO31" s="13">
        <v>0.73352880531784237</v>
      </c>
      <c r="BP31" s="13">
        <v>0.36893722608528623</v>
      </c>
      <c r="BQ31" s="4" t="str" cm="1">
        <f t="array" ref="BQ31">IF(BM31&lt;0.01,“0”,IF(BM31&lt;0.2,"1",IF(BM31&lt;0.4,"2",IF(BM31&lt;0.6,"3",IF(BM31&lt;0.8,"4",IF(BM31&lt;1.1,"5"))))))</f>
        <v>3</v>
      </c>
      <c r="BR31" s="4" t="str" cm="1">
        <f t="array" ref="BR31">IF(BN31&lt;0.01,“0”,IF(BN31&lt;0.2,"1",IF(BN31&lt;0.4,"2",IF(BN31&lt;0.6,"3",IF(BN31&lt;0.8,"4",IF(BN31&lt;1.1,"5"))))))</f>
        <v>3</v>
      </c>
      <c r="BS31" s="4" t="str" cm="1">
        <f t="array" ref="BS31">IF(BO31&lt;0.01,“0”,IF(BO31&lt;0.2,"1",IF(BO31&lt;0.4,"2",IF(BO31&lt;0.6,"3",IF(BO31&lt;0.8,"4",IF(BO31&lt;1.1,"5"))))))</f>
        <v>4</v>
      </c>
      <c r="BT31" s="4" t="str" cm="1">
        <f t="array" ref="BT31">IF(BP31&lt;0.01,“0”,IF(BP31&lt;0.2,"1",IF(BP31&lt;0.4,"2",IF(BP31&lt;0.6,"3",IF(BP31&lt;0.8,"4",IF(BP31&lt;1.1,"5"))))))</f>
        <v>2</v>
      </c>
      <c r="BU31" s="4">
        <f t="shared" si="7"/>
        <v>12</v>
      </c>
      <c r="BW31" s="2">
        <v>28</v>
      </c>
      <c r="BX31" s="6" t="s">
        <v>62</v>
      </c>
      <c r="BY31" s="4">
        <v>0.14130000000000001</v>
      </c>
      <c r="BZ31" s="4">
        <v>0.23430000000000001</v>
      </c>
      <c r="CA31" s="4">
        <v>0.249</v>
      </c>
      <c r="CB31" s="4">
        <v>0.1711</v>
      </c>
      <c r="CC31" s="13">
        <v>2.1464755211068394E-2</v>
      </c>
      <c r="CD31" s="13">
        <v>-2.3406374951832443E-2</v>
      </c>
      <c r="CE31" s="13">
        <v>-0.2176559336977921</v>
      </c>
      <c r="CF31" s="13">
        <v>4.9891733530379484E-2</v>
      </c>
      <c r="CG31" s="4" t="str" cm="1">
        <f t="array" ref="CG31">IF(CC31&lt;0.01,“0”,IF(CC31&lt;0.035,"1",IF(CC31&lt;0.07,"2",IF(CC31&lt;0.085,"3",IF(CC31&lt;0.14,"4",IF(CC31&lt;0.175,"5"))))))</f>
        <v>1</v>
      </c>
      <c r="CH31" s="4">
        <v>0</v>
      </c>
      <c r="CI31" s="4">
        <v>0</v>
      </c>
      <c r="CJ31" s="4" t="str" cm="1">
        <f t="array" ref="CJ31">IF(CF31&lt;0.01,“0”,IF(CF31&lt;0.035,"1",IF(CF31&lt;0.07,"2",IF(CF31&lt;0.085,"3",IF(CF31&lt;0.14,"4",IF(CF31&lt;0.175,"5"))))))</f>
        <v>2</v>
      </c>
      <c r="CK31" s="4">
        <f t="shared" si="8"/>
        <v>3</v>
      </c>
      <c r="CM31" s="2">
        <v>28</v>
      </c>
      <c r="CN31" s="6" t="s">
        <v>62</v>
      </c>
      <c r="CO31" s="4">
        <v>5161933185.8560858</v>
      </c>
      <c r="CP31" s="4">
        <v>0</v>
      </c>
      <c r="CQ31" s="4">
        <v>0</v>
      </c>
      <c r="CR31" s="12">
        <f t="shared" si="9"/>
        <v>0</v>
      </c>
      <c r="CS31" s="12">
        <f t="shared" si="10"/>
        <v>0</v>
      </c>
      <c r="CT31" s="4">
        <v>0</v>
      </c>
      <c r="CU31" s="4">
        <v>0</v>
      </c>
      <c r="CV31" s="4">
        <f t="shared" si="11"/>
        <v>0</v>
      </c>
    </row>
    <row r="32" spans="1:100" x14ac:dyDescent="0.25">
      <c r="A32" s="2">
        <v>29</v>
      </c>
      <c r="B32" s="6" t="s">
        <v>49</v>
      </c>
      <c r="C32" s="4">
        <v>9.2E-5</v>
      </c>
      <c r="D32" s="4" t="str" cm="1">
        <f t="array" ref="D32">IF(C32=0.00001,“0”,IF(C32&lt;0.001608,"1",IF(C32&lt;0.003206,"2",IF(C32&lt;0.004804,"3",IF(C32&lt;0.006402,"4",IF(C32&lt;0.0081,"5"))))))</f>
        <v>1</v>
      </c>
      <c r="E32" s="10"/>
      <c r="F32" s="2">
        <v>29</v>
      </c>
      <c r="G32" s="6" t="s">
        <v>49</v>
      </c>
      <c r="H32" s="25">
        <v>1.034</v>
      </c>
      <c r="I32" s="25">
        <v>1.5466</v>
      </c>
      <c r="J32" s="25">
        <v>1.3299000000000001</v>
      </c>
      <c r="K32" s="25">
        <v>1.635</v>
      </c>
      <c r="L32" s="25">
        <v>1.5208999999999999</v>
      </c>
      <c r="M32" s="12">
        <v>0</v>
      </c>
      <c r="N32" s="12">
        <v>1.9438297102924908E-2</v>
      </c>
      <c r="O32" s="12">
        <v>0</v>
      </c>
      <c r="P32" s="12">
        <v>0</v>
      </c>
      <c r="Q32" s="4">
        <v>0</v>
      </c>
      <c r="R32" s="4" t="str" cm="1">
        <f t="array" ref="R32">IF(N32=0,“0”,IF(N32&lt;2%,"1",IF(N32&lt;4%,"2",IF(N32&lt;6%,"3",IF(N32&lt;8%,"4",IF(N32&lt;10%,"5"))))))</f>
        <v>1</v>
      </c>
      <c r="S32" s="4">
        <v>0</v>
      </c>
      <c r="T32" s="4">
        <v>0</v>
      </c>
      <c r="U32" s="4">
        <f t="shared" si="0"/>
        <v>1</v>
      </c>
      <c r="W32" s="2">
        <v>29</v>
      </c>
      <c r="X32" s="6" t="s">
        <v>49</v>
      </c>
      <c r="Y32" s="4">
        <v>9</v>
      </c>
      <c r="Z32" s="4">
        <v>9</v>
      </c>
      <c r="AA32" s="4">
        <v>9</v>
      </c>
      <c r="AB32" s="4">
        <v>9</v>
      </c>
      <c r="AC32" s="4">
        <v>9</v>
      </c>
      <c r="AD32" s="4">
        <v>14</v>
      </c>
      <c r="AE32" s="4">
        <v>9</v>
      </c>
      <c r="AF32" s="4">
        <v>13</v>
      </c>
      <c r="AG32" s="4">
        <v>0</v>
      </c>
      <c r="AH32" s="4">
        <v>0</v>
      </c>
      <c r="AI32" s="4">
        <v>0</v>
      </c>
      <c r="AJ32" s="4">
        <v>0</v>
      </c>
      <c r="AK32" s="4">
        <v>0</v>
      </c>
      <c r="AL32" s="4" t="str" cm="1">
        <f t="array" ref="AL32">IF(AD32=9,“0”,IF(AD32&lt;15,"1",IF(AD32&lt;21,"2",IF(AD32&lt;27,"3",IF(AD32&lt;33,"4",IF(AD32&lt;39,"5"))))))</f>
        <v>1</v>
      </c>
      <c r="AM32" s="4">
        <v>0</v>
      </c>
      <c r="AN32" s="4" t="str" cm="1">
        <f t="array" ref="AN32">IF(AF32=9,“0”,IF(AF32&lt;15,"1",IF(AF32&lt;21,"2",IF(AF32&lt;27,"3",IF(AF32&lt;33,"4",IF(AF32&lt;39,"5"))))))</f>
        <v>1</v>
      </c>
      <c r="AO32" s="4">
        <f t="shared" si="1"/>
        <v>2</v>
      </c>
      <c r="AQ32" s="2">
        <v>29</v>
      </c>
      <c r="AR32" s="6" t="s">
        <v>49</v>
      </c>
      <c r="AS32" s="2">
        <v>1.69875</v>
      </c>
      <c r="AT32" s="2">
        <v>0.68049000000000004</v>
      </c>
      <c r="AU32" s="2">
        <v>1.0896399999999999</v>
      </c>
      <c r="AV32" s="2">
        <v>0.49507000000000001</v>
      </c>
      <c r="AW32" s="23">
        <f t="shared" si="2"/>
        <v>9.2038803816243187E-2</v>
      </c>
      <c r="AX32" s="23">
        <f t="shared" si="3"/>
        <v>0.21818704044117643</v>
      </c>
      <c r="AY32" s="23">
        <f t="shared" si="4"/>
        <v>0.59425060510147087</v>
      </c>
      <c r="AZ32" s="23">
        <f t="shared" si="5"/>
        <v>0.16040023742898324</v>
      </c>
      <c r="BA32" s="2" t="str" cm="1">
        <f t="array" ref="BA32">IF(AW32&lt;0.01,“0”,IF(AW32&lt;0.2,"1",IF(AW32&lt;0.4,"2",IF(AW32&lt;0.6,"3",IF(AW32&lt;0.8,"4",IF(AW32&lt;1,"5"))))))</f>
        <v>1</v>
      </c>
      <c r="BB32" s="2" t="str" cm="1">
        <f t="array" ref="BB32">IF(AX32&lt;0.01,“0”,IF(AX32&lt;0.2,"1",IF(AX32&lt;0.4,"2",IF(AX32&lt;0.6,"3",IF(AX32&lt;0.8,"4",IF(AX32&lt;1,"5"))))))</f>
        <v>2</v>
      </c>
      <c r="BC32" s="2" t="str" cm="1">
        <f t="array" ref="BC32">IF(AY32&lt;0.01,“0”,IF(AY32&lt;0.2,"1",IF(AY32&lt;0.4,"2",IF(AY32&lt;0.6,"3",IF(AY32&lt;0.8,"4",IF(AY32&lt;1,"5"))))))</f>
        <v>3</v>
      </c>
      <c r="BD32" s="2" t="str" cm="1">
        <f t="array" ref="BD32">IF(AZ32&lt;0.01,“0”,IF(AZ32&lt;0.2,"1",IF(AZ32&lt;0.4,"2",IF(AZ32&lt;0.6,"3",IF(AZ32&lt;0.8,"4",IF(AZ32&lt;1,"5"))))))</f>
        <v>1</v>
      </c>
      <c r="BE32" s="2">
        <f t="shared" si="6"/>
        <v>7</v>
      </c>
      <c r="BG32" s="2">
        <v>29</v>
      </c>
      <c r="BH32" s="6" t="s">
        <v>49</v>
      </c>
      <c r="BI32" s="14">
        <v>68.9598717308955</v>
      </c>
      <c r="BJ32" s="14">
        <v>18.787888058260801</v>
      </c>
      <c r="BK32" s="14">
        <v>6.6040691570156298</v>
      </c>
      <c r="BL32" s="14">
        <v>25.38285240483545</v>
      </c>
      <c r="BM32" s="13">
        <v>0.13475694189591592</v>
      </c>
      <c r="BN32" s="13">
        <v>0.42191113666889846</v>
      </c>
      <c r="BO32" s="13">
        <v>0.61715541118749973</v>
      </c>
      <c r="BP32" s="13">
        <v>2.185539865759345E-2</v>
      </c>
      <c r="BQ32" s="4" t="str" cm="1">
        <f t="array" ref="BQ32">IF(BM32&lt;0.01,“0”,IF(BM32&lt;0.2,"1",IF(BM32&lt;0.4,"2",IF(BM32&lt;0.6,"3",IF(BM32&lt;0.8,"4",IF(BM32&lt;1.1,"5"))))))</f>
        <v>1</v>
      </c>
      <c r="BR32" s="4" t="str" cm="1">
        <f t="array" ref="BR32">IF(BN32&lt;0.01,“0”,IF(BN32&lt;0.2,"1",IF(BN32&lt;0.4,"2",IF(BN32&lt;0.6,"3",IF(BN32&lt;0.8,"4",IF(BN32&lt;1.1,"5"))))))</f>
        <v>3</v>
      </c>
      <c r="BS32" s="4" t="str" cm="1">
        <f t="array" ref="BS32">IF(BO32&lt;0.01,“0”,IF(BO32&lt;0.2,"1",IF(BO32&lt;0.4,"2",IF(BO32&lt;0.6,"3",IF(BO32&lt;0.8,"4",IF(BO32&lt;1.1,"5"))))))</f>
        <v>4</v>
      </c>
      <c r="BT32" s="4" t="str" cm="1">
        <f t="array" ref="BT32">IF(BP32&lt;0.01,“0”,IF(BP32&lt;0.2,"1",IF(BP32&lt;0.4,"2",IF(BP32&lt;0.6,"3",IF(BP32&lt;0.8,"4",IF(BP32&lt;1.1,"5"))))))</f>
        <v>1</v>
      </c>
      <c r="BU32" s="4">
        <f t="shared" si="7"/>
        <v>9</v>
      </c>
      <c r="BW32" s="2">
        <v>29</v>
      </c>
      <c r="BX32" s="6" t="s">
        <v>49</v>
      </c>
      <c r="BY32" s="4">
        <v>0.12529999999999999</v>
      </c>
      <c r="BZ32" s="4">
        <v>0.24379999999999999</v>
      </c>
      <c r="CA32" s="4">
        <v>0.25459999999999999</v>
      </c>
      <c r="CB32" s="4">
        <v>0.16539999999999999</v>
      </c>
      <c r="CC32" s="13">
        <v>0.13291327531832403</v>
      </c>
      <c r="CD32" s="13">
        <v>-6.4860089355623721E-2</v>
      </c>
      <c r="CE32" s="13">
        <v>-0.24483789377145709</v>
      </c>
      <c r="CF32" s="13">
        <v>8.1385613863029838E-2</v>
      </c>
      <c r="CG32" s="4" t="str" cm="1">
        <f t="array" ref="CG32">IF(CC32&lt;0.01,“0”,IF(CC32&lt;0.035,"1",IF(CC32&lt;0.07,"2",IF(CC32&lt;0.085,"3",IF(CC32&lt;0.14,"4",IF(CC32&lt;0.175,"5"))))))</f>
        <v>4</v>
      </c>
      <c r="CH32" s="4">
        <v>0</v>
      </c>
      <c r="CI32" s="4">
        <v>0</v>
      </c>
      <c r="CJ32" s="4" t="str" cm="1">
        <f t="array" ref="CJ32">IF(CF32&lt;0.01,“0”,IF(CF32&lt;0.035,"1",IF(CF32&lt;0.07,"2",IF(CF32&lt;0.085,"3",IF(CF32&lt;0.14,"4",IF(CF32&lt;0.175,"5"))))))</f>
        <v>3</v>
      </c>
      <c r="CK32" s="4">
        <f t="shared" si="8"/>
        <v>7</v>
      </c>
      <c r="CM32" s="2">
        <v>29</v>
      </c>
      <c r="CN32" s="6" t="s">
        <v>49</v>
      </c>
      <c r="CO32" s="7">
        <v>16000000000</v>
      </c>
      <c r="CP32" s="7">
        <v>210000000</v>
      </c>
      <c r="CQ32" s="7">
        <v>2000000000</v>
      </c>
      <c r="CR32" s="12">
        <f t="shared" si="9"/>
        <v>1.3125E-2</v>
      </c>
      <c r="CS32" s="12">
        <f t="shared" si="10"/>
        <v>0.125</v>
      </c>
      <c r="CT32" s="4" t="str" cm="1">
        <f t="array" ref="CT32">IF(CR32&lt;0.01,“0”,IF(CR32&lt;0.2,"1",IF(CR32&lt;0.4,"2",IF(CR32&lt;0.6,"3",IF(CR32&lt;0.8,"4",IF(CR32&lt;1,"5"))))))</f>
        <v>1</v>
      </c>
      <c r="CU32" s="4" t="str" cm="1">
        <f t="array" ref="CU32">IF(CS32&lt;0.01,“0”,IF(CS32&lt;0.2,"1",IF(CS32&lt;0.4,"2",IF(CS32&lt;0.6,"3",IF(CS32&lt;0.8,"4",IF(CS32&lt;1,"5"))))))</f>
        <v>1</v>
      </c>
      <c r="CV32" s="4">
        <f t="shared" si="11"/>
        <v>2</v>
      </c>
    </row>
    <row r="33" spans="1:100" x14ac:dyDescent="0.25">
      <c r="A33" s="2">
        <v>30</v>
      </c>
      <c r="B33" s="6" t="s">
        <v>38</v>
      </c>
      <c r="C33" s="4">
        <v>1.07142857142857E-4</v>
      </c>
      <c r="D33" s="4" t="str" cm="1">
        <f t="array" ref="D33">IF(C33=0.00001,“0”,IF(C33&lt;0.001608,"1",IF(C33&lt;0.003206,"2",IF(C33&lt;0.004804,"3",IF(C33&lt;0.006402,"4",IF(C33&lt;0.0081,"5"))))))</f>
        <v>1</v>
      </c>
      <c r="E33" s="10"/>
      <c r="F33" s="2">
        <v>30</v>
      </c>
      <c r="G33" s="6" t="s">
        <v>38</v>
      </c>
      <c r="H33" s="25">
        <v>0.93600000000000005</v>
      </c>
      <c r="I33" s="25">
        <v>1.0035000000000001</v>
      </c>
      <c r="J33" s="25">
        <v>1.5138</v>
      </c>
      <c r="K33" s="25">
        <v>1.6228</v>
      </c>
      <c r="L33" s="25">
        <v>1.2677</v>
      </c>
      <c r="M33" s="12">
        <v>5.0627032048304654E-2</v>
      </c>
      <c r="N33" s="12">
        <v>0</v>
      </c>
      <c r="O33" s="12">
        <v>0</v>
      </c>
      <c r="P33" s="12">
        <v>0</v>
      </c>
      <c r="Q33" s="4" t="str" cm="1">
        <f t="array" ref="Q33">IF(M33=0,“0”,IF(M33&lt;2%,"1",IF(M33&lt;4%,"2",IF(M33&lt;6%,"3",IF(M33&lt;8%,"4",IF(M33&lt;10%,"5"))))))</f>
        <v>3</v>
      </c>
      <c r="R33" s="4">
        <v>0</v>
      </c>
      <c r="S33" s="4">
        <v>0</v>
      </c>
      <c r="T33" s="4">
        <v>0</v>
      </c>
      <c r="U33" s="4">
        <f t="shared" si="0"/>
        <v>3</v>
      </c>
      <c r="W33" s="2">
        <v>30</v>
      </c>
      <c r="X33" s="6" t="s">
        <v>38</v>
      </c>
      <c r="Y33" s="4">
        <v>18</v>
      </c>
      <c r="Z33" s="4">
        <v>23</v>
      </c>
      <c r="AA33" s="4">
        <v>9</v>
      </c>
      <c r="AB33" s="4">
        <v>9</v>
      </c>
      <c r="AC33" s="4">
        <v>21</v>
      </c>
      <c r="AD33" s="4">
        <v>30</v>
      </c>
      <c r="AE33" s="4">
        <v>15</v>
      </c>
      <c r="AF33" s="4">
        <v>20</v>
      </c>
      <c r="AG33" s="4" t="str" cm="1">
        <f t="array" ref="AG33">IF(Y33&lt;10,“0”,IF(Y33&lt;15,"1",IF(Y33&lt;21,"2",IF(Y33&lt;27,"3",IF(Y33&lt;33,"4",IF(Y33&lt;39,"5"))))))</f>
        <v>2</v>
      </c>
      <c r="AH33" s="4" t="str" cm="1">
        <f t="array" ref="AH33">IF(Z33&lt;10,“0”,IF(Z33&lt;15,"1",IF(Z33&lt;21,"2",IF(Z33&lt;27,"3",IF(Z33&lt;33,"4",IF(Z33&lt;39,"5"))))))</f>
        <v>3</v>
      </c>
      <c r="AI33" s="4">
        <v>0</v>
      </c>
      <c r="AJ33" s="4">
        <v>0</v>
      </c>
      <c r="AK33" s="4" t="str" cm="1">
        <f t="array" ref="AK33">IF(AC33&lt;10,“0”,IF(AC33&lt;15,"1",IF(AC33&lt;21,"2",IF(AC33&lt;27,"3",IF(AC33&lt;33,"4",IF(AC33&lt;39,"5"))))))</f>
        <v>3</v>
      </c>
      <c r="AL33" s="4" t="str" cm="1">
        <f t="array" ref="AL33">IF(AD33&lt;10,“0”,IF(AD33&lt;15,"1",IF(AD33&lt;21,"2",IF(AD33&lt;27,"3",IF(AD33&lt;33,"4",IF(AD33&lt;39,"5"))))))</f>
        <v>4</v>
      </c>
      <c r="AM33" s="4" t="str" cm="1">
        <f t="array" ref="AM33">IF(AE33&lt;10,“0”,IF(AE33&lt;15,"1",IF(AE33&lt;21,"2",IF(AE33&lt;27,"3",IF(AE33&lt;33,"4",IF(AE33&lt;39,"5"))))))</f>
        <v>2</v>
      </c>
      <c r="AN33" s="4" t="str" cm="1">
        <f t="array" ref="AN33">IF(AF33&lt;10,“0”,IF(AF33&lt;15,"1",IF(AF33&lt;21,"2",IF(AF33&lt;27,"3",IF(AF33&lt;33,"4",IF(AF33&lt;39,"5"))))))</f>
        <v>2</v>
      </c>
      <c r="AO33" s="4">
        <f t="shared" si="1"/>
        <v>16</v>
      </c>
      <c r="AQ33" s="2">
        <v>30</v>
      </c>
      <c r="AR33" s="6" t="s">
        <v>38</v>
      </c>
      <c r="AS33" s="2">
        <v>2.4870000000000001</v>
      </c>
      <c r="AT33" s="2">
        <v>0.44364999999999999</v>
      </c>
      <c r="AU33" s="2">
        <v>1.5867500000000001</v>
      </c>
      <c r="AV33" s="2">
        <v>0.66074999999999995</v>
      </c>
      <c r="AW33" s="23">
        <f t="shared" si="2"/>
        <v>-0.32927122584783119</v>
      </c>
      <c r="AX33" s="23">
        <f t="shared" si="3"/>
        <v>0.49029181985294124</v>
      </c>
      <c r="AY33" s="23">
        <f t="shared" si="4"/>
        <v>0.4091416868367157</v>
      </c>
      <c r="AZ33" s="23">
        <f t="shared" si="5"/>
        <v>-0.1205800050877639</v>
      </c>
      <c r="BA33" s="2">
        <v>0</v>
      </c>
      <c r="BB33" s="2" t="str" cm="1">
        <f t="array" ref="BB33">IF(AX33&lt;0.01,“0”,IF(AX33&lt;0.2,"1",IF(AX33&lt;0.4,"2",IF(AX33&lt;0.6,"3",IF(AX33&lt;0.8,"4",IF(AX33&lt;1,"5"))))))</f>
        <v>3</v>
      </c>
      <c r="BC33" s="2" t="str" cm="1">
        <f t="array" ref="BC33">IF(AY33&lt;0.01,“0”,IF(AY33&lt;0.2,"1",IF(AY33&lt;0.4,"2",IF(AY33&lt;0.6,"3",IF(AY33&lt;0.8,"4",IF(AY33&lt;1,"5"))))))</f>
        <v>3</v>
      </c>
      <c r="BD33" s="2">
        <v>0</v>
      </c>
      <c r="BE33" s="2">
        <f t="shared" si="6"/>
        <v>6</v>
      </c>
      <c r="BG33" s="2">
        <v>30</v>
      </c>
      <c r="BH33" s="6" t="s">
        <v>38</v>
      </c>
      <c r="BI33" s="4">
        <v>39.700000000000003</v>
      </c>
      <c r="BJ33" s="4">
        <v>14.65</v>
      </c>
      <c r="BK33" s="4">
        <v>12.35</v>
      </c>
      <c r="BL33" s="4">
        <v>14.6</v>
      </c>
      <c r="BM33" s="13">
        <v>0.50188205771643668</v>
      </c>
      <c r="BN33" s="13">
        <v>0.54923076923076919</v>
      </c>
      <c r="BO33" s="13">
        <v>0.28405797101449282</v>
      </c>
      <c r="BP33" s="13">
        <v>0.43737957610789979</v>
      </c>
      <c r="BQ33" s="4" t="str" cm="1">
        <f t="array" ref="BQ33">IF(BM33&lt;0.01,“0”,IF(BM33&lt;0.2,"1",IF(BM33&lt;0.4,"2",IF(BM33&lt;0.6,"3",IF(BM33&lt;0.8,"4",IF(BM33&lt;1.1,"5"))))))</f>
        <v>3</v>
      </c>
      <c r="BR33" s="4" t="str" cm="1">
        <f t="array" ref="BR33">IF(BN33&lt;0.01,“0”,IF(BN33&lt;0.2,"1",IF(BN33&lt;0.4,"2",IF(BN33&lt;0.6,"3",IF(BN33&lt;0.8,"4",IF(BN33&lt;1.1,"5"))))))</f>
        <v>3</v>
      </c>
      <c r="BS33" s="4" t="str" cm="1">
        <f t="array" ref="BS33">IF(BO33&lt;0.01,“0”,IF(BO33&lt;0.2,"1",IF(BO33&lt;0.4,"2",IF(BO33&lt;0.6,"3",IF(BO33&lt;0.8,"4",IF(BO33&lt;1.1,"5"))))))</f>
        <v>2</v>
      </c>
      <c r="BT33" s="4" t="str" cm="1">
        <f t="array" ref="BT33">IF(BP33&lt;0.01,“0”,IF(BP33&lt;0.2,"1",IF(BP33&lt;0.4,"2",IF(BP33&lt;0.6,"3",IF(BP33&lt;0.8,"4",IF(BP33&lt;1.1,"5"))))))</f>
        <v>3</v>
      </c>
      <c r="BU33" s="4">
        <f t="shared" si="7"/>
        <v>11</v>
      </c>
      <c r="BW33" s="2">
        <v>30</v>
      </c>
      <c r="BX33" s="6" t="s">
        <v>38</v>
      </c>
      <c r="BY33" s="4">
        <v>0.13270000000000001</v>
      </c>
      <c r="BZ33" s="4">
        <v>0.23219999999999999</v>
      </c>
      <c r="CA33" s="4">
        <v>0.2409</v>
      </c>
      <c r="CB33" s="4">
        <v>0.17280000000000001</v>
      </c>
      <c r="CC33" s="13">
        <v>8.1689165801315577E-2</v>
      </c>
      <c r="CD33" s="13">
        <v>-1.3976850840794919E-2</v>
      </c>
      <c r="CE33" s="13">
        <v>-0.1777506112469438</v>
      </c>
      <c r="CF33" s="13">
        <v>4.0266592613162899E-2</v>
      </c>
      <c r="CG33" s="4" t="str" cm="1">
        <f t="array" ref="CG33">IF(CC33&lt;0.01,“0”,IF(CC33&lt;0.035,"1",IF(CC33&lt;0.07,"2",IF(CC33&lt;0.085,"3",IF(CC33&lt;0.14,"4",IF(CC33&lt;0.175,"5"))))))</f>
        <v>3</v>
      </c>
      <c r="CH33" s="4">
        <v>0</v>
      </c>
      <c r="CI33" s="4">
        <v>0</v>
      </c>
      <c r="CJ33" s="4" t="str" cm="1">
        <f t="array" ref="CJ33">IF(CF33&lt;0.01,“0”,IF(CF33&lt;0.035,"1",IF(CF33&lt;0.07,"2",IF(CF33&lt;0.085,"3",IF(CF33&lt;0.14,"4",IF(CF33&lt;0.175,"5"))))))</f>
        <v>2</v>
      </c>
      <c r="CK33" s="4">
        <f t="shared" si="8"/>
        <v>5</v>
      </c>
      <c r="CM33" s="2">
        <v>30</v>
      </c>
      <c r="CN33" s="6" t="s">
        <v>38</v>
      </c>
      <c r="CO33" s="7">
        <v>90000000</v>
      </c>
      <c r="CP33" s="4">
        <v>0</v>
      </c>
      <c r="CQ33" s="7">
        <v>55000000</v>
      </c>
      <c r="CR33" s="12">
        <f t="shared" si="9"/>
        <v>0</v>
      </c>
      <c r="CS33" s="12">
        <f t="shared" si="10"/>
        <v>0.61111111111111116</v>
      </c>
      <c r="CT33" s="4">
        <v>0</v>
      </c>
      <c r="CU33" s="4" t="str" cm="1">
        <f t="array" ref="CU33">IF(CS33&lt;0.01,“0”,IF(CS33&lt;0.2,"1",IF(CS33&lt;0.4,"2",IF(CS33&lt;0.6,"3",IF(CS33&lt;0.8,"4",IF(CS33&lt;1,"5"))))))</f>
        <v>4</v>
      </c>
      <c r="CV33" s="4">
        <f t="shared" si="11"/>
        <v>4</v>
      </c>
    </row>
    <row r="34" spans="1:100" x14ac:dyDescent="0.25">
      <c r="A34" s="2">
        <v>31</v>
      </c>
      <c r="B34" s="6" t="s">
        <v>53</v>
      </c>
      <c r="C34" s="4">
        <v>1.7799999999999999E-5</v>
      </c>
      <c r="D34" s="4" t="str" cm="1">
        <f t="array" ref="D34">IF(C34=0.00001,“0”,IF(C34&lt;0.001608,"1",IF(C34&lt;0.003206,"2",IF(C34&lt;0.004804,"3",IF(C34&lt;0.006402,"4",IF(C34&lt;0.0081,"5"))))))</f>
        <v>1</v>
      </c>
      <c r="E34" s="10"/>
      <c r="F34" s="2">
        <v>31</v>
      </c>
      <c r="G34" s="6" t="s">
        <v>53</v>
      </c>
      <c r="H34" s="25">
        <v>1.1060000000000001</v>
      </c>
      <c r="I34" s="25">
        <v>1.1096999999999999</v>
      </c>
      <c r="J34" s="25">
        <v>1.1156999999999999</v>
      </c>
      <c r="K34" s="25">
        <v>1.7628999999999999</v>
      </c>
      <c r="L34" s="25">
        <v>1.4269000000000001</v>
      </c>
      <c r="M34" s="12">
        <v>2.8317955384515914E-2</v>
      </c>
      <c r="N34" s="12">
        <v>1.9410849466272206E-2</v>
      </c>
      <c r="O34" s="12">
        <v>0</v>
      </c>
      <c r="P34" s="12">
        <v>0</v>
      </c>
      <c r="Q34" s="4" t="str" cm="1">
        <f t="array" ref="Q34">IF(M34=0,“0”,IF(M34&lt;2%,"1",IF(M34&lt;4%,"2",IF(M34&lt;6%,"3",IF(M34&lt;8%,"4",IF(M34&lt;10%,"5"))))))</f>
        <v>2</v>
      </c>
      <c r="R34" s="4" t="str" cm="1">
        <f t="array" ref="R34">IF(N34=0,“0”,IF(N34&lt;2%,"1",IF(N34&lt;4%,"2",IF(N34&lt;6%,"3",IF(N34&lt;8%,"4",IF(N34&lt;10%,"5"))))))</f>
        <v>1</v>
      </c>
      <c r="S34" s="4">
        <v>0</v>
      </c>
      <c r="T34" s="4">
        <v>0</v>
      </c>
      <c r="U34" s="4">
        <f t="shared" si="0"/>
        <v>3</v>
      </c>
      <c r="W34" s="2">
        <v>31</v>
      </c>
      <c r="X34" s="6" t="s">
        <v>53</v>
      </c>
      <c r="Y34" s="4">
        <v>11</v>
      </c>
      <c r="Z34" s="4">
        <v>16</v>
      </c>
      <c r="AA34" s="4">
        <v>10</v>
      </c>
      <c r="AB34" s="4">
        <v>12</v>
      </c>
      <c r="AC34" s="4">
        <v>10</v>
      </c>
      <c r="AD34" s="4">
        <v>10</v>
      </c>
      <c r="AE34" s="4">
        <v>9</v>
      </c>
      <c r="AF34" s="4">
        <v>13</v>
      </c>
      <c r="AG34" s="4" t="str" cm="1">
        <f t="array" ref="AG34">IF(Y34=9,“0”,IF(Y34&lt;15,"1",IF(Y34&lt;21,"2",IF(Y34&lt;27,"3",IF(Y34&lt;33,"4",IF(Y34&lt;39,"5"))))))</f>
        <v>1</v>
      </c>
      <c r="AH34" s="4" t="str" cm="1">
        <f t="array" ref="AH34">IF(Z34=9,“0”,IF(Z34&lt;15,"1",IF(Z34&lt;21,"2",IF(Z34&lt;27,"3",IF(Z34&lt;33,"4",IF(Z34&lt;39,"5"))))))</f>
        <v>2</v>
      </c>
      <c r="AI34" s="4" t="str" cm="1">
        <f t="array" ref="AI34">IF(AA34=9,“0”,IF(AA34&lt;15,"1",IF(AA34&lt;21,"2",IF(AA34&lt;27,"3",IF(AA34&lt;33,"4",IF(AA34&lt;39,"5"))))))</f>
        <v>1</v>
      </c>
      <c r="AJ34" s="4" t="str" cm="1">
        <f t="array" ref="AJ34">IF(AB34=9,“0”,IF(AB34&lt;15,"1",IF(AB34&lt;21,"2",IF(AB34&lt;27,"3",IF(AB34&lt;33,"4",IF(AB34&lt;39,"5"))))))</f>
        <v>1</v>
      </c>
      <c r="AK34" s="4" t="str" cm="1">
        <f t="array" ref="AK34">IF(AC34=9,“0”,IF(AC34&lt;15,"1",IF(AC34&lt;21,"2",IF(AC34&lt;27,"3",IF(AC34&lt;33,"4",IF(AC34&lt;39,"5"))))))</f>
        <v>1</v>
      </c>
      <c r="AL34" s="4" t="str" cm="1">
        <f t="array" ref="AL34">IF(AD34=9,“0”,IF(AD34&lt;15,"1",IF(AD34&lt;21,"2",IF(AD34&lt;27,"3",IF(AD34&lt;33,"4",IF(AD34&lt;39,"5"))))))</f>
        <v>1</v>
      </c>
      <c r="AM34" s="4">
        <v>0</v>
      </c>
      <c r="AN34" s="4" t="str" cm="1">
        <f t="array" ref="AN34">IF(AF34=9,“0”,IF(AF34&lt;15,"1",IF(AF34&lt;21,"2",IF(AF34&lt;27,"3",IF(AF34&lt;33,"4",IF(AF34&lt;39,"5"))))))</f>
        <v>1</v>
      </c>
      <c r="AO34" s="4">
        <f t="shared" si="1"/>
        <v>8</v>
      </c>
      <c r="AQ34" s="2">
        <v>31</v>
      </c>
      <c r="AR34" s="6" t="s">
        <v>53</v>
      </c>
      <c r="AS34" s="2">
        <v>1.4145300000000001</v>
      </c>
      <c r="AT34" s="2">
        <v>0.53910000000000002</v>
      </c>
      <c r="AU34" s="2">
        <v>2.0953900000000001</v>
      </c>
      <c r="AV34" s="2">
        <v>0.50004000000000004</v>
      </c>
      <c r="AW34" s="23">
        <f t="shared" si="2"/>
        <v>0.24395093401747781</v>
      </c>
      <c r="AX34" s="23">
        <f t="shared" si="3"/>
        <v>0.38062959558823528</v>
      </c>
      <c r="AY34" s="23">
        <f t="shared" si="4"/>
        <v>0.21973934090485947</v>
      </c>
      <c r="AZ34" s="23">
        <f t="shared" si="5"/>
        <v>0.15197150852200447</v>
      </c>
      <c r="BA34" s="2" t="str" cm="1">
        <f t="array" ref="BA34">IF(AW34&lt;0.01,“0”,IF(AW34&lt;0.2,"1",IF(AW34&lt;0.4,"2",IF(AW34&lt;0.6,"3",IF(AW34&lt;0.8,"4",IF(AW34&lt;1,"5"))))))</f>
        <v>2</v>
      </c>
      <c r="BB34" s="2" t="str" cm="1">
        <f t="array" ref="BB34">IF(AX34&lt;0.01,“0”,IF(AX34&lt;0.2,"1",IF(AX34&lt;0.4,"2",IF(AX34&lt;0.6,"3",IF(AX34&lt;0.8,"4",IF(AX34&lt;1,"5"))))))</f>
        <v>2</v>
      </c>
      <c r="BC34" s="2" t="str" cm="1">
        <f t="array" ref="BC34">IF(AY34&lt;0.01,“0”,IF(AY34&lt;0.2,"1",IF(AY34&lt;0.4,"2",IF(AY34&lt;0.6,"3",IF(AY34&lt;0.8,"4",IF(AY34&lt;1,"5"))))))</f>
        <v>2</v>
      </c>
      <c r="BD34" s="2" t="str" cm="1">
        <f t="array" ref="BD34">IF(AZ34&lt;0.01,“0”,IF(AZ34&lt;0.2,"1",IF(AZ34&lt;0.4,"2",IF(AZ34&lt;0.6,"3",IF(AZ34&lt;0.8,"4",IF(AZ34&lt;1,"5"))))))</f>
        <v>1</v>
      </c>
      <c r="BE34" s="2">
        <f t="shared" si="6"/>
        <v>7</v>
      </c>
      <c r="BG34" s="2">
        <v>31</v>
      </c>
      <c r="BH34" s="6" t="s">
        <v>53</v>
      </c>
      <c r="BI34" s="14">
        <v>63.65397738668338</v>
      </c>
      <c r="BJ34" s="14">
        <v>19.366363056123401</v>
      </c>
      <c r="BK34" s="14">
        <v>15.67130433737065</v>
      </c>
      <c r="BL34" s="14">
        <v>9.5284885917935629</v>
      </c>
      <c r="BM34" s="13">
        <v>0.20133027118339553</v>
      </c>
      <c r="BN34" s="13">
        <v>0.40411190596543378</v>
      </c>
      <c r="BO34" s="13">
        <v>9.1518589137933315E-2</v>
      </c>
      <c r="BP34" s="13">
        <v>0.63281354174205928</v>
      </c>
      <c r="BQ34" s="4" t="str" cm="1">
        <f t="array" ref="BQ34">IF(BM34&lt;0.01,“0”,IF(BM34&lt;0.2,"1",IF(BM34&lt;0.4,"2",IF(BM34&lt;0.6,"3",IF(BM34&lt;0.8,"4",IF(BM34&lt;1.1,"5"))))))</f>
        <v>2</v>
      </c>
      <c r="BR34" s="4" t="str" cm="1">
        <f t="array" ref="BR34">IF(BN34&lt;0.01,“0”,IF(BN34&lt;0.2,"1",IF(BN34&lt;0.4,"2",IF(BN34&lt;0.6,"3",IF(BN34&lt;0.8,"4",IF(BN34&lt;1.1,"5"))))))</f>
        <v>3</v>
      </c>
      <c r="BS34" s="4" t="str" cm="1">
        <f t="array" ref="BS34">IF(BO34&lt;0.01,“0”,IF(BO34&lt;0.2,"1",IF(BO34&lt;0.4,"2",IF(BO34&lt;0.6,"3",IF(BO34&lt;0.8,"4",IF(BO34&lt;1.1,"5"))))))</f>
        <v>1</v>
      </c>
      <c r="BT34" s="4" t="str" cm="1">
        <f t="array" ref="BT34">IF(BP34&lt;0.01,“0”,IF(BP34&lt;0.2,"1",IF(BP34&lt;0.4,"2",IF(BP34&lt;0.6,"3",IF(BP34&lt;0.8,"4",IF(BP34&lt;1.1,"5"))))))</f>
        <v>4</v>
      </c>
      <c r="BU34" s="4">
        <f t="shared" si="7"/>
        <v>10</v>
      </c>
      <c r="BW34" s="2">
        <v>31</v>
      </c>
      <c r="BX34" s="6" t="s">
        <v>53</v>
      </c>
      <c r="BY34" s="4">
        <v>0.14430000000000001</v>
      </c>
      <c r="BZ34" s="4">
        <v>0.2334</v>
      </c>
      <c r="CA34" s="4">
        <v>0.22209999999999999</v>
      </c>
      <c r="CB34" s="4">
        <v>0.1704</v>
      </c>
      <c r="CC34" s="13">
        <v>9.5540282743664226E-4</v>
      </c>
      <c r="CD34" s="13">
        <v>-1.9369256727427137E-2</v>
      </c>
      <c r="CE34" s="13">
        <v>-8.6068702649778922E-2</v>
      </c>
      <c r="CF34" s="13">
        <v>5.3745121768909235E-2</v>
      </c>
      <c r="CG34" s="4">
        <v>0</v>
      </c>
      <c r="CH34" s="4">
        <v>0</v>
      </c>
      <c r="CI34" s="4">
        <v>0</v>
      </c>
      <c r="CJ34" s="4" t="str" cm="1">
        <f t="array" ref="CJ34">IF(CF34&lt;0.01,“0”,IF(CF34&lt;0.035,"1",IF(CF34&lt;0.07,"2",IF(CF34&lt;0.085,"3",IF(CF34&lt;0.14,"4",IF(CF34&lt;0.175,"5"))))))</f>
        <v>2</v>
      </c>
      <c r="CK34" s="4">
        <f t="shared" si="8"/>
        <v>2</v>
      </c>
      <c r="CM34" s="2">
        <v>31</v>
      </c>
      <c r="CN34" s="6" t="s">
        <v>53</v>
      </c>
      <c r="CO34" s="4">
        <v>3636980821.6406183</v>
      </c>
      <c r="CP34" s="4">
        <v>0</v>
      </c>
      <c r="CQ34" s="4">
        <v>0</v>
      </c>
      <c r="CR34" s="12">
        <f t="shared" si="9"/>
        <v>0</v>
      </c>
      <c r="CS34" s="12">
        <f t="shared" si="10"/>
        <v>0</v>
      </c>
      <c r="CT34" s="4">
        <v>0</v>
      </c>
      <c r="CU34" s="4">
        <v>0</v>
      </c>
      <c r="CV34" s="4">
        <f t="shared" si="11"/>
        <v>0</v>
      </c>
    </row>
    <row r="35" spans="1:100" x14ac:dyDescent="0.25">
      <c r="A35" s="2">
        <v>32</v>
      </c>
      <c r="B35" s="6" t="s">
        <v>72</v>
      </c>
      <c r="C35" s="4">
        <v>6.3999999999999997E-5</v>
      </c>
      <c r="D35" s="4" t="str" cm="1">
        <f t="array" ref="D35">IF(C35=0.00001,“0”,IF(C35&lt;0.001608,"1",IF(C35&lt;0.003206,"2",IF(C35&lt;0.004804,"3",IF(C35&lt;0.006402,"4",IF(C35&lt;0.0081,"5"))))))</f>
        <v>1</v>
      </c>
      <c r="E35" s="10"/>
      <c r="F35" s="2">
        <v>32</v>
      </c>
      <c r="G35" s="6" t="s">
        <v>72</v>
      </c>
      <c r="H35" s="25">
        <v>1.1759999999999999</v>
      </c>
      <c r="I35" s="25">
        <v>1.1485000000000001</v>
      </c>
      <c r="J35" s="25">
        <v>1.1439999999999999</v>
      </c>
      <c r="K35" s="25">
        <v>1.7784</v>
      </c>
      <c r="L35" s="25">
        <v>1.6327</v>
      </c>
      <c r="M35" s="12">
        <v>2.4190668439166504E-2</v>
      </c>
      <c r="N35" s="12">
        <v>1.1470742926288278E-2</v>
      </c>
      <c r="O35" s="12">
        <v>0</v>
      </c>
      <c r="P35" s="12">
        <v>0</v>
      </c>
      <c r="Q35" s="4" t="str" cm="1">
        <f t="array" ref="Q35">IF(M35=0,“0”,IF(M35&lt;2%,"1",IF(M35&lt;4%,"2",IF(M35&lt;6%,"3",IF(M35&lt;8%,"4",IF(M35&lt;10%,"5"))))))</f>
        <v>2</v>
      </c>
      <c r="R35" s="4" t="str" cm="1">
        <f t="array" ref="R35">IF(N35=0,“0”,IF(N35&lt;2%,"1",IF(N35&lt;4%,"2",IF(N35&lt;6%,"3",IF(N35&lt;8%,"4",IF(N35&lt;10%,"5"))))))</f>
        <v>1</v>
      </c>
      <c r="S35" s="4">
        <v>0</v>
      </c>
      <c r="T35" s="4">
        <v>0</v>
      </c>
      <c r="U35" s="4">
        <f t="shared" si="0"/>
        <v>3</v>
      </c>
      <c r="W35" s="2">
        <v>32</v>
      </c>
      <c r="X35" s="6" t="s">
        <v>72</v>
      </c>
      <c r="Y35" s="4">
        <v>9</v>
      </c>
      <c r="Z35" s="4">
        <v>10</v>
      </c>
      <c r="AA35" s="4">
        <v>9</v>
      </c>
      <c r="AB35" s="4">
        <v>15</v>
      </c>
      <c r="AC35" s="4">
        <v>10</v>
      </c>
      <c r="AD35" s="4">
        <v>21</v>
      </c>
      <c r="AE35" s="4">
        <v>9</v>
      </c>
      <c r="AF35" s="4">
        <v>9</v>
      </c>
      <c r="AG35" s="4">
        <v>0</v>
      </c>
      <c r="AH35" s="4" t="str" cm="1">
        <f t="array" ref="AH35">IF(Z35=9,“0”,IF(Z35&lt;15,"1",IF(Z35&lt;21,"2",IF(Z35&lt;27,"3",IF(Z35&lt;33,"4",IF(Z35&lt;39,"5"))))))</f>
        <v>1</v>
      </c>
      <c r="AI35" s="4">
        <v>0</v>
      </c>
      <c r="AJ35" s="4" t="str" cm="1">
        <f t="array" ref="AJ35">IF(AB35=9,“0”,IF(AB35&lt;15,"1",IF(AB35&lt;21,"2",IF(AB35&lt;27,"3",IF(AB35&lt;33,"4",IF(AB35&lt;39,"5"))))))</f>
        <v>2</v>
      </c>
      <c r="AK35" s="4" t="str" cm="1">
        <f t="array" ref="AK35">IF(AC35=9,“0”,IF(AC35&lt;15,"1",IF(AC35&lt;21,"2",IF(AC35&lt;27,"3",IF(AC35&lt;33,"4",IF(AC35&lt;39,"5"))))))</f>
        <v>1</v>
      </c>
      <c r="AL35" s="4" t="str" cm="1">
        <f t="array" ref="AL35">IF(AD35=9,“0”,IF(AD35&lt;15,"1",IF(AD35&lt;21,"2",IF(AD35&lt;27,"3",IF(AD35&lt;33,"4",IF(AD35&lt;39,"5"))))))</f>
        <v>3</v>
      </c>
      <c r="AM35" s="4">
        <v>0</v>
      </c>
      <c r="AN35" s="4">
        <v>0</v>
      </c>
      <c r="AO35" s="4">
        <f t="shared" si="1"/>
        <v>7</v>
      </c>
      <c r="AQ35" s="2">
        <v>32</v>
      </c>
      <c r="AR35" s="6" t="s">
        <v>72</v>
      </c>
      <c r="AS35" s="2">
        <v>2.2253599999999998</v>
      </c>
      <c r="AT35" s="2">
        <v>0.53932999999999998</v>
      </c>
      <c r="AU35" s="2">
        <v>1.5192300000000001</v>
      </c>
      <c r="AV35" s="2">
        <v>0.57913999999999999</v>
      </c>
      <c r="AW35" s="23">
        <f t="shared" si="2"/>
        <v>-0.18942783078115366</v>
      </c>
      <c r="AX35" s="23">
        <f t="shared" si="3"/>
        <v>0.380365349264706</v>
      </c>
      <c r="AY35" s="23">
        <f t="shared" si="4"/>
        <v>0.43428411841370329</v>
      </c>
      <c r="AZ35" s="23">
        <f t="shared" si="5"/>
        <v>1.7824132960230665E-2</v>
      </c>
      <c r="BA35" s="2">
        <v>0</v>
      </c>
      <c r="BB35" s="2" t="str" cm="1">
        <f t="array" ref="BB35">IF(AX35&lt;0.01,“0”,IF(AX35&lt;0.2,"1",IF(AX35&lt;0.4,"2",IF(AX35&lt;0.6,"3",IF(AX35&lt;0.8,"4",IF(AX35&lt;1,"5"))))))</f>
        <v>2</v>
      </c>
      <c r="BC35" s="2" t="str" cm="1">
        <f t="array" ref="BC35">IF(AY35&lt;0.01,“0”,IF(AY35&lt;0.2,"1",IF(AY35&lt;0.4,"2",IF(AY35&lt;0.6,"3",IF(AY35&lt;0.8,"4",IF(AY35&lt;1,"5"))))))</f>
        <v>3</v>
      </c>
      <c r="BD35" s="2" t="str" cm="1">
        <f t="array" ref="BD35">IF(AZ35&lt;0.01,“0”,IF(AZ35&lt;0.2,"1",IF(AZ35&lt;0.4,"2",IF(AZ35&lt;0.6,"3",IF(AZ35&lt;0.8,"4",IF(AZ35&lt;1,"5"))))))</f>
        <v>1</v>
      </c>
      <c r="BE35" s="2">
        <f t="shared" si="6"/>
        <v>6</v>
      </c>
      <c r="BG35" s="2">
        <v>32</v>
      </c>
      <c r="BH35" s="6" t="s">
        <v>72</v>
      </c>
      <c r="BI35" s="14">
        <v>47.836351869384572</v>
      </c>
      <c r="BJ35" s="14">
        <v>50.138122473049343</v>
      </c>
      <c r="BK35" s="14">
        <v>8.150009148757082</v>
      </c>
      <c r="BL35" s="14">
        <v>5.1012269545291336</v>
      </c>
      <c r="BM35" s="13">
        <v>0.39979483225364398</v>
      </c>
      <c r="BN35" s="13">
        <v>-0.5427114607092105</v>
      </c>
      <c r="BO35" s="13">
        <v>0.52753570152132856</v>
      </c>
      <c r="BP35" s="13">
        <v>0.80342092660774056</v>
      </c>
      <c r="BQ35" s="4" t="str" cm="1">
        <f t="array" ref="BQ35">IF(BM35&lt;0.01,“0”,IF(BM35&lt;0.2,"1",IF(BM35&lt;0.4,"2",IF(BM35&lt;0.6,"3",IF(BM35&lt;0.8,"4",IF(BM35&lt;1.1,"5"))))))</f>
        <v>2</v>
      </c>
      <c r="BR35" s="4">
        <v>0</v>
      </c>
      <c r="BS35" s="4" t="str" cm="1">
        <f t="array" ref="BS35">IF(BO35&lt;0.01,“0”,IF(BO35&lt;0.2,"1",IF(BO35&lt;0.4,"2",IF(BO35&lt;0.6,"3",IF(BO35&lt;0.8,"4",IF(BO35&lt;1.1,"5"))))))</f>
        <v>3</v>
      </c>
      <c r="BT35" s="4" t="str" cm="1">
        <f t="array" ref="BT35">IF(BP35&lt;0.01,“0”,IF(BP35&lt;0.2,"1",IF(BP35&lt;0.4,"2",IF(BP35&lt;0.6,"3",IF(BP35&lt;0.8,"4",IF(BP35&lt;1.1,"5"))))))</f>
        <v>5</v>
      </c>
      <c r="BU35" s="4">
        <f t="shared" si="7"/>
        <v>10</v>
      </c>
      <c r="BW35" s="2">
        <v>32</v>
      </c>
      <c r="BX35" s="6" t="s">
        <v>72</v>
      </c>
      <c r="BY35" s="4">
        <v>0.13930000000000001</v>
      </c>
      <c r="BZ35" s="4">
        <v>0.23100000000000001</v>
      </c>
      <c r="CA35" s="4">
        <v>0.2094</v>
      </c>
      <c r="CB35" s="4">
        <v>0.17030000000000001</v>
      </c>
      <c r="CC35" s="13">
        <v>3.5438712419642367E-2</v>
      </c>
      <c r="CD35" s="13">
        <v>-9.1377716995298622E-3</v>
      </c>
      <c r="CE35" s="13">
        <v>-2.3975977439313761E-2</v>
      </c>
      <c r="CF35" s="13">
        <v>5.39208550495116E-2</v>
      </c>
      <c r="CG35" s="4" t="str" cm="1">
        <f t="array" ref="CG35">IF(CC35&lt;0.01,“0”,IF(CC35&lt;0.035,"1",IF(CC35&lt;0.07,"2",IF(CC35&lt;0.085,"3",IF(CC35&lt;0.14,"4",IF(CC35&lt;0.175,"5"))))))</f>
        <v>2</v>
      </c>
      <c r="CH35" s="4">
        <v>0</v>
      </c>
      <c r="CI35" s="4">
        <v>0</v>
      </c>
      <c r="CJ35" s="4" t="str" cm="1">
        <f t="array" ref="CJ35">IF(CF35&lt;0.01,“0”,IF(CF35&lt;0.035,"1",IF(CF35&lt;0.07,"2",IF(CF35&lt;0.085,"3",IF(CF35&lt;0.14,"4",IF(CF35&lt;0.175,"5"))))))</f>
        <v>2</v>
      </c>
      <c r="CK35" s="4">
        <f t="shared" si="8"/>
        <v>4</v>
      </c>
      <c r="CM35" s="2">
        <v>32</v>
      </c>
      <c r="CN35" s="6" t="s">
        <v>72</v>
      </c>
      <c r="CO35" s="4">
        <v>5554977865.6823101</v>
      </c>
      <c r="CP35" s="4">
        <v>0</v>
      </c>
      <c r="CQ35" s="4">
        <v>0</v>
      </c>
      <c r="CR35" s="12">
        <f t="shared" si="9"/>
        <v>0</v>
      </c>
      <c r="CS35" s="12">
        <f t="shared" si="10"/>
        <v>0</v>
      </c>
      <c r="CT35" s="4">
        <v>0</v>
      </c>
      <c r="CU35" s="4">
        <v>0</v>
      </c>
      <c r="CV35" s="4">
        <f t="shared" si="11"/>
        <v>0</v>
      </c>
    </row>
    <row r="36" spans="1:100" x14ac:dyDescent="0.25">
      <c r="A36" s="2">
        <v>33</v>
      </c>
      <c r="B36" s="6" t="s">
        <v>71</v>
      </c>
      <c r="C36" s="4">
        <v>2.4000000000000001E-5</v>
      </c>
      <c r="D36" s="4" t="str" cm="1">
        <f t="array" ref="D36">IF(C36=0.00001,“0”,IF(C36&lt;0.001608,"1",IF(C36&lt;0.003206,"2",IF(C36&lt;0.004804,"3",IF(C36&lt;0.006402,"4",IF(C36&lt;0.0081,"5"))))))</f>
        <v>1</v>
      </c>
      <c r="E36" s="10"/>
      <c r="F36" s="2">
        <v>33</v>
      </c>
      <c r="G36" s="6" t="s">
        <v>71</v>
      </c>
      <c r="H36" s="25">
        <v>1.196</v>
      </c>
      <c r="I36" s="25">
        <v>1.218</v>
      </c>
      <c r="J36" s="25">
        <v>1.2411000000000001</v>
      </c>
      <c r="K36" s="25">
        <v>1.7586999999999999</v>
      </c>
      <c r="L36" s="25">
        <v>1.5011000000000001</v>
      </c>
      <c r="M36" s="12">
        <v>0</v>
      </c>
      <c r="N36" s="12">
        <v>0</v>
      </c>
      <c r="O36" s="12">
        <v>0</v>
      </c>
      <c r="P36" s="12">
        <v>0</v>
      </c>
      <c r="Q36" s="4">
        <v>0</v>
      </c>
      <c r="R36" s="4">
        <v>0</v>
      </c>
      <c r="S36" s="4">
        <v>0</v>
      </c>
      <c r="T36" s="4">
        <v>0</v>
      </c>
      <c r="U36" s="4">
        <f t="shared" si="0"/>
        <v>0</v>
      </c>
      <c r="W36" s="2">
        <v>33</v>
      </c>
      <c r="X36" s="6" t="s">
        <v>71</v>
      </c>
      <c r="Y36" s="4">
        <v>12</v>
      </c>
      <c r="Z36" s="4">
        <v>10</v>
      </c>
      <c r="AA36" s="4">
        <v>9</v>
      </c>
      <c r="AB36" s="4">
        <v>12</v>
      </c>
      <c r="AC36" s="4">
        <v>16</v>
      </c>
      <c r="AD36" s="4">
        <v>20</v>
      </c>
      <c r="AE36" s="4">
        <v>9</v>
      </c>
      <c r="AF36" s="4">
        <v>9</v>
      </c>
      <c r="AG36" s="4" t="str" cm="1">
        <f t="array" ref="AG36">IF(Y36=9,“0”,IF(Y36&lt;15,"1",IF(Y36&lt;21,"2",IF(Y36&lt;27,"3",IF(Y36&lt;33,"4",IF(Y36&lt;39,"5"))))))</f>
        <v>1</v>
      </c>
      <c r="AH36" s="4" t="str" cm="1">
        <f t="array" ref="AH36">IF(Z36=9,“0”,IF(Z36&lt;15,"1",IF(Z36&lt;21,"2",IF(Z36&lt;27,"3",IF(Z36&lt;33,"4",IF(Z36&lt;39,"5"))))))</f>
        <v>1</v>
      </c>
      <c r="AI36" s="4">
        <v>0</v>
      </c>
      <c r="AJ36" s="4" t="str" cm="1">
        <f t="array" ref="AJ36">IF(AB36=9,“0”,IF(AB36&lt;15,"1",IF(AB36&lt;21,"2",IF(AB36&lt;27,"3",IF(AB36&lt;33,"4",IF(AB36&lt;39,"5"))))))</f>
        <v>1</v>
      </c>
      <c r="AK36" s="4" t="str" cm="1">
        <f t="array" ref="AK36">IF(AC36=9,“0”,IF(AC36&lt;15,"1",IF(AC36&lt;21,"2",IF(AC36&lt;27,"3",IF(AC36&lt;33,"4",IF(AC36&lt;39,"5"))))))</f>
        <v>2</v>
      </c>
      <c r="AL36" s="4" t="str" cm="1">
        <f t="array" ref="AL36">IF(AD36=9,“0”,IF(AD36&lt;15,"1",IF(AD36&lt;21,"2",IF(AD36&lt;27,"3",IF(AD36&lt;33,"4",IF(AD36&lt;39,"5"))))))</f>
        <v>2</v>
      </c>
      <c r="AM36" s="4">
        <v>0</v>
      </c>
      <c r="AN36" s="4">
        <v>0</v>
      </c>
      <c r="AO36" s="4">
        <f t="shared" si="1"/>
        <v>7</v>
      </c>
      <c r="AQ36" s="2">
        <v>33</v>
      </c>
      <c r="AR36" s="6" t="s">
        <v>71</v>
      </c>
      <c r="AS36" s="2">
        <v>1.9401299999999999</v>
      </c>
      <c r="AT36" s="2">
        <v>0.53542000000000001</v>
      </c>
      <c r="AU36" s="2">
        <v>1.99332</v>
      </c>
      <c r="AV36" s="2">
        <v>0.47649999999999998</v>
      </c>
      <c r="AW36" s="23">
        <f t="shared" si="2"/>
        <v>-3.6975867874609047E-2</v>
      </c>
      <c r="AX36" s="23">
        <f t="shared" si="3"/>
        <v>0.38485753676470591</v>
      </c>
      <c r="AY36" s="23">
        <f t="shared" si="4"/>
        <v>0.25774716067771375</v>
      </c>
      <c r="AZ36" s="23">
        <f t="shared" si="5"/>
        <v>0.19189349614177909</v>
      </c>
      <c r="BA36" s="2">
        <v>0</v>
      </c>
      <c r="BB36" s="2" t="str" cm="1">
        <f t="array" ref="BB36">IF(AX36&lt;0.01,“0”,IF(AX36&lt;0.2,"1",IF(AX36&lt;0.4,"2",IF(AX36&lt;0.6,"3",IF(AX36&lt;0.8,"4",IF(AX36&lt;1,"5"))))))</f>
        <v>2</v>
      </c>
      <c r="BC36" s="2" t="str" cm="1">
        <f t="array" ref="BC36">IF(AY36&lt;0.01,“0”,IF(AY36&lt;0.2,"1",IF(AY36&lt;0.4,"2",IF(AY36&lt;0.6,"3",IF(AY36&lt;0.8,"4",IF(AY36&lt;1,"5"))))))</f>
        <v>2</v>
      </c>
      <c r="BD36" s="2" t="str" cm="1">
        <f t="array" ref="BD36">IF(AZ36&lt;0.01,“0”,IF(AZ36&lt;0.2,"1",IF(AZ36&lt;0.4,"2",IF(AZ36&lt;0.6,"3",IF(AZ36&lt;0.8,"4",IF(AZ36&lt;1,"5"))))))</f>
        <v>1</v>
      </c>
      <c r="BE36" s="2">
        <f t="shared" si="6"/>
        <v>5</v>
      </c>
      <c r="BG36" s="2">
        <v>33</v>
      </c>
      <c r="BH36" s="6" t="s">
        <v>71</v>
      </c>
      <c r="BI36" s="14">
        <v>13.186945452633648</v>
      </c>
      <c r="BJ36" s="14">
        <v>66.847880414598663</v>
      </c>
      <c r="BK36" s="14">
        <v>9.0948935503033734</v>
      </c>
      <c r="BL36" s="14">
        <v>28.380645840451077</v>
      </c>
      <c r="BM36" s="13">
        <v>0.8345427170309454</v>
      </c>
      <c r="BN36" s="13">
        <v>-1.0568578589107283</v>
      </c>
      <c r="BO36" s="13">
        <v>0.47275979418531167</v>
      </c>
      <c r="BP36" s="13">
        <v>-9.3666506375764014E-2</v>
      </c>
      <c r="BQ36" s="4" t="str" cm="1">
        <f t="array" ref="BQ36">IF(BM36&lt;0.01,“0”,IF(BM36&lt;0.2,"1",IF(BM36&lt;0.4,"2",IF(BM36&lt;0.6,"3",IF(BM36&lt;0.8,"4",IF(BM36&lt;1.1,"5"))))))</f>
        <v>5</v>
      </c>
      <c r="BR36" s="4">
        <v>0</v>
      </c>
      <c r="BS36" s="4" t="str" cm="1">
        <f t="array" ref="BS36">IF(BO36&lt;0.01,“0”,IF(BO36&lt;0.2,"1",IF(BO36&lt;0.4,"2",IF(BO36&lt;0.6,"3",IF(BO36&lt;0.8,"4",IF(BO36&lt;1.1,"5"))))))</f>
        <v>3</v>
      </c>
      <c r="BT36" s="4">
        <v>0</v>
      </c>
      <c r="BU36" s="4">
        <f t="shared" si="7"/>
        <v>8</v>
      </c>
      <c r="BW36" s="2">
        <v>33</v>
      </c>
      <c r="BX36" s="6" t="s">
        <v>71</v>
      </c>
      <c r="BY36" s="4">
        <v>0.129</v>
      </c>
      <c r="BZ36" s="4">
        <v>0.2384</v>
      </c>
      <c r="CA36" s="4">
        <v>0.24310000000000001</v>
      </c>
      <c r="CB36" s="4">
        <v>0.16520000000000001</v>
      </c>
      <c r="CC36" s="13">
        <v>0.10717186544420559</v>
      </c>
      <c r="CD36" s="13">
        <v>-4.1360027866690033E-2</v>
      </c>
      <c r="CE36" s="13">
        <v>-0.18887982303753648</v>
      </c>
      <c r="CF36" s="13">
        <v>8.2750995864693436E-2</v>
      </c>
      <c r="CG36" s="4" t="str" cm="1">
        <f t="array" ref="CG36">IF(CC36&lt;0.01,“0”,IF(CC36&lt;0.035,"1",IF(CC36&lt;0.07,"2",IF(CC36&lt;0.085,"3",IF(CC36&lt;0.14,"4",IF(CC36&lt;0.175,"5"))))))</f>
        <v>4</v>
      </c>
      <c r="CH36" s="4">
        <v>0</v>
      </c>
      <c r="CI36" s="4">
        <v>0</v>
      </c>
      <c r="CJ36" s="4" t="str" cm="1">
        <f t="array" ref="CJ36">IF(CF36&lt;0.01,“0”,IF(CF36&lt;0.035,"1",IF(CF36&lt;0.07,"2",IF(CF36&lt;0.085,"3",IF(CF36&lt;0.14,"4",IF(CF36&lt;0.175,"5"))))))</f>
        <v>3</v>
      </c>
      <c r="CK36" s="4">
        <f t="shared" si="8"/>
        <v>7</v>
      </c>
      <c r="CM36" s="2">
        <v>33</v>
      </c>
      <c r="CN36" s="6" t="s">
        <v>71</v>
      </c>
      <c r="CO36" s="4">
        <v>2397489116.9790072</v>
      </c>
      <c r="CP36" s="7">
        <v>6200000</v>
      </c>
      <c r="CQ36" s="7">
        <v>50000000</v>
      </c>
      <c r="CR36" s="12">
        <f t="shared" si="9"/>
        <v>2.5860388504338259E-3</v>
      </c>
      <c r="CS36" s="12">
        <f t="shared" si="10"/>
        <v>2.0855152019627628E-2</v>
      </c>
      <c r="CT36" s="4">
        <v>0</v>
      </c>
      <c r="CU36" s="4" t="str" cm="1">
        <f t="array" ref="CU36">IF(CS36&lt;0.01,“0”,IF(CS36&lt;0.2,"1",IF(CS36&lt;0.4,"2",IF(CS36&lt;0.6,"3",IF(CS36&lt;0.8,"4",IF(CS36&lt;1,"5"))))))</f>
        <v>1</v>
      </c>
      <c r="CV36" s="4">
        <f t="shared" si="11"/>
        <v>1</v>
      </c>
    </row>
    <row r="37" spans="1:100" x14ac:dyDescent="0.25">
      <c r="A37" s="2">
        <v>34</v>
      </c>
      <c r="B37" s="6" t="s">
        <v>65</v>
      </c>
      <c r="C37" s="4">
        <v>3.2499999999999997E-5</v>
      </c>
      <c r="D37" s="4" t="str" cm="1">
        <f t="array" ref="D37">IF(C37=0.00001,“0”,IF(C37&lt;0.001608,"1",IF(C37&lt;0.003206,"2",IF(C37&lt;0.004804,"3",IF(C37&lt;0.006402,"4",IF(C37&lt;0.0081,"5"))))))</f>
        <v>1</v>
      </c>
      <c r="E37" s="10"/>
      <c r="F37" s="2">
        <v>34</v>
      </c>
      <c r="G37" s="6" t="s">
        <v>65</v>
      </c>
      <c r="H37" s="25">
        <v>1.077</v>
      </c>
      <c r="I37" s="25">
        <v>1.5985</v>
      </c>
      <c r="J37" s="25">
        <v>1.3577999999999999</v>
      </c>
      <c r="K37" s="25">
        <v>1.6660999999999999</v>
      </c>
      <c r="L37" s="25">
        <v>1.4348000000000001</v>
      </c>
      <c r="M37" s="12">
        <v>0</v>
      </c>
      <c r="N37" s="12">
        <v>1.7660518102817688E-2</v>
      </c>
      <c r="O37" s="12">
        <v>0</v>
      </c>
      <c r="P37" s="12">
        <v>0</v>
      </c>
      <c r="Q37" s="4">
        <v>0</v>
      </c>
      <c r="R37" s="4" t="str" cm="1">
        <f t="array" ref="R37">IF(N37=0,“0”,IF(N37&lt;2%,"1",IF(N37&lt;4%,"2",IF(N37&lt;6%,"3",IF(N37&lt;8%,"4",IF(N37&lt;10%,"5"))))))</f>
        <v>1</v>
      </c>
      <c r="S37" s="4">
        <v>0</v>
      </c>
      <c r="T37" s="4">
        <v>0</v>
      </c>
      <c r="U37" s="4">
        <f t="shared" si="0"/>
        <v>1</v>
      </c>
      <c r="W37" s="2">
        <v>34</v>
      </c>
      <c r="X37" s="6" t="s">
        <v>65</v>
      </c>
      <c r="Y37" s="4">
        <v>13</v>
      </c>
      <c r="Z37" s="4">
        <v>13</v>
      </c>
      <c r="AA37" s="4">
        <v>9</v>
      </c>
      <c r="AB37" s="4">
        <v>9</v>
      </c>
      <c r="AC37" s="4">
        <v>16</v>
      </c>
      <c r="AD37" s="4">
        <v>15</v>
      </c>
      <c r="AE37" s="4">
        <v>9</v>
      </c>
      <c r="AF37" s="4">
        <v>14</v>
      </c>
      <c r="AG37" s="4" t="str" cm="1">
        <f t="array" ref="AG37">IF(Y37=9,“0”,IF(Y37&lt;15,"1",IF(Y37&lt;21,"2",IF(Y37&lt;27,"3",IF(Y37&lt;33,"4",IF(Y37&lt;39,"5"))))))</f>
        <v>1</v>
      </c>
      <c r="AH37" s="4" t="str" cm="1">
        <f t="array" ref="AH37">IF(Z37=9,“0”,IF(Z37&lt;15,"1",IF(Z37&lt;21,"2",IF(Z37&lt;27,"3",IF(Z37&lt;33,"4",IF(Z37&lt;39,"5"))))))</f>
        <v>1</v>
      </c>
      <c r="AI37" s="4">
        <v>0</v>
      </c>
      <c r="AJ37" s="4">
        <v>0</v>
      </c>
      <c r="AK37" s="4" t="str" cm="1">
        <f t="array" ref="AK37">IF(AC37=9,“0”,IF(AC37&lt;15,"1",IF(AC37&lt;21,"2",IF(AC37&lt;27,"3",IF(AC37&lt;33,"4",IF(AC37&lt;39,"5"))))))</f>
        <v>2</v>
      </c>
      <c r="AL37" s="4" t="str" cm="1">
        <f t="array" ref="AL37">IF(AD37=9,“0”,IF(AD37&lt;15,"1",IF(AD37&lt;21,"2",IF(AD37&lt;27,"3",IF(AD37&lt;33,"4",IF(AD37&lt;39,"5"))))))</f>
        <v>2</v>
      </c>
      <c r="AM37" s="4">
        <v>0</v>
      </c>
      <c r="AN37" s="4" t="str" cm="1">
        <f t="array" ref="AN37">IF(AF37=9,“0”,IF(AF37&lt;15,"1",IF(AF37&lt;21,"2",IF(AF37&lt;27,"3",IF(AF37&lt;33,"4",IF(AF37&lt;39,"5"))))))</f>
        <v>1</v>
      </c>
      <c r="AO37" s="4">
        <f t="shared" si="1"/>
        <v>7</v>
      </c>
      <c r="AQ37" s="2">
        <v>34</v>
      </c>
      <c r="AR37" s="6" t="s">
        <v>65</v>
      </c>
      <c r="AS37" s="2">
        <v>1.3922600000000001</v>
      </c>
      <c r="AT37" s="2">
        <v>0.73729999999999996</v>
      </c>
      <c r="AU37" s="2">
        <v>1.5868899999999999</v>
      </c>
      <c r="AV37" s="2">
        <v>0.51668000000000003</v>
      </c>
      <c r="AW37" s="23">
        <f t="shared" si="2"/>
        <v>0.25585397792565279</v>
      </c>
      <c r="AX37" s="23">
        <f t="shared" si="3"/>
        <v>0.15291819852941191</v>
      </c>
      <c r="AY37" s="23">
        <f t="shared" si="4"/>
        <v>0.40908955501768762</v>
      </c>
      <c r="AZ37" s="23">
        <f t="shared" si="5"/>
        <v>0.12375137793606372</v>
      </c>
      <c r="BA37" s="2" t="str" cm="1">
        <f t="array" ref="BA37">IF(AW37&lt;0.01,“0”,IF(AW37&lt;0.2,"1",IF(AW37&lt;0.4,"2",IF(AW37&lt;0.6,"3",IF(AW37&lt;0.8,"4",IF(AW37&lt;1,"5"))))))</f>
        <v>2</v>
      </c>
      <c r="BB37" s="2" t="str" cm="1">
        <f t="array" ref="BB37">IF(AX37&lt;0.01,“0”,IF(AX37&lt;0.2,"1",IF(AX37&lt;0.4,"2",IF(AX37&lt;0.6,"3",IF(AX37&lt;0.8,"4",IF(AX37&lt;1,"5"))))))</f>
        <v>1</v>
      </c>
      <c r="BC37" s="2" t="str" cm="1">
        <f t="array" ref="BC37">IF(AY37&lt;0.01,“0”,IF(AY37&lt;0.2,"1",IF(AY37&lt;0.4,"2",IF(AY37&lt;0.6,"3",IF(AY37&lt;0.8,"4",IF(AY37&lt;1,"5"))))))</f>
        <v>3</v>
      </c>
      <c r="BD37" s="2" t="str" cm="1">
        <f t="array" ref="BD37">IF(AZ37&lt;0.01,“0”,IF(AZ37&lt;0.2,"1",IF(AZ37&lt;0.4,"2",IF(AZ37&lt;0.6,"3",IF(AZ37&lt;0.8,"4",IF(AZ37&lt;1,"5"))))))</f>
        <v>1</v>
      </c>
      <c r="BE37" s="2">
        <f t="shared" si="6"/>
        <v>7</v>
      </c>
      <c r="BG37" s="2">
        <v>34</v>
      </c>
      <c r="BH37" s="6" t="s">
        <v>65</v>
      </c>
      <c r="BI37" s="14">
        <v>59.152885856059889</v>
      </c>
      <c r="BJ37" s="14">
        <v>26.096316126001799</v>
      </c>
      <c r="BK37" s="14">
        <v>8.568535223005318</v>
      </c>
      <c r="BL37" s="14">
        <v>22.394149985279252</v>
      </c>
      <c r="BM37" s="13">
        <v>0.25780569816737908</v>
      </c>
      <c r="BN37" s="13">
        <v>0.19703642689225231</v>
      </c>
      <c r="BO37" s="13">
        <v>0.50327332040548889</v>
      </c>
      <c r="BP37" s="13">
        <v>0.13702697551910392</v>
      </c>
      <c r="BQ37" s="4" t="str" cm="1">
        <f t="array" ref="BQ37">IF(BM37&lt;0.01,“0”,IF(BM37&lt;0.2,"1",IF(BM37&lt;0.4,"2",IF(BM37&lt;0.6,"3",IF(BM37&lt;0.8,"4",IF(BM37&lt;1.1,"5"))))))</f>
        <v>2</v>
      </c>
      <c r="BR37" s="4" t="str" cm="1">
        <f t="array" ref="BR37">IF(BN37&lt;0.01,“0”,IF(BN37&lt;0.2,"1",IF(BN37&lt;0.4,"2",IF(BN37&lt;0.6,"3",IF(BN37&lt;0.8,"4",IF(BN37&lt;1.1,"5"))))))</f>
        <v>1</v>
      </c>
      <c r="BS37" s="4" t="str" cm="1">
        <f t="array" ref="BS37">IF(BO37&lt;0.01,“0”,IF(BO37&lt;0.2,"1",IF(BO37&lt;0.4,"2",IF(BO37&lt;0.6,"3",IF(BO37&lt;0.8,"4",IF(BO37&lt;1.1,"5"))))))</f>
        <v>3</v>
      </c>
      <c r="BT37" s="4" t="str" cm="1">
        <f t="array" ref="BT37">IF(BP37&lt;0.01,“0”,IF(BP37&lt;0.2,"1",IF(BP37&lt;0.4,"2",IF(BP37&lt;0.6,"3",IF(BP37&lt;0.8,"4",IF(BP37&lt;1.1,"5"))))))</f>
        <v>1</v>
      </c>
      <c r="BU37" s="4">
        <f t="shared" si="7"/>
        <v>7</v>
      </c>
      <c r="BW37" s="2">
        <v>34</v>
      </c>
      <c r="BX37" s="6" t="s">
        <v>65</v>
      </c>
      <c r="BY37" s="4">
        <v>0.1255</v>
      </c>
      <c r="BZ37" s="4">
        <v>0.2392</v>
      </c>
      <c r="CA37" s="4">
        <v>0.21029999999999999</v>
      </c>
      <c r="CB37" s="4">
        <v>0.1623</v>
      </c>
      <c r="CC37" s="13">
        <v>0.13122916666566084</v>
      </c>
      <c r="CD37" s="13">
        <v>-4.4815100634285523E-2</v>
      </c>
      <c r="CE37" s="13">
        <v>-2.8387898900702119E-2</v>
      </c>
      <c r="CF37" s="13">
        <v>9.8722541654102061E-2</v>
      </c>
      <c r="CG37" s="4" t="str" cm="1">
        <f t="array" ref="CG37">IF(CC37&lt;0.01,“0”,IF(CC37&lt;0.035,"1",IF(CC37&lt;0.07,"2",IF(CC37&lt;0.085,"3",IF(CC37&lt;0.14,"4",IF(CC37&lt;0.175,"5"))))))</f>
        <v>4</v>
      </c>
      <c r="CH37" s="4">
        <v>0</v>
      </c>
      <c r="CI37" s="4">
        <v>0</v>
      </c>
      <c r="CJ37" s="4" t="str" cm="1">
        <f t="array" ref="CJ37">IF(CF37&lt;0.01,“0”,IF(CF37&lt;0.035,"1",IF(CF37&lt;0.07,"2",IF(CF37&lt;0.085,"3",IF(CF37&lt;0.14,"4",IF(CF37&lt;0.175,"5"))))))</f>
        <v>4</v>
      </c>
      <c r="CK37" s="4">
        <f t="shared" si="8"/>
        <v>8</v>
      </c>
      <c r="CM37" s="2">
        <v>34</v>
      </c>
      <c r="CN37" s="6" t="s">
        <v>65</v>
      </c>
      <c r="CO37" s="4">
        <v>3803281265.134263</v>
      </c>
      <c r="CP37" s="7">
        <v>5000</v>
      </c>
      <c r="CQ37" s="7">
        <v>600000</v>
      </c>
      <c r="CR37" s="12">
        <f t="shared" si="9"/>
        <v>1.3146542817741065E-6</v>
      </c>
      <c r="CS37" s="12">
        <f t="shared" si="10"/>
        <v>1.5775851381289279E-4</v>
      </c>
      <c r="CT37" s="4">
        <v>0</v>
      </c>
      <c r="CU37" s="4">
        <v>0</v>
      </c>
      <c r="CV37" s="4">
        <f t="shared" si="11"/>
        <v>0</v>
      </c>
    </row>
    <row r="38" spans="1:100" x14ac:dyDescent="0.25">
      <c r="A38" s="2">
        <v>35</v>
      </c>
      <c r="B38" s="6" t="s">
        <v>59</v>
      </c>
      <c r="C38" s="4">
        <v>4.1999999999999998E-5</v>
      </c>
      <c r="D38" s="4" t="str" cm="1">
        <f t="array" ref="D38">IF(C38=0.00001,“0”,IF(C38&lt;0.001608,"1",IF(C38&lt;0.003206,"2",IF(C38&lt;0.004804,"3",IF(C38&lt;0.006402,"4",IF(C38&lt;0.0081,"5"))))))</f>
        <v>1</v>
      </c>
      <c r="E38" s="10"/>
      <c r="F38" s="2">
        <v>35</v>
      </c>
      <c r="G38" s="6" t="s">
        <v>59</v>
      </c>
      <c r="H38" s="25">
        <v>0.98</v>
      </c>
      <c r="I38" s="25">
        <v>1.048</v>
      </c>
      <c r="J38" s="25">
        <v>1.0761000000000001</v>
      </c>
      <c r="K38" s="25">
        <v>1.7258</v>
      </c>
      <c r="L38" s="25">
        <v>1.3609</v>
      </c>
      <c r="M38" s="12">
        <v>2.8758549411756193E-2</v>
      </c>
      <c r="N38" s="12">
        <v>2.7935633485930221E-2</v>
      </c>
      <c r="O38" s="12">
        <v>0</v>
      </c>
      <c r="P38" s="12">
        <v>0</v>
      </c>
      <c r="Q38" s="4" t="str" cm="1">
        <f t="array" ref="Q38">IF(M38=0,“0”,IF(M38&lt;2%,"1",IF(M38&lt;4%,"2",IF(M38&lt;6%,"3",IF(M38&lt;8%,"4",IF(M38&lt;10%,"5"))))))</f>
        <v>2</v>
      </c>
      <c r="R38" s="4" t="str" cm="1">
        <f t="array" ref="R38">IF(N38=0,“0”,IF(N38&lt;2%,"1",IF(N38&lt;4%,"2",IF(N38&lt;6%,"3",IF(N38&lt;8%,"4",IF(N38&lt;10%,"5"))))))</f>
        <v>2</v>
      </c>
      <c r="S38" s="4">
        <v>0</v>
      </c>
      <c r="T38" s="4">
        <v>0</v>
      </c>
      <c r="U38" s="4">
        <f t="shared" si="0"/>
        <v>4</v>
      </c>
      <c r="W38" s="2">
        <v>35</v>
      </c>
      <c r="X38" s="6" t="s">
        <v>59</v>
      </c>
      <c r="Y38" s="4">
        <v>10</v>
      </c>
      <c r="Z38" s="4">
        <v>15</v>
      </c>
      <c r="AA38" s="4">
        <v>9</v>
      </c>
      <c r="AB38" s="4">
        <v>9</v>
      </c>
      <c r="AC38" s="4">
        <v>13</v>
      </c>
      <c r="AD38" s="4">
        <v>18</v>
      </c>
      <c r="AE38" s="4">
        <v>9</v>
      </c>
      <c r="AF38" s="4">
        <v>10</v>
      </c>
      <c r="AG38" s="4" t="str" cm="1">
        <f t="array" ref="AG38">IF(Y38=9,“0”,IF(Y38&lt;15,"1",IF(Y38&lt;21,"2",IF(Y38&lt;27,"3",IF(Y38&lt;33,"4",IF(Y38&lt;39,"5"))))))</f>
        <v>1</v>
      </c>
      <c r="AH38" s="4" t="str" cm="1">
        <f t="array" ref="AH38">IF(Z38=9,“0”,IF(Z38&lt;15,"1",IF(Z38&lt;21,"2",IF(Z38&lt;27,"3",IF(Z38&lt;33,"4",IF(Z38&lt;39,"5"))))))</f>
        <v>2</v>
      </c>
      <c r="AI38" s="4">
        <v>0</v>
      </c>
      <c r="AJ38" s="4">
        <v>0</v>
      </c>
      <c r="AK38" s="4" t="str" cm="1">
        <f t="array" ref="AK38">IF(AC38=9,“0”,IF(AC38&lt;15,"1",IF(AC38&lt;21,"2",IF(AC38&lt;27,"3",IF(AC38&lt;33,"4",IF(AC38&lt;39,"5"))))))</f>
        <v>1</v>
      </c>
      <c r="AL38" s="4" t="str" cm="1">
        <f t="array" ref="AL38">IF(AD38=9,“0”,IF(AD38&lt;15,"1",IF(AD38&lt;21,"2",IF(AD38&lt;27,"3",IF(AD38&lt;33,"4",IF(AD38&lt;39,"5"))))))</f>
        <v>2</v>
      </c>
      <c r="AM38" s="4">
        <v>0</v>
      </c>
      <c r="AN38" s="4" t="str" cm="1">
        <f t="array" ref="AN38">IF(AF38=9,“0”,IF(AF38&lt;15,"1",IF(AF38&lt;21,"2",IF(AF38&lt;27,"3",IF(AF38&lt;33,"4",IF(AF38&lt;39,"5"))))))</f>
        <v>1</v>
      </c>
      <c r="AO38" s="4">
        <f t="shared" si="1"/>
        <v>7</v>
      </c>
      <c r="AQ38" s="2">
        <v>35</v>
      </c>
      <c r="AR38" s="6" t="s">
        <v>59</v>
      </c>
      <c r="AS38" s="2">
        <v>1.3176600000000001</v>
      </c>
      <c r="AT38" s="2">
        <v>0.59863</v>
      </c>
      <c r="AU38" s="2">
        <v>1.5410200000000001</v>
      </c>
      <c r="AV38" s="2">
        <v>0.48843999999999999</v>
      </c>
      <c r="AW38" s="23">
        <f t="shared" si="2"/>
        <v>0.29572676982281731</v>
      </c>
      <c r="AX38" s="23">
        <f t="shared" si="3"/>
        <v>0.31223575367647061</v>
      </c>
      <c r="AY38" s="23">
        <f t="shared" si="4"/>
        <v>0.42617017315211325</v>
      </c>
      <c r="AZ38" s="23">
        <f t="shared" si="5"/>
        <v>0.1716441957093191</v>
      </c>
      <c r="BA38" s="2" t="str" cm="1">
        <f t="array" ref="BA38">IF(AW38&lt;0.01,“0”,IF(AW38&lt;0.2,"1",IF(AW38&lt;0.4,"2",IF(AW38&lt;0.6,"3",IF(AW38&lt;0.8,"4",IF(AW38&lt;1,"5"))))))</f>
        <v>2</v>
      </c>
      <c r="BB38" s="2" t="str" cm="1">
        <f t="array" ref="BB38">IF(AX38&lt;0.01,“0”,IF(AX38&lt;0.2,"1",IF(AX38&lt;0.4,"2",IF(AX38&lt;0.6,"3",IF(AX38&lt;0.8,"4",IF(AX38&lt;1,"5"))))))</f>
        <v>2</v>
      </c>
      <c r="BC38" s="2" t="str" cm="1">
        <f t="array" ref="BC38">IF(AY38&lt;0.01,“0”,IF(AY38&lt;0.2,"1",IF(AY38&lt;0.4,"2",IF(AY38&lt;0.6,"3",IF(AY38&lt;0.8,"4",IF(AY38&lt;1,"5"))))))</f>
        <v>3</v>
      </c>
      <c r="BD38" s="2" t="str" cm="1">
        <f t="array" ref="BD38">IF(AZ38&lt;0.01,“0”,IF(AZ38&lt;0.2,"1",IF(AZ38&lt;0.4,"2",IF(AZ38&lt;0.6,"3",IF(AZ38&lt;0.8,"4",IF(AZ38&lt;1,"5"))))))</f>
        <v>1</v>
      </c>
      <c r="BE38" s="2">
        <f t="shared" si="6"/>
        <v>8</v>
      </c>
      <c r="BG38" s="2">
        <v>35</v>
      </c>
      <c r="BH38" s="6" t="s">
        <v>59</v>
      </c>
      <c r="BI38" s="14">
        <v>87.888949230739783</v>
      </c>
      <c r="BJ38" s="14">
        <v>12.841239719420939</v>
      </c>
      <c r="BK38" s="14">
        <v>6.6744105900877972</v>
      </c>
      <c r="BL38" s="14">
        <v>11.128568808697116</v>
      </c>
      <c r="BM38" s="13">
        <v>-0.1027471672614777</v>
      </c>
      <c r="BN38" s="13">
        <v>0.60488493171012503</v>
      </c>
      <c r="BO38" s="13">
        <v>0.61307764695143208</v>
      </c>
      <c r="BP38" s="13">
        <v>0.57115341777660444</v>
      </c>
      <c r="BQ38" s="4">
        <v>0</v>
      </c>
      <c r="BR38" s="4" t="str" cm="1">
        <f t="array" ref="BR38">IF(BN38&lt;0.01,“0”,IF(BN38&lt;0.2,"1",IF(BN38&lt;0.4,"2",IF(BN38&lt;0.6,"3",IF(BN38&lt;0.8,"4",IF(BN38&lt;1.1,"5"))))))</f>
        <v>4</v>
      </c>
      <c r="BS38" s="4" t="str" cm="1">
        <f t="array" ref="BS38">IF(BO38&lt;0.01,“0”,IF(BO38&lt;0.2,"1",IF(BO38&lt;0.4,"2",IF(BO38&lt;0.6,"3",IF(BO38&lt;0.8,"4",IF(BO38&lt;1.1,"5"))))))</f>
        <v>4</v>
      </c>
      <c r="BT38" s="4" t="str" cm="1">
        <f t="array" ref="BT38">IF(BP38&lt;0.01,“0”,IF(BP38&lt;0.2,"1",IF(BP38&lt;0.4,"2",IF(BP38&lt;0.6,"3",IF(BP38&lt;0.8,"4",IF(BP38&lt;1.1,"5"))))))</f>
        <v>3</v>
      </c>
      <c r="BU38" s="4">
        <f t="shared" si="7"/>
        <v>11</v>
      </c>
      <c r="BW38" s="2">
        <v>35</v>
      </c>
      <c r="BX38" s="6" t="s">
        <v>59</v>
      </c>
      <c r="BY38" s="4">
        <v>0.13819999999999999</v>
      </c>
      <c r="BZ38" s="4">
        <v>0.23760000000000001</v>
      </c>
      <c r="CA38" s="4">
        <v>0.2107</v>
      </c>
      <c r="CB38" s="4">
        <v>0.17899999999999999</v>
      </c>
      <c r="CC38" s="13">
        <v>4.3167447016663092E-2</v>
      </c>
      <c r="CD38" s="13">
        <v>-3.7671574135996193E-2</v>
      </c>
      <c r="CE38" s="13">
        <v>-3.0471909919040252E-2</v>
      </c>
      <c r="CF38" s="13">
        <v>5.7707711323919057E-3</v>
      </c>
      <c r="CG38" s="4" t="str" cm="1">
        <f t="array" ref="CG38">IF(CC38&lt;0.01,“0”,IF(CC38&lt;0.035,"1",IF(CC38&lt;0.07,"2",IF(CC38&lt;0.085,"3",IF(CC38&lt;0.14,"4",IF(CC38&lt;0.175,"5"))))))</f>
        <v>2</v>
      </c>
      <c r="CH38" s="4">
        <v>0</v>
      </c>
      <c r="CI38" s="4">
        <v>0</v>
      </c>
      <c r="CJ38" s="4">
        <v>0</v>
      </c>
      <c r="CK38" s="4">
        <f t="shared" si="8"/>
        <v>2</v>
      </c>
      <c r="CM38" s="2">
        <v>35</v>
      </c>
      <c r="CN38" s="6" t="s">
        <v>59</v>
      </c>
      <c r="CO38" s="4">
        <v>3852104003.7733302</v>
      </c>
      <c r="CP38" s="7">
        <v>50000</v>
      </c>
      <c r="CQ38" s="7">
        <v>3000000</v>
      </c>
      <c r="CR38" s="12">
        <f t="shared" si="9"/>
        <v>1.2979919532552204E-5</v>
      </c>
      <c r="CS38" s="12">
        <f t="shared" si="10"/>
        <v>7.7879517195313227E-4</v>
      </c>
      <c r="CT38" s="4">
        <v>0</v>
      </c>
      <c r="CU38" s="4">
        <v>0</v>
      </c>
      <c r="CV38" s="4">
        <f t="shared" si="11"/>
        <v>0</v>
      </c>
    </row>
    <row r="39" spans="1:100" x14ac:dyDescent="0.25">
      <c r="A39" s="2">
        <v>36</v>
      </c>
      <c r="B39" s="6" t="s">
        <v>61</v>
      </c>
      <c r="C39" s="4">
        <v>3.4E-5</v>
      </c>
      <c r="D39" s="4" t="str" cm="1">
        <f t="array" ref="D39">IF(C39=0.00001,“0”,IF(C39&lt;0.001608,"1",IF(C39&lt;0.003206,"2",IF(C39&lt;0.004804,"3",IF(C39&lt;0.006402,"4",IF(C39&lt;0.0081,"5"))))))</f>
        <v>1</v>
      </c>
      <c r="E39" s="10"/>
      <c r="F39" s="2">
        <v>36</v>
      </c>
      <c r="G39" s="6" t="s">
        <v>61</v>
      </c>
      <c r="H39" s="25">
        <v>1.1779999999999999</v>
      </c>
      <c r="I39" s="25">
        <v>1.4319</v>
      </c>
      <c r="J39" s="25">
        <v>1.2851999999999999</v>
      </c>
      <c r="K39" s="25">
        <v>1.5713999999999999</v>
      </c>
      <c r="L39" s="25">
        <v>1.621</v>
      </c>
      <c r="M39" s="12">
        <v>0</v>
      </c>
      <c r="N39" s="12">
        <v>1.0560462963667642E-2</v>
      </c>
      <c r="O39" s="12">
        <v>0</v>
      </c>
      <c r="P39" s="12">
        <v>0</v>
      </c>
      <c r="Q39" s="4">
        <v>0</v>
      </c>
      <c r="R39" s="4" t="str" cm="1">
        <f t="array" ref="R39">IF(N39=0,“0”,IF(N39&lt;2%,"1",IF(N39&lt;4%,"2",IF(N39&lt;6%,"3",IF(N39&lt;8%,"4",IF(N39&lt;10%,"5"))))))</f>
        <v>1</v>
      </c>
      <c r="S39" s="4">
        <v>0</v>
      </c>
      <c r="T39" s="4">
        <v>0</v>
      </c>
      <c r="U39" s="4">
        <f t="shared" si="0"/>
        <v>1</v>
      </c>
      <c r="W39" s="2">
        <v>36</v>
      </c>
      <c r="X39" s="6" t="s">
        <v>61</v>
      </c>
      <c r="Y39" s="4">
        <v>10</v>
      </c>
      <c r="Z39" s="4">
        <v>13</v>
      </c>
      <c r="AA39" s="4">
        <v>9</v>
      </c>
      <c r="AB39" s="4">
        <v>9</v>
      </c>
      <c r="AC39" s="4">
        <v>15</v>
      </c>
      <c r="AD39" s="4">
        <v>15</v>
      </c>
      <c r="AE39" s="4">
        <v>9</v>
      </c>
      <c r="AF39" s="4">
        <v>10</v>
      </c>
      <c r="AG39" s="4" t="str" cm="1">
        <f t="array" ref="AG39">IF(Y39=9,“0”,IF(Y39&lt;15,"1",IF(Y39&lt;21,"2",IF(Y39&lt;27,"3",IF(Y39&lt;33,"4",IF(Y39&lt;39,"5"))))))</f>
        <v>1</v>
      </c>
      <c r="AH39" s="4" t="str" cm="1">
        <f t="array" ref="AH39">IF(Z39=9,“0”,IF(Z39&lt;15,"1",IF(Z39&lt;21,"2",IF(Z39&lt;27,"3",IF(Z39&lt;33,"4",IF(Z39&lt;39,"5"))))))</f>
        <v>1</v>
      </c>
      <c r="AI39" s="4">
        <v>0</v>
      </c>
      <c r="AJ39" s="4">
        <v>0</v>
      </c>
      <c r="AK39" s="4" t="str" cm="1">
        <f t="array" ref="AK39">IF(AC39=9,“0”,IF(AC39&lt;15,"1",IF(AC39&lt;21,"2",IF(AC39&lt;27,"3",IF(AC39&lt;33,"4",IF(AC39&lt;39,"5"))))))</f>
        <v>2</v>
      </c>
      <c r="AL39" s="4" t="str" cm="1">
        <f t="array" ref="AL39">IF(AD39=9,“0”,IF(AD39&lt;15,"1",IF(AD39&lt;21,"2",IF(AD39&lt;27,"3",IF(AD39&lt;33,"4",IF(AD39&lt;39,"5"))))))</f>
        <v>2</v>
      </c>
      <c r="AM39" s="4">
        <v>0</v>
      </c>
      <c r="AN39" s="4" t="str" cm="1">
        <f t="array" ref="AN39">IF(AF39=9,“0”,IF(AF39&lt;15,"1",IF(AF39&lt;21,"2",IF(AF39&lt;27,"3",IF(AF39&lt;33,"4",IF(AF39&lt;39,"5"))))))</f>
        <v>1</v>
      </c>
      <c r="AO39" s="4">
        <f t="shared" si="1"/>
        <v>7</v>
      </c>
      <c r="AQ39" s="2">
        <v>36</v>
      </c>
      <c r="AR39" s="6" t="s">
        <v>61</v>
      </c>
      <c r="AS39" s="2">
        <v>1.3357399999999999</v>
      </c>
      <c r="AT39" s="2">
        <v>0.64029000000000003</v>
      </c>
      <c r="AU39" s="2">
        <v>1.98889</v>
      </c>
      <c r="AV39" s="2">
        <v>0.47876000000000002</v>
      </c>
      <c r="AW39" s="23">
        <f t="shared" si="2"/>
        <v>0.28606322990993893</v>
      </c>
      <c r="AX39" s="23">
        <f t="shared" si="3"/>
        <v>0.26437270220588238</v>
      </c>
      <c r="AY39" s="23">
        <f t="shared" si="4"/>
        <v>0.25939676037981763</v>
      </c>
      <c r="AZ39" s="23">
        <f t="shared" si="5"/>
        <v>0.18806071398287116</v>
      </c>
      <c r="BA39" s="2" t="str" cm="1">
        <f t="array" ref="BA39">IF(AW39&lt;0.01,“0”,IF(AW39&lt;0.2,"1",IF(AW39&lt;0.4,"2",IF(AW39&lt;0.6,"3",IF(AW39&lt;0.8,"4",IF(AW39&lt;1,"5"))))))</f>
        <v>2</v>
      </c>
      <c r="BB39" s="2" t="str" cm="1">
        <f t="array" ref="BB39">IF(AX39&lt;0.01,“0”,IF(AX39&lt;0.2,"1",IF(AX39&lt;0.4,"2",IF(AX39&lt;0.6,"3",IF(AX39&lt;0.8,"4",IF(AX39&lt;1,"5"))))))</f>
        <v>2</v>
      </c>
      <c r="BC39" s="2" t="str" cm="1">
        <f t="array" ref="BC39">IF(AY39&lt;0.01,“0”,IF(AY39&lt;0.2,"1",IF(AY39&lt;0.4,"2",IF(AY39&lt;0.6,"3",IF(AY39&lt;0.8,"4",IF(AY39&lt;1,"5"))))))</f>
        <v>2</v>
      </c>
      <c r="BD39" s="2" t="str" cm="1">
        <f t="array" ref="BD39">IF(AZ39&lt;0.01,“0”,IF(AZ39&lt;0.2,"1",IF(AZ39&lt;0.4,"2",IF(AZ39&lt;0.6,"3",IF(AZ39&lt;0.8,"4",IF(AZ39&lt;1,"5"))))))</f>
        <v>1</v>
      </c>
      <c r="BE39" s="2">
        <f t="shared" si="6"/>
        <v>7</v>
      </c>
      <c r="BG39" s="2">
        <v>36</v>
      </c>
      <c r="BH39" s="6" t="s">
        <v>61</v>
      </c>
      <c r="BI39" s="14">
        <v>40.10105054029961</v>
      </c>
      <c r="BJ39" s="14">
        <v>20.783267497957102</v>
      </c>
      <c r="BK39" s="14">
        <v>13.553087750359399</v>
      </c>
      <c r="BL39" s="14">
        <v>15.165550738541082</v>
      </c>
      <c r="BM39" s="13">
        <v>0.49685005595609022</v>
      </c>
      <c r="BN39" s="13">
        <v>0.3605148462167046</v>
      </c>
      <c r="BO39" s="13">
        <v>0.21431375360235372</v>
      </c>
      <c r="BP39" s="13">
        <v>0.41558571335101802</v>
      </c>
      <c r="BQ39" s="4" t="str" cm="1">
        <f t="array" ref="BQ39">IF(BM39&lt;0.01,“0”,IF(BM39&lt;0.2,"1",IF(BM39&lt;0.4,"2",IF(BM39&lt;0.6,"3",IF(BM39&lt;0.8,"4",IF(BM39&lt;1.1,"5"))))))</f>
        <v>3</v>
      </c>
      <c r="BR39" s="4" t="str" cm="1">
        <f t="array" ref="BR39">IF(BN39&lt;0.01,“0”,IF(BN39&lt;0.2,"1",IF(BN39&lt;0.4,"2",IF(BN39&lt;0.6,"3",IF(BN39&lt;0.8,"4",IF(BN39&lt;1.1,"5"))))))</f>
        <v>2</v>
      </c>
      <c r="BS39" s="4" t="str" cm="1">
        <f t="array" ref="BS39">IF(BO39&lt;0.01,“0”,IF(BO39&lt;0.2,"1",IF(BO39&lt;0.4,"2",IF(BO39&lt;0.6,"3",IF(BO39&lt;0.8,"4",IF(BO39&lt;1.1,"5"))))))</f>
        <v>2</v>
      </c>
      <c r="BT39" s="4" t="str" cm="1">
        <f t="array" ref="BT39">IF(BP39&lt;0.01,“0”,IF(BP39&lt;0.2,"1",IF(BP39&lt;0.4,"2",IF(BP39&lt;0.6,"3",IF(BP39&lt;0.8,"4",IF(BP39&lt;1.1,"5"))))))</f>
        <v>3</v>
      </c>
      <c r="BU39" s="4">
        <f t="shared" si="7"/>
        <v>10</v>
      </c>
      <c r="BW39" s="2">
        <v>36</v>
      </c>
      <c r="BX39" s="6" t="s">
        <v>61</v>
      </c>
      <c r="BY39" s="4">
        <v>0.1399</v>
      </c>
      <c r="BZ39" s="4">
        <v>0.2437</v>
      </c>
      <c r="CA39" s="4">
        <v>0.21809999999999999</v>
      </c>
      <c r="CB39" s="4">
        <v>0.16439999999999999</v>
      </c>
      <c r="CC39" s="13">
        <v>3.1564189664792922E-2</v>
      </c>
      <c r="CD39" s="13">
        <v>-6.4377919677886378E-2</v>
      </c>
      <c r="CE39" s="13">
        <v>-6.6606592793693242E-2</v>
      </c>
      <c r="CF39" s="13">
        <v>8.6815991246077417E-2</v>
      </c>
      <c r="CG39" s="4" t="str" cm="1">
        <f t="array" ref="CG39">IF(CC39&lt;0.01,“0”,IF(CC39&lt;0.035,"1",IF(CC39&lt;0.07,"2",IF(CC39&lt;0.085,"3",IF(CC39&lt;0.14,"4",IF(CC39&lt;0.175,"5"))))))</f>
        <v>1</v>
      </c>
      <c r="CH39" s="4">
        <v>0</v>
      </c>
      <c r="CI39" s="4">
        <v>0</v>
      </c>
      <c r="CJ39" s="4" t="str" cm="1">
        <f t="array" ref="CJ39">IF(CF39&lt;0.01,“0”,IF(CF39&lt;0.035,"1",IF(CF39&lt;0.07,"2",IF(CF39&lt;0.085,"3",IF(CF39&lt;0.14,"4",IF(CF39&lt;0.175,"5"))))))</f>
        <v>4</v>
      </c>
      <c r="CK39" s="4">
        <f t="shared" si="8"/>
        <v>5</v>
      </c>
      <c r="CM39" s="2">
        <v>36</v>
      </c>
      <c r="CN39" s="6" t="s">
        <v>61</v>
      </c>
      <c r="CO39" s="4">
        <v>1632879995.3638971</v>
      </c>
      <c r="CP39" s="7">
        <v>120000</v>
      </c>
      <c r="CQ39" s="7">
        <v>3800000</v>
      </c>
      <c r="CR39" s="12">
        <f t="shared" si="9"/>
        <v>7.3489785128549686E-5</v>
      </c>
      <c r="CS39" s="12">
        <f t="shared" si="10"/>
        <v>2.3271765290707402E-3</v>
      </c>
      <c r="CT39" s="4">
        <v>0</v>
      </c>
      <c r="CU39" s="4">
        <v>0</v>
      </c>
      <c r="CV39" s="4">
        <f t="shared" si="11"/>
        <v>0</v>
      </c>
    </row>
    <row r="40" spans="1:100" x14ac:dyDescent="0.25">
      <c r="A40" s="2">
        <v>37</v>
      </c>
      <c r="B40" s="6" t="s">
        <v>68</v>
      </c>
      <c r="C40" s="4">
        <v>2.1399999999999998E-5</v>
      </c>
      <c r="D40" s="4" t="str" cm="1">
        <f t="array" ref="D40">IF(C40=0.00001,“0”,IF(C40&lt;0.001608,"1",IF(C40&lt;0.003206,"2",IF(C40&lt;0.004804,"3",IF(C40&lt;0.006402,"4",IF(C40&lt;0.0081,"5"))))))</f>
        <v>1</v>
      </c>
      <c r="E40" s="10"/>
      <c r="F40" s="2">
        <v>37</v>
      </c>
      <c r="G40" s="6" t="s">
        <v>68</v>
      </c>
      <c r="H40" s="25">
        <v>1.0489999999999999</v>
      </c>
      <c r="I40" s="25">
        <v>1.1093</v>
      </c>
      <c r="J40" s="25">
        <v>1.4977</v>
      </c>
      <c r="K40" s="25">
        <v>1.6726000000000001</v>
      </c>
      <c r="L40" s="25">
        <v>1.5288999999999999</v>
      </c>
      <c r="M40" s="12">
        <v>3.7788368884259906E-3</v>
      </c>
      <c r="N40" s="12">
        <v>0</v>
      </c>
      <c r="O40" s="12">
        <v>0</v>
      </c>
      <c r="P40" s="12">
        <v>0</v>
      </c>
      <c r="Q40" s="4" t="str" cm="1">
        <f t="array" ref="Q40">IF(M40=0,“0”,IF(M40&lt;2%,"1",IF(M40&lt;4%,"2",IF(M40&lt;6%,"3",IF(M40&lt;8%,"4",IF(M40&lt;10%,"5"))))))</f>
        <v>1</v>
      </c>
      <c r="R40" s="4">
        <v>0</v>
      </c>
      <c r="S40" s="4">
        <v>0</v>
      </c>
      <c r="T40" s="4">
        <v>0</v>
      </c>
      <c r="U40" s="4">
        <f t="shared" si="0"/>
        <v>1</v>
      </c>
      <c r="W40" s="2">
        <v>37</v>
      </c>
      <c r="X40" s="6" t="s">
        <v>68</v>
      </c>
      <c r="Y40" s="4">
        <v>16</v>
      </c>
      <c r="Z40" s="4">
        <v>16</v>
      </c>
      <c r="AA40" s="4">
        <v>9</v>
      </c>
      <c r="AB40" s="4">
        <v>9</v>
      </c>
      <c r="AC40" s="4">
        <v>9</v>
      </c>
      <c r="AD40" s="4">
        <v>16</v>
      </c>
      <c r="AE40" s="4">
        <v>9</v>
      </c>
      <c r="AF40" s="4">
        <v>15</v>
      </c>
      <c r="AG40" s="4" t="str" cm="1">
        <f t="array" ref="AG40">IF(Y40=9,“0”,IF(Y40&lt;15,"1",IF(Y40&lt;21,"2",IF(Y40&lt;27,"3",IF(Y40&lt;33,"4",IF(Y40&lt;39,"5"))))))</f>
        <v>2</v>
      </c>
      <c r="AH40" s="4" t="str" cm="1">
        <f t="array" ref="AH40">IF(Z40=9,“0”,IF(Z40&lt;15,"1",IF(Z40&lt;21,"2",IF(Z40&lt;27,"3",IF(Z40&lt;33,"4",IF(Z40&lt;39,"5"))))))</f>
        <v>2</v>
      </c>
      <c r="AI40" s="4">
        <v>0</v>
      </c>
      <c r="AJ40" s="4">
        <v>0</v>
      </c>
      <c r="AK40" s="4">
        <v>0</v>
      </c>
      <c r="AL40" s="4" t="str" cm="1">
        <f t="array" ref="AL40">IF(AD40=9,“0”,IF(AD40&lt;15,"1",IF(AD40&lt;21,"2",IF(AD40&lt;27,"3",IF(AD40&lt;33,"4",IF(AD40&lt;39,"5"))))))</f>
        <v>2</v>
      </c>
      <c r="AM40" s="4">
        <v>0</v>
      </c>
      <c r="AN40" s="4" t="str" cm="1">
        <f t="array" ref="AN40">IF(AF40=9,“0”,IF(AF40&lt;15,"1",IF(AF40&lt;21,"2",IF(AF40&lt;27,"3",IF(AF40&lt;33,"4",IF(AF40&lt;39,"5"))))))</f>
        <v>2</v>
      </c>
      <c r="AO40" s="4">
        <f t="shared" si="1"/>
        <v>8</v>
      </c>
      <c r="AQ40" s="2">
        <v>37</v>
      </c>
      <c r="AR40" s="6" t="s">
        <v>68</v>
      </c>
      <c r="AS40" s="2">
        <v>2.3041900000000002</v>
      </c>
      <c r="AT40" s="2">
        <v>0.56179999999999997</v>
      </c>
      <c r="AU40" s="2">
        <v>2.1722899999999998</v>
      </c>
      <c r="AV40" s="2">
        <v>0.64703999999999995</v>
      </c>
      <c r="AW40" s="23">
        <f t="shared" si="2"/>
        <v>-0.23156150618669669</v>
      </c>
      <c r="AX40" s="23">
        <f t="shared" si="3"/>
        <v>0.35454963235294124</v>
      </c>
      <c r="AY40" s="23">
        <f t="shared" si="4"/>
        <v>0.19110407745298841</v>
      </c>
      <c r="AZ40" s="23">
        <f t="shared" si="5"/>
        <v>-9.7328923937929135E-2</v>
      </c>
      <c r="BA40" s="2">
        <v>0</v>
      </c>
      <c r="BB40" s="2" t="str" cm="1">
        <f t="array" ref="BB40">IF(AX40&lt;0.01,“0”,IF(AX40&lt;0.2,"1",IF(AX40&lt;0.4,"2",IF(AX40&lt;0.6,"3",IF(AX40&lt;0.8,"4",IF(AX40&lt;1,"5"))))))</f>
        <v>2</v>
      </c>
      <c r="BC40" s="2" t="str" cm="1">
        <f t="array" ref="BC40">IF(AY40&lt;0.01,“0”,IF(AY40&lt;0.2,"1",IF(AY40&lt;0.4,"2",IF(AY40&lt;0.6,"3",IF(AY40&lt;0.8,"4",IF(AY40&lt;1,"5"))))))</f>
        <v>1</v>
      </c>
      <c r="BD40" s="2">
        <v>0</v>
      </c>
      <c r="BE40" s="2">
        <f t="shared" si="6"/>
        <v>3</v>
      </c>
      <c r="BG40" s="2">
        <v>37</v>
      </c>
      <c r="BH40" s="6" t="s">
        <v>68</v>
      </c>
      <c r="BI40" s="14">
        <v>87.126376474911609</v>
      </c>
      <c r="BJ40" s="14">
        <v>22.854376904647498</v>
      </c>
      <c r="BK40" s="14">
        <v>6.0501224574732015</v>
      </c>
      <c r="BL40" s="14">
        <v>17.654378873662047</v>
      </c>
      <c r="BM40" s="13">
        <v>-9.317912766513925E-2</v>
      </c>
      <c r="BN40" s="13">
        <v>0.29678840293392317</v>
      </c>
      <c r="BO40" s="13">
        <v>0.64926826333488685</v>
      </c>
      <c r="BP40" s="13">
        <v>0.31967711469510418</v>
      </c>
      <c r="BQ40" s="4">
        <v>0</v>
      </c>
      <c r="BR40" s="4" t="str" cm="1">
        <f t="array" ref="BR40">IF(BN40&lt;0.01,“0”,IF(BN40&lt;0.2,"1",IF(BN40&lt;0.4,"2",IF(BN40&lt;0.6,"3",IF(BN40&lt;0.8,"4",IF(BN40&lt;1.1,"5"))))))</f>
        <v>2</v>
      </c>
      <c r="BS40" s="4" t="str" cm="1">
        <f t="array" ref="BS40">IF(BO40&lt;0.01,“0”,IF(BO40&lt;0.2,"1",IF(BO40&lt;0.4,"2",IF(BO40&lt;0.6,"3",IF(BO40&lt;0.8,"4",IF(BO40&lt;1.1,"5"))))))</f>
        <v>4</v>
      </c>
      <c r="BT40" s="4" t="str" cm="1">
        <f t="array" ref="BT40">IF(BP40&lt;0.01,“0”,IF(BP40&lt;0.2,"1",IF(BP40&lt;0.4,"2",IF(BP40&lt;0.6,"3",IF(BP40&lt;0.8,"4",IF(BP40&lt;1.1,"5"))))))</f>
        <v>2</v>
      </c>
      <c r="BU40" s="4">
        <f t="shared" si="7"/>
        <v>8</v>
      </c>
      <c r="BW40" s="2">
        <v>37</v>
      </c>
      <c r="BX40" s="6" t="s">
        <v>68</v>
      </c>
      <c r="BY40" s="4">
        <v>0.14149999999999999</v>
      </c>
      <c r="BZ40" s="4">
        <v>0.23180000000000001</v>
      </c>
      <c r="CA40" s="4">
        <v>0.24410000000000001</v>
      </c>
      <c r="CB40" s="4">
        <v>0.16789999999999999</v>
      </c>
      <c r="CC40" s="13">
        <v>2.0191041925763095E-2</v>
      </c>
      <c r="CD40" s="13">
        <v>-1.2280949268117923E-2</v>
      </c>
      <c r="CE40" s="13">
        <v>-0.19350728491669733</v>
      </c>
      <c r="CF40" s="13">
        <v>6.731391041872864E-2</v>
      </c>
      <c r="CG40" s="4" t="str" cm="1">
        <f t="array" ref="CG40">IF(CC40&lt;0.01,“0”,IF(CC40&lt;0.035,"1",IF(CC40&lt;0.07,"2",IF(CC40&lt;0.085,"3",IF(CC40&lt;0.14,"4",IF(CC40&lt;0.175,"5"))))))</f>
        <v>1</v>
      </c>
      <c r="CH40" s="4">
        <v>0</v>
      </c>
      <c r="CI40" s="4">
        <v>0</v>
      </c>
      <c r="CJ40" s="4" t="str" cm="1">
        <f t="array" ref="CJ40">IF(CF40&lt;0.01,“0”,IF(CF40&lt;0.035,"1",IF(CF40&lt;0.07,"2",IF(CF40&lt;0.085,"3",IF(CF40&lt;0.14,"4",IF(CF40&lt;0.175,"5"))))))</f>
        <v>2</v>
      </c>
      <c r="CK40" s="4">
        <f t="shared" si="8"/>
        <v>3</v>
      </c>
      <c r="CM40" s="2">
        <v>37</v>
      </c>
      <c r="CN40" s="6" t="s">
        <v>68</v>
      </c>
      <c r="CO40" s="4">
        <v>5675736729.2686529</v>
      </c>
      <c r="CP40" s="4">
        <v>0</v>
      </c>
      <c r="CQ40" s="4">
        <v>0</v>
      </c>
      <c r="CR40" s="12">
        <f t="shared" si="9"/>
        <v>0</v>
      </c>
      <c r="CS40" s="12">
        <f t="shared" si="10"/>
        <v>0</v>
      </c>
      <c r="CT40" s="4">
        <v>0</v>
      </c>
      <c r="CU40" s="4">
        <v>0</v>
      </c>
      <c r="CV40" s="4">
        <f t="shared" si="11"/>
        <v>0</v>
      </c>
    </row>
    <row r="41" spans="1:100" x14ac:dyDescent="0.25">
      <c r="A41" s="2">
        <v>38</v>
      </c>
      <c r="B41" s="6" t="s">
        <v>79</v>
      </c>
      <c r="C41" s="4">
        <v>2.2099999999999998E-5</v>
      </c>
      <c r="D41" s="4" t="str" cm="1">
        <f t="array" ref="D41">IF(C41=0.00001,“0”,IF(C41&lt;0.001608,"1",IF(C41&lt;0.003206,"2",IF(C41&lt;0.004804,"3",IF(C41&lt;0.006402,"4",IF(C41&lt;0.0081,"5"))))))</f>
        <v>1</v>
      </c>
      <c r="E41" s="10"/>
      <c r="F41" s="2">
        <v>38</v>
      </c>
      <c r="G41" s="6" t="s">
        <v>79</v>
      </c>
      <c r="H41" s="25">
        <v>0.98899999999999999</v>
      </c>
      <c r="I41" s="25">
        <v>1.2585999999999999</v>
      </c>
      <c r="J41" s="25">
        <v>1.1849000000000001</v>
      </c>
      <c r="K41" s="25">
        <v>1.7484</v>
      </c>
      <c r="L41" s="25">
        <v>1.6028</v>
      </c>
      <c r="M41" s="12">
        <v>0</v>
      </c>
      <c r="N41" s="12">
        <v>2.2574549119385914E-2</v>
      </c>
      <c r="O41" s="12">
        <v>0</v>
      </c>
      <c r="P41" s="12">
        <v>0</v>
      </c>
      <c r="Q41" s="4">
        <v>0</v>
      </c>
      <c r="R41" s="4" t="str" cm="1">
        <f t="array" ref="R41">IF(N41=0,“0”,IF(N41&lt;2%,"1",IF(N41&lt;4%,"2",IF(N41&lt;6%,"3",IF(N41&lt;8%,"4",IF(N41&lt;10%,"5"))))))</f>
        <v>2</v>
      </c>
      <c r="S41" s="4">
        <v>0</v>
      </c>
      <c r="T41" s="4">
        <v>0</v>
      </c>
      <c r="U41" s="4">
        <f t="shared" si="0"/>
        <v>2</v>
      </c>
      <c r="W41" s="2">
        <v>38</v>
      </c>
      <c r="X41" s="6" t="s">
        <v>79</v>
      </c>
      <c r="Y41" s="4">
        <v>12</v>
      </c>
      <c r="Z41" s="4">
        <v>13</v>
      </c>
      <c r="AA41" s="4">
        <v>9</v>
      </c>
      <c r="AB41" s="4">
        <v>13</v>
      </c>
      <c r="AC41" s="4">
        <v>9</v>
      </c>
      <c r="AD41" s="4">
        <v>9</v>
      </c>
      <c r="AE41" s="4">
        <v>9</v>
      </c>
      <c r="AF41" s="4">
        <v>12</v>
      </c>
      <c r="AG41" s="4" t="str" cm="1">
        <f t="array" ref="AG41">IF(Y41=9,“0”,IF(Y41&lt;15,"1",IF(Y41&lt;21,"2",IF(Y41&lt;27,"3",IF(Y41&lt;33,"4",IF(Y41&lt;39,"5"))))))</f>
        <v>1</v>
      </c>
      <c r="AH41" s="4" t="str" cm="1">
        <f t="array" ref="AH41">IF(Z41=9,“0”,IF(Z41&lt;15,"1",IF(Z41&lt;21,"2",IF(Z41&lt;27,"3",IF(Z41&lt;33,"4",IF(Z41&lt;39,"5"))))))</f>
        <v>1</v>
      </c>
      <c r="AI41" s="4">
        <v>0</v>
      </c>
      <c r="AJ41" s="4" t="str" cm="1">
        <f t="array" ref="AJ41">IF(AB41=9,“0”,IF(AB41&lt;15,"1",IF(AB41&lt;21,"2",IF(AB41&lt;27,"3",IF(AB41&lt;33,"4",IF(AB41&lt;39,"5"))))))</f>
        <v>1</v>
      </c>
      <c r="AK41" s="4">
        <v>0</v>
      </c>
      <c r="AL41" s="4">
        <v>0</v>
      </c>
      <c r="AM41" s="4">
        <v>0</v>
      </c>
      <c r="AN41" s="4" t="str" cm="1">
        <f t="array" ref="AN41">IF(AF41=9,“0”,IF(AF41&lt;15,"1",IF(AF41&lt;21,"2",IF(AF41&lt;27,"3",IF(AF41&lt;33,"4",IF(AF41&lt;39,"5"))))))</f>
        <v>1</v>
      </c>
      <c r="AO41" s="4">
        <f t="shared" si="1"/>
        <v>4</v>
      </c>
      <c r="AQ41" s="2">
        <v>38</v>
      </c>
      <c r="AR41" s="6" t="s">
        <v>79</v>
      </c>
      <c r="AS41" s="2">
        <v>3.5875699999999999</v>
      </c>
      <c r="AT41" s="2">
        <v>0.46862999999999999</v>
      </c>
      <c r="AU41" s="2">
        <v>2.5446900000000001</v>
      </c>
      <c r="AV41" s="2">
        <v>0.55584</v>
      </c>
      <c r="AW41" s="23">
        <f t="shared" si="2"/>
        <v>-0.91751249365295684</v>
      </c>
      <c r="AX41" s="23">
        <f t="shared" si="3"/>
        <v>0.46159237132352948</v>
      </c>
      <c r="AY41" s="23">
        <f t="shared" si="4"/>
        <v>5.2433438838205171E-2</v>
      </c>
      <c r="AZ41" s="23">
        <f t="shared" si="5"/>
        <v>5.7339099465784749E-2</v>
      </c>
      <c r="BA41" s="2">
        <v>0</v>
      </c>
      <c r="BB41" s="2" t="str" cm="1">
        <f t="array" ref="BB41">IF(AX41&lt;0.01,“0”,IF(AX41&lt;0.2,"1",IF(AX41&lt;0.4,"2",IF(AX41&lt;0.6,"3",IF(AX41&lt;0.8,"4",IF(AX41&lt;1,"5"))))))</f>
        <v>3</v>
      </c>
      <c r="BC41" s="2" t="str" cm="1">
        <f t="array" ref="BC41">IF(AY41&lt;0.01,“0”,IF(AY41&lt;0.2,"1",IF(AY41&lt;0.4,"2",IF(AY41&lt;0.6,"3",IF(AY41&lt;0.8,"4",IF(AY41&lt;1,"5"))))))</f>
        <v>1</v>
      </c>
      <c r="BD41" s="2" t="str" cm="1">
        <f t="array" ref="BD41">IF(AZ41&lt;0.01,“0”,IF(AZ41&lt;0.2,"1",IF(AZ41&lt;0.4,"2",IF(AZ41&lt;0.6,"3",IF(AZ41&lt;0.8,"4",IF(AZ41&lt;1,"5"))))))</f>
        <v>1</v>
      </c>
      <c r="BE41" s="2">
        <f t="shared" si="6"/>
        <v>5</v>
      </c>
      <c r="BG41" s="2">
        <v>38</v>
      </c>
      <c r="BH41" s="6" t="s">
        <v>79</v>
      </c>
      <c r="BI41" s="14">
        <v>54.24472640120355</v>
      </c>
      <c r="BJ41" s="14">
        <v>23.7604760627144</v>
      </c>
      <c r="BK41" s="14">
        <v>8.5654867755376785</v>
      </c>
      <c r="BL41" s="14">
        <v>27.481558398257405</v>
      </c>
      <c r="BM41" s="13">
        <v>0.3193886273374712</v>
      </c>
      <c r="BN41" s="13">
        <v>0.2689084288395569</v>
      </c>
      <c r="BO41" s="13">
        <v>0.50345004199781573</v>
      </c>
      <c r="BP41" s="13">
        <v>-5.9019591455006015E-2</v>
      </c>
      <c r="BQ41" s="4" t="str" cm="1">
        <f t="array" ref="BQ41">IF(BM41&lt;0.01,“0”,IF(BM41&lt;0.2,"1",IF(BM41&lt;0.4,"2",IF(BM41&lt;0.6,"3",IF(BM41&lt;0.8,"4",IF(BM41&lt;1.1,"5"))))))</f>
        <v>2</v>
      </c>
      <c r="BR41" s="4" t="str" cm="1">
        <f t="array" ref="BR41">IF(BN41&lt;0.01,“0”,IF(BN41&lt;0.2,"1",IF(BN41&lt;0.4,"2",IF(BN41&lt;0.6,"3",IF(BN41&lt;0.8,"4",IF(BN41&lt;1.1,"5"))))))</f>
        <v>2</v>
      </c>
      <c r="BS41" s="4" t="str" cm="1">
        <f t="array" ref="BS41">IF(BO41&lt;0.01,“0”,IF(BO41&lt;0.2,"1",IF(BO41&lt;0.4,"2",IF(BO41&lt;0.6,"3",IF(BO41&lt;0.8,"4",IF(BO41&lt;1.1,"5"))))))</f>
        <v>3</v>
      </c>
      <c r="BT41" s="4">
        <v>0</v>
      </c>
      <c r="BU41" s="4">
        <f t="shared" si="7"/>
        <v>7</v>
      </c>
      <c r="BW41" s="2">
        <v>38</v>
      </c>
      <c r="BX41" s="6" t="s">
        <v>79</v>
      </c>
      <c r="BY41" s="4">
        <v>0.14130000000000001</v>
      </c>
      <c r="BZ41" s="4">
        <v>0.23599999999999999</v>
      </c>
      <c r="CA41" s="4">
        <v>0.25509999999999999</v>
      </c>
      <c r="CB41" s="4">
        <v>0.17829999999999999</v>
      </c>
      <c r="CC41" s="13">
        <v>2.1747938999046715E-2</v>
      </c>
      <c r="CD41" s="13">
        <v>-3.0827587351009031E-2</v>
      </c>
      <c r="CE41" s="13">
        <v>-0.24760540831391697</v>
      </c>
      <c r="CF41" s="13">
        <v>9.9469359818856965E-3</v>
      </c>
      <c r="CG41" s="4" t="str" cm="1">
        <f t="array" ref="CG41">IF(CC41&lt;0.01,“0”,IF(CC41&lt;0.035,"1",IF(CC41&lt;0.07,"2",IF(CC41&lt;0.085,"3",IF(CC41&lt;0.14,"4",IF(CC41&lt;0.175,"5"))))))</f>
        <v>1</v>
      </c>
      <c r="CH41" s="4">
        <v>0</v>
      </c>
      <c r="CI41" s="4">
        <v>0</v>
      </c>
      <c r="CJ41" s="4">
        <v>0</v>
      </c>
      <c r="CK41" s="4">
        <f t="shared" si="8"/>
        <v>1</v>
      </c>
      <c r="CM41" s="2">
        <v>38</v>
      </c>
      <c r="CN41" s="6" t="s">
        <v>79</v>
      </c>
      <c r="CO41" s="4">
        <v>813542135.15145409</v>
      </c>
      <c r="CP41" s="4">
        <v>0</v>
      </c>
      <c r="CQ41" s="4">
        <v>0</v>
      </c>
      <c r="CR41" s="12">
        <f t="shared" si="9"/>
        <v>0</v>
      </c>
      <c r="CS41" s="12">
        <f t="shared" si="10"/>
        <v>0</v>
      </c>
      <c r="CT41" s="4">
        <v>0</v>
      </c>
      <c r="CU41" s="4">
        <v>0</v>
      </c>
      <c r="CV41" s="4">
        <f t="shared" si="11"/>
        <v>0</v>
      </c>
    </row>
    <row r="42" spans="1:100" x14ac:dyDescent="0.25">
      <c r="A42" s="2">
        <v>39</v>
      </c>
      <c r="B42" s="6" t="s">
        <v>45</v>
      </c>
      <c r="C42" s="4">
        <v>6.4999999999999994E-5</v>
      </c>
      <c r="D42" s="4" t="str" cm="1">
        <f t="array" ref="D42">IF(C42=0.00001,“0”,IF(C42&lt;0.001608,"1",IF(C42&lt;0.003206,"2",IF(C42&lt;0.004804,"3",IF(C42&lt;0.006402,"4",IF(C42&lt;0.0081,"5"))))))</f>
        <v>1</v>
      </c>
      <c r="E42" s="10"/>
      <c r="F42" s="2">
        <v>39</v>
      </c>
      <c r="G42" s="6" t="s">
        <v>45</v>
      </c>
      <c r="H42" s="25">
        <v>1.169</v>
      </c>
      <c r="I42" s="25">
        <v>1.1435999999999999</v>
      </c>
      <c r="J42" s="25">
        <v>1.1236999999999999</v>
      </c>
      <c r="K42" s="25">
        <v>1.6143000000000001</v>
      </c>
      <c r="L42" s="25">
        <v>1.3509</v>
      </c>
      <c r="M42" s="12">
        <v>2.5519788294796009E-2</v>
      </c>
      <c r="N42" s="12">
        <v>2.6924074309124288E-2</v>
      </c>
      <c r="O42" s="12">
        <v>0</v>
      </c>
      <c r="P42" s="12">
        <v>0</v>
      </c>
      <c r="Q42" s="4" t="str" cm="1">
        <f t="array" ref="Q42">IF(M42=0,“0”,IF(M42&lt;2%,"1",IF(M42&lt;4%,"2",IF(M42&lt;6%,"3",IF(M42&lt;8%,"4",IF(M42&lt;10%,"5"))))))</f>
        <v>2</v>
      </c>
      <c r="R42" s="4" t="str" cm="1">
        <f t="array" ref="R42">IF(N42=0,“0”,IF(N42&lt;2%,"1",IF(N42&lt;4%,"2",IF(N42&lt;6%,"3",IF(N42&lt;8%,"4",IF(N42&lt;10%,"5"))))))</f>
        <v>2</v>
      </c>
      <c r="S42" s="4">
        <v>0</v>
      </c>
      <c r="T42" s="4">
        <v>0</v>
      </c>
      <c r="U42" s="4">
        <f t="shared" si="0"/>
        <v>4</v>
      </c>
      <c r="W42" s="2">
        <v>39</v>
      </c>
      <c r="X42" s="6" t="s">
        <v>45</v>
      </c>
      <c r="Y42" s="4">
        <v>9</v>
      </c>
      <c r="Z42" s="4">
        <v>9</v>
      </c>
      <c r="AA42" s="4">
        <v>9</v>
      </c>
      <c r="AB42" s="4">
        <v>9</v>
      </c>
      <c r="AC42" s="4">
        <v>9</v>
      </c>
      <c r="AD42" s="4">
        <v>9</v>
      </c>
      <c r="AE42" s="4">
        <v>9</v>
      </c>
      <c r="AF42" s="4">
        <v>10</v>
      </c>
      <c r="AG42" s="4">
        <v>0</v>
      </c>
      <c r="AH42" s="4">
        <v>0</v>
      </c>
      <c r="AI42" s="4">
        <v>0</v>
      </c>
      <c r="AJ42" s="4">
        <v>0</v>
      </c>
      <c r="AK42" s="4">
        <v>0</v>
      </c>
      <c r="AL42" s="4">
        <v>0</v>
      </c>
      <c r="AM42" s="4">
        <v>0</v>
      </c>
      <c r="AN42" s="4" t="str" cm="1">
        <f t="array" ref="AN42">IF(AF42=9,“0”,IF(AF42&lt;15,"1",IF(AF42&lt;21,"2",IF(AF42&lt;27,"3",IF(AF42&lt;33,"4",IF(AF42&lt;39,"5"))))))</f>
        <v>1</v>
      </c>
      <c r="AO42" s="4">
        <f t="shared" si="1"/>
        <v>1</v>
      </c>
      <c r="AQ42" s="2">
        <v>39</v>
      </c>
      <c r="AR42" s="6" t="s">
        <v>45</v>
      </c>
      <c r="AS42" s="2">
        <v>1.1065199999999999</v>
      </c>
      <c r="AT42" s="2">
        <v>0.54229000000000005</v>
      </c>
      <c r="AU42" s="2">
        <v>1.8894599999999999</v>
      </c>
      <c r="AV42" s="2">
        <v>0.54447999999999996</v>
      </c>
      <c r="AW42" s="23">
        <f t="shared" si="2"/>
        <v>0.40857852962398788</v>
      </c>
      <c r="AX42" s="23">
        <f t="shared" si="3"/>
        <v>0.37696461397058822</v>
      </c>
      <c r="AY42" s="23">
        <f t="shared" si="4"/>
        <v>0.29642152299385593</v>
      </c>
      <c r="AZ42" s="23">
        <f t="shared" si="5"/>
        <v>7.6604765538879072E-2</v>
      </c>
      <c r="BA42" s="2" t="str" cm="1">
        <f t="array" ref="BA42">IF(AW42&lt;0.01,“0”,IF(AW42&lt;0.2,"1",IF(AW42&lt;0.4,"2",IF(AW42&lt;0.6,"3",IF(AW42&lt;0.8,"4",IF(AW42&lt;1,"5"))))))</f>
        <v>3</v>
      </c>
      <c r="BB42" s="2" t="str" cm="1">
        <f t="array" ref="BB42">IF(AX42&lt;0.01,“0”,IF(AX42&lt;0.2,"1",IF(AX42&lt;0.4,"2",IF(AX42&lt;0.6,"3",IF(AX42&lt;0.8,"4",IF(AX42&lt;1,"5"))))))</f>
        <v>2</v>
      </c>
      <c r="BC42" s="2" t="str" cm="1">
        <f t="array" ref="BC42">IF(AY42&lt;0.01,“0”,IF(AY42&lt;0.2,"1",IF(AY42&lt;0.4,"2",IF(AY42&lt;0.6,"3",IF(AY42&lt;0.8,"4",IF(AY42&lt;1,"5"))))))</f>
        <v>2</v>
      </c>
      <c r="BD42" s="2" t="str" cm="1">
        <f t="array" ref="BD42">IF(AZ42&lt;0.01,“0”,IF(AZ42&lt;0.2,"1",IF(AZ42&lt;0.4,"2",IF(AZ42&lt;0.6,"3",IF(AZ42&lt;0.8,"4",IF(AZ42&lt;1,"5"))))))</f>
        <v>1</v>
      </c>
      <c r="BE42" s="2">
        <f t="shared" si="6"/>
        <v>8</v>
      </c>
      <c r="BG42" s="2">
        <v>39</v>
      </c>
      <c r="BH42" s="6" t="s">
        <v>45</v>
      </c>
      <c r="BI42" s="14">
        <v>85.883898451427683</v>
      </c>
      <c r="BJ42" s="14">
        <v>18.836131838209599</v>
      </c>
      <c r="BK42" s="14">
        <v>13.440857277726501</v>
      </c>
      <c r="BL42" s="14">
        <v>14.046396280836307</v>
      </c>
      <c r="BM42" s="13">
        <v>-7.7589691987800302E-2</v>
      </c>
      <c r="BN42" s="13">
        <v>0.42042671267047382</v>
      </c>
      <c r="BO42" s="13">
        <v>0.220819867957884</v>
      </c>
      <c r="BP42" s="13">
        <v>0.45871305276160668</v>
      </c>
      <c r="BQ42" s="4">
        <v>0</v>
      </c>
      <c r="BR42" s="4" t="str" cm="1">
        <f t="array" ref="BR42">IF(BN42&lt;0.01,“0”,IF(BN42&lt;0.2,"1",IF(BN42&lt;0.4,"2",IF(BN42&lt;0.6,"3",IF(BN42&lt;0.8,"4",IF(BN42&lt;1.1,"5"))))))</f>
        <v>3</v>
      </c>
      <c r="BS42" s="4" t="str" cm="1">
        <f t="array" ref="BS42">IF(BO42&lt;0.01,“0”,IF(BO42&lt;0.2,"1",IF(BO42&lt;0.4,"2",IF(BO42&lt;0.6,"3",IF(BO42&lt;0.8,"4",IF(BO42&lt;1.1,"5"))))))</f>
        <v>2</v>
      </c>
      <c r="BT42" s="4" t="str" cm="1">
        <f t="array" ref="BT42">IF(BP42&lt;0.01,“0”,IF(BP42&lt;0.2,"1",IF(BP42&lt;0.4,"2",IF(BP42&lt;0.6,"3",IF(BP42&lt;0.8,"4",IF(BP42&lt;1.1,"5"))))))</f>
        <v>3</v>
      </c>
      <c r="BU42" s="4">
        <f t="shared" si="7"/>
        <v>8</v>
      </c>
      <c r="BW42" s="2">
        <v>39</v>
      </c>
      <c r="BX42" s="6" t="s">
        <v>45</v>
      </c>
      <c r="BY42" s="4">
        <v>0.12529999999999999</v>
      </c>
      <c r="BZ42" s="4">
        <v>0.2389</v>
      </c>
      <c r="CA42" s="4">
        <v>0.23150000000000001</v>
      </c>
      <c r="CB42" s="4">
        <v>0.16819999999999999</v>
      </c>
      <c r="CC42" s="13">
        <v>0.13265063037802124</v>
      </c>
      <c r="CD42" s="13">
        <v>-4.3541542561173777E-2</v>
      </c>
      <c r="CE42" s="13">
        <v>-0.13203061936248256</v>
      </c>
      <c r="CF42" s="13">
        <v>6.6001217164250989E-2</v>
      </c>
      <c r="CG42" s="4" t="str" cm="1">
        <f t="array" ref="CG42">IF(CC42&lt;0.01,“0”,IF(CC42&lt;0.035,"1",IF(CC42&lt;0.07,"2",IF(CC42&lt;0.085,"3",IF(CC42&lt;0.14,"4",IF(CC42&lt;0.175,"5"))))))</f>
        <v>4</v>
      </c>
      <c r="CH42" s="4">
        <v>0</v>
      </c>
      <c r="CI42" s="4">
        <v>0</v>
      </c>
      <c r="CJ42" s="4" t="str" cm="1">
        <f t="array" ref="CJ42">IF(CF42&lt;0.01,“0”,IF(CF42&lt;0.035,"1",IF(CF42&lt;0.07,"2",IF(CF42&lt;0.085,"3",IF(CF42&lt;0.14,"4",IF(CF42&lt;0.175,"5"))))))</f>
        <v>2</v>
      </c>
      <c r="CK42" s="4">
        <f t="shared" si="8"/>
        <v>6</v>
      </c>
      <c r="CM42" s="2">
        <v>39</v>
      </c>
      <c r="CN42" s="6" t="s">
        <v>45</v>
      </c>
      <c r="CO42" s="7">
        <v>7000000</v>
      </c>
      <c r="CP42" s="7">
        <v>29000</v>
      </c>
      <c r="CQ42" s="7">
        <v>2000000</v>
      </c>
      <c r="CR42" s="12">
        <f t="shared" si="9"/>
        <v>4.1428571428571426E-3</v>
      </c>
      <c r="CS42" s="12">
        <f t="shared" si="10"/>
        <v>0.2857142857142857</v>
      </c>
      <c r="CT42" s="4">
        <v>0</v>
      </c>
      <c r="CU42" s="4" t="str" cm="1">
        <f t="array" ref="CU42">IF(CS42&lt;0.01,“0”,IF(CS42&lt;0.2,"1",IF(CS42&lt;0.4,"2",IF(CS42&lt;0.6,"3",IF(CS42&lt;0.8,"4",IF(CS42&lt;1,"5"))))))</f>
        <v>2</v>
      </c>
      <c r="CV42" s="4">
        <f t="shared" si="11"/>
        <v>2</v>
      </c>
    </row>
    <row r="43" spans="1:100" x14ac:dyDescent="0.25">
      <c r="A43" s="2">
        <v>40</v>
      </c>
      <c r="B43" s="6" t="s">
        <v>51</v>
      </c>
      <c r="C43" s="4">
        <v>1.0000000000000001E-5</v>
      </c>
      <c r="D43" s="4">
        <v>0</v>
      </c>
      <c r="E43" s="10"/>
      <c r="F43" s="2">
        <v>40</v>
      </c>
      <c r="G43" s="6" t="s">
        <v>51</v>
      </c>
      <c r="H43" s="25">
        <v>1.1919999999999999</v>
      </c>
      <c r="I43" s="25">
        <v>1.1698999999999999</v>
      </c>
      <c r="J43" s="25">
        <v>1.1343000000000001</v>
      </c>
      <c r="K43" s="25">
        <v>1.8695999999999999</v>
      </c>
      <c r="L43" s="25">
        <v>1.4601999999999999</v>
      </c>
      <c r="M43" s="12">
        <v>1.2734383421617168E-2</v>
      </c>
      <c r="N43" s="12">
        <v>2.8796624315256661E-2</v>
      </c>
      <c r="O43" s="12">
        <v>0</v>
      </c>
      <c r="P43" s="12">
        <v>0</v>
      </c>
      <c r="Q43" s="4" t="str" cm="1">
        <f t="array" ref="Q43">IF(M43=0,“0”,IF(M43&lt;2%,"1",IF(M43&lt;4%,"2",IF(M43&lt;6%,"3",IF(M43&lt;8%,"4",IF(M43&lt;10%,"5"))))))</f>
        <v>1</v>
      </c>
      <c r="R43" s="4" t="str" cm="1">
        <f t="array" ref="R43">IF(N43=0,“0”,IF(N43&lt;2%,"1",IF(N43&lt;4%,"2",IF(N43&lt;6%,"3",IF(N43&lt;8%,"4",IF(N43&lt;10%,"5"))))))</f>
        <v>2</v>
      </c>
      <c r="S43" s="4">
        <v>0</v>
      </c>
      <c r="T43" s="4">
        <v>0</v>
      </c>
      <c r="U43" s="4">
        <f t="shared" si="0"/>
        <v>3</v>
      </c>
      <c r="W43" s="2">
        <v>40</v>
      </c>
      <c r="X43" s="6" t="s">
        <v>51</v>
      </c>
      <c r="Y43" s="4">
        <v>9</v>
      </c>
      <c r="Z43" s="4">
        <v>9</v>
      </c>
      <c r="AA43" s="4">
        <v>9</v>
      </c>
      <c r="AB43" s="4">
        <v>9</v>
      </c>
      <c r="AC43" s="4">
        <v>9</v>
      </c>
      <c r="AD43" s="4">
        <v>9</v>
      </c>
      <c r="AE43" s="4">
        <v>9</v>
      </c>
      <c r="AF43" s="4">
        <v>10</v>
      </c>
      <c r="AG43" s="4">
        <v>0</v>
      </c>
      <c r="AH43" s="4">
        <v>0</v>
      </c>
      <c r="AI43" s="4">
        <v>0</v>
      </c>
      <c r="AJ43" s="4">
        <v>0</v>
      </c>
      <c r="AK43" s="4">
        <v>0</v>
      </c>
      <c r="AL43" s="4">
        <v>0</v>
      </c>
      <c r="AM43" s="4">
        <v>0</v>
      </c>
      <c r="AN43" s="4" t="str" cm="1">
        <f t="array" ref="AN43">IF(AF43=9,“0”,IF(AF43&lt;15,"1",IF(AF43&lt;21,"2",IF(AF43&lt;27,"3",IF(AF43&lt;33,"4",IF(AF43&lt;39,"5"))))))</f>
        <v>1</v>
      </c>
      <c r="AO43" s="4">
        <f t="shared" si="1"/>
        <v>1</v>
      </c>
      <c r="AQ43" s="2">
        <v>40</v>
      </c>
      <c r="AR43" s="6" t="s">
        <v>51</v>
      </c>
      <c r="AS43" s="2">
        <v>2.6461800000000002</v>
      </c>
      <c r="AT43" s="2">
        <v>0.53837999999999997</v>
      </c>
      <c r="AU43" s="2">
        <v>2.34552</v>
      </c>
      <c r="AV43" s="2">
        <v>0.65464999999999995</v>
      </c>
      <c r="AW43" s="23">
        <f t="shared" si="2"/>
        <v>-0.41435099815601695</v>
      </c>
      <c r="AX43" s="23">
        <f t="shared" si="3"/>
        <v>0.38145680147058836</v>
      </c>
      <c r="AY43" s="23">
        <f t="shared" si="4"/>
        <v>0.12659839880841561</v>
      </c>
      <c r="AZ43" s="23">
        <f t="shared" si="5"/>
        <v>-0.11023488510133128</v>
      </c>
      <c r="BA43" s="2">
        <v>0</v>
      </c>
      <c r="BB43" s="2" t="str" cm="1">
        <f t="array" ref="BB43">IF(AX43&lt;0.01,“0”,IF(AX43&lt;0.2,"1",IF(AX43&lt;0.4,"2",IF(AX43&lt;0.6,"3",IF(AX43&lt;0.8,"4",IF(AX43&lt;1,"5"))))))</f>
        <v>2</v>
      </c>
      <c r="BC43" s="2" t="str" cm="1">
        <f t="array" ref="BC43">IF(AY43&lt;0.01,“0”,IF(AY43&lt;0.2,"1",IF(AY43&lt;0.4,"2",IF(AY43&lt;0.6,"3",IF(AY43&lt;0.8,"4",IF(AY43&lt;1,"5"))))))</f>
        <v>1</v>
      </c>
      <c r="BD43" s="2">
        <v>0</v>
      </c>
      <c r="BE43" s="2">
        <f t="shared" si="6"/>
        <v>3</v>
      </c>
      <c r="BG43" s="2">
        <v>40</v>
      </c>
      <c r="BH43" s="6" t="s">
        <v>51</v>
      </c>
      <c r="BI43" s="14">
        <v>97.736121168156458</v>
      </c>
      <c r="BJ43" s="14">
        <v>26.3534534986719</v>
      </c>
      <c r="BK43" s="14">
        <v>7.2121639159905602</v>
      </c>
      <c r="BL43" s="14">
        <v>14.825948731005425</v>
      </c>
      <c r="BM43" s="13">
        <v>-0.2263001401274336</v>
      </c>
      <c r="BN43" s="13">
        <v>0.18912450773317235</v>
      </c>
      <c r="BO43" s="13">
        <v>0.58190354110199649</v>
      </c>
      <c r="BP43" s="13">
        <v>0.42867249591501244</v>
      </c>
      <c r="BQ43" s="4">
        <v>0</v>
      </c>
      <c r="BR43" s="4" t="str" cm="1">
        <f t="array" ref="BR43">IF(BN43&lt;0.01,“0”,IF(BN43&lt;0.2,"1",IF(BN43&lt;0.4,"2",IF(BN43&lt;0.6,"3",IF(BN43&lt;0.8,"4",IF(BN43&lt;1.1,"5"))))))</f>
        <v>1</v>
      </c>
      <c r="BS43" s="4" t="str" cm="1">
        <f t="array" ref="BS43">IF(BO43&lt;0.01,“0”,IF(BO43&lt;0.2,"1",IF(BO43&lt;0.4,"2",IF(BO43&lt;0.6,"3",IF(BO43&lt;0.8,"4",IF(BO43&lt;1.1,"5"))))))</f>
        <v>3</v>
      </c>
      <c r="BT43" s="4" t="str" cm="1">
        <f t="array" ref="BT43">IF(BP43&lt;0.01,“0”,IF(BP43&lt;0.2,"1",IF(BP43&lt;0.4,"2",IF(BP43&lt;0.6,"3",IF(BP43&lt;0.8,"4",IF(BP43&lt;1.1,"5"))))))</f>
        <v>3</v>
      </c>
      <c r="BU43" s="4">
        <f t="shared" si="7"/>
        <v>7</v>
      </c>
      <c r="BW43" s="2">
        <v>40</v>
      </c>
      <c r="BX43" s="6" t="s">
        <v>51</v>
      </c>
      <c r="BY43" s="4">
        <v>0.13739999999999999</v>
      </c>
      <c r="BZ43" s="4">
        <v>0.2374</v>
      </c>
      <c r="CA43" s="4">
        <v>0.21959999999999999</v>
      </c>
      <c r="CB43" s="4">
        <v>0.17030000000000001</v>
      </c>
      <c r="CC43" s="13">
        <v>4.8671804471169228E-2</v>
      </c>
      <c r="CD43" s="13">
        <v>-3.6727699804429928E-2</v>
      </c>
      <c r="CE43" s="13">
        <v>-7.3623939507606845E-2</v>
      </c>
      <c r="CF43" s="13">
        <v>5.4291199318738638E-2</v>
      </c>
      <c r="CG43" s="4" t="str" cm="1">
        <f t="array" ref="CG43">IF(CC43&lt;0.01,“0”,IF(CC43&lt;0.035,"1",IF(CC43&lt;0.07,"2",IF(CC43&lt;0.085,"3",IF(CC43&lt;0.14,"4",IF(CC43&lt;0.175,"5"))))))</f>
        <v>2</v>
      </c>
      <c r="CH43" s="4">
        <v>0</v>
      </c>
      <c r="CI43" s="4">
        <v>0</v>
      </c>
      <c r="CJ43" s="4" t="str" cm="1">
        <f t="array" ref="CJ43">IF(CF43&lt;0.01,“0”,IF(CF43&lt;0.035,"1",IF(CF43&lt;0.07,"2",IF(CF43&lt;0.085,"3",IF(CF43&lt;0.14,"4",IF(CF43&lt;0.175,"5"))))))</f>
        <v>2</v>
      </c>
      <c r="CK43" s="4">
        <f t="shared" si="8"/>
        <v>4</v>
      </c>
      <c r="CM43" s="2">
        <v>40</v>
      </c>
      <c r="CN43" s="6" t="s">
        <v>51</v>
      </c>
      <c r="CO43" s="7">
        <v>1600000000</v>
      </c>
      <c r="CP43" s="4">
        <v>0</v>
      </c>
      <c r="CQ43" s="4">
        <v>0</v>
      </c>
      <c r="CR43" s="12">
        <f t="shared" si="9"/>
        <v>0</v>
      </c>
      <c r="CS43" s="12">
        <f t="shared" si="10"/>
        <v>0</v>
      </c>
      <c r="CT43" s="4">
        <v>0</v>
      </c>
      <c r="CU43" s="4">
        <v>0</v>
      </c>
      <c r="CV43" s="4">
        <f t="shared" si="11"/>
        <v>0</v>
      </c>
    </row>
    <row r="44" spans="1:100" x14ac:dyDescent="0.25">
      <c r="A44" s="2">
        <v>41</v>
      </c>
      <c r="B44" s="6" t="s">
        <v>64</v>
      </c>
      <c r="C44" s="4">
        <v>8.5000000000000006E-5</v>
      </c>
      <c r="D44" s="4" t="str" cm="1">
        <f t="array" ref="D44">IF(C44=0.00001,“0”,IF(C44&lt;0.001608,"1",IF(C44&lt;0.003206,"2",IF(C44&lt;0.004804,"3",IF(C44&lt;0.006402,"4",IF(C44&lt;0.0081,"5"))))))</f>
        <v>1</v>
      </c>
      <c r="E44" s="10"/>
      <c r="F44" s="2">
        <v>41</v>
      </c>
      <c r="G44" s="6" t="s">
        <v>64</v>
      </c>
      <c r="H44" s="25">
        <v>1.038</v>
      </c>
      <c r="I44" s="25">
        <v>1.0632999999999999</v>
      </c>
      <c r="J44" s="25">
        <v>1.0992</v>
      </c>
      <c r="K44" s="25">
        <v>1.5968</v>
      </c>
      <c r="L44" s="25">
        <v>1.4475</v>
      </c>
      <c r="M44" s="12">
        <v>4.0377005115165669E-2</v>
      </c>
      <c r="N44" s="12">
        <v>1.3829069957242698E-2</v>
      </c>
      <c r="O44" s="12">
        <v>0</v>
      </c>
      <c r="P44" s="12">
        <v>0</v>
      </c>
      <c r="Q44" s="4" t="str" cm="1">
        <f t="array" ref="Q44">IF(M44=0,“0”,IF(M44&lt;2%,"1",IF(M44&lt;4%,"2",IF(M44&lt;6%,"3",IF(M44&lt;8%,"4",IF(M44&lt;10%,"5"))))))</f>
        <v>3</v>
      </c>
      <c r="R44" s="4" t="str" cm="1">
        <f t="array" ref="R44">IF(N44=0,“0”,IF(N44&lt;2%,"1",IF(N44&lt;4%,"2",IF(N44&lt;6%,"3",IF(N44&lt;8%,"4",IF(N44&lt;10%,"5"))))))</f>
        <v>1</v>
      </c>
      <c r="S44" s="4">
        <v>0</v>
      </c>
      <c r="T44" s="4">
        <v>0</v>
      </c>
      <c r="U44" s="4">
        <f t="shared" si="0"/>
        <v>4</v>
      </c>
      <c r="W44" s="2">
        <v>41</v>
      </c>
      <c r="X44" s="6" t="s">
        <v>64</v>
      </c>
      <c r="Y44" s="4">
        <v>12</v>
      </c>
      <c r="Z44" s="4">
        <v>10</v>
      </c>
      <c r="AA44" s="4">
        <v>9</v>
      </c>
      <c r="AB44" s="4">
        <v>9</v>
      </c>
      <c r="AC44" s="4">
        <v>16</v>
      </c>
      <c r="AD44" s="4">
        <v>17</v>
      </c>
      <c r="AE44" s="4">
        <v>9</v>
      </c>
      <c r="AF44" s="4">
        <v>13</v>
      </c>
      <c r="AG44" s="4" t="str" cm="1">
        <f t="array" ref="AG44">IF(Y44=9,“0”,IF(Y44&lt;15,"1",IF(Y44&lt;21,"2",IF(Y44&lt;27,"3",IF(Y44&lt;33,"4",IF(Y44&lt;39,"5"))))))</f>
        <v>1</v>
      </c>
      <c r="AH44" s="4" t="str" cm="1">
        <f t="array" ref="AH44">IF(Z44=9,“0”,IF(Z44&lt;15,"1",IF(Z44&lt;21,"2",IF(Z44&lt;27,"3",IF(Z44&lt;33,"4",IF(Z44&lt;39,"5"))))))</f>
        <v>1</v>
      </c>
      <c r="AI44" s="4">
        <v>0</v>
      </c>
      <c r="AJ44" s="4">
        <v>0</v>
      </c>
      <c r="AK44" s="4" t="str" cm="1">
        <f t="array" ref="AK44">IF(AC44=9,“0”,IF(AC44&lt;15,"1",IF(AC44&lt;21,"2",IF(AC44&lt;27,"3",IF(AC44&lt;33,"4",IF(AC44&lt;39,"5"))))))</f>
        <v>2</v>
      </c>
      <c r="AL44" s="4" t="str" cm="1">
        <f t="array" ref="AL44">IF(AD44=9,“0”,IF(AD44&lt;15,"1",IF(AD44&lt;21,"2",IF(AD44&lt;27,"3",IF(AD44&lt;33,"4",IF(AD44&lt;39,"5"))))))</f>
        <v>2</v>
      </c>
      <c r="AM44" s="4">
        <v>0</v>
      </c>
      <c r="AN44" s="4" t="str" cm="1">
        <f t="array" ref="AN44">IF(AF44=9,“0”,IF(AF44&lt;15,"1",IF(AF44&lt;21,"2",IF(AF44&lt;27,"3",IF(AF44&lt;33,"4",IF(AF44&lt;39,"5"))))))</f>
        <v>1</v>
      </c>
      <c r="AO44" s="4">
        <f t="shared" si="1"/>
        <v>7</v>
      </c>
      <c r="AQ44" s="2">
        <v>41</v>
      </c>
      <c r="AR44" s="6" t="s">
        <v>64</v>
      </c>
      <c r="AS44" s="2">
        <v>3.16961</v>
      </c>
      <c r="AT44" s="2">
        <v>0.53491999999999995</v>
      </c>
      <c r="AU44" s="2">
        <v>1.48996</v>
      </c>
      <c r="AV44" s="2">
        <v>0.68616999999999995</v>
      </c>
      <c r="AW44" s="23">
        <f t="shared" si="2"/>
        <v>-0.69411796146342764</v>
      </c>
      <c r="AX44" s="23">
        <f t="shared" si="3"/>
        <v>0.38543198529411771</v>
      </c>
      <c r="AY44" s="23">
        <f t="shared" si="4"/>
        <v>0.44518339229193826</v>
      </c>
      <c r="AZ44" s="23">
        <f t="shared" si="5"/>
        <v>-0.16369032476893053</v>
      </c>
      <c r="BA44" s="2">
        <v>0</v>
      </c>
      <c r="BB44" s="2" t="str" cm="1">
        <f t="array" ref="BB44">IF(AX44&lt;0.01,“0”,IF(AX44&lt;0.2,"1",IF(AX44&lt;0.4,"2",IF(AX44&lt;0.6,"3",IF(AX44&lt;0.8,"4",IF(AX44&lt;1,"5"))))))</f>
        <v>2</v>
      </c>
      <c r="BC44" s="2" t="str" cm="1">
        <f t="array" ref="BC44">IF(AY44&lt;0.01,“0”,IF(AY44&lt;0.2,"1",IF(AY44&lt;0.4,"2",IF(AY44&lt;0.6,"3",IF(AY44&lt;0.8,"4",IF(AY44&lt;1,"5"))))))</f>
        <v>3</v>
      </c>
      <c r="BD44" s="2">
        <v>0</v>
      </c>
      <c r="BE44" s="2">
        <f t="shared" si="6"/>
        <v>5</v>
      </c>
      <c r="BG44" s="2">
        <v>41</v>
      </c>
      <c r="BH44" s="6" t="s">
        <v>64</v>
      </c>
      <c r="BI44" s="14">
        <v>45.866265735033515</v>
      </c>
      <c r="BJ44" s="14">
        <v>13.495001604339995</v>
      </c>
      <c r="BK44" s="14">
        <v>7.5334136176728919</v>
      </c>
      <c r="BL44" s="14">
        <v>4.8917910894493186</v>
      </c>
      <c r="BM44" s="13">
        <v>0.4245136043283122</v>
      </c>
      <c r="BN44" s="13">
        <v>0.58476918140492318</v>
      </c>
      <c r="BO44" s="13">
        <v>0.56328036998997733</v>
      </c>
      <c r="BP44" s="13">
        <v>0.81149167285359081</v>
      </c>
      <c r="BQ44" s="4" t="str" cm="1">
        <f t="array" ref="BQ44">IF(BM44&lt;0.01,“0”,IF(BM44&lt;0.2,"1",IF(BM44&lt;0.4,"2",IF(BM44&lt;0.6,"3",IF(BM44&lt;0.8,"4",IF(BM44&lt;1.1,"5"))))))</f>
        <v>3</v>
      </c>
      <c r="BR44" s="4" t="str" cm="1">
        <f t="array" ref="BR44">IF(BN44&lt;0.01,“0”,IF(BN44&lt;0.2,"1",IF(BN44&lt;0.4,"2",IF(BN44&lt;0.6,"3",IF(BN44&lt;0.8,"4",IF(BN44&lt;1.1,"5"))))))</f>
        <v>3</v>
      </c>
      <c r="BS44" s="4" t="str" cm="1">
        <f t="array" ref="BS44">IF(BO44&lt;0.01,“0”,IF(BO44&lt;0.2,"1",IF(BO44&lt;0.4,"2",IF(BO44&lt;0.6,"3",IF(BO44&lt;0.8,"4",IF(BO44&lt;1.1,"5"))))))</f>
        <v>3</v>
      </c>
      <c r="BT44" s="4" t="str" cm="1">
        <f t="array" ref="BT44">IF(BP44&lt;0.01,“0”,IF(BP44&lt;0.2,"1",IF(BP44&lt;0.4,"2",IF(BP44&lt;0.6,"3",IF(BP44&lt;0.8,"4",IF(BP44&lt;1.1,"5"))))))</f>
        <v>5</v>
      </c>
      <c r="BU44" s="4">
        <f t="shared" si="7"/>
        <v>14</v>
      </c>
      <c r="BW44" s="2">
        <v>41</v>
      </c>
      <c r="BX44" s="6" t="s">
        <v>64</v>
      </c>
      <c r="BY44" s="4">
        <v>0.1434</v>
      </c>
      <c r="BZ44" s="4">
        <v>0.23139999999999999</v>
      </c>
      <c r="CA44" s="4">
        <v>0.22989999999999999</v>
      </c>
      <c r="CB44" s="4">
        <v>0.1686</v>
      </c>
      <c r="CC44" s="13">
        <v>7.5797594185440303E-3</v>
      </c>
      <c r="CD44" s="13">
        <v>-1.073759764730199E-2</v>
      </c>
      <c r="CE44" s="13">
        <v>-0.12399166604585471</v>
      </c>
      <c r="CF44" s="13">
        <v>6.3683879334356333E-2</v>
      </c>
      <c r="CG44" s="4">
        <v>0</v>
      </c>
      <c r="CH44" s="4">
        <v>0</v>
      </c>
      <c r="CI44" s="4">
        <v>0</v>
      </c>
      <c r="CJ44" s="4" t="str" cm="1">
        <f t="array" ref="CJ44">IF(CF44&lt;0.01,“0”,IF(CF44&lt;0.035,"1",IF(CF44&lt;0.07,"2",IF(CF44&lt;0.085,"3",IF(CF44&lt;0.14,"4",IF(CF44&lt;0.175,"5"))))))</f>
        <v>2</v>
      </c>
      <c r="CK44" s="4">
        <f t="shared" si="8"/>
        <v>2</v>
      </c>
      <c r="CM44" s="2">
        <v>41</v>
      </c>
      <c r="CN44" s="6" t="s">
        <v>64</v>
      </c>
      <c r="CO44" s="4">
        <v>1463777798.3335536</v>
      </c>
      <c r="CP44" s="4">
        <v>0</v>
      </c>
      <c r="CQ44" s="4">
        <v>0</v>
      </c>
      <c r="CR44" s="12">
        <f t="shared" si="9"/>
        <v>0</v>
      </c>
      <c r="CS44" s="12">
        <f t="shared" si="10"/>
        <v>0</v>
      </c>
      <c r="CT44" s="4">
        <v>0</v>
      </c>
      <c r="CU44" s="4">
        <v>0</v>
      </c>
      <c r="CV44" s="4">
        <f t="shared" si="11"/>
        <v>0</v>
      </c>
    </row>
    <row r="45" spans="1:100" x14ac:dyDescent="0.25">
      <c r="A45" s="2">
        <v>42</v>
      </c>
      <c r="B45" s="6" t="s">
        <v>35</v>
      </c>
      <c r="C45" s="4">
        <v>7.1428571428571502E-5</v>
      </c>
      <c r="D45" s="4" t="str" cm="1">
        <f t="array" ref="D45">IF(C45=0.00001,“0”,IF(C45&lt;0.001608,"1",IF(C45&lt;0.003206,"2",IF(C45&lt;0.004804,"3",IF(C45&lt;0.006402,"4",IF(C45&lt;0.0081,"5"))))))</f>
        <v>1</v>
      </c>
      <c r="E45" s="10"/>
      <c r="F45" s="2">
        <v>42</v>
      </c>
      <c r="G45" s="6" t="s">
        <v>35</v>
      </c>
      <c r="H45" s="25">
        <v>1.0549999999999999</v>
      </c>
      <c r="I45" s="25">
        <v>1.105</v>
      </c>
      <c r="J45" s="25">
        <v>1.5559000000000001</v>
      </c>
      <c r="K45" s="25">
        <v>1.7113</v>
      </c>
      <c r="L45" s="25">
        <v>1.5333000000000001</v>
      </c>
      <c r="M45" s="12">
        <v>1.0291595197255532E-2</v>
      </c>
      <c r="N45" s="12">
        <v>0</v>
      </c>
      <c r="O45" s="12">
        <v>0</v>
      </c>
      <c r="P45" s="12">
        <v>0</v>
      </c>
      <c r="Q45" s="4" t="str" cm="1">
        <f t="array" ref="Q45">IF(M45=0,“0”,IF(M45&lt;2%,"1",IF(M45&lt;4%,"2",IF(M45&lt;6%,"3",IF(M45&lt;8%,"4",IF(M45&lt;10%,"5"))))))</f>
        <v>1</v>
      </c>
      <c r="R45" s="4">
        <v>0</v>
      </c>
      <c r="S45" s="4">
        <v>0</v>
      </c>
      <c r="T45" s="4">
        <v>0</v>
      </c>
      <c r="U45" s="4">
        <f t="shared" si="0"/>
        <v>1</v>
      </c>
      <c r="W45" s="2">
        <v>42</v>
      </c>
      <c r="X45" s="6" t="s">
        <v>35</v>
      </c>
      <c r="Y45" s="4">
        <v>15</v>
      </c>
      <c r="Z45" s="4">
        <v>17</v>
      </c>
      <c r="AA45" s="4">
        <v>9</v>
      </c>
      <c r="AB45" s="4">
        <v>9</v>
      </c>
      <c r="AC45" s="4">
        <v>20</v>
      </c>
      <c r="AD45" s="4">
        <v>32</v>
      </c>
      <c r="AE45" s="4">
        <v>9</v>
      </c>
      <c r="AF45" s="4">
        <v>21</v>
      </c>
      <c r="AG45" s="4" t="str" cm="1">
        <f t="array" ref="AG45">IF(Y45&lt;10,“0”,IF(Y45&lt;15,"1",IF(Y45&lt;21,"2",IF(Y45&lt;27,"3",IF(Y45&lt;33,"4",IF(Y45&lt;39,"5"))))))</f>
        <v>2</v>
      </c>
      <c r="AH45" s="4" t="str" cm="1">
        <f t="array" ref="AH45">IF(Z45&lt;10,“0”,IF(Z45&lt;15,"1",IF(Z45&lt;21,"2",IF(Z45&lt;27,"3",IF(Z45&lt;33,"4",IF(Z45&lt;39,"5"))))))</f>
        <v>2</v>
      </c>
      <c r="AI45" s="4">
        <v>0</v>
      </c>
      <c r="AJ45" s="4">
        <v>0</v>
      </c>
      <c r="AK45" s="4" t="str" cm="1">
        <f t="array" ref="AK45">IF(AC45&lt;10,“0”,IF(AC45&lt;15,"1",IF(AC45&lt;21,"2",IF(AC45&lt;27,"3",IF(AC45&lt;33,"4",IF(AC45&lt;39,"5"))))))</f>
        <v>2</v>
      </c>
      <c r="AL45" s="4" t="str" cm="1">
        <f t="array" ref="AL45">IF(AD45&lt;10,“0”,IF(AD45&lt;15,"1",IF(AD45&lt;21,"2",IF(AD45&lt;27,"3",IF(AD45&lt;33,"4",IF(AD45&lt;39,"5"))))))</f>
        <v>4</v>
      </c>
      <c r="AM45" s="4">
        <v>0</v>
      </c>
      <c r="AN45" s="4" t="str" cm="1">
        <f t="array" ref="AN45">IF(AF45&lt;10,“0”,IF(AF45&lt;15,"1",IF(AF45&lt;21,"2",IF(AF45&lt;27,"3",IF(AF45&lt;33,"4",IF(AF45&lt;39,"5"))))))</f>
        <v>3</v>
      </c>
      <c r="AO45" s="4">
        <f t="shared" si="1"/>
        <v>13</v>
      </c>
      <c r="AQ45" s="2">
        <v>42</v>
      </c>
      <c r="AR45" s="6" t="s">
        <v>35</v>
      </c>
      <c r="AS45" s="2">
        <v>3.5249999999999999</v>
      </c>
      <c r="AT45" s="2">
        <v>0.4259</v>
      </c>
      <c r="AU45" s="2">
        <v>1.23</v>
      </c>
      <c r="AV45" s="2">
        <v>0.50395000000000001</v>
      </c>
      <c r="AW45" s="23">
        <f t="shared" si="2"/>
        <v>-0.88406959031508037</v>
      </c>
      <c r="AX45" s="23">
        <f t="shared" si="3"/>
        <v>0.51068474264705888</v>
      </c>
      <c r="AY45" s="23">
        <f t="shared" si="4"/>
        <v>0.54198473282442761</v>
      </c>
      <c r="AZ45" s="23">
        <f t="shared" si="5"/>
        <v>0.1453404562028322</v>
      </c>
      <c r="BA45" s="2">
        <v>0</v>
      </c>
      <c r="BB45" s="2" t="str" cm="1">
        <f t="array" ref="BB45">IF(AX45&lt;0.01,“0”,IF(AX45&lt;0.2,"1",IF(AX45&lt;0.4,"2",IF(AX45&lt;0.6,"3",IF(AX45&lt;0.8,"4",IF(AX45&lt;1,"5"))))))</f>
        <v>3</v>
      </c>
      <c r="BC45" s="2" t="str" cm="1">
        <f t="array" ref="BC45">IF(AY45&lt;0.01,“0”,IF(AY45&lt;0.2,"1",IF(AY45&lt;0.4,"2",IF(AY45&lt;0.6,"3",IF(AY45&lt;0.8,"4",IF(AY45&lt;1,"5"))))))</f>
        <v>3</v>
      </c>
      <c r="BD45" s="2" t="str" cm="1">
        <f t="array" ref="BD45">IF(AZ45&lt;0.01,“0”,IF(AZ45&lt;0.2,"1",IF(AZ45&lt;0.4,"2",IF(AZ45&lt;0.6,"3",IF(AZ45&lt;0.8,"4",IF(AZ45&lt;1,"5"))))))</f>
        <v>1</v>
      </c>
      <c r="BE45" s="2">
        <f t="shared" si="6"/>
        <v>7</v>
      </c>
      <c r="BG45" s="2">
        <v>42</v>
      </c>
      <c r="BH45" s="6" t="s">
        <v>35</v>
      </c>
      <c r="BI45" s="4">
        <v>73</v>
      </c>
      <c r="BJ45" s="4">
        <v>7.75</v>
      </c>
      <c r="BK45" s="4">
        <v>8.35</v>
      </c>
      <c r="BL45" s="4">
        <v>17.5</v>
      </c>
      <c r="BM45" s="13">
        <v>8.4065244667503203E-2</v>
      </c>
      <c r="BN45" s="13">
        <v>0.7615384615384615</v>
      </c>
      <c r="BO45" s="13">
        <v>0.51594202898550723</v>
      </c>
      <c r="BP45" s="13">
        <v>0.32562620423892097</v>
      </c>
      <c r="BQ45" s="4" t="str" cm="1">
        <f t="array" ref="BQ45">IF(BM45&lt;0.01,“0”,IF(BM45&lt;0.2,"1",IF(BM45&lt;0.4,"2",IF(BM45&lt;0.6,"3",IF(BM45&lt;0.8,"4",IF(BM45&lt;1.1,"5"))))))</f>
        <v>1</v>
      </c>
      <c r="BR45" s="4" t="str" cm="1">
        <f t="array" ref="BR45">IF(BN45&lt;0.01,“0”,IF(BN45&lt;0.2,"1",IF(BN45&lt;0.4,"2",IF(BN45&lt;0.6,"3",IF(BN45&lt;0.8,"4",IF(BN45&lt;1.1,"5"))))))</f>
        <v>4</v>
      </c>
      <c r="BS45" s="4" t="str" cm="1">
        <f t="array" ref="BS45">IF(BO45&lt;0.01,“0”,IF(BO45&lt;0.2,"1",IF(BO45&lt;0.4,"2",IF(BO45&lt;0.6,"3",IF(BO45&lt;0.8,"4",IF(BO45&lt;1.1,"5"))))))</f>
        <v>3</v>
      </c>
      <c r="BT45" s="4" t="str" cm="1">
        <f t="array" ref="BT45">IF(BP45&lt;0.01,“0”,IF(BP45&lt;0.2,"1",IF(BP45&lt;0.4,"2",IF(BP45&lt;0.6,"3",IF(BP45&lt;0.8,"4",IF(BP45&lt;1.1,"5"))))))</f>
        <v>2</v>
      </c>
      <c r="BU45" s="4">
        <f t="shared" si="7"/>
        <v>10</v>
      </c>
      <c r="BW45" s="2">
        <v>42</v>
      </c>
      <c r="BX45" s="6" t="s">
        <v>35</v>
      </c>
      <c r="BY45" s="4">
        <v>0.1235</v>
      </c>
      <c r="BZ45" s="4">
        <v>0.22800000000000001</v>
      </c>
      <c r="CA45" s="4">
        <v>0.24229999999999999</v>
      </c>
      <c r="CB45" s="4">
        <v>0.1782</v>
      </c>
      <c r="CC45" s="13">
        <v>0.14537902388369683</v>
      </c>
      <c r="CD45" s="13">
        <v>4.3677658877484538E-3</v>
      </c>
      <c r="CE45" s="13">
        <v>-0.18459657701711474</v>
      </c>
      <c r="CF45" s="13">
        <v>1.0274923632324295E-2</v>
      </c>
      <c r="CG45" s="4" t="str" cm="1">
        <f t="array" ref="CG45">IF(CC45&lt;0.01,“0”,IF(CC45&lt;0.035,"1",IF(CC45&lt;0.07,"2",IF(CC45&lt;0.085,"3",IF(CC45&lt;0.14,"4",IF(CC45&lt;0.175,"5"))))))</f>
        <v>5</v>
      </c>
      <c r="CH45" s="4">
        <v>0</v>
      </c>
      <c r="CI45" s="4">
        <v>0</v>
      </c>
      <c r="CJ45" s="4" t="str" cm="1">
        <f t="array" ref="CJ45">IF(CF45&lt;0.01,“0”,IF(CF45&lt;0.035,"1",IF(CF45&lt;0.07,"2",IF(CF45&lt;0.085,"3",IF(CF45&lt;0.14,"4",IF(CF45&lt;0.175,"5"))))))</f>
        <v>1</v>
      </c>
      <c r="CK45" s="4">
        <f t="shared" si="8"/>
        <v>6</v>
      </c>
      <c r="CM45" s="2">
        <v>42</v>
      </c>
      <c r="CN45" s="6" t="s">
        <v>35</v>
      </c>
      <c r="CO45" s="7">
        <v>65000000</v>
      </c>
      <c r="CP45" s="7">
        <v>4000000</v>
      </c>
      <c r="CQ45" s="7">
        <v>64000000</v>
      </c>
      <c r="CR45" s="12">
        <f t="shared" si="9"/>
        <v>6.1538461538461542E-2</v>
      </c>
      <c r="CS45" s="12">
        <f t="shared" si="10"/>
        <v>0.98461538461538467</v>
      </c>
      <c r="CT45" s="4" t="str" cm="1">
        <f t="array" ref="CT45">IF(CR45&lt;0.01,“0”,IF(CR45&lt;0.2,"1",IF(CR45&lt;0.4,"2",IF(CR45&lt;0.6,"3",IF(CR45&lt;0.8,"4",IF(CR45&lt;1,"5"))))))</f>
        <v>1</v>
      </c>
      <c r="CU45" s="4" t="str" cm="1">
        <f t="array" ref="CU45">IF(CS45&lt;0.01,“0”,IF(CS45&lt;0.2,"1",IF(CS45&lt;0.4,"2",IF(CS45&lt;0.6,"3",IF(CS45&lt;0.8,"4",IF(CS45&lt;1,"5"))))))</f>
        <v>5</v>
      </c>
      <c r="CV45" s="4">
        <f t="shared" si="11"/>
        <v>6</v>
      </c>
    </row>
    <row r="46" spans="1:100" x14ac:dyDescent="0.25">
      <c r="A46" s="2">
        <v>43</v>
      </c>
      <c r="B46" s="6" t="s">
        <v>47</v>
      </c>
      <c r="C46" s="4">
        <v>1.6099999999999998E-5</v>
      </c>
      <c r="D46" s="4" t="str" cm="1">
        <f t="array" ref="D46">IF(C46=0.00001,“0”,IF(C46&lt;0.001608,"1",IF(C46&lt;0.003206,"2",IF(C46&lt;0.004804,"3",IF(C46&lt;0.006402,"4",IF(C46&lt;0.0081,"5"))))))</f>
        <v>1</v>
      </c>
      <c r="E46" s="10"/>
      <c r="F46" s="2">
        <v>43</v>
      </c>
      <c r="G46" s="6" t="s">
        <v>47</v>
      </c>
      <c r="H46" s="25">
        <v>1.0549999999999999</v>
      </c>
      <c r="I46" s="25">
        <v>1.0825</v>
      </c>
      <c r="J46" s="25">
        <v>1.0912999999999999</v>
      </c>
      <c r="K46" s="25">
        <v>1.5479000000000001</v>
      </c>
      <c r="L46" s="25">
        <v>1.4641</v>
      </c>
      <c r="M46" s="12">
        <v>3.0479971549936688E-2</v>
      </c>
      <c r="N46" s="12">
        <v>2.9297529084556913E-2</v>
      </c>
      <c r="O46" s="12">
        <v>0</v>
      </c>
      <c r="P46" s="12">
        <v>0</v>
      </c>
      <c r="Q46" s="4" t="str" cm="1">
        <f t="array" ref="Q46">IF(M46=0,“0”,IF(M46&lt;2%,"1",IF(M46&lt;4%,"2",IF(M46&lt;6%,"3",IF(M46&lt;8%,"4",IF(M46&lt;10%,"5"))))))</f>
        <v>2</v>
      </c>
      <c r="R46" s="4" t="str" cm="1">
        <f t="array" ref="R46">IF(N46=0,“0”,IF(N46&lt;2%,"1",IF(N46&lt;4%,"2",IF(N46&lt;6%,"3",IF(N46&lt;8%,"4",IF(N46&lt;10%,"5"))))))</f>
        <v>2</v>
      </c>
      <c r="S46" s="4">
        <v>0</v>
      </c>
      <c r="T46" s="4">
        <v>0</v>
      </c>
      <c r="U46" s="4">
        <f t="shared" si="0"/>
        <v>4</v>
      </c>
      <c r="W46" s="2">
        <v>43</v>
      </c>
      <c r="X46" s="6" t="s">
        <v>47</v>
      </c>
      <c r="Y46" s="4">
        <v>9</v>
      </c>
      <c r="Z46" s="4">
        <v>9</v>
      </c>
      <c r="AA46" s="4">
        <v>14</v>
      </c>
      <c r="AB46" s="4">
        <v>19</v>
      </c>
      <c r="AC46" s="4">
        <v>9</v>
      </c>
      <c r="AD46" s="4">
        <v>24</v>
      </c>
      <c r="AE46" s="4">
        <v>9</v>
      </c>
      <c r="AF46" s="4">
        <v>10</v>
      </c>
      <c r="AG46" s="4">
        <v>0</v>
      </c>
      <c r="AH46" s="4">
        <v>0</v>
      </c>
      <c r="AI46" s="4" t="str" cm="1">
        <f t="array" ref="AI46">IF(AA46=9,“0”,IF(AA46&lt;15,"1",IF(AA46&lt;21,"2",IF(AA46&lt;27,"3",IF(AA46&lt;33,"4",IF(AA46&lt;39,"5"))))))</f>
        <v>1</v>
      </c>
      <c r="AJ46" s="4" t="str" cm="1">
        <f t="array" ref="AJ46">IF(AB46=9,“0”,IF(AB46&lt;15,"1",IF(AB46&lt;21,"2",IF(AB46&lt;27,"3",IF(AB46&lt;33,"4",IF(AB46&lt;39,"5"))))))</f>
        <v>2</v>
      </c>
      <c r="AK46" s="4">
        <v>0</v>
      </c>
      <c r="AL46" s="4" t="str" cm="1">
        <f t="array" ref="AL46">IF(AD46=9,“0”,IF(AD46&lt;15,"1",IF(AD46&lt;21,"2",IF(AD46&lt;27,"3",IF(AD46&lt;33,"4",IF(AD46&lt;39,"5"))))))</f>
        <v>3</v>
      </c>
      <c r="AM46" s="4">
        <v>0</v>
      </c>
      <c r="AN46" s="4" t="str" cm="1">
        <f t="array" ref="AN46">IF(AF46=9,“0”,IF(AF46&lt;15,"1",IF(AF46&lt;21,"2",IF(AF46&lt;27,"3",IF(AF46&lt;33,"4",IF(AF46&lt;39,"5"))))))</f>
        <v>1</v>
      </c>
      <c r="AO46" s="4">
        <f t="shared" si="1"/>
        <v>7</v>
      </c>
      <c r="AQ46" s="2">
        <v>43</v>
      </c>
      <c r="AR46" s="6" t="s">
        <v>47</v>
      </c>
      <c r="AS46" s="2">
        <v>2.5314100000000002</v>
      </c>
      <c r="AT46" s="2">
        <v>0.74941000000000002</v>
      </c>
      <c r="AU46" s="2">
        <v>2.3554900000000001</v>
      </c>
      <c r="AV46" s="2">
        <v>0.59780999999999995</v>
      </c>
      <c r="AW46" s="23">
        <f t="shared" si="2"/>
        <v>-0.35300783024666615</v>
      </c>
      <c r="AX46" s="23">
        <f t="shared" si="3"/>
        <v>0.13900505514705885</v>
      </c>
      <c r="AY46" s="23">
        <f t="shared" si="4"/>
        <v>0.12288586855334205</v>
      </c>
      <c r="AZ46" s="23">
        <f t="shared" si="5"/>
        <v>-1.3838717883490004E-2</v>
      </c>
      <c r="BA46" s="2">
        <v>0</v>
      </c>
      <c r="BB46" s="2" t="str" cm="1">
        <f t="array" ref="BB46">IF(AX46&lt;0.01,“0”,IF(AX46&lt;0.2,"1",IF(AX46&lt;0.4,"2",IF(AX46&lt;0.6,"3",IF(AX46&lt;0.8,"4",IF(AX46&lt;1,"5"))))))</f>
        <v>1</v>
      </c>
      <c r="BC46" s="2" t="str" cm="1">
        <f t="array" ref="BC46">IF(AY46&lt;0.01,“0”,IF(AY46&lt;0.2,"1",IF(AY46&lt;0.4,"2",IF(AY46&lt;0.6,"3",IF(AY46&lt;0.8,"4",IF(AY46&lt;1,"5"))))))</f>
        <v>1</v>
      </c>
      <c r="BD46" s="2">
        <v>0</v>
      </c>
      <c r="BE46" s="2">
        <f t="shared" si="6"/>
        <v>2</v>
      </c>
      <c r="BG46" s="2">
        <v>43</v>
      </c>
      <c r="BH46" s="6" t="s">
        <v>47</v>
      </c>
      <c r="BI46" s="14">
        <v>53.420810211002212</v>
      </c>
      <c r="BJ46" s="14">
        <v>27.441143645486566</v>
      </c>
      <c r="BK46" s="14">
        <v>12.231841437568299</v>
      </c>
      <c r="BL46" s="14">
        <v>11.873930798792257</v>
      </c>
      <c r="BM46" s="13">
        <v>0.3297263461605745</v>
      </c>
      <c r="BN46" s="13">
        <v>0.15565711860041331</v>
      </c>
      <c r="BO46" s="13">
        <v>0.2909077427496638</v>
      </c>
      <c r="BP46" s="13">
        <v>0.54243041237794776</v>
      </c>
      <c r="BQ46" s="4" t="str" cm="1">
        <f t="array" ref="BQ46">IF(BM46&lt;0.01,“0”,IF(BM46&lt;0.2,"1",IF(BM46&lt;0.4,"2",IF(BM46&lt;0.6,"3",IF(BM46&lt;0.8,"4",IF(BM46&lt;1.1,"5"))))))</f>
        <v>2</v>
      </c>
      <c r="BR46" s="4" t="str" cm="1">
        <f t="array" ref="BR46">IF(BN46&lt;0.01,“0”,IF(BN46&lt;0.2,"1",IF(BN46&lt;0.4,"2",IF(BN46&lt;0.6,"3",IF(BN46&lt;0.8,"4",IF(BN46&lt;1.1,"5"))))))</f>
        <v>1</v>
      </c>
      <c r="BS46" s="4" t="str" cm="1">
        <f t="array" ref="BS46">IF(BO46&lt;0.01,“0”,IF(BO46&lt;0.2,"1",IF(BO46&lt;0.4,"2",IF(BO46&lt;0.6,"3",IF(BO46&lt;0.8,"4",IF(BO46&lt;1.1,"5"))))))</f>
        <v>2</v>
      </c>
      <c r="BT46" s="4" t="str" cm="1">
        <f t="array" ref="BT46">IF(BP46&lt;0.01,“0”,IF(BP46&lt;0.2,"1",IF(BP46&lt;0.4,"2",IF(BP46&lt;0.6,"3",IF(BP46&lt;0.8,"4",IF(BP46&lt;1.1,"5"))))))</f>
        <v>3</v>
      </c>
      <c r="BU46" s="4">
        <f t="shared" si="7"/>
        <v>8</v>
      </c>
      <c r="BW46" s="2">
        <v>43</v>
      </c>
      <c r="BX46" s="6" t="s">
        <v>47</v>
      </c>
      <c r="BY46" s="4">
        <v>0.13150000000000001</v>
      </c>
      <c r="BZ46" s="4">
        <v>0.23369999999999999</v>
      </c>
      <c r="CA46" s="4">
        <v>0.23719999999999999</v>
      </c>
      <c r="CB46" s="4">
        <v>0.1648</v>
      </c>
      <c r="CC46" s="13">
        <v>8.9858406507478394E-2</v>
      </c>
      <c r="CD46" s="13">
        <v>-2.0595500354360471E-2</v>
      </c>
      <c r="CE46" s="13">
        <v>-0.1599021543473734</v>
      </c>
      <c r="CF46" s="13">
        <v>8.4456314567815327E-2</v>
      </c>
      <c r="CG46" s="4" t="str" cm="1">
        <f t="array" ref="CG46">IF(CC46&lt;0.01,“0”,IF(CC46&lt;0.035,"1",IF(CC46&lt;0.07,"2",IF(CC46&lt;0.085,"3",IF(CC46&lt;0.14,"4",IF(CC46&lt;0.175,"5"))))))</f>
        <v>4</v>
      </c>
      <c r="CH46" s="4">
        <v>0</v>
      </c>
      <c r="CI46" s="4">
        <v>0</v>
      </c>
      <c r="CJ46" s="4" t="str" cm="1">
        <f t="array" ref="CJ46">IF(CF46&lt;0.01,“0”,IF(CF46&lt;0.035,"1",IF(CF46&lt;0.07,"2",IF(CF46&lt;0.085,"3",IF(CF46&lt;0.14,"4",IF(CF46&lt;0.175,"5"))))))</f>
        <v>3</v>
      </c>
      <c r="CK46" s="4">
        <f t="shared" si="8"/>
        <v>7</v>
      </c>
      <c r="CM46" s="2">
        <v>43</v>
      </c>
      <c r="CN46" s="6" t="s">
        <v>47</v>
      </c>
      <c r="CO46" s="7">
        <v>600000000</v>
      </c>
      <c r="CP46" s="4">
        <v>0</v>
      </c>
      <c r="CQ46" s="4">
        <v>0</v>
      </c>
      <c r="CR46" s="12">
        <f t="shared" si="9"/>
        <v>0</v>
      </c>
      <c r="CS46" s="12">
        <f t="shared" si="10"/>
        <v>0</v>
      </c>
      <c r="CT46" s="4">
        <v>0</v>
      </c>
      <c r="CU46" s="4">
        <v>0</v>
      </c>
      <c r="CV46" s="4">
        <f t="shared" si="11"/>
        <v>0</v>
      </c>
    </row>
    <row r="47" spans="1:100" x14ac:dyDescent="0.25">
      <c r="A47" s="2">
        <v>44</v>
      </c>
      <c r="B47" s="6" t="s">
        <v>63</v>
      </c>
      <c r="C47" s="4">
        <v>1.6500000000000001E-5</v>
      </c>
      <c r="D47" s="4" t="str" cm="1">
        <f t="array" ref="D47">IF(C47=0.00001,“0”,IF(C47&lt;0.001608,"1",IF(C47&lt;0.003206,"2",IF(C47&lt;0.004804,"3",IF(C47&lt;0.006402,"4",IF(C47&lt;0.0081,"5"))))))</f>
        <v>1</v>
      </c>
      <c r="E47" s="10"/>
      <c r="F47" s="2">
        <v>44</v>
      </c>
      <c r="G47" s="6" t="s">
        <v>63</v>
      </c>
      <c r="H47" s="25">
        <v>1.1779999999999999</v>
      </c>
      <c r="I47" s="25">
        <v>1.3893</v>
      </c>
      <c r="J47" s="25">
        <v>1.2636000000000001</v>
      </c>
      <c r="K47" s="25">
        <v>1.8295999999999999</v>
      </c>
      <c r="L47" s="25">
        <v>1.4421999999999999</v>
      </c>
      <c r="M47" s="12">
        <v>0</v>
      </c>
      <c r="N47" s="12">
        <v>1.1024487285460769E-2</v>
      </c>
      <c r="O47" s="12">
        <v>0</v>
      </c>
      <c r="P47" s="12">
        <v>0</v>
      </c>
      <c r="Q47" s="4">
        <v>0</v>
      </c>
      <c r="R47" s="4" t="str" cm="1">
        <f t="array" ref="R47">IF(N47=0,“0”,IF(N47&lt;2%,"1",IF(N47&lt;4%,"2",IF(N47&lt;6%,"3",IF(N47&lt;8%,"4",IF(N47&lt;10%,"5"))))))</f>
        <v>1</v>
      </c>
      <c r="S47" s="4">
        <v>0</v>
      </c>
      <c r="T47" s="4">
        <v>0</v>
      </c>
      <c r="U47" s="4">
        <f t="shared" si="0"/>
        <v>1</v>
      </c>
      <c r="W47" s="2">
        <v>44</v>
      </c>
      <c r="X47" s="6" t="s">
        <v>63</v>
      </c>
      <c r="Y47" s="4">
        <v>16</v>
      </c>
      <c r="Z47" s="4">
        <v>10</v>
      </c>
      <c r="AA47" s="4">
        <v>9</v>
      </c>
      <c r="AB47" s="4">
        <v>12</v>
      </c>
      <c r="AC47" s="4">
        <v>18</v>
      </c>
      <c r="AD47" s="4">
        <v>17</v>
      </c>
      <c r="AE47" s="4">
        <v>9</v>
      </c>
      <c r="AF47" s="4">
        <v>15</v>
      </c>
      <c r="AG47" s="4" t="str" cm="1">
        <f t="array" ref="AG47">IF(Y47=9,“0”,IF(Y47&lt;15,"1",IF(Y47&lt;21,"2",IF(Y47&lt;27,"3",IF(Y47&lt;33,"4",IF(Y47&lt;39,"5"))))))</f>
        <v>2</v>
      </c>
      <c r="AH47" s="4" t="str" cm="1">
        <f t="array" ref="AH47">IF(Z47=9,“0”,IF(Z47&lt;15,"1",IF(Z47&lt;21,"2",IF(Z47&lt;27,"3",IF(Z47&lt;33,"4",IF(Z47&lt;39,"5"))))))</f>
        <v>1</v>
      </c>
      <c r="AI47" s="4">
        <v>0</v>
      </c>
      <c r="AJ47" s="4" t="str" cm="1">
        <f t="array" ref="AJ47">IF(AB47=9,“0”,IF(AB47&lt;15,"1",IF(AB47&lt;21,"2",IF(AB47&lt;27,"3",IF(AB47&lt;33,"4",IF(AB47&lt;39,"5"))))))</f>
        <v>1</v>
      </c>
      <c r="AK47" s="4" t="str" cm="1">
        <f t="array" ref="AK47">IF(AC47=9,“0”,IF(AC47&lt;15,"1",IF(AC47&lt;21,"2",IF(AC47&lt;27,"3",IF(AC47&lt;33,"4",IF(AC47&lt;39,"5"))))))</f>
        <v>2</v>
      </c>
      <c r="AL47" s="4" t="str" cm="1">
        <f t="array" ref="AL47">IF(AD47=9,“0”,IF(AD47&lt;15,"1",IF(AD47&lt;21,"2",IF(AD47&lt;27,"3",IF(AD47&lt;33,"4",IF(AD47&lt;39,"5"))))))</f>
        <v>2</v>
      </c>
      <c r="AM47" s="4">
        <v>0</v>
      </c>
      <c r="AN47" s="4" t="str" cm="1">
        <f t="array" ref="AN47">IF(AF47=9,“0”,IF(AF47&lt;15,"1",IF(AF47&lt;21,"2",IF(AF47&lt;27,"3",IF(AF47&lt;33,"4",IF(AF47&lt;39,"5"))))))</f>
        <v>2</v>
      </c>
      <c r="AO47" s="4">
        <f t="shared" si="1"/>
        <v>10</v>
      </c>
      <c r="AQ47" s="2">
        <v>44</v>
      </c>
      <c r="AR47" s="6" t="s">
        <v>63</v>
      </c>
      <c r="AS47" s="2">
        <v>2.8275700000000001</v>
      </c>
      <c r="AT47" s="2">
        <v>0.37848999999999999</v>
      </c>
      <c r="AU47" s="2">
        <v>2.3004899999999999</v>
      </c>
      <c r="AV47" s="2">
        <v>0.50339999999999996</v>
      </c>
      <c r="AW47" s="23">
        <f t="shared" si="2"/>
        <v>-0.51130174510275528</v>
      </c>
      <c r="AX47" s="23">
        <f t="shared" si="3"/>
        <v>0.56515395220588238</v>
      </c>
      <c r="AY47" s="23">
        <f t="shared" si="4"/>
        <v>0.14336622602867255</v>
      </c>
      <c r="AZ47" s="23">
        <f t="shared" si="5"/>
        <v>0.1462732129229205</v>
      </c>
      <c r="BA47" s="2">
        <v>0</v>
      </c>
      <c r="BB47" s="2" t="str" cm="1">
        <f t="array" ref="BB47">IF(AX47&lt;0.01,“0”,IF(AX47&lt;0.2,"1",IF(AX47&lt;0.4,"2",IF(AX47&lt;0.6,"3",IF(AX47&lt;0.8,"4",IF(AX47&lt;1,"5"))))))</f>
        <v>3</v>
      </c>
      <c r="BC47" s="2" t="str" cm="1">
        <f t="array" ref="BC47">IF(AY47&lt;0.01,“0”,IF(AY47&lt;0.2,"1",IF(AY47&lt;0.4,"2",IF(AY47&lt;0.6,"3",IF(AY47&lt;0.8,"4",IF(AY47&lt;1,"5"))))))</f>
        <v>1</v>
      </c>
      <c r="BD47" s="2" t="str" cm="1">
        <f t="array" ref="BD47">IF(AZ47&lt;0.01,“0”,IF(AZ47&lt;0.2,"1",IF(AZ47&lt;0.4,"2",IF(AZ47&lt;0.6,"3",IF(AZ47&lt;0.8,"4",IF(AZ47&lt;1,"5"))))))</f>
        <v>1</v>
      </c>
      <c r="BE47" s="2">
        <f t="shared" si="6"/>
        <v>5</v>
      </c>
      <c r="BG47" s="2">
        <v>44</v>
      </c>
      <c r="BH47" s="6" t="s">
        <v>63</v>
      </c>
      <c r="BI47" s="14">
        <v>30.48831437251155</v>
      </c>
      <c r="BJ47" s="14">
        <v>16.7518988066813</v>
      </c>
      <c r="BK47" s="14">
        <v>12.085973272796799</v>
      </c>
      <c r="BL47" s="14">
        <v>9.2675454829313519</v>
      </c>
      <c r="BM47" s="13">
        <v>0.61746155116045731</v>
      </c>
      <c r="BN47" s="13">
        <v>0.48455695979442148</v>
      </c>
      <c r="BO47" s="13">
        <v>0.29936386824366379</v>
      </c>
      <c r="BP47" s="13">
        <v>0.64286915287355095</v>
      </c>
      <c r="BQ47" s="4" t="str" cm="1">
        <f t="array" ref="BQ47">IF(BM47&lt;0.01,“0”,IF(BM47&lt;0.2,"1",IF(BM47&lt;0.4,"2",IF(BM47&lt;0.6,"3",IF(BM47&lt;0.8,"4",IF(BM47&lt;1.1,"5"))))))</f>
        <v>4</v>
      </c>
      <c r="BR47" s="4" t="str" cm="1">
        <f t="array" ref="BR47">IF(BN47&lt;0.01,“0”,IF(BN47&lt;0.2,"1",IF(BN47&lt;0.4,"2",IF(BN47&lt;0.6,"3",IF(BN47&lt;0.8,"4",IF(BN47&lt;1.1,"5"))))))</f>
        <v>3</v>
      </c>
      <c r="BS47" s="4" t="str" cm="1">
        <f t="array" ref="BS47">IF(BO47&lt;0.01,“0”,IF(BO47&lt;0.2,"1",IF(BO47&lt;0.4,"2",IF(BO47&lt;0.6,"3",IF(BO47&lt;0.8,"4",IF(BO47&lt;1.1,"5"))))))</f>
        <v>2</v>
      </c>
      <c r="BT47" s="4" t="str" cm="1">
        <f t="array" ref="BT47">IF(BP47&lt;0.01,“0”,IF(BP47&lt;0.2,"1",IF(BP47&lt;0.4,"2",IF(BP47&lt;0.6,"3",IF(BP47&lt;0.8,"4",IF(BP47&lt;1.1,"5"))))))</f>
        <v>4</v>
      </c>
      <c r="BU47" s="4">
        <f t="shared" si="7"/>
        <v>13</v>
      </c>
      <c r="BW47" s="2">
        <v>44</v>
      </c>
      <c r="BX47" s="6" t="s">
        <v>63</v>
      </c>
      <c r="BY47" s="4">
        <v>0.1351</v>
      </c>
      <c r="BZ47" s="4">
        <v>0.2316</v>
      </c>
      <c r="CA47" s="4">
        <v>0.2465</v>
      </c>
      <c r="CB47" s="4">
        <v>0.17630000000000001</v>
      </c>
      <c r="CC47" s="13">
        <v>6.4812643435375072E-2</v>
      </c>
      <c r="CD47" s="13">
        <v>-1.1456614845258745E-2</v>
      </c>
      <c r="CE47" s="13">
        <v>-0.20544220885684525</v>
      </c>
      <c r="CF47" s="13">
        <v>2.1001968296217435E-2</v>
      </c>
      <c r="CG47" s="4" t="str" cm="1">
        <f t="array" ref="CG47">IF(CC47&lt;0.01,“0”,IF(CC47&lt;0.035,"1",IF(CC47&lt;0.07,"2",IF(CC47&lt;0.085,"3",IF(CC47&lt;0.14,"4",IF(CC47&lt;0.175,"5"))))))</f>
        <v>2</v>
      </c>
      <c r="CH47" s="4">
        <v>0</v>
      </c>
      <c r="CI47" s="4">
        <v>0</v>
      </c>
      <c r="CJ47" s="4" t="str" cm="1">
        <f t="array" ref="CJ47">IF(CF47&lt;0.01,“0”,IF(CF47&lt;0.035,"1",IF(CF47&lt;0.07,"2",IF(CF47&lt;0.085,"3",IF(CF47&lt;0.14,"4",IF(CF47&lt;0.175,"5"))))))</f>
        <v>1</v>
      </c>
      <c r="CK47" s="4">
        <f t="shared" si="8"/>
        <v>3</v>
      </c>
      <c r="CM47" s="2">
        <v>44</v>
      </c>
      <c r="CN47" s="6" t="s">
        <v>63</v>
      </c>
      <c r="CO47" s="4">
        <v>4649946066.7751598</v>
      </c>
      <c r="CP47" s="4">
        <v>0</v>
      </c>
      <c r="CQ47" s="7">
        <v>300000000</v>
      </c>
      <c r="CR47" s="12">
        <f t="shared" si="9"/>
        <v>0</v>
      </c>
      <c r="CS47" s="12">
        <f t="shared" si="10"/>
        <v>6.4516877334032524E-2</v>
      </c>
      <c r="CT47" s="4">
        <v>0</v>
      </c>
      <c r="CU47" s="4" t="str" cm="1">
        <f t="array" ref="CU47">IF(CS47&lt;0.01,“0”,IF(CS47&lt;0.2,"1",IF(CS47&lt;0.4,"2",IF(CS47&lt;0.6,"3",IF(CS47&lt;0.8,"4",IF(CS47&lt;1,"5"))))))</f>
        <v>1</v>
      </c>
      <c r="CV47" s="4">
        <f t="shared" si="11"/>
        <v>1</v>
      </c>
    </row>
    <row r="48" spans="1:100" x14ac:dyDescent="0.25">
      <c r="A48" s="2">
        <v>45</v>
      </c>
      <c r="B48" s="6" t="s">
        <v>77</v>
      </c>
      <c r="C48" s="4">
        <v>3.4999999999999997E-5</v>
      </c>
      <c r="D48" s="4" t="str" cm="1">
        <f t="array" ref="D48">IF(C48=0.00001,“0”,IF(C48&lt;0.001608,"1",IF(C48&lt;0.003206,"2",IF(C48&lt;0.004804,"3",IF(C48&lt;0.006402,"4",IF(C48&lt;0.0081,"5"))))))</f>
        <v>1</v>
      </c>
      <c r="E48" s="10"/>
      <c r="F48" s="2">
        <v>45</v>
      </c>
      <c r="G48" s="6" t="s">
        <v>77</v>
      </c>
      <c r="H48" s="25">
        <v>1.141</v>
      </c>
      <c r="I48" s="25">
        <v>1.3874</v>
      </c>
      <c r="J48" s="25">
        <v>1.2634000000000001</v>
      </c>
      <c r="K48" s="25">
        <v>1.6940999999999999</v>
      </c>
      <c r="L48" s="25">
        <v>1.637</v>
      </c>
      <c r="M48" s="12">
        <v>0</v>
      </c>
      <c r="N48" s="12">
        <v>1.0380042692005686E-2</v>
      </c>
      <c r="O48" s="12">
        <v>0</v>
      </c>
      <c r="P48" s="12">
        <v>0</v>
      </c>
      <c r="Q48" s="4">
        <v>0</v>
      </c>
      <c r="R48" s="4" t="str" cm="1">
        <f t="array" ref="R48">IF(N48=0,“0”,IF(N48&lt;2%,"1",IF(N48&lt;4%,"2",IF(N48&lt;6%,"3",IF(N48&lt;8%,"4",IF(N48&lt;10%,"5"))))))</f>
        <v>1</v>
      </c>
      <c r="S48" s="4">
        <v>0</v>
      </c>
      <c r="T48" s="4">
        <v>0</v>
      </c>
      <c r="U48" s="4">
        <f t="shared" si="0"/>
        <v>1</v>
      </c>
      <c r="W48" s="2">
        <v>45</v>
      </c>
      <c r="X48" s="6" t="s">
        <v>77</v>
      </c>
      <c r="Y48" s="4">
        <v>15</v>
      </c>
      <c r="Z48" s="4">
        <v>10</v>
      </c>
      <c r="AA48" s="4">
        <v>9</v>
      </c>
      <c r="AB48" s="4">
        <v>9</v>
      </c>
      <c r="AC48" s="4">
        <v>15</v>
      </c>
      <c r="AD48" s="4">
        <v>15</v>
      </c>
      <c r="AE48" s="4">
        <v>9</v>
      </c>
      <c r="AF48" s="4">
        <v>10</v>
      </c>
      <c r="AG48" s="4" t="str" cm="1">
        <f t="array" ref="AG48">IF(Y48=9,“0”,IF(Y48&lt;15,"1",IF(Y48&lt;21,"2",IF(Y48&lt;27,"3",IF(Y48&lt;33,"4",IF(Y48&lt;39,"5"))))))</f>
        <v>2</v>
      </c>
      <c r="AH48" s="4" t="str" cm="1">
        <f t="array" ref="AH48">IF(Z48=9,“0”,IF(Z48&lt;15,"1",IF(Z48&lt;21,"2",IF(Z48&lt;27,"3",IF(Z48&lt;33,"4",IF(Z48&lt;39,"5"))))))</f>
        <v>1</v>
      </c>
      <c r="AI48" s="4">
        <v>0</v>
      </c>
      <c r="AJ48" s="4">
        <v>0</v>
      </c>
      <c r="AK48" s="4" t="str" cm="1">
        <f t="array" ref="AK48">IF(AC48=9,“0”,IF(AC48&lt;15,"1",IF(AC48&lt;21,"2",IF(AC48&lt;27,"3",IF(AC48&lt;33,"4",IF(AC48&lt;39,"5"))))))</f>
        <v>2</v>
      </c>
      <c r="AL48" s="4" t="str" cm="1">
        <f t="array" ref="AL48">IF(AD48=9,“0”,IF(AD48&lt;15,"1",IF(AD48&lt;21,"2",IF(AD48&lt;27,"3",IF(AD48&lt;33,"4",IF(AD48&lt;39,"5"))))))</f>
        <v>2</v>
      </c>
      <c r="AM48" s="4">
        <v>0</v>
      </c>
      <c r="AN48" s="4" t="str" cm="1">
        <f t="array" ref="AN48">IF(AF48=9,“0”,IF(AF48&lt;15,"1",IF(AF48&lt;21,"2",IF(AF48&lt;27,"3",IF(AF48&lt;33,"4",IF(AF48&lt;39,"5"))))))</f>
        <v>1</v>
      </c>
      <c r="AO48" s="4">
        <f t="shared" si="1"/>
        <v>8</v>
      </c>
      <c r="AQ48" s="2">
        <v>45</v>
      </c>
      <c r="AR48" s="6" t="s">
        <v>77</v>
      </c>
      <c r="AS48" s="2">
        <v>1.4192499999999999</v>
      </c>
      <c r="AT48" s="2">
        <v>0.67766000000000004</v>
      </c>
      <c r="AU48" s="2">
        <v>2.3095500000000002</v>
      </c>
      <c r="AV48" s="2">
        <v>0.59387000000000001</v>
      </c>
      <c r="AW48" s="23">
        <f t="shared" si="2"/>
        <v>0.24142815147385033</v>
      </c>
      <c r="AX48" s="23">
        <f t="shared" si="3"/>
        <v>0.22143841911764706</v>
      </c>
      <c r="AY48" s="23">
        <f t="shared" si="4"/>
        <v>0.13999255259728172</v>
      </c>
      <c r="AZ48" s="23">
        <f t="shared" si="5"/>
        <v>-7.1567879250402644E-3</v>
      </c>
      <c r="BA48" s="2" t="str" cm="1">
        <f t="array" ref="BA48">IF(AW48&lt;0.01,“0”,IF(AW48&lt;0.2,"1",IF(AW48&lt;0.4,"2",IF(AW48&lt;0.6,"3",IF(AW48&lt;0.8,"4",IF(AW48&lt;1,"5"))))))</f>
        <v>2</v>
      </c>
      <c r="BB48" s="2" t="str" cm="1">
        <f t="array" ref="BB48">IF(AX48&lt;0.01,“0”,IF(AX48&lt;0.2,"1",IF(AX48&lt;0.4,"2",IF(AX48&lt;0.6,"3",IF(AX48&lt;0.8,"4",IF(AX48&lt;1,"5"))))))</f>
        <v>2</v>
      </c>
      <c r="BC48" s="2" t="str" cm="1">
        <f t="array" ref="BC48">IF(AY48&lt;0.01,“0”,IF(AY48&lt;0.2,"1",IF(AY48&lt;0.4,"2",IF(AY48&lt;0.6,"3",IF(AY48&lt;0.8,"4",IF(AY48&lt;1,"5"))))))</f>
        <v>1</v>
      </c>
      <c r="BD48" s="2">
        <v>0</v>
      </c>
      <c r="BE48" s="2">
        <f t="shared" si="6"/>
        <v>5</v>
      </c>
      <c r="BG48" s="2">
        <v>45</v>
      </c>
      <c r="BH48" s="6" t="s">
        <v>77</v>
      </c>
      <c r="BI48" s="14">
        <v>47.969449713352319</v>
      </c>
      <c r="BJ48" s="14">
        <v>21.655934582751598</v>
      </c>
      <c r="BK48" s="14">
        <v>3.76753037799892</v>
      </c>
      <c r="BL48" s="14">
        <v>17.996834887487047</v>
      </c>
      <c r="BM48" s="13">
        <v>0.39812484675844018</v>
      </c>
      <c r="BN48" s="13">
        <v>0.33366355129995084</v>
      </c>
      <c r="BO48" s="13">
        <v>0.7815924418551351</v>
      </c>
      <c r="BP48" s="13">
        <v>0.30648035115656846</v>
      </c>
      <c r="BQ48" s="4" t="str" cm="1">
        <f t="array" ref="BQ48">IF(BM48&lt;0.01,“0”,IF(BM48&lt;0.2,"1",IF(BM48&lt;0.4,"2",IF(BM48&lt;0.6,"3",IF(BM48&lt;0.8,"4",IF(BM48&lt;1.1,"5"))))))</f>
        <v>2</v>
      </c>
      <c r="BR48" s="4" t="str" cm="1">
        <f t="array" ref="BR48">IF(BN48&lt;0.01,“0”,IF(BN48&lt;0.2,"1",IF(BN48&lt;0.4,"2",IF(BN48&lt;0.6,"3",IF(BN48&lt;0.8,"4",IF(BN48&lt;1.1,"5"))))))</f>
        <v>2</v>
      </c>
      <c r="BS48" s="4" t="str" cm="1">
        <f t="array" ref="BS48">IF(BO48&lt;0.01,“0”,IF(BO48&lt;0.2,"1",IF(BO48&lt;0.4,"2",IF(BO48&lt;0.6,"3",IF(BO48&lt;0.8,"4",IF(BO48&lt;1.1,"5"))))))</f>
        <v>4</v>
      </c>
      <c r="BT48" s="4" t="str" cm="1">
        <f t="array" ref="BT48">IF(BP48&lt;0.01,“0”,IF(BP48&lt;0.2,"1",IF(BP48&lt;0.4,"2",IF(BP48&lt;0.6,"3",IF(BP48&lt;0.8,"4",IF(BP48&lt;1.1,"5"))))))</f>
        <v>2</v>
      </c>
      <c r="BU48" s="4">
        <f t="shared" si="7"/>
        <v>10</v>
      </c>
      <c r="BW48" s="2">
        <v>45</v>
      </c>
      <c r="BX48" s="6" t="s">
        <v>77</v>
      </c>
      <c r="BY48" s="4">
        <v>0.1295</v>
      </c>
      <c r="BZ48" s="4">
        <v>0.2409</v>
      </c>
      <c r="CA48" s="4">
        <v>0.25480000000000003</v>
      </c>
      <c r="CB48" s="4">
        <v>0.17829999999999999</v>
      </c>
      <c r="CC48" s="13">
        <v>0.10352037826106968</v>
      </c>
      <c r="CD48" s="13">
        <v>-5.2411618188723141E-2</v>
      </c>
      <c r="CE48" s="13">
        <v>-0.24582067417776132</v>
      </c>
      <c r="CF48" s="13">
        <v>9.6690304281480625E-3</v>
      </c>
      <c r="CG48" s="4" t="str" cm="1">
        <f t="array" ref="CG48">IF(CC48&lt;0.01,“0”,IF(CC48&lt;0.035,"1",IF(CC48&lt;0.07,"2",IF(CC48&lt;0.085,"3",IF(CC48&lt;0.14,"4",IF(CC48&lt;0.175,"5"))))))</f>
        <v>4</v>
      </c>
      <c r="CH48" s="4">
        <v>0</v>
      </c>
      <c r="CI48" s="4">
        <v>0</v>
      </c>
      <c r="CJ48" s="4">
        <v>0</v>
      </c>
      <c r="CK48" s="4">
        <f t="shared" si="8"/>
        <v>4</v>
      </c>
      <c r="CM48" s="2">
        <v>45</v>
      </c>
      <c r="CN48" s="6" t="s">
        <v>77</v>
      </c>
      <c r="CO48" s="4">
        <v>1559834352.4206979</v>
      </c>
      <c r="CP48" s="7">
        <v>90000</v>
      </c>
      <c r="CQ48" s="7">
        <v>4000000</v>
      </c>
      <c r="CR48" s="12">
        <f t="shared" si="9"/>
        <v>5.7698434362808792E-5</v>
      </c>
      <c r="CS48" s="12">
        <f t="shared" si="10"/>
        <v>2.5643748605692798E-3</v>
      </c>
      <c r="CT48" s="4">
        <v>0</v>
      </c>
      <c r="CU48" s="4">
        <v>0</v>
      </c>
      <c r="CV48" s="4">
        <f t="shared" si="11"/>
        <v>0</v>
      </c>
    </row>
    <row r="49" spans="1:100" x14ac:dyDescent="0.25">
      <c r="A49" s="2">
        <v>46</v>
      </c>
      <c r="B49" s="6" t="s">
        <v>46</v>
      </c>
      <c r="C49" s="4">
        <v>3.6999999999999998E-5</v>
      </c>
      <c r="D49" s="4" t="str" cm="1">
        <f t="array" ref="D49">IF(C49=0.00001,“0”,IF(C49&lt;0.001608,"1",IF(C49&lt;0.003206,"2",IF(C49&lt;0.004804,"3",IF(C49&lt;0.006402,"4",IF(C49&lt;0.0081,"5"))))))</f>
        <v>1</v>
      </c>
      <c r="E49" s="10"/>
      <c r="F49" s="2">
        <v>46</v>
      </c>
      <c r="G49" s="6" t="s">
        <v>46</v>
      </c>
      <c r="H49" s="25">
        <v>1.1639999999999999</v>
      </c>
      <c r="I49" s="25">
        <v>1.1134999999999999</v>
      </c>
      <c r="J49" s="25">
        <v>1.1168</v>
      </c>
      <c r="K49" s="25">
        <v>1.3492</v>
      </c>
      <c r="L49" s="25">
        <v>1.5787</v>
      </c>
      <c r="M49" s="12">
        <v>4.91144521124754E-2</v>
      </c>
      <c r="N49" s="12">
        <v>2.0090158945376628E-2</v>
      </c>
      <c r="O49" s="12">
        <v>1.220796550763717E-2</v>
      </c>
      <c r="P49" s="12">
        <v>0</v>
      </c>
      <c r="Q49" s="4" t="str" cm="1">
        <f t="array" ref="Q49">IF(M49=0,“0”,IF(M49&lt;2%,"1",IF(M49&lt;4%,"2",IF(M49&lt;6%,"3",IF(M49&lt;8%,"4",IF(M49&lt;10%,"5"))))))</f>
        <v>3</v>
      </c>
      <c r="R49" s="4" t="str" cm="1">
        <f t="array" ref="R49">IF(N49=0,“0”,IF(N49&lt;2%,"1",IF(N49&lt;4%,"2",IF(N49&lt;6%,"3",IF(N49&lt;8%,"4",IF(N49&lt;10%,"5"))))))</f>
        <v>2</v>
      </c>
      <c r="S49" s="4" t="str" cm="1">
        <f t="array" ref="S49">IF(O49=0,“0”,IF(O49&lt;2%,"1",IF(O49&lt;4%,"2",IF(O49&lt;6%,"3",IF(O49&lt;8%,"4",IF(O49&lt;10%,"5"))))))</f>
        <v>1</v>
      </c>
      <c r="T49" s="4">
        <v>0</v>
      </c>
      <c r="U49" s="4">
        <f t="shared" si="0"/>
        <v>6</v>
      </c>
      <c r="W49" s="2">
        <v>46</v>
      </c>
      <c r="X49" s="6" t="s">
        <v>46</v>
      </c>
      <c r="Y49" s="4">
        <v>9</v>
      </c>
      <c r="Z49" s="4">
        <v>9</v>
      </c>
      <c r="AA49" s="4">
        <v>9</v>
      </c>
      <c r="AB49" s="4">
        <v>9</v>
      </c>
      <c r="AC49" s="4">
        <v>9</v>
      </c>
      <c r="AD49" s="4">
        <v>26</v>
      </c>
      <c r="AE49" s="4">
        <v>9</v>
      </c>
      <c r="AF49" s="4">
        <v>10</v>
      </c>
      <c r="AG49" s="4">
        <v>0</v>
      </c>
      <c r="AH49" s="4">
        <v>0</v>
      </c>
      <c r="AI49" s="4">
        <v>0</v>
      </c>
      <c r="AJ49" s="4">
        <v>0</v>
      </c>
      <c r="AK49" s="4">
        <v>0</v>
      </c>
      <c r="AL49" s="4" t="str" cm="1">
        <f t="array" ref="AL49">IF(AD49=9,“0”,IF(AD49&lt;15,"1",IF(AD49&lt;21,"2",IF(AD49&lt;27,"3",IF(AD49&lt;33,"4",IF(AD49&lt;39,"5"))))))</f>
        <v>3</v>
      </c>
      <c r="AM49" s="4">
        <v>0</v>
      </c>
      <c r="AN49" s="4" t="str" cm="1">
        <f t="array" ref="AN49">IF(AF49=9,“0”,IF(AF49&lt;15,"1",IF(AF49&lt;21,"2",IF(AF49&lt;27,"3",IF(AF49&lt;33,"4",IF(AF49&lt;39,"5"))))))</f>
        <v>1</v>
      </c>
      <c r="AO49" s="4">
        <f t="shared" si="1"/>
        <v>4</v>
      </c>
      <c r="AQ49" s="2">
        <v>46</v>
      </c>
      <c r="AR49" s="6" t="s">
        <v>46</v>
      </c>
      <c r="AS49" s="2">
        <v>1.7710300000000001</v>
      </c>
      <c r="AT49" s="2">
        <v>0.66283000000000003</v>
      </c>
      <c r="AU49" s="2">
        <v>1.33813</v>
      </c>
      <c r="AV49" s="2">
        <v>0.62753999999999999</v>
      </c>
      <c r="AW49" s="23">
        <f t="shared" si="2"/>
        <v>5.3406023677810777E-2</v>
      </c>
      <c r="AX49" s="23">
        <f t="shared" si="3"/>
        <v>0.23847656250000004</v>
      </c>
      <c r="AY49" s="23">
        <f t="shared" si="4"/>
        <v>0.50172035002792781</v>
      </c>
      <c r="AZ49" s="23">
        <f t="shared" si="5"/>
        <v>-6.4258458407529861E-2</v>
      </c>
      <c r="BA49" s="2" t="str" cm="1">
        <f t="array" ref="BA49">IF(AW49&lt;0.01,“0”,IF(AW49&lt;0.2,"1",IF(AW49&lt;0.4,"2",IF(AW49&lt;0.6,"3",IF(AW49&lt;0.8,"4",IF(AW49&lt;1,"5"))))))</f>
        <v>1</v>
      </c>
      <c r="BB49" s="2" t="str" cm="1">
        <f t="array" ref="BB49">IF(AX49&lt;0.01,“0”,IF(AX49&lt;0.2,"1",IF(AX49&lt;0.4,"2",IF(AX49&lt;0.6,"3",IF(AX49&lt;0.8,"4",IF(AX49&lt;1,"5"))))))</f>
        <v>2</v>
      </c>
      <c r="BC49" s="2" t="str" cm="1">
        <f t="array" ref="BC49">IF(AY49&lt;0.01,“0”,IF(AY49&lt;0.2,"1",IF(AY49&lt;0.4,"2",IF(AY49&lt;0.6,"3",IF(AY49&lt;0.8,"4",IF(AY49&lt;1,"5"))))))</f>
        <v>3</v>
      </c>
      <c r="BD49" s="2">
        <v>0</v>
      </c>
      <c r="BE49" s="2">
        <f t="shared" si="6"/>
        <v>6</v>
      </c>
      <c r="BG49" s="2">
        <v>46</v>
      </c>
      <c r="BH49" s="6" t="s">
        <v>46</v>
      </c>
      <c r="BI49" s="14">
        <v>14.762475628051419</v>
      </c>
      <c r="BJ49" s="14">
        <v>21.9043274644585</v>
      </c>
      <c r="BK49" s="14">
        <v>16.995277746938498</v>
      </c>
      <c r="BL49" s="14">
        <v>23.447004152305524</v>
      </c>
      <c r="BM49" s="13">
        <v>0.81477445887012023</v>
      </c>
      <c r="BN49" s="13">
        <v>0.32602069340127693</v>
      </c>
      <c r="BO49" s="13">
        <v>1.4766507423855213E-2</v>
      </c>
      <c r="BP49" s="13">
        <v>9.6454560604796735E-2</v>
      </c>
      <c r="BQ49" s="4" t="str" cm="1">
        <f t="array" ref="BQ49">IF(BM49&lt;0.01,“0”,IF(BM49&lt;0.2,"1",IF(BM49&lt;0.4,"2",IF(BM49&lt;0.6,"3",IF(BM49&lt;0.8,"4",IF(BM49&lt;1.1,"5"))))))</f>
        <v>5</v>
      </c>
      <c r="BR49" s="4" t="str" cm="1">
        <f t="array" ref="BR49">IF(BN49&lt;0.01,“0”,IF(BN49&lt;0.2,"1",IF(BN49&lt;0.4,"2",IF(BN49&lt;0.6,"3",IF(BN49&lt;0.8,"4",IF(BN49&lt;1.1,"5"))))))</f>
        <v>2</v>
      </c>
      <c r="BS49" s="4" t="str" cm="1">
        <f t="array" ref="BS49">IF(BO49&lt;0.01,“0”,IF(BO49&lt;0.2,"1",IF(BO49&lt;0.4,"2",IF(BO49&lt;0.6,"3",IF(BO49&lt;0.8,"4",IF(BO49&lt;1.1,"5"))))))</f>
        <v>1</v>
      </c>
      <c r="BT49" s="4" t="str" cm="1">
        <f t="array" ref="BT49">IF(BP49&lt;0.01,“0”,IF(BP49&lt;0.2,"1",IF(BP49&lt;0.4,"2",IF(BP49&lt;0.6,"3",IF(BP49&lt;0.8,"4",IF(BP49&lt;1.1,"5"))))))</f>
        <v>1</v>
      </c>
      <c r="BU49" s="4">
        <f t="shared" si="7"/>
        <v>9</v>
      </c>
      <c r="BW49" s="2">
        <v>46</v>
      </c>
      <c r="BX49" s="6" t="s">
        <v>46</v>
      </c>
      <c r="BY49" s="4">
        <v>0.13</v>
      </c>
      <c r="BZ49" s="4">
        <v>0.2394</v>
      </c>
      <c r="CA49" s="4">
        <v>0.25230000000000002</v>
      </c>
      <c r="CB49" s="4">
        <v>0.1681</v>
      </c>
      <c r="CC49" s="13">
        <v>9.993163251734459E-2</v>
      </c>
      <c r="CD49" s="13">
        <v>-4.5427688580831835E-2</v>
      </c>
      <c r="CE49" s="13">
        <v>-0.233552412207228</v>
      </c>
      <c r="CF49" s="13">
        <v>6.6594115747965588E-2</v>
      </c>
      <c r="CG49" s="4" t="str" cm="1">
        <f t="array" ref="CG49">IF(CC49&lt;0.01,“0”,IF(CC49&lt;0.035,"1",IF(CC49&lt;0.07,"2",IF(CC49&lt;0.085,"3",IF(CC49&lt;0.14,"4",IF(CC49&lt;0.175,"5"))))))</f>
        <v>4</v>
      </c>
      <c r="CH49" s="4">
        <v>0</v>
      </c>
      <c r="CI49" s="4">
        <v>0</v>
      </c>
      <c r="CJ49" s="4" t="str" cm="1">
        <f t="array" ref="CJ49">IF(CF49&lt;0.01,“0”,IF(CF49&lt;0.035,"1",IF(CF49&lt;0.07,"2",IF(CF49&lt;0.085,"3",IF(CF49&lt;0.14,"4",IF(CF49&lt;0.175,"5"))))))</f>
        <v>2</v>
      </c>
      <c r="CK49" s="4">
        <f t="shared" si="8"/>
        <v>6</v>
      </c>
      <c r="CM49" s="2">
        <v>46</v>
      </c>
      <c r="CN49" s="6" t="s">
        <v>46</v>
      </c>
      <c r="CO49" s="7">
        <v>100000000</v>
      </c>
      <c r="CP49" s="4">
        <v>0</v>
      </c>
      <c r="CQ49" s="4">
        <v>0</v>
      </c>
      <c r="CR49" s="12">
        <f t="shared" si="9"/>
        <v>0</v>
      </c>
      <c r="CS49" s="12">
        <f t="shared" si="10"/>
        <v>0</v>
      </c>
      <c r="CT49" s="4">
        <v>0</v>
      </c>
      <c r="CU49" s="4">
        <v>0</v>
      </c>
      <c r="CV49" s="4">
        <f t="shared" si="11"/>
        <v>0</v>
      </c>
    </row>
    <row r="50" spans="1:100" x14ac:dyDescent="0.25">
      <c r="A50" s="2">
        <v>47</v>
      </c>
      <c r="B50" s="6" t="s">
        <v>57</v>
      </c>
      <c r="C50" s="4">
        <v>6.2000000000000003E-5</v>
      </c>
      <c r="D50" s="4" t="str" cm="1">
        <f t="array" ref="D50">IF(C50=0.00001,“0”,IF(C50&lt;0.001608,"1",IF(C50&lt;0.003206,"2",IF(C50&lt;0.004804,"3",IF(C50&lt;0.006402,"4",IF(C50&lt;0.0081,"5"))))))</f>
        <v>1</v>
      </c>
      <c r="E50" s="10"/>
      <c r="F50" s="2">
        <v>47</v>
      </c>
      <c r="G50" s="6" t="s">
        <v>57</v>
      </c>
      <c r="H50" s="25">
        <v>0.92300000000000004</v>
      </c>
      <c r="I50" s="25">
        <v>1.0279</v>
      </c>
      <c r="J50" s="25">
        <v>1.3736999999999999</v>
      </c>
      <c r="K50" s="25">
        <v>1.6065</v>
      </c>
      <c r="L50" s="25">
        <v>1.5143</v>
      </c>
      <c r="M50" s="12">
        <v>2.1530886033083313E-2</v>
      </c>
      <c r="N50" s="12">
        <v>0</v>
      </c>
      <c r="O50" s="12">
        <v>0</v>
      </c>
      <c r="P50" s="12">
        <v>0</v>
      </c>
      <c r="Q50" s="4" t="str" cm="1">
        <f t="array" ref="Q50">IF(M50=0,“0”,IF(M50&lt;2%,"1",IF(M50&lt;4%,"2",IF(M50&lt;6%,"3",IF(M50&lt;8%,"4",IF(M50&lt;10%,"5"))))))</f>
        <v>2</v>
      </c>
      <c r="R50" s="4">
        <v>0</v>
      </c>
      <c r="S50" s="4">
        <v>0</v>
      </c>
      <c r="T50" s="4">
        <v>0</v>
      </c>
      <c r="U50" s="4">
        <f t="shared" si="0"/>
        <v>2</v>
      </c>
      <c r="W50" s="2">
        <v>47</v>
      </c>
      <c r="X50" s="6" t="s">
        <v>57</v>
      </c>
      <c r="Y50" s="4">
        <v>10</v>
      </c>
      <c r="Z50" s="4">
        <v>15</v>
      </c>
      <c r="AA50" s="4">
        <v>9</v>
      </c>
      <c r="AB50" s="4">
        <v>10</v>
      </c>
      <c r="AC50" s="4">
        <v>9</v>
      </c>
      <c r="AD50" s="4">
        <v>0</v>
      </c>
      <c r="AE50" s="4">
        <v>9</v>
      </c>
      <c r="AF50" s="4">
        <v>14</v>
      </c>
      <c r="AG50" s="4" t="str" cm="1">
        <f t="array" ref="AG50">IF(Y50=9,“0”,IF(Y50&lt;15,"1",IF(Y50&lt;21,"2",IF(Y50&lt;27,"3",IF(Y50&lt;33,"4",IF(Y50&lt;39,"5"))))))</f>
        <v>1</v>
      </c>
      <c r="AH50" s="4" t="str" cm="1">
        <f t="array" ref="AH50">IF(Z50=9,“0”,IF(Z50&lt;15,"1",IF(Z50&lt;21,"2",IF(Z50&lt;27,"3",IF(Z50&lt;33,"4",IF(Z50&lt;39,"5"))))))</f>
        <v>2</v>
      </c>
      <c r="AI50" s="4">
        <v>0</v>
      </c>
      <c r="AJ50" s="4" t="str" cm="1">
        <f t="array" ref="AJ50">IF(AB50=9,“0”,IF(AB50&lt;15,"1",IF(AB50&lt;21,"2",IF(AB50&lt;27,"3",IF(AB50&lt;33,"4",IF(AB50&lt;39,"5"))))))</f>
        <v>1</v>
      </c>
      <c r="AK50" s="4">
        <v>0</v>
      </c>
      <c r="AL50" s="4" t="str" cm="1">
        <f t="array" ref="AL50">IF(AD50=9,“0”,IF(AD50&lt;15,"1",IF(AD50&lt;21,"2",IF(AD50&lt;27,"3",IF(AD50&lt;33,"4",IF(AD50&lt;39,"5"))))))</f>
        <v>1</v>
      </c>
      <c r="AM50" s="4">
        <v>0</v>
      </c>
      <c r="AN50" s="4" t="str" cm="1">
        <f t="array" ref="AN50">IF(AF50=9,“0”,IF(AF50&lt;15,"1",IF(AF50&lt;21,"2",IF(AF50&lt;27,"3",IF(AF50&lt;33,"4",IF(AF50&lt;39,"5"))))))</f>
        <v>1</v>
      </c>
      <c r="AO50" s="4">
        <f t="shared" si="1"/>
        <v>6</v>
      </c>
      <c r="AQ50" s="2">
        <v>47</v>
      </c>
      <c r="AR50" s="6" t="s">
        <v>57</v>
      </c>
      <c r="AS50" s="2">
        <v>3.4852699999999999</v>
      </c>
      <c r="AT50" s="2">
        <v>0.39139000000000002</v>
      </c>
      <c r="AU50" s="2">
        <v>1.3927099999999999</v>
      </c>
      <c r="AV50" s="2">
        <v>0.68867</v>
      </c>
      <c r="AW50" s="23">
        <f t="shared" si="2"/>
        <v>-0.86283438894679154</v>
      </c>
      <c r="AX50" s="23">
        <f t="shared" si="3"/>
        <v>0.55033318014705879</v>
      </c>
      <c r="AY50" s="23">
        <f t="shared" si="4"/>
        <v>0.48139638800968165</v>
      </c>
      <c r="AZ50" s="23">
        <f t="shared" si="5"/>
        <v>-0.16793012804205887</v>
      </c>
      <c r="BA50" s="2">
        <v>0</v>
      </c>
      <c r="BB50" s="2" t="str" cm="1">
        <f t="array" ref="BB50">IF(AX50&lt;0.01,“0”,IF(AX50&lt;0.2,"1",IF(AX50&lt;0.4,"2",IF(AX50&lt;0.6,"3",IF(AX50&lt;0.8,"4",IF(AX50&lt;1,"5"))))))</f>
        <v>3</v>
      </c>
      <c r="BC50" s="2" t="str" cm="1">
        <f t="array" ref="BC50">IF(AY50&lt;0.01,“0”,IF(AY50&lt;0.2,"1",IF(AY50&lt;0.4,"2",IF(AY50&lt;0.6,"3",IF(AY50&lt;0.8,"4",IF(AY50&lt;1,"5"))))))</f>
        <v>3</v>
      </c>
      <c r="BD50" s="2">
        <v>0</v>
      </c>
      <c r="BE50" s="2">
        <f t="shared" si="6"/>
        <v>6</v>
      </c>
      <c r="BG50" s="2">
        <v>47</v>
      </c>
      <c r="BH50" s="6" t="s">
        <v>57</v>
      </c>
      <c r="BI50" s="14">
        <v>78.981755455227898</v>
      </c>
      <c r="BJ50" s="14">
        <v>21.349065645495379</v>
      </c>
      <c r="BK50" s="14">
        <v>6.3648595402715831</v>
      </c>
      <c r="BL50" s="14">
        <v>1.3130947588067863</v>
      </c>
      <c r="BM50" s="13">
        <v>9.0118512518457816E-3</v>
      </c>
      <c r="BN50" s="13">
        <v>0.34310567244629597</v>
      </c>
      <c r="BO50" s="13">
        <v>0.63102263534657488</v>
      </c>
      <c r="BP50" s="13">
        <v>0.94939904590339941</v>
      </c>
      <c r="BQ50" s="4">
        <v>0</v>
      </c>
      <c r="BR50" s="4" t="str" cm="1">
        <f t="array" ref="BR50">IF(BN50&lt;0.01,“0”,IF(BN50&lt;0.2,"1",IF(BN50&lt;0.4,"2",IF(BN50&lt;0.6,"3",IF(BN50&lt;0.8,"4",IF(BN50&lt;1.1,"5"))))))</f>
        <v>2</v>
      </c>
      <c r="BS50" s="4" t="str" cm="1">
        <f t="array" ref="BS50">IF(BO50&lt;0.01,“0”,IF(BO50&lt;0.2,"1",IF(BO50&lt;0.4,"2",IF(BO50&lt;0.6,"3",IF(BO50&lt;0.8,"4",IF(BO50&lt;1.1,"5"))))))</f>
        <v>4</v>
      </c>
      <c r="BT50" s="4" t="str" cm="1">
        <f t="array" ref="BT50">IF(BP50&lt;0.01,“0”,IF(BP50&lt;0.2,"1",IF(BP50&lt;0.4,"2",IF(BP50&lt;0.6,"3",IF(BP50&lt;0.8,"4",IF(BP50&lt;1.1,"5"))))))</f>
        <v>5</v>
      </c>
      <c r="BU50" s="4">
        <f t="shared" si="7"/>
        <v>11</v>
      </c>
      <c r="BW50" s="2">
        <v>47</v>
      </c>
      <c r="BX50" s="6" t="s">
        <v>57</v>
      </c>
      <c r="BY50" s="4">
        <v>0.12479999999999999</v>
      </c>
      <c r="BZ50" s="4">
        <v>0.23799999999999999</v>
      </c>
      <c r="CA50" s="4">
        <v>0.2203</v>
      </c>
      <c r="CB50" s="4">
        <v>0.16589999999999999</v>
      </c>
      <c r="CC50" s="13">
        <v>0.13606994316746032</v>
      </c>
      <c r="CD50" s="13">
        <v>-3.9521706343135884E-2</v>
      </c>
      <c r="CE50" s="13">
        <v>-7.7281151975702206E-2</v>
      </c>
      <c r="CF50" s="13">
        <v>7.8643605688164975E-2</v>
      </c>
      <c r="CG50" s="4" t="str" cm="1">
        <f t="array" ref="CG50">IF(CC50&lt;0.01,“0”,IF(CC50&lt;0.035,"1",IF(CC50&lt;0.07,"2",IF(CC50&lt;0.085,"3",IF(CC50&lt;0.14,"4",IF(CC50&lt;0.175,"5"))))))</f>
        <v>4</v>
      </c>
      <c r="CH50" s="4">
        <v>0</v>
      </c>
      <c r="CI50" s="4">
        <v>0</v>
      </c>
      <c r="CJ50" s="4" t="str" cm="1">
        <f t="array" ref="CJ50">IF(CF50&lt;0.01,“0”,IF(CF50&lt;0.035,"1",IF(CF50&lt;0.07,"2",IF(CF50&lt;0.085,"3",IF(CF50&lt;0.14,"4",IF(CF50&lt;0.175,"5"))))))</f>
        <v>3</v>
      </c>
      <c r="CK50" s="4">
        <f t="shared" si="8"/>
        <v>7</v>
      </c>
      <c r="CM50" s="2">
        <v>47</v>
      </c>
      <c r="CN50" s="6" t="s">
        <v>57</v>
      </c>
      <c r="CO50" s="4">
        <v>2234780758.5830932</v>
      </c>
      <c r="CP50" s="4">
        <v>0</v>
      </c>
      <c r="CQ50" s="7">
        <v>50000000</v>
      </c>
      <c r="CR50" s="12">
        <f t="shared" si="9"/>
        <v>0</v>
      </c>
      <c r="CS50" s="12">
        <f t="shared" si="10"/>
        <v>2.2373559378460573E-2</v>
      </c>
      <c r="CT50" s="4">
        <v>0</v>
      </c>
      <c r="CU50" s="4" t="str" cm="1">
        <f t="array" ref="CU50">IF(CS50&lt;0.01,“0”,IF(CS50&lt;0.2,"1",IF(CS50&lt;0.4,"2",IF(CS50&lt;0.6,"3",IF(CS50&lt;0.8,"4",IF(CS50&lt;1,"5"))))))</f>
        <v>1</v>
      </c>
      <c r="CV50" s="4">
        <f t="shared" si="11"/>
        <v>1</v>
      </c>
    </row>
    <row r="51" spans="1:100" x14ac:dyDescent="0.25">
      <c r="A51" s="2">
        <v>48</v>
      </c>
      <c r="B51" s="6" t="s">
        <v>76</v>
      </c>
      <c r="C51" s="4">
        <v>1.5999999999999999E-5</v>
      </c>
      <c r="D51" s="4" t="str" cm="1">
        <f t="array" ref="D51">IF(C51=0.00001,“0”,IF(C51&lt;0.001608,"1",IF(C51&lt;0.003206,"2",IF(C51&lt;0.004804,"3",IF(C51&lt;0.006402,"4",IF(C51&lt;0.0081,"5"))))))</f>
        <v>1</v>
      </c>
      <c r="E51" s="10"/>
      <c r="F51" s="2">
        <v>48</v>
      </c>
      <c r="G51" s="6" t="s">
        <v>76</v>
      </c>
      <c r="H51" s="25">
        <v>1.179</v>
      </c>
      <c r="I51" s="25">
        <v>1.1452</v>
      </c>
      <c r="J51" s="25">
        <v>1.1247</v>
      </c>
      <c r="K51" s="25">
        <v>1.8</v>
      </c>
      <c r="L51" s="25">
        <v>1.5986</v>
      </c>
      <c r="M51" s="12">
        <v>2.8247738651064603E-2</v>
      </c>
      <c r="N51" s="12">
        <v>2.6757152177313087E-2</v>
      </c>
      <c r="O51" s="12">
        <v>0</v>
      </c>
      <c r="P51" s="12">
        <v>0</v>
      </c>
      <c r="Q51" s="4" t="str" cm="1">
        <f t="array" ref="Q51">IF(M51=0,“0”,IF(M51&lt;2%,"1",IF(M51&lt;4%,"2",IF(M51&lt;6%,"3",IF(M51&lt;8%,"4",IF(M51&lt;10%,"5"))))))</f>
        <v>2</v>
      </c>
      <c r="R51" s="4" t="str" cm="1">
        <f t="array" ref="R51">IF(N51=0,“0”,IF(N51&lt;2%,"1",IF(N51&lt;4%,"2",IF(N51&lt;6%,"3",IF(N51&lt;8%,"4",IF(N51&lt;10%,"5"))))))</f>
        <v>2</v>
      </c>
      <c r="S51" s="4">
        <v>0</v>
      </c>
      <c r="T51" s="4">
        <v>0</v>
      </c>
      <c r="U51" s="4">
        <f t="shared" si="0"/>
        <v>4</v>
      </c>
      <c r="W51" s="2">
        <v>48</v>
      </c>
      <c r="X51" s="6" t="s">
        <v>76</v>
      </c>
      <c r="Y51" s="4">
        <v>9</v>
      </c>
      <c r="Z51" s="4">
        <v>9</v>
      </c>
      <c r="AA51" s="4">
        <v>9</v>
      </c>
      <c r="AB51" s="4">
        <v>9</v>
      </c>
      <c r="AC51" s="4">
        <v>16</v>
      </c>
      <c r="AD51" s="4">
        <v>13</v>
      </c>
      <c r="AE51" s="4">
        <v>9</v>
      </c>
      <c r="AF51" s="4">
        <v>9</v>
      </c>
      <c r="AG51" s="4">
        <v>0</v>
      </c>
      <c r="AH51" s="4">
        <v>0</v>
      </c>
      <c r="AI51" s="4">
        <v>0</v>
      </c>
      <c r="AJ51" s="4">
        <v>0</v>
      </c>
      <c r="AK51" s="4" t="str" cm="1">
        <f t="array" ref="AK51">IF(AC51=9,“0”,IF(AC51&lt;15,"1",IF(AC51&lt;21,"2",IF(AC51&lt;27,"3",IF(AC51&lt;33,"4",IF(AC51&lt;39,"5"))))))</f>
        <v>2</v>
      </c>
      <c r="AL51" s="4" t="str" cm="1">
        <f t="array" ref="AL51">IF(AD51=9,“0”,IF(AD51&lt;15,"1",IF(AD51&lt;21,"2",IF(AD51&lt;27,"3",IF(AD51&lt;33,"4",IF(AD51&lt;39,"5"))))))</f>
        <v>1</v>
      </c>
      <c r="AM51" s="4">
        <v>0</v>
      </c>
      <c r="AN51" s="4">
        <v>0</v>
      </c>
      <c r="AO51" s="4">
        <f t="shared" si="1"/>
        <v>3</v>
      </c>
      <c r="AQ51" s="2">
        <v>48</v>
      </c>
      <c r="AR51" s="6" t="s">
        <v>76</v>
      </c>
      <c r="AS51" s="2">
        <v>1.59945</v>
      </c>
      <c r="AT51" s="2">
        <v>0.69928999999999997</v>
      </c>
      <c r="AU51" s="2">
        <v>2.0709399999999998</v>
      </c>
      <c r="AV51" s="2">
        <v>0.56791000000000003</v>
      </c>
      <c r="AW51" s="23">
        <f t="shared" si="2"/>
        <v>0.1451134450412892</v>
      </c>
      <c r="AX51" s="23">
        <f t="shared" si="3"/>
        <v>0.19658777573529418</v>
      </c>
      <c r="AY51" s="23">
        <f t="shared" si="4"/>
        <v>0.22884379072798378</v>
      </c>
      <c r="AZ51" s="23">
        <f t="shared" si="5"/>
        <v>3.6869329263122141E-2</v>
      </c>
      <c r="BA51" s="2" t="str" cm="1">
        <f t="array" ref="BA51">IF(AW51&lt;0.01,“0”,IF(AW51&lt;0.2,"1",IF(AW51&lt;0.4,"2",IF(AW51&lt;0.6,"3",IF(AW51&lt;0.8,"4",IF(AW51&lt;1,"5"))))))</f>
        <v>1</v>
      </c>
      <c r="BB51" s="2" t="str" cm="1">
        <f t="array" ref="BB51">IF(AX51&lt;0.01,“0”,IF(AX51&lt;0.2,"1",IF(AX51&lt;0.4,"2",IF(AX51&lt;0.6,"3",IF(AX51&lt;0.8,"4",IF(AX51&lt;1,"5"))))))</f>
        <v>1</v>
      </c>
      <c r="BC51" s="2" t="str" cm="1">
        <f t="array" ref="BC51">IF(AY51&lt;0.01,“0”,IF(AY51&lt;0.2,"1",IF(AY51&lt;0.4,"2",IF(AY51&lt;0.6,"3",IF(AY51&lt;0.8,"4",IF(AY51&lt;1,"5"))))))</f>
        <v>2</v>
      </c>
      <c r="BD51" s="2" t="str" cm="1">
        <f t="array" ref="BD51">IF(AZ51&lt;0.01,“0”,IF(AZ51&lt;0.2,"1",IF(AZ51&lt;0.4,"2",IF(AZ51&lt;0.6,"3",IF(AZ51&lt;0.8,"4",IF(AZ51&lt;1,"5"))))))</f>
        <v>1</v>
      </c>
      <c r="BE51" s="2">
        <f t="shared" si="6"/>
        <v>5</v>
      </c>
      <c r="BG51" s="2">
        <v>48</v>
      </c>
      <c r="BH51" s="6" t="s">
        <v>76</v>
      </c>
      <c r="BI51" s="14">
        <v>46.875446032216828</v>
      </c>
      <c r="BJ51" s="14">
        <v>99.728301364063427</v>
      </c>
      <c r="BK51" s="14">
        <v>1.3709563827302784</v>
      </c>
      <c r="BL51" s="14">
        <v>5.4708206415872818</v>
      </c>
      <c r="BM51" s="13">
        <v>0.41185136722438109</v>
      </c>
      <c r="BN51" s="13">
        <v>-2.0685631188942595</v>
      </c>
      <c r="BO51" s="13">
        <v>0.92052426766780993</v>
      </c>
      <c r="BP51" s="13">
        <v>0.78917839531455558</v>
      </c>
      <c r="BQ51" s="4" t="str" cm="1">
        <f t="array" ref="BQ51">IF(BM51&lt;0.01,“0”,IF(BM51&lt;0.2,"1",IF(BM51&lt;0.4,"2",IF(BM51&lt;0.6,"3",IF(BM51&lt;0.8,"4",IF(BM51&lt;1.1,"5"))))))</f>
        <v>3</v>
      </c>
      <c r="BR51" s="4">
        <v>0</v>
      </c>
      <c r="BS51" s="4" t="str" cm="1">
        <f t="array" ref="BS51">IF(BO51&lt;0.01,“0”,IF(BO51&lt;0.2,"1",IF(BO51&lt;0.4,"2",IF(BO51&lt;0.6,"3",IF(BO51&lt;0.8,"4",IF(BO51&lt;1.1,"5"))))))</f>
        <v>5</v>
      </c>
      <c r="BT51" s="4" t="str" cm="1">
        <f t="array" ref="BT51">IF(BP51&lt;0.01,“0”,IF(BP51&lt;0.2,"1",IF(BP51&lt;0.4,"2",IF(BP51&lt;0.6,"3",IF(BP51&lt;0.8,"4",IF(BP51&lt;1.1,"5"))))))</f>
        <v>4</v>
      </c>
      <c r="BU51" s="4">
        <f t="shared" si="7"/>
        <v>12</v>
      </c>
      <c r="BW51" s="2">
        <v>48</v>
      </c>
      <c r="BX51" s="6" t="s">
        <v>76</v>
      </c>
      <c r="BY51" s="4">
        <v>0.1275</v>
      </c>
      <c r="BZ51" s="4">
        <v>0.24299999999999999</v>
      </c>
      <c r="CA51" s="4">
        <v>0.25309999999999999</v>
      </c>
      <c r="CB51" s="4">
        <v>0.1757</v>
      </c>
      <c r="CC51" s="13">
        <v>0.11733208486320222</v>
      </c>
      <c r="CD51" s="13">
        <v>-6.1528544586505904E-2</v>
      </c>
      <c r="CE51" s="13">
        <v>-0.23752620055240078</v>
      </c>
      <c r="CF51" s="13">
        <v>2.3975569932630048E-2</v>
      </c>
      <c r="CG51" s="4" t="str" cm="1">
        <f t="array" ref="CG51">IF(CC51&lt;0.01,“0”,IF(CC51&lt;0.035,"1",IF(CC51&lt;0.07,"2",IF(CC51&lt;0.085,"3",IF(CC51&lt;0.14,"4",IF(CC51&lt;0.175,"5"))))))</f>
        <v>4</v>
      </c>
      <c r="CH51" s="4">
        <v>0</v>
      </c>
      <c r="CI51" s="4">
        <v>0</v>
      </c>
      <c r="CJ51" s="4" t="str" cm="1">
        <f t="array" ref="CJ51">IF(CF51&lt;0.01,“0”,IF(CF51&lt;0.035,"1",IF(CF51&lt;0.07,"2",IF(CF51&lt;0.085,"3",IF(CF51&lt;0.14,"4",IF(CF51&lt;0.175,"5"))))))</f>
        <v>1</v>
      </c>
      <c r="CK51" s="4">
        <f t="shared" si="8"/>
        <v>5</v>
      </c>
      <c r="CM51" s="2">
        <v>48</v>
      </c>
      <c r="CN51" s="6" t="s">
        <v>76</v>
      </c>
      <c r="CO51" s="4">
        <v>2933876240.1451187</v>
      </c>
      <c r="CP51" s="4">
        <v>0</v>
      </c>
      <c r="CQ51" s="4">
        <v>0</v>
      </c>
      <c r="CR51" s="12">
        <f t="shared" si="9"/>
        <v>0</v>
      </c>
      <c r="CS51" s="12">
        <f t="shared" si="10"/>
        <v>0</v>
      </c>
      <c r="CT51" s="4">
        <v>0</v>
      </c>
      <c r="CU51" s="4">
        <v>0</v>
      </c>
      <c r="CV51" s="4">
        <f t="shared" si="11"/>
        <v>0</v>
      </c>
    </row>
    <row r="52" spans="1:100" x14ac:dyDescent="0.25">
      <c r="B52" s="17"/>
      <c r="E52" s="10"/>
      <c r="G52" s="6" t="s">
        <v>111</v>
      </c>
      <c r="H52" s="4"/>
      <c r="I52" s="4">
        <v>1.1779999999999999</v>
      </c>
      <c r="J52" s="4">
        <v>1.1659999999999999</v>
      </c>
      <c r="K52" s="4">
        <v>1.615</v>
      </c>
      <c r="L52" s="4">
        <v>0.91200000000000003</v>
      </c>
      <c r="M52" s="15"/>
      <c r="N52" s="15"/>
      <c r="O52" s="15"/>
      <c r="P52" s="15"/>
      <c r="X52" s="17"/>
      <c r="AR52" s="6" t="s">
        <v>6</v>
      </c>
      <c r="AS52" s="2">
        <v>1.8709500000000001</v>
      </c>
      <c r="AT52" s="2">
        <v>0.87040000000000006</v>
      </c>
      <c r="AU52" s="2">
        <v>2.6855000000000002</v>
      </c>
      <c r="AV52" s="2">
        <v>0.58965000000000001</v>
      </c>
      <c r="AW52" s="23"/>
      <c r="AX52" s="23"/>
      <c r="AY52" s="23"/>
      <c r="AZ52" s="23"/>
      <c r="BA52" s="2"/>
      <c r="BB52" s="2"/>
      <c r="BC52" s="2"/>
      <c r="BD52" s="2"/>
      <c r="BE52" s="2"/>
      <c r="BH52" s="6" t="s">
        <v>6</v>
      </c>
      <c r="BI52" s="4">
        <v>79.7</v>
      </c>
      <c r="BJ52" s="4">
        <v>32.5</v>
      </c>
      <c r="BK52" s="4">
        <v>17.25</v>
      </c>
      <c r="BL52" s="4">
        <v>25.95</v>
      </c>
      <c r="BM52" s="13"/>
      <c r="BN52" s="13"/>
      <c r="BO52" s="13"/>
      <c r="BP52" s="13"/>
      <c r="BQ52" s="4"/>
      <c r="BR52" s="4"/>
      <c r="BS52" s="4"/>
      <c r="BT52" s="4"/>
      <c r="BU52" s="4"/>
      <c r="BX52" s="6" t="s">
        <v>6</v>
      </c>
      <c r="BY52" s="4">
        <v>0.14445000000000002</v>
      </c>
      <c r="BZ52" s="4">
        <v>0.22894999999999999</v>
      </c>
      <c r="CA52" s="4">
        <v>0.20450000000000002</v>
      </c>
      <c r="CB52" s="4">
        <v>0.18004999999999999</v>
      </c>
      <c r="CC52" s="16"/>
      <c r="CD52" s="16"/>
      <c r="CE52" s="16"/>
      <c r="CF52" s="16"/>
      <c r="CN52" s="17"/>
      <c r="CR52" s="15"/>
      <c r="CS52" s="15"/>
    </row>
    <row r="53" spans="1:100" x14ac:dyDescent="0.25">
      <c r="B53" s="24" t="s">
        <v>99</v>
      </c>
    </row>
    <row r="54" spans="1:100" x14ac:dyDescent="0.25">
      <c r="B54" s="24" t="s">
        <v>93</v>
      </c>
    </row>
    <row r="55" spans="1:100" ht="14.4" x14ac:dyDescent="0.25">
      <c r="B55" s="24" t="s">
        <v>98</v>
      </c>
    </row>
    <row r="56" spans="1:100" ht="14.4" x14ac:dyDescent="0.25">
      <c r="B56" s="24" t="s">
        <v>94</v>
      </c>
    </row>
    <row r="57" spans="1:100" ht="14.4" x14ac:dyDescent="0.25">
      <c r="B57" s="24" t="s">
        <v>95</v>
      </c>
    </row>
    <row r="58" spans="1:100" ht="14.4" x14ac:dyDescent="0.25">
      <c r="B58" s="24" t="s">
        <v>96</v>
      </c>
    </row>
    <row r="59" spans="1:100" ht="14.4" x14ac:dyDescent="0.25">
      <c r="B59" s="24" t="s">
        <v>97</v>
      </c>
    </row>
    <row r="60" spans="1:100" ht="14.4" x14ac:dyDescent="0.25">
      <c r="B60" s="24" t="s">
        <v>102</v>
      </c>
    </row>
  </sheetData>
  <sortState xmlns:xlrd2="http://schemas.microsoft.com/office/spreadsheetml/2017/richdata2" ref="W4:CV55">
    <sortCondition ref="W4:W55"/>
  </sortState>
  <mergeCells count="31">
    <mergeCell ref="BI1:BL1"/>
    <mergeCell ref="BY2:CB2"/>
    <mergeCell ref="Y2:AF2"/>
    <mergeCell ref="AG2:AO2"/>
    <mergeCell ref="M2:P2"/>
    <mergeCell ref="Q2:U2"/>
    <mergeCell ref="AT2:AV2"/>
    <mergeCell ref="BM1:BP1"/>
    <mergeCell ref="BG2:BG3"/>
    <mergeCell ref="BH2:BH3"/>
    <mergeCell ref="AX2:AZ2"/>
    <mergeCell ref="BA2:BE2"/>
    <mergeCell ref="AQ2:AQ3"/>
    <mergeCell ref="AR2:AR3"/>
    <mergeCell ref="BW2:BW3"/>
    <mergeCell ref="W2:W3"/>
    <mergeCell ref="CO2:CQ2"/>
    <mergeCell ref="CR2:CS2"/>
    <mergeCell ref="CT2:CV2"/>
    <mergeCell ref="BQ1:BU1"/>
    <mergeCell ref="CG2:CK2"/>
    <mergeCell ref="CC2:CF2"/>
    <mergeCell ref="BX2:BX3"/>
    <mergeCell ref="CM2:CM3"/>
    <mergeCell ref="CN2:CN3"/>
    <mergeCell ref="X2:X3"/>
    <mergeCell ref="F2:F3"/>
    <mergeCell ref="G2:G3"/>
    <mergeCell ref="A2:A3"/>
    <mergeCell ref="I2:L2"/>
    <mergeCell ref="B2:B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 table S1</vt:lpstr>
      <vt:lpstr>Supplementary 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君维安</dc:creator>
  <cp:lastModifiedBy>NQQ</cp:lastModifiedBy>
  <dcterms:created xsi:type="dcterms:W3CDTF">2022-07-16T03:18:00Z</dcterms:created>
  <dcterms:modified xsi:type="dcterms:W3CDTF">2023-06-30T11:20:04Z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4FC8ED9FB33A44A383F241AF6351DD00</vt:lpwstr>
  </property>
  <property fmtid="{D5CDD505-2E9C-101B-9397-08002B2CF9AE}" pid="3" name="KSOProductBuildVer">
    <vt:lpwstr>2052-11.1.0.12358</vt:lpwstr>
  </property>
</Properties>
</file>