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Scientific Reports\Scientific Data\"/>
    </mc:Choice>
  </mc:AlternateContent>
  <bookViews>
    <workbookView xWindow="0" yWindow="0" windowWidth="23016" windowHeight="10332" tabRatio="599"/>
  </bookViews>
  <sheets>
    <sheet name="MDD Control" sheetId="10" r:id="rId1"/>
    <sheet name="MDD SC0-10" sheetId="8" r:id="rId2"/>
    <sheet name="MDD SC0-20" sheetId="9" r:id="rId3"/>
    <sheet name="MDD SC0-30" sheetId="4" r:id="rId4"/>
  </sheets>
  <externalReferences>
    <externalReference r:id="rId5"/>
    <externalReference r:id="rId6"/>
    <externalReference r:id="rId7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E36" i="9" l="1"/>
  <c r="BD22" i="9"/>
  <c r="AV22" i="9"/>
  <c r="AP22" i="9"/>
  <c r="AD22" i="9"/>
  <c r="AP10" i="9"/>
  <c r="I4" i="9"/>
  <c r="AV3" i="9"/>
  <c r="AP3" i="9"/>
  <c r="I3" i="9"/>
  <c r="B3" i="9"/>
  <c r="K2" i="9"/>
  <c r="B2" i="9"/>
  <c r="BE36" i="8"/>
  <c r="BD22" i="8"/>
  <c r="AV22" i="8"/>
  <c r="AP22" i="8"/>
  <c r="AD22" i="8"/>
  <c r="AP10" i="8"/>
  <c r="I4" i="8"/>
  <c r="AV3" i="8"/>
  <c r="AP3" i="8"/>
  <c r="K3" i="8"/>
  <c r="B3" i="8"/>
  <c r="K2" i="8"/>
  <c r="B2" i="8"/>
  <c r="BE35" i="10"/>
  <c r="AD21" i="10"/>
  <c r="AD19" i="10"/>
  <c r="AV18" i="10"/>
  <c r="AP18" i="10"/>
  <c r="AJ18" i="10"/>
  <c r="AD18" i="10"/>
  <c r="AP10" i="10"/>
  <c r="AV9" i="10"/>
  <c r="AP9" i="10"/>
  <c r="AP7" i="10"/>
  <c r="AV7" i="10" s="1"/>
  <c r="AV21" i="10" s="1"/>
  <c r="I4" i="10"/>
  <c r="AS3" i="10"/>
  <c r="AP3" i="10"/>
  <c r="K3" i="10"/>
  <c r="B3" i="10"/>
  <c r="K2" i="10"/>
  <c r="B2" i="10"/>
  <c r="BD21" i="10" l="1"/>
  <c r="AP21" i="10"/>
  <c r="I5" i="4"/>
  <c r="AP3" i="4"/>
  <c r="B3" i="4"/>
  <c r="B2" i="4"/>
  <c r="K2" i="4"/>
  <c r="I4" i="4" l="1"/>
  <c r="K3" i="4" l="1"/>
  <c r="AT3" i="4" l="1"/>
  <c r="BE36" i="4"/>
  <c r="AD22" i="4" l="1"/>
  <c r="AP22" i="4"/>
  <c r="AV22" i="4"/>
  <c r="BD22" i="4" l="1"/>
</calcChain>
</file>

<file path=xl/sharedStrings.xml><?xml version="1.0" encoding="utf-8"?>
<sst xmlns="http://schemas.openxmlformats.org/spreadsheetml/2006/main" count="154" uniqueCount="30">
  <si>
    <t>COMPACTION TEST</t>
  </si>
  <si>
    <t>Soil Sample</t>
  </si>
  <si>
    <t>:</t>
  </si>
  <si>
    <t>Source</t>
  </si>
  <si>
    <t>Type Test:</t>
  </si>
  <si>
    <t>Mold Mass :</t>
  </si>
  <si>
    <t xml:space="preserve">kgs. </t>
  </si>
  <si>
    <t xml:space="preserve"> Volume:</t>
  </si>
  <si>
    <t>ml.</t>
  </si>
  <si>
    <t>DENSITY</t>
  </si>
  <si>
    <t>Trial (water added)</t>
  </si>
  <si>
    <t xml:space="preserve">Wt.Mold+Soil </t>
  </si>
  <si>
    <t>(Kg.)</t>
  </si>
  <si>
    <t xml:space="preserve">Wt.Mold        </t>
  </si>
  <si>
    <t>Wt.Soil</t>
  </si>
  <si>
    <t>Wet Density</t>
  </si>
  <si>
    <t>Dry Density</t>
  </si>
  <si>
    <t>WATER CONTENT</t>
  </si>
  <si>
    <t>Can No.</t>
  </si>
  <si>
    <t>Wet Soil+Can</t>
  </si>
  <si>
    <t>Dry Soil+Can</t>
  </si>
  <si>
    <t>Water</t>
  </si>
  <si>
    <t>Wt.Can</t>
  </si>
  <si>
    <t>Wt.Dry Soil</t>
  </si>
  <si>
    <t xml:space="preserve"> (%)</t>
  </si>
  <si>
    <t>Water Content</t>
  </si>
  <si>
    <t>MOD. Proctor</t>
  </si>
  <si>
    <t>(gm./ml.)</t>
  </si>
  <si>
    <t>(gm.)</t>
  </si>
  <si>
    <t>Genaral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</si>
</sst>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_-;\-* #,##0.00_-;_-* &quot;-&quot;??_-;_-@_-"/>
    <numFmt numFmtId="187" formatCode="0.0"/>
    <numFmt numFmtId="188" formatCode="0.000"/>
    <numFmt numFmtId="189" formatCode="0.000_)"/>
    <numFmt numFmtId="190" formatCode="0.0_)"/>
    <numFmt numFmtId="191" formatCode="d\ \ด\ด\ด\ด\ \b\b\b\b"/>
    <numFmt numFmtId="192" formatCode="0.0000"/>
    <numFmt numFmtId="193" formatCode="[$-101041E]d\ mmm\ yy;@"/>
    <numFmt numFmtId="194" formatCode="_-* #,##0_-;\-* #,##0_-;_-* &quot;-&quot;??_-;_-@_-"/>
    <numFmt numFmtId="195" formatCode="0_)"/>
  </numFmts>
  <fonts count="16" x14ac:knownFonts="1">
    <font>
      <sz val="14"/>
      <name val="Cordia New"/>
      <charset val="222"/>
    </font>
    <font>
      <sz val="14"/>
      <name val="Cordia New"/>
      <family val="2"/>
    </font>
    <font>
      <sz val="16"/>
      <name val="Cordia New"/>
      <family val="2"/>
    </font>
    <font>
      <sz val="12"/>
      <name val="Cordia New"/>
      <family val="2"/>
    </font>
    <font>
      <sz val="14"/>
      <color indexed="12"/>
      <name val="Cordia New"/>
      <family val="2"/>
    </font>
    <font>
      <sz val="16"/>
      <color indexed="12"/>
      <name val="Cordia New"/>
      <family val="2"/>
    </font>
    <font>
      <b/>
      <sz val="12"/>
      <name val="Cordia New"/>
      <family val="2"/>
    </font>
    <font>
      <sz val="12"/>
      <color indexed="9"/>
      <name val="Cordia New"/>
      <family val="2"/>
    </font>
    <font>
      <sz val="12"/>
      <color indexed="12"/>
      <name val="Cordia New"/>
      <family val="2"/>
    </font>
    <font>
      <sz val="12"/>
      <color rgb="FF0000FF"/>
      <name val="Cordia New"/>
      <family val="2"/>
    </font>
    <font>
      <sz val="12"/>
      <color rgb="FFFF0000"/>
      <name val="Cordia New"/>
      <family val="2"/>
    </font>
    <font>
      <sz val="14"/>
      <color rgb="FFFF0000"/>
      <name val="Cordia New"/>
      <family val="2"/>
    </font>
    <font>
      <sz val="16"/>
      <color rgb="FFFF0000"/>
      <name val="Cordia New"/>
      <family val="2"/>
    </font>
    <font>
      <sz val="18"/>
      <color rgb="FFFF0000"/>
      <name val="Cordia New"/>
      <family val="2"/>
    </font>
    <font>
      <sz val="14"/>
      <color theme="0"/>
      <name val="Cordia New"/>
      <family val="2"/>
    </font>
    <font>
      <b/>
      <sz val="12"/>
      <color theme="4"/>
      <name val="Cordia Ne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96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horizontal="center" vertical="center"/>
    </xf>
    <xf numFmtId="187" fontId="1" fillId="0" borderId="0" xfId="0" applyNumberFormat="1" applyFont="1" applyFill="1" applyAlignment="1">
      <alignment horizontal="center" vertical="center"/>
    </xf>
    <xf numFmtId="0" fontId="1" fillId="0" borderId="0" xfId="0" applyFont="1" applyBorder="1"/>
    <xf numFmtId="1" fontId="1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/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187" fontId="8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187" fontId="3" fillId="0" borderId="0" xfId="0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3" xfId="0" applyFont="1" applyBorder="1"/>
    <xf numFmtId="0" fontId="8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187" fontId="3" fillId="0" borderId="3" xfId="0" applyNumberFormat="1" applyFont="1" applyFill="1" applyBorder="1" applyAlignment="1">
      <alignment horizontal="center" vertical="center"/>
    </xf>
    <xf numFmtId="187" fontId="8" fillId="0" borderId="3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93" fontId="9" fillId="0" borderId="2" xfId="0" applyNumberFormat="1" applyFont="1" applyBorder="1" applyAlignment="1">
      <alignment horizontal="left" vertical="center"/>
    </xf>
    <xf numFmtId="191" fontId="3" fillId="0" borderId="0" xfId="0" applyNumberFormat="1" applyFont="1" applyBorder="1" applyAlignment="1"/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</xf>
    <xf numFmtId="0" fontId="9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2" xfId="0" applyFont="1" applyFill="1" applyBorder="1" applyAlignment="1" applyProtection="1">
      <alignment horizontal="left" vertical="center"/>
      <protection locked="0"/>
    </xf>
    <xf numFmtId="0" fontId="3" fillId="0" borderId="3" xfId="0" applyFont="1" applyFill="1" applyBorder="1" applyAlignment="1" applyProtection="1">
      <alignment horizontal="left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left" vertical="center"/>
    </xf>
    <xf numFmtId="0" fontId="3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5" xfId="0" applyFont="1" applyBorder="1"/>
    <xf numFmtId="0" fontId="3" fillId="0" borderId="5" xfId="0" applyFont="1" applyBorder="1" applyAlignment="1">
      <alignment vertical="center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left" vertical="center"/>
    </xf>
    <xf numFmtId="18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8" xfId="0" applyFont="1" applyBorder="1"/>
    <xf numFmtId="0" fontId="3" fillId="0" borderId="1" xfId="0" applyFont="1" applyFill="1" applyBorder="1" applyAlignment="1">
      <alignment horizontal="right" vertical="center"/>
    </xf>
    <xf numFmtId="189" fontId="3" fillId="0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left" vertical="center"/>
    </xf>
    <xf numFmtId="189" fontId="3" fillId="0" borderId="2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189" fontId="3" fillId="0" borderId="11" xfId="0" applyNumberFormat="1" applyFont="1" applyFill="1" applyBorder="1" applyAlignment="1" applyProtection="1">
      <alignment horizontal="center" vertical="center"/>
    </xf>
    <xf numFmtId="0" fontId="3" fillId="0" borderId="12" xfId="0" applyFont="1" applyFill="1" applyBorder="1" applyAlignment="1" applyProtection="1">
      <alignment horizontal="left" vertical="center"/>
    </xf>
    <xf numFmtId="0" fontId="3" fillId="0" borderId="13" xfId="0" applyFont="1" applyBorder="1"/>
    <xf numFmtId="189" fontId="3" fillId="0" borderId="13" xfId="0" applyNumberFormat="1" applyFont="1" applyFill="1" applyBorder="1" applyAlignment="1" applyProtection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3" xfId="0" applyFont="1" applyFill="1" applyBorder="1" applyAlignment="1">
      <alignment horizontal="right" vertical="center"/>
    </xf>
    <xf numFmtId="189" fontId="3" fillId="0" borderId="14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fill" vertical="center"/>
    </xf>
    <xf numFmtId="0" fontId="3" fillId="0" borderId="15" xfId="0" applyFont="1" applyFill="1" applyBorder="1" applyAlignment="1" applyProtection="1">
      <alignment horizontal="left" vertical="center"/>
    </xf>
    <xf numFmtId="0" fontId="3" fillId="0" borderId="16" xfId="0" applyFont="1" applyFill="1" applyBorder="1" applyAlignment="1">
      <alignment vertical="center"/>
    </xf>
    <xf numFmtId="0" fontId="3" fillId="0" borderId="16" xfId="0" applyFont="1" applyFill="1" applyBorder="1" applyAlignment="1" applyProtection="1">
      <alignment horizontal="center" vertical="center"/>
      <protection locked="0"/>
    </xf>
    <xf numFmtId="0" fontId="3" fillId="0" borderId="16" xfId="0" applyFont="1" applyBorder="1"/>
    <xf numFmtId="0" fontId="3" fillId="0" borderId="16" xfId="0" applyFont="1" applyBorder="1" applyAlignment="1">
      <alignment vertical="center"/>
    </xf>
    <xf numFmtId="0" fontId="3" fillId="0" borderId="16" xfId="0" applyFont="1" applyFill="1" applyBorder="1" applyAlignment="1">
      <alignment horizontal="right" vertical="center"/>
    </xf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0" borderId="18" xfId="0" applyFont="1" applyFill="1" applyBorder="1" applyAlignment="1" applyProtection="1">
      <alignment horizontal="left" vertical="center"/>
    </xf>
    <xf numFmtId="190" fontId="3" fillId="0" borderId="8" xfId="0" applyNumberFormat="1" applyFont="1" applyFill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vertical="center"/>
    </xf>
    <xf numFmtId="0" fontId="3" fillId="0" borderId="8" xfId="0" applyFont="1" applyFill="1" applyBorder="1" applyAlignment="1">
      <alignment horizontal="right" vertical="center"/>
    </xf>
    <xf numFmtId="190" fontId="3" fillId="0" borderId="19" xfId="0" applyNumberFormat="1" applyFont="1" applyFill="1" applyBorder="1" applyAlignment="1" applyProtection="1">
      <alignment horizontal="center" vertical="center"/>
      <protection locked="0"/>
    </xf>
    <xf numFmtId="190" fontId="3" fillId="0" borderId="2" xfId="0" applyNumberFormat="1" applyFont="1" applyFill="1" applyBorder="1" applyAlignment="1" applyProtection="1">
      <alignment horizontal="center" vertical="center"/>
      <protection locked="0"/>
    </xf>
    <xf numFmtId="190" fontId="3" fillId="0" borderId="11" xfId="0" applyNumberFormat="1" applyFont="1" applyFill="1" applyBorder="1" applyAlignment="1" applyProtection="1">
      <alignment horizontal="center" vertical="center"/>
      <protection locked="0"/>
    </xf>
    <xf numFmtId="190" fontId="3" fillId="0" borderId="2" xfId="0" applyNumberFormat="1" applyFont="1" applyFill="1" applyBorder="1" applyAlignment="1" applyProtection="1">
      <alignment horizontal="center" vertical="center"/>
    </xf>
    <xf numFmtId="190" fontId="3" fillId="0" borderId="11" xfId="0" applyNumberFormat="1" applyFont="1" applyFill="1" applyBorder="1" applyAlignment="1" applyProtection="1">
      <alignment horizontal="center" vertical="center"/>
    </xf>
    <xf numFmtId="190" fontId="3" fillId="0" borderId="13" xfId="0" applyNumberFormat="1" applyFont="1" applyFill="1" applyBorder="1" applyAlignment="1" applyProtection="1">
      <alignment horizontal="center" vertical="center"/>
    </xf>
    <xf numFmtId="190" fontId="3" fillId="0" borderId="14" xfId="0" applyNumberFormat="1" applyFont="1" applyFill="1" applyBorder="1" applyAlignment="1" applyProtection="1">
      <alignment horizontal="center" vertical="center"/>
    </xf>
    <xf numFmtId="0" fontId="11" fillId="0" borderId="0" xfId="0" applyFont="1"/>
    <xf numFmtId="190" fontId="12" fillId="0" borderId="16" xfId="0" applyNumberFormat="1" applyFont="1" applyFill="1" applyBorder="1" applyAlignment="1" applyProtection="1">
      <alignment horizontal="center" vertical="center"/>
    </xf>
    <xf numFmtId="190" fontId="13" fillId="0" borderId="16" xfId="0" applyNumberFormat="1" applyFont="1" applyFill="1" applyBorder="1" applyAlignment="1" applyProtection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textRotation="90"/>
    </xf>
    <xf numFmtId="187" fontId="1" fillId="0" borderId="0" xfId="0" applyNumberFormat="1" applyFont="1" applyBorder="1" applyAlignment="1">
      <alignment horizontal="left" vertical="center"/>
    </xf>
    <xf numFmtId="0" fontId="1" fillId="0" borderId="0" xfId="0" applyFont="1" applyAlignment="1"/>
    <xf numFmtId="0" fontId="1" fillId="0" borderId="0" xfId="0" applyFont="1" applyBorder="1" applyAlignment="1">
      <alignment horizontal="center" vertical="center" textRotation="90"/>
    </xf>
    <xf numFmtId="187" fontId="1" fillId="0" borderId="0" xfId="0" applyNumberFormat="1" applyFont="1" applyAlignment="1">
      <alignment vertical="center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center" vertical="center"/>
    </xf>
    <xf numFmtId="189" fontId="3" fillId="0" borderId="2" xfId="0" applyNumberFormat="1" applyFont="1" applyFill="1" applyBorder="1" applyAlignment="1" applyProtection="1">
      <alignment horizontal="center" vertical="center"/>
    </xf>
    <xf numFmtId="189" fontId="3" fillId="0" borderId="11" xfId="0" applyNumberFormat="1" applyFont="1" applyFill="1" applyBorder="1" applyAlignment="1" applyProtection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195" fontId="3" fillId="0" borderId="0" xfId="0" applyNumberFormat="1" applyFont="1" applyFill="1" applyBorder="1" applyAlignment="1" applyProtection="1">
      <alignment horizontal="fill" vertical="center"/>
    </xf>
    <xf numFmtId="0" fontId="1" fillId="0" borderId="0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 textRotation="90"/>
    </xf>
    <xf numFmtId="188" fontId="15" fillId="0" borderId="0" xfId="0" applyNumberFormat="1" applyFont="1" applyAlignment="1">
      <alignment horizontal="center" vertical="center"/>
    </xf>
    <xf numFmtId="188" fontId="6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88" fontId="5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192" fontId="11" fillId="0" borderId="16" xfId="0" applyNumberFormat="1" applyFont="1" applyBorder="1" applyAlignment="1">
      <alignment horizontal="center" vertical="center"/>
    </xf>
    <xf numFmtId="188" fontId="12" fillId="0" borderId="0" xfId="0" applyNumberFormat="1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188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87" fontId="5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2" fontId="10" fillId="0" borderId="16" xfId="0" applyNumberFormat="1" applyFont="1" applyBorder="1" applyAlignment="1">
      <alignment horizontal="center" vertical="center" textRotation="90"/>
    </xf>
    <xf numFmtId="2" fontId="10" fillId="0" borderId="0" xfId="0" applyNumberFormat="1" applyFont="1" applyBorder="1" applyAlignment="1">
      <alignment horizontal="center" vertical="center" textRotation="90"/>
    </xf>
    <xf numFmtId="190" fontId="14" fillId="0" borderId="16" xfId="0" applyNumberFormat="1" applyFont="1" applyBorder="1" applyAlignment="1">
      <alignment horizontal="center" vertical="center"/>
    </xf>
    <xf numFmtId="190" fontId="3" fillId="0" borderId="21" xfId="0" applyNumberFormat="1" applyFont="1" applyFill="1" applyBorder="1" applyAlignment="1" applyProtection="1">
      <alignment horizontal="center" vertical="center"/>
    </xf>
    <xf numFmtId="0" fontId="3" fillId="0" borderId="21" xfId="0" applyFont="1" applyBorder="1" applyAlignment="1">
      <alignment horizontal="center" vertical="center"/>
    </xf>
    <xf numFmtId="190" fontId="10" fillId="0" borderId="26" xfId="0" applyNumberFormat="1" applyFont="1" applyFill="1" applyBorder="1" applyAlignment="1" applyProtection="1">
      <alignment horizontal="center" vertical="center"/>
    </xf>
    <xf numFmtId="0" fontId="10" fillId="0" borderId="26" xfId="0" applyFont="1" applyBorder="1" applyAlignment="1">
      <alignment horizontal="center" vertical="center"/>
    </xf>
    <xf numFmtId="190" fontId="3" fillId="0" borderId="27" xfId="0" applyNumberFormat="1" applyFont="1" applyFill="1" applyBorder="1" applyAlignment="1" applyProtection="1">
      <alignment horizontal="center" vertical="center"/>
      <protection locked="0"/>
    </xf>
    <xf numFmtId="0" fontId="3" fillId="0" borderId="27" xfId="0" applyFont="1" applyBorder="1" applyAlignment="1">
      <alignment horizontal="center" vertical="center"/>
    </xf>
    <xf numFmtId="190" fontId="10" fillId="0" borderId="21" xfId="0" applyNumberFormat="1" applyFont="1" applyFill="1" applyBorder="1" applyAlignment="1" applyProtection="1">
      <alignment horizontal="center" vertical="center"/>
      <protection locked="0"/>
    </xf>
    <xf numFmtId="0" fontId="10" fillId="0" borderId="21" xfId="0" applyFont="1" applyBorder="1" applyAlignment="1">
      <alignment horizontal="center" vertical="center"/>
    </xf>
    <xf numFmtId="189" fontId="10" fillId="0" borderId="26" xfId="0" applyNumberFormat="1" applyFont="1" applyFill="1" applyBorder="1" applyAlignment="1" applyProtection="1">
      <alignment horizontal="center" vertical="center"/>
    </xf>
    <xf numFmtId="189" fontId="10" fillId="0" borderId="29" xfId="0" applyNumberFormat="1" applyFont="1" applyFill="1" applyBorder="1" applyAlignment="1" applyProtection="1">
      <alignment horizontal="center" vertical="center"/>
    </xf>
    <xf numFmtId="189" fontId="10" fillId="0" borderId="13" xfId="0" applyNumberFormat="1" applyFont="1" applyFill="1" applyBorder="1" applyAlignment="1" applyProtection="1">
      <alignment horizontal="center" vertical="center"/>
    </xf>
    <xf numFmtId="189" fontId="10" fillId="0" borderId="14" xfId="0" applyNumberFormat="1" applyFont="1" applyFill="1" applyBorder="1" applyAlignment="1" applyProtection="1">
      <alignment horizontal="center" vertical="center"/>
    </xf>
    <xf numFmtId="0" fontId="10" fillId="0" borderId="20" xfId="0" applyFont="1" applyFill="1" applyBorder="1" applyAlignment="1" applyProtection="1">
      <alignment horizontal="center" vertical="center"/>
      <protection locked="0"/>
    </xf>
    <xf numFmtId="0" fontId="10" fillId="0" borderId="20" xfId="0" applyFont="1" applyBorder="1" applyAlignment="1">
      <alignment horizontal="center" vertical="center"/>
    </xf>
    <xf numFmtId="188" fontId="3" fillId="0" borderId="21" xfId="0" applyNumberFormat="1" applyFont="1" applyFill="1" applyBorder="1" applyAlignment="1" applyProtection="1">
      <alignment horizontal="center" vertical="center"/>
    </xf>
    <xf numFmtId="188" fontId="3" fillId="0" borderId="21" xfId="0" applyNumberFormat="1" applyFont="1" applyBorder="1" applyAlignment="1">
      <alignment horizontal="center" vertical="center"/>
    </xf>
    <xf numFmtId="188" fontId="3" fillId="0" borderId="23" xfId="0" applyNumberFormat="1" applyFont="1" applyFill="1" applyBorder="1" applyAlignment="1" applyProtection="1">
      <alignment horizontal="center" vertical="center"/>
    </xf>
    <xf numFmtId="188" fontId="3" fillId="0" borderId="2" xfId="0" applyNumberFormat="1" applyFont="1" applyFill="1" applyBorder="1" applyAlignment="1" applyProtection="1">
      <alignment horizontal="center" vertical="center"/>
    </xf>
    <xf numFmtId="188" fontId="3" fillId="0" borderId="11" xfId="0" applyNumberFormat="1" applyFont="1" applyFill="1" applyBorder="1" applyAlignment="1" applyProtection="1">
      <alignment horizontal="center" vertical="center"/>
    </xf>
    <xf numFmtId="189" fontId="3" fillId="0" borderId="21" xfId="0" applyNumberFormat="1" applyFont="1" applyFill="1" applyBorder="1" applyAlignment="1" applyProtection="1">
      <alignment horizontal="center" vertical="center"/>
    </xf>
    <xf numFmtId="189" fontId="3" fillId="0" borderId="23" xfId="0" applyNumberFormat="1" applyFont="1" applyFill="1" applyBorder="1" applyAlignment="1" applyProtection="1">
      <alignment horizontal="center" vertical="center"/>
    </xf>
    <xf numFmtId="189" fontId="3" fillId="0" borderId="2" xfId="0" applyNumberFormat="1" applyFont="1" applyFill="1" applyBorder="1" applyAlignment="1" applyProtection="1">
      <alignment horizontal="center" vertical="center"/>
    </xf>
    <xf numFmtId="189" fontId="3" fillId="0" borderId="11" xfId="0" applyNumberFormat="1" applyFont="1" applyFill="1" applyBorder="1" applyAlignment="1" applyProtection="1">
      <alignment horizontal="center" vertical="center"/>
    </xf>
    <xf numFmtId="189" fontId="3" fillId="0" borderId="22" xfId="0" applyNumberFormat="1" applyFont="1" applyFill="1" applyBorder="1" applyAlignment="1" applyProtection="1">
      <alignment horizontal="center" vertical="center"/>
      <protection locked="0"/>
    </xf>
    <xf numFmtId="0" fontId="3" fillId="0" borderId="22" xfId="0" applyFont="1" applyBorder="1" applyAlignment="1">
      <alignment horizontal="center" vertical="center"/>
    </xf>
    <xf numFmtId="189" fontId="3" fillId="0" borderId="24" xfId="0" applyNumberFormat="1" applyFont="1" applyFill="1" applyBorder="1" applyAlignment="1" applyProtection="1">
      <alignment horizontal="center" vertical="center"/>
      <protection locked="0"/>
    </xf>
    <xf numFmtId="189" fontId="3" fillId="0" borderId="8" xfId="0" applyNumberFormat="1" applyFont="1" applyFill="1" applyBorder="1" applyAlignment="1" applyProtection="1">
      <alignment horizontal="center" vertical="center"/>
      <protection locked="0"/>
    </xf>
    <xf numFmtId="189" fontId="3" fillId="0" borderId="19" xfId="0" applyNumberFormat="1" applyFont="1" applyFill="1" applyBorder="1" applyAlignment="1" applyProtection="1">
      <alignment horizontal="center" vertical="center"/>
      <protection locked="0"/>
    </xf>
    <xf numFmtId="189" fontId="10" fillId="0" borderId="2" xfId="0" applyNumberFormat="1" applyFont="1" applyFill="1" applyBorder="1" applyAlignment="1" applyProtection="1">
      <alignment horizontal="center" vertical="center"/>
      <protection locked="0"/>
    </xf>
    <xf numFmtId="0" fontId="10" fillId="0" borderId="2" xfId="0" applyFont="1" applyBorder="1" applyAlignment="1"/>
    <xf numFmtId="0" fontId="10" fillId="0" borderId="2" xfId="0" applyFont="1" applyFill="1" applyBorder="1" applyAlignment="1" applyProtection="1">
      <alignment horizontal="center" vertical="center"/>
      <protection locked="0"/>
    </xf>
    <xf numFmtId="0" fontId="10" fillId="0" borderId="2" xfId="0" applyFont="1" applyBorder="1" applyAlignment="1">
      <alignment horizontal="center" vertical="center"/>
    </xf>
    <xf numFmtId="0" fontId="8" fillId="0" borderId="25" xfId="0" applyFont="1" applyFill="1" applyBorder="1" applyAlignment="1" applyProtection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3" fillId="0" borderId="28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center" vertical="center"/>
    </xf>
    <xf numFmtId="195" fontId="10" fillId="0" borderId="26" xfId="0" applyNumberFormat="1" applyFont="1" applyFill="1" applyBorder="1" applyAlignment="1" applyProtection="1">
      <alignment horizontal="center" vertical="center"/>
    </xf>
    <xf numFmtId="195" fontId="10" fillId="0" borderId="26" xfId="0" applyNumberFormat="1" applyFont="1" applyBorder="1" applyAlignment="1">
      <alignment horizontal="center" vertical="center"/>
    </xf>
    <xf numFmtId="195" fontId="10" fillId="0" borderId="29" xfId="0" applyNumberFormat="1" applyFont="1" applyFill="1" applyBorder="1" applyAlignment="1" applyProtection="1">
      <alignment horizontal="center" vertical="center"/>
    </xf>
    <xf numFmtId="195" fontId="10" fillId="0" borderId="13" xfId="0" applyNumberFormat="1" applyFont="1" applyFill="1" applyBorder="1" applyAlignment="1" applyProtection="1">
      <alignment horizontal="center" vertical="center"/>
    </xf>
    <xf numFmtId="195" fontId="10" fillId="0" borderId="14" xfId="0" applyNumberFormat="1" applyFont="1" applyFill="1" applyBorder="1" applyAlignment="1" applyProtection="1">
      <alignment horizontal="center" vertical="center"/>
    </xf>
    <xf numFmtId="195" fontId="3" fillId="0" borderId="21" xfId="0" applyNumberFormat="1" applyFont="1" applyFill="1" applyBorder="1" applyAlignment="1" applyProtection="1">
      <alignment horizontal="center" vertical="center"/>
    </xf>
    <xf numFmtId="195" fontId="3" fillId="0" borderId="21" xfId="0" applyNumberFormat="1" applyFont="1" applyBorder="1" applyAlignment="1">
      <alignment horizontal="center" vertical="center"/>
    </xf>
    <xf numFmtId="195" fontId="3" fillId="0" borderId="23" xfId="0" applyNumberFormat="1" applyFont="1" applyFill="1" applyBorder="1" applyAlignment="1" applyProtection="1">
      <alignment horizontal="center" vertical="center"/>
    </xf>
    <xf numFmtId="195" fontId="3" fillId="0" borderId="2" xfId="0" applyNumberFormat="1" applyFont="1" applyFill="1" applyBorder="1" applyAlignment="1" applyProtection="1">
      <alignment horizontal="center" vertical="center"/>
    </xf>
    <xf numFmtId="195" fontId="3" fillId="0" borderId="11" xfId="0" applyNumberFormat="1" applyFont="1" applyFill="1" applyBorder="1" applyAlignment="1" applyProtection="1">
      <alignment horizontal="center" vertical="center"/>
    </xf>
    <xf numFmtId="189" fontId="3" fillId="0" borderId="22" xfId="0" applyNumberFormat="1" applyFont="1" applyBorder="1" applyAlignment="1">
      <alignment horizontal="center" vertical="center"/>
    </xf>
    <xf numFmtId="189" fontId="3" fillId="0" borderId="21" xfId="0" applyNumberFormat="1" applyFont="1" applyBorder="1" applyAlignment="1">
      <alignment horizontal="center" vertical="center"/>
    </xf>
    <xf numFmtId="189" fontId="10" fillId="0" borderId="26" xfId="0" applyNumberFormat="1" applyFont="1" applyBorder="1" applyAlignment="1">
      <alignment horizontal="center" vertical="center"/>
    </xf>
    <xf numFmtId="195" fontId="3" fillId="0" borderId="22" xfId="0" applyNumberFormat="1" applyFont="1" applyFill="1" applyBorder="1" applyAlignment="1" applyProtection="1">
      <alignment horizontal="center" vertical="center"/>
      <protection locked="0"/>
    </xf>
    <xf numFmtId="195" fontId="3" fillId="0" borderId="22" xfId="0" applyNumberFormat="1" applyFont="1" applyBorder="1" applyAlignment="1">
      <alignment horizontal="center" vertical="center"/>
    </xf>
    <xf numFmtId="195" fontId="3" fillId="0" borderId="24" xfId="0" applyNumberFormat="1" applyFont="1" applyFill="1" applyBorder="1" applyAlignment="1" applyProtection="1">
      <alignment horizontal="center" vertical="center"/>
      <protection locked="0"/>
    </xf>
    <xf numFmtId="195" fontId="3" fillId="0" borderId="8" xfId="0" applyNumberFormat="1" applyFont="1" applyFill="1" applyBorder="1" applyAlignment="1" applyProtection="1">
      <alignment horizontal="center" vertical="center"/>
      <protection locked="0"/>
    </xf>
    <xf numFmtId="195" fontId="3" fillId="0" borderId="19" xfId="0" applyNumberFormat="1" applyFont="1" applyFill="1" applyBorder="1" applyAlignment="1" applyProtection="1">
      <alignment horizontal="center" vertical="center"/>
      <protection locked="0"/>
    </xf>
    <xf numFmtId="194" fontId="3" fillId="0" borderId="22" xfId="2" applyNumberFormat="1" applyFont="1" applyFill="1" applyBorder="1" applyAlignment="1" applyProtection="1">
      <alignment horizontal="center" vertical="center"/>
      <protection locked="0"/>
    </xf>
    <xf numFmtId="194" fontId="3" fillId="0" borderId="22" xfId="2" applyNumberFormat="1" applyFont="1" applyBorder="1" applyAlignment="1">
      <alignment horizontal="center" vertical="center"/>
    </xf>
    <xf numFmtId="194" fontId="10" fillId="0" borderId="29" xfId="2" applyNumberFormat="1" applyFont="1" applyFill="1" applyBorder="1" applyAlignment="1" applyProtection="1">
      <alignment horizontal="center" vertical="center"/>
    </xf>
    <xf numFmtId="194" fontId="10" fillId="0" borderId="13" xfId="2" applyNumberFormat="1" applyFont="1" applyFill="1" applyBorder="1" applyAlignment="1" applyProtection="1">
      <alignment horizontal="center" vertical="center"/>
    </xf>
    <xf numFmtId="194" fontId="10" fillId="0" borderId="14" xfId="2" applyNumberFormat="1" applyFont="1" applyFill="1" applyBorder="1" applyAlignment="1" applyProtection="1">
      <alignment horizontal="center" vertical="center"/>
    </xf>
    <xf numFmtId="194" fontId="3" fillId="0" borderId="23" xfId="2" applyNumberFormat="1" applyFont="1" applyFill="1" applyBorder="1" applyAlignment="1" applyProtection="1">
      <alignment horizontal="center" vertical="center"/>
    </xf>
    <xf numFmtId="194" fontId="3" fillId="0" borderId="2" xfId="2" applyNumberFormat="1" applyFont="1" applyFill="1" applyBorder="1" applyAlignment="1" applyProtection="1">
      <alignment horizontal="center" vertical="center"/>
    </xf>
    <xf numFmtId="194" fontId="3" fillId="0" borderId="11" xfId="2" applyNumberFormat="1" applyFont="1" applyFill="1" applyBorder="1" applyAlignment="1" applyProtection="1">
      <alignment horizontal="center" vertical="center"/>
    </xf>
    <xf numFmtId="194" fontId="3" fillId="0" borderId="24" xfId="2" applyNumberFormat="1" applyFont="1" applyFill="1" applyBorder="1" applyAlignment="1" applyProtection="1">
      <alignment horizontal="center" vertical="center"/>
      <protection locked="0"/>
    </xf>
    <xf numFmtId="194" fontId="3" fillId="0" borderId="8" xfId="2" applyNumberFormat="1" applyFont="1" applyFill="1" applyBorder="1" applyAlignment="1" applyProtection="1">
      <alignment horizontal="center" vertical="center"/>
      <protection locked="0"/>
    </xf>
    <xf numFmtId="194" fontId="3" fillId="0" borderId="19" xfId="2" applyNumberFormat="1" applyFont="1" applyFill="1" applyBorder="1" applyAlignment="1" applyProtection="1">
      <alignment horizontal="center" vertical="center"/>
      <protection locked="0"/>
    </xf>
    <xf numFmtId="194" fontId="10" fillId="0" borderId="26" xfId="2" applyNumberFormat="1" applyFont="1" applyFill="1" applyBorder="1" applyAlignment="1" applyProtection="1">
      <alignment horizontal="center" vertical="center"/>
    </xf>
    <xf numFmtId="194" fontId="10" fillId="0" borderId="26" xfId="2" applyNumberFormat="1" applyFont="1" applyBorder="1" applyAlignment="1">
      <alignment horizontal="center" vertical="center"/>
    </xf>
    <xf numFmtId="194" fontId="3" fillId="0" borderId="21" xfId="2" applyNumberFormat="1" applyFont="1" applyFill="1" applyBorder="1" applyAlignment="1" applyProtection="1">
      <alignment horizontal="center" vertical="center"/>
    </xf>
    <xf numFmtId="194" fontId="3" fillId="0" borderId="21" xfId="2" applyNumberFormat="1" applyFont="1" applyBorder="1" applyAlignment="1">
      <alignment horizontal="center" vertical="center"/>
    </xf>
  </cellXfs>
  <cellStyles count="3">
    <cellStyle name="Comma" xfId="2" builtinId="3"/>
    <cellStyle name="Normal" xfId="0" builtinId="0"/>
    <cellStyle name="ปกติ_SIEVE SOUNDNEES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25400"/>
          </c:spPr>
          <c:marker>
            <c:symbol val="circle"/>
            <c:size val="4"/>
          </c:marker>
          <c:trendline>
            <c:spPr>
              <a:ln w="12700">
                <a:solidFill>
                  <a:srgbClr val="002060"/>
                </a:solidFill>
              </a:ln>
            </c:spPr>
            <c:trendlineType val="poly"/>
            <c:order val="4"/>
            <c:dispRSqr val="0"/>
            <c:dispEq val="0"/>
          </c:trendline>
          <c:xVal>
            <c:numRef>
              <c:f>[1]Proctor!$X$20:$BA$20</c:f>
              <c:numCache>
                <c:formatCode>General</c:formatCode>
                <c:ptCount val="30"/>
                <c:pt idx="0">
                  <c:v>0.1</c:v>
                </c:pt>
                <c:pt idx="6">
                  <c:v>1.9</c:v>
                </c:pt>
                <c:pt idx="12">
                  <c:v>4.3</c:v>
                </c:pt>
                <c:pt idx="18">
                  <c:v>6</c:v>
                </c:pt>
                <c:pt idx="24">
                  <c:v>7.8</c:v>
                </c:pt>
              </c:numCache>
            </c:numRef>
          </c:xVal>
          <c:yVal>
            <c:numRef>
              <c:f>[1]Proctor!$X$12:$BA$12</c:f>
              <c:numCache>
                <c:formatCode>General</c:formatCode>
                <c:ptCount val="30"/>
                <c:pt idx="0">
                  <c:v>2.1080000000000001</c:v>
                </c:pt>
                <c:pt idx="6">
                  <c:v>2.1429999999999998</c:v>
                </c:pt>
                <c:pt idx="12">
                  <c:v>2.2629999999999999</c:v>
                </c:pt>
                <c:pt idx="18">
                  <c:v>2.3039999999999998</c:v>
                </c:pt>
                <c:pt idx="24">
                  <c:v>2.2410000000000001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266-494C-8B47-4FFB3CFAB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469696"/>
        <c:axId val="111471616"/>
      </c:scatterChart>
      <c:valAx>
        <c:axId val="111469696"/>
        <c:scaling>
          <c:orientation val="minMax"/>
          <c:max val="10"/>
          <c:min val="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Water</a:t>
                </a:r>
                <a:r>
                  <a:rPr lang="en-US" baseline="0"/>
                  <a:t> Content (%)</a:t>
                </a:r>
                <a:endParaRPr lang="th-TH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Cordia New" panose="020B0304020202020204" pitchFamily="34" charset="-34"/>
                <a:cs typeface="Cordia New" panose="020B0304020202020204" pitchFamily="34" charset="-34"/>
              </a:defRPr>
            </a:pPr>
            <a:endParaRPr lang="th-TH"/>
          </a:p>
        </c:txPr>
        <c:crossAx val="111471616"/>
        <c:crosses val="autoZero"/>
        <c:crossBetween val="midCat"/>
      </c:valAx>
      <c:valAx>
        <c:axId val="111471616"/>
        <c:scaling>
          <c:orientation val="minMax"/>
        </c:scaling>
        <c:delete val="0"/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Dry</a:t>
                </a:r>
                <a:r>
                  <a:rPr lang="en-US" baseline="0"/>
                  <a:t> Density (gm./ml.)</a:t>
                </a:r>
                <a:endParaRPr lang="th-TH"/>
              </a:p>
            </c:rich>
          </c:tx>
          <c:layout/>
          <c:overlay val="0"/>
        </c:title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Cordia New" panose="020B0304020202020204" pitchFamily="34" charset="-34"/>
                <a:cs typeface="Cordia New" panose="020B0304020202020204" pitchFamily="34" charset="-34"/>
              </a:defRPr>
            </a:pPr>
            <a:endParaRPr lang="th-TH"/>
          </a:p>
        </c:txPr>
        <c:crossAx val="111469696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25400"/>
          </c:spPr>
          <c:marker>
            <c:symbol val="circle"/>
            <c:size val="4"/>
          </c:marker>
          <c:trendline>
            <c:spPr>
              <a:ln w="12700">
                <a:solidFill>
                  <a:srgbClr val="002060"/>
                </a:solidFill>
              </a:ln>
            </c:spPr>
            <c:trendlineType val="poly"/>
            <c:order val="4"/>
            <c:dispRSqr val="0"/>
            <c:dispEq val="0"/>
          </c:trendline>
          <c:xVal>
            <c:numRef>
              <c:f>[2]Proctor!$X$21:$BA$21</c:f>
              <c:numCache>
                <c:formatCode>General</c:formatCode>
                <c:ptCount val="30"/>
                <c:pt idx="0">
                  <c:v>2.4</c:v>
                </c:pt>
                <c:pt idx="6">
                  <c:v>4.8</c:v>
                </c:pt>
                <c:pt idx="12">
                  <c:v>6.4</c:v>
                </c:pt>
                <c:pt idx="18">
                  <c:v>8.1999999999999993</c:v>
                </c:pt>
              </c:numCache>
            </c:numRef>
          </c:xVal>
          <c:yVal>
            <c:numRef>
              <c:f>[2]Proctor!$X$13:$BA$13</c:f>
              <c:numCache>
                <c:formatCode>General</c:formatCode>
                <c:ptCount val="30"/>
                <c:pt idx="0">
                  <c:v>2090</c:v>
                </c:pt>
                <c:pt idx="6">
                  <c:v>2179</c:v>
                </c:pt>
                <c:pt idx="12">
                  <c:v>2216</c:v>
                </c:pt>
                <c:pt idx="18">
                  <c:v>2191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7DE-4A77-AB2C-0C547012B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484288"/>
        <c:axId val="47486464"/>
      </c:scatterChart>
      <c:valAx>
        <c:axId val="47484288"/>
        <c:scaling>
          <c:orientation val="minMax"/>
          <c:max val="10"/>
          <c:min val="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Water</a:t>
                </a:r>
                <a:r>
                  <a:rPr lang="en-US" baseline="0"/>
                  <a:t> Content (%)</a:t>
                </a:r>
                <a:endParaRPr lang="th-TH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Cordia New" panose="020B0304020202020204" pitchFamily="34" charset="-34"/>
                <a:cs typeface="Cordia New" panose="020B0304020202020204" pitchFamily="34" charset="-34"/>
              </a:defRPr>
            </a:pPr>
            <a:endParaRPr lang="th-TH"/>
          </a:p>
        </c:txPr>
        <c:crossAx val="47486464"/>
        <c:crosses val="autoZero"/>
        <c:crossBetween val="midCat"/>
      </c:valAx>
      <c:valAx>
        <c:axId val="47486464"/>
        <c:scaling>
          <c:orientation val="minMax"/>
        </c:scaling>
        <c:delete val="0"/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Dry</a:t>
                </a:r>
                <a:r>
                  <a:rPr lang="en-US" baseline="0"/>
                  <a:t> Density (gm./ml.)</a:t>
                </a:r>
                <a:endParaRPr lang="th-TH"/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Cordia New" panose="020B0304020202020204" pitchFamily="34" charset="-34"/>
                <a:cs typeface="Cordia New" panose="020B0304020202020204" pitchFamily="34" charset="-34"/>
              </a:defRPr>
            </a:pPr>
            <a:endParaRPr lang="th-TH"/>
          </a:p>
        </c:txPr>
        <c:crossAx val="47484288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25400"/>
          </c:spPr>
          <c:marker>
            <c:symbol val="circle"/>
            <c:size val="4"/>
          </c:marker>
          <c:trendline>
            <c:spPr>
              <a:ln w="12700">
                <a:solidFill>
                  <a:srgbClr val="002060"/>
                </a:solidFill>
              </a:ln>
            </c:spPr>
            <c:trendlineType val="poly"/>
            <c:order val="4"/>
            <c:dispRSqr val="0"/>
            <c:dispEq val="0"/>
          </c:trendline>
          <c:xVal>
            <c:numRef>
              <c:f>[3]Proctor!$X$21:$BA$21</c:f>
              <c:numCache>
                <c:formatCode>General</c:formatCode>
                <c:ptCount val="30"/>
                <c:pt idx="0">
                  <c:v>4.4000000000000004</c:v>
                </c:pt>
                <c:pt idx="6">
                  <c:v>6.5</c:v>
                </c:pt>
                <c:pt idx="12">
                  <c:v>8.8000000000000007</c:v>
                </c:pt>
                <c:pt idx="18">
                  <c:v>10.4</c:v>
                </c:pt>
              </c:numCache>
            </c:numRef>
          </c:xVal>
          <c:yVal>
            <c:numRef>
              <c:f>[3]Proctor!$X$13:$BA$13</c:f>
              <c:numCache>
                <c:formatCode>General</c:formatCode>
                <c:ptCount val="30"/>
                <c:pt idx="0">
                  <c:v>2.0779999999999998</c:v>
                </c:pt>
                <c:pt idx="6">
                  <c:v>2.105</c:v>
                </c:pt>
                <c:pt idx="12">
                  <c:v>2.129</c:v>
                </c:pt>
                <c:pt idx="18">
                  <c:v>2.0910000000000002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3F8-4AF5-BB78-4EEDEB506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484928"/>
        <c:axId val="47486848"/>
      </c:scatterChart>
      <c:valAx>
        <c:axId val="47484928"/>
        <c:scaling>
          <c:orientation val="minMax"/>
          <c:max val="1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Water</a:t>
                </a:r>
                <a:r>
                  <a:rPr lang="en-US" baseline="0"/>
                  <a:t> Content (%)</a:t>
                </a:r>
                <a:endParaRPr lang="th-TH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Cordia New" panose="020B0304020202020204" pitchFamily="34" charset="-34"/>
                <a:cs typeface="Cordia New" panose="020B0304020202020204" pitchFamily="34" charset="-34"/>
              </a:defRPr>
            </a:pPr>
            <a:endParaRPr lang="th-TH"/>
          </a:p>
        </c:txPr>
        <c:crossAx val="47486848"/>
        <c:crosses val="autoZero"/>
        <c:crossBetween val="midCat"/>
      </c:valAx>
      <c:valAx>
        <c:axId val="47486848"/>
        <c:scaling>
          <c:orientation val="minMax"/>
        </c:scaling>
        <c:delete val="0"/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Dry</a:t>
                </a:r>
                <a:r>
                  <a:rPr lang="en-US" baseline="0"/>
                  <a:t> Density (gm./ml.)</a:t>
                </a:r>
                <a:endParaRPr lang="th-TH"/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Cordia New" panose="020B0304020202020204" pitchFamily="34" charset="-34"/>
                <a:cs typeface="Cordia New" panose="020B0304020202020204" pitchFamily="34" charset="-34"/>
              </a:defRPr>
            </a:pPr>
            <a:endParaRPr lang="th-TH"/>
          </a:p>
        </c:txPr>
        <c:crossAx val="47484928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25400"/>
          </c:spPr>
          <c:marker>
            <c:symbol val="circle"/>
            <c:size val="4"/>
          </c:marker>
          <c:trendline>
            <c:spPr>
              <a:ln w="12700">
                <a:solidFill>
                  <a:srgbClr val="002060"/>
                </a:solidFill>
              </a:ln>
            </c:spPr>
            <c:trendlineType val="poly"/>
            <c:order val="4"/>
            <c:dispRSqr val="0"/>
            <c:dispEq val="0"/>
          </c:trendline>
          <c:xVal>
            <c:numRef>
              <c:f>'MDD SC0-30'!$X$21:$BA$21</c:f>
              <c:numCache>
                <c:formatCode>General</c:formatCode>
                <c:ptCount val="30"/>
                <c:pt idx="0" formatCode="0.0_)">
                  <c:v>3.9</c:v>
                </c:pt>
                <c:pt idx="6" formatCode="0.0_)">
                  <c:v>6.7</c:v>
                </c:pt>
                <c:pt idx="12" formatCode="0.0_)">
                  <c:v>8.6999999999999993</c:v>
                </c:pt>
                <c:pt idx="18" formatCode="0.0_)">
                  <c:v>11.1</c:v>
                </c:pt>
              </c:numCache>
            </c:numRef>
          </c:xVal>
          <c:yVal>
            <c:numRef>
              <c:f>'MDD SC0-30'!$X$13:$BA$13</c:f>
              <c:numCache>
                <c:formatCode>_-* #,##0_-;\-* #,##0_-;_-* "-"??_-;_-@_-</c:formatCode>
                <c:ptCount val="30"/>
                <c:pt idx="0">
                  <c:v>1983</c:v>
                </c:pt>
                <c:pt idx="6">
                  <c:v>2004</c:v>
                </c:pt>
                <c:pt idx="12">
                  <c:v>2039</c:v>
                </c:pt>
                <c:pt idx="18">
                  <c:v>2008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FB-4548-8613-6F78BEB39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2478080"/>
        <c:axId val="112480256"/>
      </c:scatterChart>
      <c:valAx>
        <c:axId val="112478080"/>
        <c:scaling>
          <c:orientation val="minMax"/>
          <c:max val="10"/>
          <c:min val="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Water</a:t>
                </a:r>
                <a:r>
                  <a:rPr lang="en-US" baseline="0"/>
                  <a:t> Content (%)</a:t>
                </a:r>
                <a:endParaRPr lang="th-TH"/>
              </a:p>
            </c:rich>
          </c:tx>
          <c:layout/>
          <c:overlay val="0"/>
        </c:title>
        <c:numFmt formatCode="0.0_)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Cordia New" panose="020B0304020202020204" pitchFamily="34" charset="-34"/>
                <a:cs typeface="Cordia New" panose="020B0304020202020204" pitchFamily="34" charset="-34"/>
              </a:defRPr>
            </a:pPr>
            <a:endParaRPr lang="th-TH"/>
          </a:p>
        </c:txPr>
        <c:crossAx val="112480256"/>
        <c:crosses val="autoZero"/>
        <c:crossBetween val="midCat"/>
      </c:valAx>
      <c:valAx>
        <c:axId val="112480256"/>
        <c:scaling>
          <c:orientation val="minMax"/>
        </c:scaling>
        <c:delete val="0"/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Dry</a:t>
                </a:r>
                <a:r>
                  <a:rPr lang="en-US" baseline="0"/>
                  <a:t> Density (gm./ml.)</a:t>
                </a:r>
                <a:endParaRPr lang="th-TH"/>
              </a:p>
            </c:rich>
          </c:tx>
          <c:layout/>
          <c:overlay val="0"/>
        </c:title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Cordia New" panose="020B0304020202020204" pitchFamily="34" charset="-34"/>
                <a:cs typeface="Cordia New" panose="020B0304020202020204" pitchFamily="34" charset="-34"/>
              </a:defRPr>
            </a:pPr>
            <a:endParaRPr lang="th-TH"/>
          </a:p>
        </c:txPr>
        <c:crossAx val="11247808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5567</xdr:colOff>
      <xdr:row>21</xdr:row>
      <xdr:rowOff>32036</xdr:rowOff>
    </xdr:from>
    <xdr:to>
      <xdr:col>52</xdr:col>
      <xdr:colOff>31897</xdr:colOff>
      <xdr:row>52</xdr:row>
      <xdr:rowOff>2295</xdr:rowOff>
    </xdr:to>
    <xdr:grpSp>
      <xdr:nvGrpSpPr>
        <xdr:cNvPr id="2" name="กลุ่ม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pSpPr/>
      </xdr:nvGrpSpPr>
      <xdr:grpSpPr>
        <a:xfrm>
          <a:off x="245053" y="5289836"/>
          <a:ext cx="6176758" cy="4781745"/>
          <a:chOff x="247649" y="6479302"/>
          <a:chExt cx="6829425" cy="4474448"/>
        </a:xfrm>
      </xdr:grpSpPr>
      <xdr:graphicFrame macro="">
        <xdr:nvGraphicFramePr>
          <xdr:cNvPr id="3" name="แผนภูมิ 17">
            <a:extLst>
              <a:ext uri="{FF2B5EF4-FFF2-40B4-BE49-F238E27FC236}">
                <a16:creationId xmlns:a16="http://schemas.microsoft.com/office/drawing/2014/main" id="{00000000-0008-0000-0300-000012000000}"/>
              </a:ext>
            </a:extLst>
          </xdr:cNvPr>
          <xdr:cNvGraphicFramePr/>
        </xdr:nvGraphicFramePr>
        <xdr:xfrm>
          <a:off x="247649" y="6553200"/>
          <a:ext cx="6829425" cy="44005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4" name="ลูกศรเชื่อมต่อแบบตรง 8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CxnSpPr/>
        </xdr:nvCxnSpPr>
        <xdr:spPr bwMode="auto">
          <a:xfrm rot="10800000">
            <a:off x="437799" y="7244032"/>
            <a:ext cx="4932000" cy="1588"/>
          </a:xfrm>
          <a:prstGeom prst="straightConnector1">
            <a:avLst/>
          </a:prstGeom>
          <a:solidFill>
            <a:srgbClr val="FFFFFF"/>
          </a:solidFill>
          <a:ln w="15875" cap="flat" cmpd="sng" algn="ctr">
            <a:solidFill>
              <a:srgbClr val="FF0000"/>
            </a:solidFill>
            <a:prstDash val="solid"/>
            <a:round/>
            <a:headEnd type="none" w="med" len="med"/>
            <a:tailEnd type="arrow"/>
          </a:ln>
          <a:effectLst/>
        </xdr:spPr>
      </xdr:cxnSp>
      <xdr:cxnSp macro="">
        <xdr:nvCxnSpPr>
          <xdr:cNvPr id="5" name="ลูกศรเชื่อมต่อแบบตรง 10"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CxnSpPr/>
        </xdr:nvCxnSpPr>
        <xdr:spPr bwMode="auto">
          <a:xfrm rot="5400000">
            <a:off x="2519913" y="8470693"/>
            <a:ext cx="3984369" cy="1588"/>
          </a:xfrm>
          <a:prstGeom prst="straightConnector1">
            <a:avLst/>
          </a:prstGeom>
          <a:solidFill>
            <a:srgbClr val="FFFFFF"/>
          </a:solidFill>
          <a:ln w="15875" cap="flat" cmpd="sng" algn="ctr">
            <a:solidFill>
              <a:srgbClr val="FF0000"/>
            </a:solidFill>
            <a:prstDash val="solid"/>
            <a:round/>
            <a:headEnd type="none" w="med" len="med"/>
            <a:tailEnd type="arrow"/>
          </a:ln>
          <a:effectLst/>
        </xdr:spPr>
      </xdr:cxn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300-000017000000}"/>
              </a:ext>
            </a:extLst>
          </xdr:cNvPr>
          <xdr:cNvSpPr txBox="1"/>
        </xdr:nvSpPr>
        <xdr:spPr>
          <a:xfrm>
            <a:off x="4580352" y="8889557"/>
            <a:ext cx="2185986" cy="70127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t">
            <a:spAutoFit/>
          </a:bodyPr>
          <a:lstStyle/>
          <a:p>
            <a:r>
              <a:rPr lang="en-US" sz="1200">
                <a:latin typeface="Cordia New" panose="020B0304020202020204" pitchFamily="34" charset="-34"/>
                <a:cs typeface="Cordia New" panose="020B0304020202020204" pitchFamily="34" charset="-34"/>
              </a:rPr>
              <a:t>Dry Max.</a:t>
            </a:r>
            <a:r>
              <a:rPr lang="en-US" sz="1200" baseline="0">
                <a:latin typeface="Cordia New" panose="020B0304020202020204" pitchFamily="34" charset="-34"/>
                <a:cs typeface="Cordia New" panose="020B0304020202020204" pitchFamily="34" charset="-34"/>
              </a:rPr>
              <a:t>  =   2.304   gm./ml.</a:t>
            </a:r>
          </a:p>
          <a:p>
            <a:r>
              <a:rPr lang="en-US" sz="1200" baseline="0">
                <a:latin typeface="Cordia New" panose="020B0304020202020204" pitchFamily="34" charset="-34"/>
                <a:cs typeface="Cordia New" panose="020B0304020202020204" pitchFamily="34" charset="-34"/>
              </a:rPr>
              <a:t>95 % MOD. Comp. Test  = 2.189 </a:t>
            </a:r>
            <a:r>
              <a:rPr lang="en-US" sz="1200" baseline="0">
                <a:solidFill>
                  <a:schemeClr val="tx1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rPr>
              <a:t>gm./ml.</a:t>
            </a:r>
          </a:p>
          <a:p>
            <a:r>
              <a:rPr lang="en-US" sz="1200" baseline="0">
                <a:solidFill>
                  <a:schemeClr val="tx1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rPr>
              <a:t>O.M.C.  =   6</a:t>
            </a:r>
            <a:r>
              <a:rPr lang="th-TH" sz="1200" baseline="0">
                <a:solidFill>
                  <a:schemeClr val="tx1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rPr>
              <a:t>.</a:t>
            </a:r>
            <a:r>
              <a:rPr lang="en-US" sz="1200" baseline="0">
                <a:solidFill>
                  <a:schemeClr val="tx1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rPr>
              <a:t>1%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</xdr:colOff>
      <xdr:row>21</xdr:row>
      <xdr:rowOff>127289</xdr:rowOff>
    </xdr:from>
    <xdr:to>
      <xdr:col>52</xdr:col>
      <xdr:colOff>31897</xdr:colOff>
      <xdr:row>53</xdr:row>
      <xdr:rowOff>955</xdr:rowOff>
    </xdr:to>
    <xdr:grpSp>
      <xdr:nvGrpSpPr>
        <xdr:cNvPr id="2" name="กลุ่ม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pSpPr/>
      </xdr:nvGrpSpPr>
      <xdr:grpSpPr>
        <a:xfrm>
          <a:off x="234737" y="5461289"/>
          <a:ext cx="6538743" cy="4731416"/>
          <a:chOff x="247649" y="6321497"/>
          <a:chExt cx="6829425" cy="4632253"/>
        </a:xfrm>
      </xdr:grpSpPr>
      <xdr:graphicFrame macro="">
        <xdr:nvGraphicFramePr>
          <xdr:cNvPr id="3" name="แผนภูมิ 17">
            <a:extLst>
              <a:ext uri="{FF2B5EF4-FFF2-40B4-BE49-F238E27FC236}">
                <a16:creationId xmlns:a16="http://schemas.microsoft.com/office/drawing/2014/main" id="{00000000-0008-0000-0300-000012000000}"/>
              </a:ext>
            </a:extLst>
          </xdr:cNvPr>
          <xdr:cNvGraphicFramePr/>
        </xdr:nvGraphicFramePr>
        <xdr:xfrm>
          <a:off x="247649" y="6553200"/>
          <a:ext cx="6829425" cy="44005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4" name="ลูกศรเชื่อมต่อแบบตรง 8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CxnSpPr/>
        </xdr:nvCxnSpPr>
        <xdr:spPr bwMode="auto">
          <a:xfrm rot="10800000">
            <a:off x="1399844" y="7188797"/>
            <a:ext cx="4932000" cy="1588"/>
          </a:xfrm>
          <a:prstGeom prst="straightConnector1">
            <a:avLst/>
          </a:prstGeom>
          <a:solidFill>
            <a:srgbClr val="FFFFFF"/>
          </a:solidFill>
          <a:ln w="15875" cap="flat" cmpd="sng" algn="ctr">
            <a:solidFill>
              <a:srgbClr val="FF0000"/>
            </a:solidFill>
            <a:prstDash val="solid"/>
            <a:round/>
            <a:headEnd type="none" w="med" len="med"/>
            <a:tailEnd type="arrow"/>
          </a:ln>
          <a:effectLst/>
        </xdr:spPr>
      </xdr:cxnSp>
      <xdr:cxnSp macro="">
        <xdr:nvCxnSpPr>
          <xdr:cNvPr id="5" name="ลูกศรเชื่อมต่อแบบตรง 10"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CxnSpPr/>
        </xdr:nvCxnSpPr>
        <xdr:spPr bwMode="auto">
          <a:xfrm rot="5400000">
            <a:off x="3067126" y="8312888"/>
            <a:ext cx="3984369" cy="1588"/>
          </a:xfrm>
          <a:prstGeom prst="straightConnector1">
            <a:avLst/>
          </a:prstGeom>
          <a:solidFill>
            <a:srgbClr val="FFFFFF"/>
          </a:solidFill>
          <a:ln w="15875" cap="flat" cmpd="sng" algn="ctr">
            <a:solidFill>
              <a:srgbClr val="FF0000"/>
            </a:solidFill>
            <a:prstDash val="solid"/>
            <a:round/>
            <a:headEnd type="none" w="med" len="med"/>
            <a:tailEnd type="arrow"/>
          </a:ln>
          <a:effectLst/>
        </xdr:spPr>
      </xdr:cxn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300-000017000000}"/>
              </a:ext>
            </a:extLst>
          </xdr:cNvPr>
          <xdr:cNvSpPr txBox="1"/>
        </xdr:nvSpPr>
        <xdr:spPr>
          <a:xfrm>
            <a:off x="1544183" y="7319393"/>
            <a:ext cx="2185987" cy="958604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t">
            <a:noAutofit/>
          </a:bodyPr>
          <a:lstStyle/>
          <a:p>
            <a:r>
              <a:rPr lang="en-US" sz="1200">
                <a:latin typeface="Cordia New" panose="020B0304020202020204" pitchFamily="34" charset="-34"/>
                <a:cs typeface="Cordia New" panose="020B0304020202020204" pitchFamily="34" charset="-34"/>
              </a:rPr>
              <a:t>Dry Max.</a:t>
            </a:r>
            <a:r>
              <a:rPr lang="en-US" sz="1200" baseline="0">
                <a:latin typeface="Cordia New" panose="020B0304020202020204" pitchFamily="34" charset="-34"/>
                <a:cs typeface="Cordia New" panose="020B0304020202020204" pitchFamily="34" charset="-34"/>
              </a:rPr>
              <a:t>  =   2.220   gm./ml.</a:t>
            </a:r>
          </a:p>
          <a:p>
            <a:r>
              <a:rPr lang="en-US" sz="1200" baseline="0">
                <a:latin typeface="Cordia New" panose="020B0304020202020204" pitchFamily="34" charset="-34"/>
                <a:cs typeface="Cordia New" panose="020B0304020202020204" pitchFamily="34" charset="-34"/>
              </a:rPr>
              <a:t>95 % MOD. Comp. Test  = 2.109 </a:t>
            </a:r>
            <a:r>
              <a:rPr lang="en-US" sz="1200" baseline="0">
                <a:solidFill>
                  <a:schemeClr val="tx1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rPr>
              <a:t>gm./ml.</a:t>
            </a:r>
          </a:p>
          <a:p>
            <a:r>
              <a:rPr lang="en-US" sz="1200" baseline="0">
                <a:solidFill>
                  <a:schemeClr val="tx1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rPr>
              <a:t>O.M.C.  =   6</a:t>
            </a:r>
            <a:r>
              <a:rPr lang="th-TH" sz="1200" baseline="0">
                <a:solidFill>
                  <a:schemeClr val="tx1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rPr>
              <a:t>.</a:t>
            </a:r>
            <a:r>
              <a:rPr lang="en-US" sz="1200" baseline="0">
                <a:solidFill>
                  <a:schemeClr val="tx1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rPr>
              <a:t>8%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40782</xdr:colOff>
      <xdr:row>22</xdr:row>
      <xdr:rowOff>123986</xdr:rowOff>
    </xdr:from>
    <xdr:to>
      <xdr:col>53</xdr:col>
      <xdr:colOff>78549</xdr:colOff>
      <xdr:row>53</xdr:row>
      <xdr:rowOff>16487</xdr:rowOff>
    </xdr:to>
    <xdr:grpSp>
      <xdr:nvGrpSpPr>
        <xdr:cNvPr id="2" name="กลุ่ม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pSpPr/>
      </xdr:nvGrpSpPr>
      <xdr:grpSpPr>
        <a:xfrm>
          <a:off x="401729" y="5638460"/>
          <a:ext cx="6203952" cy="4564764"/>
          <a:chOff x="247649" y="6553200"/>
          <a:chExt cx="6829425" cy="4400550"/>
        </a:xfrm>
      </xdr:grpSpPr>
      <xdr:graphicFrame macro="">
        <xdr:nvGraphicFramePr>
          <xdr:cNvPr id="3" name="แผนภูมิ 17">
            <a:extLst>
              <a:ext uri="{FF2B5EF4-FFF2-40B4-BE49-F238E27FC236}">
                <a16:creationId xmlns:a16="http://schemas.microsoft.com/office/drawing/2014/main" id="{00000000-0008-0000-0300-000012000000}"/>
              </a:ext>
            </a:extLst>
          </xdr:cNvPr>
          <xdr:cNvGraphicFramePr/>
        </xdr:nvGraphicFramePr>
        <xdr:xfrm>
          <a:off x="247649" y="6553200"/>
          <a:ext cx="6829425" cy="44005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4" name="ลูกศรเชื่อมต่อแบบตรง 8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CxnSpPr/>
        </xdr:nvCxnSpPr>
        <xdr:spPr bwMode="auto">
          <a:xfrm rot="10800000">
            <a:off x="1058767" y="7244032"/>
            <a:ext cx="4932000" cy="1588"/>
          </a:xfrm>
          <a:prstGeom prst="straightConnector1">
            <a:avLst/>
          </a:prstGeom>
          <a:solidFill>
            <a:srgbClr val="FFFFFF"/>
          </a:solidFill>
          <a:ln w="15875" cap="flat" cmpd="sng" algn="ctr">
            <a:solidFill>
              <a:srgbClr val="FF0000"/>
            </a:solidFill>
            <a:prstDash val="solid"/>
            <a:round/>
            <a:headEnd type="none" w="med" len="med"/>
            <a:tailEnd type="arrow"/>
          </a:ln>
          <a:effectLst/>
        </xdr:spPr>
      </xdr:cxnSp>
      <xdr:cxnSp macro="">
        <xdr:nvCxnSpPr>
          <xdr:cNvPr id="5" name="ลูกศรเชื่อมต่อแบบตรง 10"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CxnSpPr/>
        </xdr:nvCxnSpPr>
        <xdr:spPr bwMode="auto">
          <a:xfrm>
            <a:off x="5994129" y="6989769"/>
            <a:ext cx="0" cy="3271226"/>
          </a:xfrm>
          <a:prstGeom prst="straightConnector1">
            <a:avLst/>
          </a:prstGeom>
          <a:solidFill>
            <a:srgbClr val="FFFFFF"/>
          </a:solidFill>
          <a:ln w="15875" cap="flat" cmpd="sng" algn="ctr">
            <a:solidFill>
              <a:srgbClr val="FF0000"/>
            </a:solidFill>
            <a:prstDash val="solid"/>
            <a:round/>
            <a:headEnd type="none" w="med" len="med"/>
            <a:tailEnd type="arrow"/>
          </a:ln>
          <a:effectLst/>
        </xdr:spPr>
      </xdr:cxn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300-000017000000}"/>
              </a:ext>
            </a:extLst>
          </xdr:cNvPr>
          <xdr:cNvSpPr txBox="1"/>
        </xdr:nvSpPr>
        <xdr:spPr>
          <a:xfrm>
            <a:off x="1682518" y="8009710"/>
            <a:ext cx="2185987" cy="733130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t">
            <a:spAutoFit/>
          </a:bodyPr>
          <a:lstStyle/>
          <a:p>
            <a:r>
              <a:rPr lang="en-US" sz="1200">
                <a:latin typeface="Cordia New" panose="020B0304020202020204" pitchFamily="34" charset="-34"/>
                <a:cs typeface="Cordia New" panose="020B0304020202020204" pitchFamily="34" charset="-34"/>
              </a:rPr>
              <a:t>Dry Max.</a:t>
            </a:r>
            <a:r>
              <a:rPr lang="en-US" sz="1200" baseline="0">
                <a:latin typeface="Cordia New" panose="020B0304020202020204" pitchFamily="34" charset="-34"/>
                <a:cs typeface="Cordia New" panose="020B0304020202020204" pitchFamily="34" charset="-34"/>
              </a:rPr>
              <a:t>  =   2.130   gm./ml.</a:t>
            </a:r>
          </a:p>
          <a:p>
            <a:r>
              <a:rPr lang="en-US" sz="1200" baseline="0">
                <a:latin typeface="Cordia New" panose="020B0304020202020204" pitchFamily="34" charset="-34"/>
                <a:cs typeface="Cordia New" panose="020B0304020202020204" pitchFamily="34" charset="-34"/>
              </a:rPr>
              <a:t>95 % MOD. Comp. Test  = 2.024 </a:t>
            </a:r>
            <a:r>
              <a:rPr lang="en-US" sz="1200" baseline="0">
                <a:solidFill>
                  <a:schemeClr val="tx1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rPr>
              <a:t>gm./ml.</a:t>
            </a:r>
          </a:p>
          <a:p>
            <a:r>
              <a:rPr lang="en-US" sz="1200" baseline="0">
                <a:solidFill>
                  <a:schemeClr val="tx1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rPr>
              <a:t>O.M.C.  =   8.6%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</xdr:colOff>
      <xdr:row>21</xdr:row>
      <xdr:rowOff>59575</xdr:rowOff>
    </xdr:from>
    <xdr:to>
      <xdr:col>52</xdr:col>
      <xdr:colOff>31897</xdr:colOff>
      <xdr:row>53</xdr:row>
      <xdr:rowOff>953</xdr:rowOff>
    </xdr:to>
    <xdr:grpSp>
      <xdr:nvGrpSpPr>
        <xdr:cNvPr id="8" name="กลุ่ม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pSpPr/>
      </xdr:nvGrpSpPr>
      <xdr:grpSpPr>
        <a:xfrm>
          <a:off x="240603" y="5265045"/>
          <a:ext cx="6153535" cy="4779619"/>
          <a:chOff x="247649" y="6263062"/>
          <a:chExt cx="6829425" cy="4690688"/>
        </a:xfrm>
      </xdr:grpSpPr>
      <xdr:graphicFrame macro="">
        <xdr:nvGraphicFramePr>
          <xdr:cNvPr id="18" name="แผนภูมิ 17">
            <a:extLst>
              <a:ext uri="{FF2B5EF4-FFF2-40B4-BE49-F238E27FC236}">
                <a16:creationId xmlns:a16="http://schemas.microsoft.com/office/drawing/2014/main" id="{00000000-0008-0000-0300-000012000000}"/>
              </a:ext>
            </a:extLst>
          </xdr:cNvPr>
          <xdr:cNvGraphicFramePr/>
        </xdr:nvGraphicFramePr>
        <xdr:xfrm>
          <a:off x="247649" y="6553200"/>
          <a:ext cx="6829425" cy="44005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9" name="ลูกศรเชื่อมต่อแบบตรง 8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CxnSpPr/>
        </xdr:nvCxnSpPr>
        <xdr:spPr bwMode="auto">
          <a:xfrm flipH="1">
            <a:off x="1325581" y="7074432"/>
            <a:ext cx="5134453" cy="0"/>
          </a:xfrm>
          <a:prstGeom prst="straightConnector1">
            <a:avLst/>
          </a:prstGeom>
          <a:solidFill>
            <a:srgbClr val="FFFFFF"/>
          </a:solidFill>
          <a:ln w="15875" cap="flat" cmpd="sng" algn="ctr">
            <a:solidFill>
              <a:srgbClr val="FF0000"/>
            </a:solidFill>
            <a:prstDash val="solid"/>
            <a:round/>
            <a:headEnd type="none" w="med" len="med"/>
            <a:tailEnd type="arrow"/>
          </a:ln>
          <a:effectLst/>
        </xdr:spPr>
      </xdr:cxnSp>
      <xdr:cxnSp macro="">
        <xdr:nvCxnSpPr>
          <xdr:cNvPr id="11" name="ลูกศรเชื่อมต่อแบบตรง 10"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CxnSpPr/>
        </xdr:nvCxnSpPr>
        <xdr:spPr bwMode="auto">
          <a:xfrm rot="5400000">
            <a:off x="4455851" y="8254453"/>
            <a:ext cx="3984369" cy="1588"/>
          </a:xfrm>
          <a:prstGeom prst="straightConnector1">
            <a:avLst/>
          </a:prstGeom>
          <a:solidFill>
            <a:srgbClr val="FFFFFF"/>
          </a:solidFill>
          <a:ln w="15875" cap="flat" cmpd="sng" algn="ctr">
            <a:solidFill>
              <a:srgbClr val="FF0000"/>
            </a:solidFill>
            <a:prstDash val="solid"/>
            <a:round/>
            <a:headEnd type="none" w="med" len="med"/>
            <a:tailEnd type="arrow"/>
          </a:ln>
          <a:effectLst/>
        </xdr:spPr>
      </xdr:cxn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0300-000017000000}"/>
              </a:ext>
            </a:extLst>
          </xdr:cNvPr>
          <xdr:cNvSpPr txBox="1"/>
        </xdr:nvSpPr>
        <xdr:spPr>
          <a:xfrm>
            <a:off x="2022885" y="8412032"/>
            <a:ext cx="2185987" cy="909991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t">
            <a:noAutofit/>
          </a:bodyPr>
          <a:lstStyle/>
          <a:p>
            <a:r>
              <a:rPr lang="en-US" sz="1200">
                <a:latin typeface="Cordia New" panose="020B0304020202020204" pitchFamily="34" charset="-34"/>
                <a:cs typeface="Cordia New" panose="020B0304020202020204" pitchFamily="34" charset="-34"/>
              </a:rPr>
              <a:t>Dry Max.</a:t>
            </a:r>
            <a:r>
              <a:rPr lang="en-US" sz="1200" baseline="0">
                <a:latin typeface="Cordia New" panose="020B0304020202020204" pitchFamily="34" charset="-34"/>
                <a:cs typeface="Cordia New" panose="020B0304020202020204" pitchFamily="34" charset="-34"/>
              </a:rPr>
              <a:t>  =   2.042   gm./ml.</a:t>
            </a:r>
          </a:p>
          <a:p>
            <a:r>
              <a:rPr lang="en-US" sz="1200" baseline="0">
                <a:latin typeface="Cordia New" panose="020B0304020202020204" pitchFamily="34" charset="-34"/>
                <a:cs typeface="Cordia New" panose="020B0304020202020204" pitchFamily="34" charset="-34"/>
              </a:rPr>
              <a:t>95 % MOD. Comp. Test  = 1,940 </a:t>
            </a:r>
            <a:r>
              <a:rPr lang="en-US" sz="1200" baseline="0">
                <a:solidFill>
                  <a:schemeClr val="tx1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rPr>
              <a:t>gm./ml.</a:t>
            </a:r>
          </a:p>
          <a:p>
            <a:r>
              <a:rPr lang="en-US" sz="1200" baseline="0">
                <a:solidFill>
                  <a:schemeClr val="tx1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rPr>
              <a:t>O.M.C.  =   9.4%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US/Desktop/Scientific%20Reports/Data%20Test/MDD%20Conntro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US/Desktop/Scientific%20Reports/Data%20Test/MDD%20SC0-1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US/Desktop/Scientific%20Reports/Data%20Test/MDD%20SC0-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eve"/>
      <sheetName val="Proctor"/>
    </sheetNames>
    <sheetDataSet>
      <sheetData sheetId="0">
        <row r="4">
          <cell r="A4" t="str">
            <v>Type and No. of test</v>
          </cell>
          <cell r="B4" t="str">
            <v>T-01</v>
          </cell>
        </row>
        <row r="5">
          <cell r="B5" t="str">
            <v>Control</v>
          </cell>
        </row>
        <row r="8">
          <cell r="A8" t="str">
            <v>Tasted by</v>
          </cell>
          <cell r="B8" t="str">
            <v>Kan, A</v>
          </cell>
          <cell r="E8" t="str">
            <v>Dated</v>
          </cell>
          <cell r="F8" t="str">
            <v>June 22, 2018</v>
          </cell>
        </row>
      </sheetData>
      <sheetData sheetId="1">
        <row r="2">
          <cell r="B2" t="str">
            <v>Type and No. of test</v>
          </cell>
        </row>
        <row r="3">
          <cell r="B3" t="str">
            <v>Tasted by</v>
          </cell>
          <cell r="K3" t="str">
            <v>Kan, A</v>
          </cell>
          <cell r="AP3" t="str">
            <v>Dated</v>
          </cell>
          <cell r="AS3" t="str">
            <v>June 22, 2018</v>
          </cell>
        </row>
        <row r="12">
          <cell r="X12">
            <v>2.1080000000000001</v>
          </cell>
          <cell r="Y12"/>
          <cell r="Z12"/>
          <cell r="AA12"/>
          <cell r="AB12"/>
          <cell r="AC12"/>
          <cell r="AD12">
            <v>2.1429999999999998</v>
          </cell>
          <cell r="AE12"/>
          <cell r="AF12"/>
          <cell r="AG12"/>
          <cell r="AH12"/>
          <cell r="AI12"/>
          <cell r="AJ12">
            <v>2.2629999999999999</v>
          </cell>
          <cell r="AK12"/>
          <cell r="AL12"/>
          <cell r="AM12"/>
          <cell r="AN12"/>
          <cell r="AO12"/>
          <cell r="AP12">
            <v>2.3039999999999998</v>
          </cell>
          <cell r="AQ12"/>
          <cell r="AR12"/>
          <cell r="AS12"/>
          <cell r="AT12"/>
          <cell r="AU12"/>
          <cell r="AV12">
            <v>2.2410000000000001</v>
          </cell>
          <cell r="AW12"/>
          <cell r="AX12"/>
          <cell r="AY12"/>
          <cell r="AZ12"/>
          <cell r="BA12"/>
        </row>
        <row r="20">
          <cell r="X20">
            <v>0.1</v>
          </cell>
          <cell r="Y20"/>
          <cell r="Z20"/>
          <cell r="AA20"/>
          <cell r="AB20"/>
          <cell r="AC20"/>
          <cell r="AD20">
            <v>1.9</v>
          </cell>
          <cell r="AE20"/>
          <cell r="AF20"/>
          <cell r="AG20"/>
          <cell r="AH20"/>
          <cell r="AI20"/>
          <cell r="AJ20">
            <v>4.3</v>
          </cell>
          <cell r="AK20"/>
          <cell r="AL20"/>
          <cell r="AM20"/>
          <cell r="AN20"/>
          <cell r="AO20"/>
          <cell r="AP20">
            <v>6</v>
          </cell>
          <cell r="AQ20"/>
          <cell r="AR20"/>
          <cell r="AS20"/>
          <cell r="AT20"/>
          <cell r="AU20"/>
          <cell r="AV20">
            <v>7.8</v>
          </cell>
          <cell r="AW20"/>
          <cell r="AX20"/>
          <cell r="AY20"/>
          <cell r="AZ20"/>
          <cell r="BA20"/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eve"/>
      <sheetName val="Proctor"/>
    </sheetNames>
    <sheetDataSet>
      <sheetData sheetId="0">
        <row r="4">
          <cell r="B4" t="str">
            <v>T-02</v>
          </cell>
        </row>
      </sheetData>
      <sheetData sheetId="1">
        <row r="13">
          <cell r="X13">
            <v>2090</v>
          </cell>
          <cell r="Y13"/>
          <cell r="Z13"/>
          <cell r="AA13"/>
          <cell r="AB13"/>
          <cell r="AC13"/>
          <cell r="AD13">
            <v>2179</v>
          </cell>
          <cell r="AE13"/>
          <cell r="AF13"/>
          <cell r="AG13"/>
          <cell r="AH13"/>
          <cell r="AI13"/>
          <cell r="AJ13">
            <v>2216</v>
          </cell>
          <cell r="AK13"/>
          <cell r="AL13"/>
          <cell r="AM13"/>
          <cell r="AN13"/>
          <cell r="AO13"/>
          <cell r="AP13">
            <v>2191</v>
          </cell>
          <cell r="AQ13"/>
          <cell r="AR13"/>
          <cell r="AS13"/>
          <cell r="AT13"/>
          <cell r="AU13"/>
          <cell r="AV13"/>
          <cell r="AW13"/>
          <cell r="AX13"/>
          <cell r="AY13"/>
          <cell r="AZ13"/>
          <cell r="BA13"/>
        </row>
        <row r="21">
          <cell r="X21">
            <v>2.4</v>
          </cell>
          <cell r="Y21"/>
          <cell r="Z21"/>
          <cell r="AA21"/>
          <cell r="AB21"/>
          <cell r="AC21"/>
          <cell r="AD21">
            <v>4.8</v>
          </cell>
          <cell r="AE21"/>
          <cell r="AF21"/>
          <cell r="AG21"/>
          <cell r="AH21"/>
          <cell r="AI21"/>
          <cell r="AJ21">
            <v>6.4</v>
          </cell>
          <cell r="AK21"/>
          <cell r="AL21"/>
          <cell r="AM21"/>
          <cell r="AN21"/>
          <cell r="AO21"/>
          <cell r="AP21">
            <v>8.1999999999999993</v>
          </cell>
          <cell r="AQ21"/>
          <cell r="AR21"/>
          <cell r="AS21"/>
          <cell r="AT21"/>
          <cell r="AU21"/>
          <cell r="AV21"/>
          <cell r="AW21"/>
          <cell r="AX21"/>
          <cell r="AY21"/>
          <cell r="AZ21"/>
          <cell r="BA21"/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eve"/>
      <sheetName val="Proctor"/>
    </sheetNames>
    <sheetDataSet>
      <sheetData sheetId="0">
        <row r="5">
          <cell r="B5" t="str">
            <v>SC0-20</v>
          </cell>
          <cell r="G5" t="str">
            <v>Subgrade Course</v>
          </cell>
        </row>
        <row r="8">
          <cell r="A8" t="str">
            <v>Tasted by</v>
          </cell>
          <cell r="B8" t="str">
            <v>Kan, A</v>
          </cell>
          <cell r="E8" t="str">
            <v>Dated</v>
          </cell>
          <cell r="F8" t="str">
            <v>June 22, 2018</v>
          </cell>
        </row>
      </sheetData>
      <sheetData sheetId="1">
        <row r="13">
          <cell r="X13">
            <v>2.0779999999999998</v>
          </cell>
          <cell r="Y13"/>
          <cell r="Z13"/>
          <cell r="AA13"/>
          <cell r="AB13"/>
          <cell r="AC13"/>
          <cell r="AD13">
            <v>2.105</v>
          </cell>
          <cell r="AE13"/>
          <cell r="AF13"/>
          <cell r="AG13"/>
          <cell r="AH13"/>
          <cell r="AI13"/>
          <cell r="AJ13">
            <v>2.129</v>
          </cell>
          <cell r="AK13"/>
          <cell r="AL13"/>
          <cell r="AM13"/>
          <cell r="AN13"/>
          <cell r="AO13"/>
          <cell r="AP13">
            <v>2.0910000000000002</v>
          </cell>
          <cell r="AQ13"/>
          <cell r="AR13"/>
          <cell r="AS13"/>
          <cell r="AT13"/>
          <cell r="AU13"/>
          <cell r="AV13"/>
          <cell r="AW13"/>
          <cell r="AX13"/>
          <cell r="AY13"/>
          <cell r="AZ13"/>
          <cell r="BA13"/>
        </row>
        <row r="21">
          <cell r="X21">
            <v>4.4000000000000004</v>
          </cell>
          <cell r="Y21"/>
          <cell r="Z21"/>
          <cell r="AA21"/>
          <cell r="AB21"/>
          <cell r="AC21"/>
          <cell r="AD21">
            <v>6.5</v>
          </cell>
          <cell r="AE21"/>
          <cell r="AF21"/>
          <cell r="AG21"/>
          <cell r="AH21"/>
          <cell r="AI21"/>
          <cell r="AJ21">
            <v>8.8000000000000007</v>
          </cell>
          <cell r="AK21"/>
          <cell r="AL21"/>
          <cell r="AM21"/>
          <cell r="AN21"/>
          <cell r="AO21"/>
          <cell r="AP21">
            <v>10.4</v>
          </cell>
          <cell r="AQ21"/>
          <cell r="AR21"/>
          <cell r="AS21"/>
          <cell r="AT21"/>
          <cell r="AU21"/>
          <cell r="AV21"/>
          <cell r="AW21"/>
          <cell r="AX21"/>
          <cell r="AY21"/>
          <cell r="AZ21"/>
          <cell r="BA21"/>
        </row>
      </sheetData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  <a:txDef>
      <a:spPr>
        <a:solidFill>
          <a:schemeClr val="bg1"/>
        </a:solidFill>
        <a:ln>
          <a:solidFill>
            <a:schemeClr val="tx1"/>
          </a:solidFill>
        </a:ln>
      </a:spPr>
      <a:bodyPr wrap="none" rtlCol="0" anchor="t">
        <a:spAutoFit/>
      </a:bodyPr>
      <a:lstStyle>
        <a:defPPr>
          <a:defRPr sz="1400">
            <a:latin typeface="Cordia New" pitchFamily="34" charset="-34"/>
            <a:cs typeface="Cordia New" pitchFamily="34" charset="-34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20"/>
  <sheetViews>
    <sheetView tabSelected="1" zoomScale="70" zoomScaleNormal="70" workbookViewId="0">
      <selection activeCell="BT9" sqref="BT9"/>
    </sheetView>
  </sheetViews>
  <sheetFormatPr defaultColWidth="9.125" defaultRowHeight="21" x14ac:dyDescent="0.6"/>
  <cols>
    <col min="1" max="1" width="3.875" style="1" customWidth="1"/>
    <col min="2" max="9" width="2" style="1" customWidth="1"/>
    <col min="10" max="10" width="2.625" style="1" customWidth="1"/>
    <col min="11" max="52" width="2" style="1" customWidth="1"/>
    <col min="53" max="53" width="1.875" style="1" customWidth="1"/>
    <col min="54" max="55" width="2.125" style="1" customWidth="1"/>
    <col min="56" max="58" width="2.25" style="1" customWidth="1"/>
    <col min="59" max="59" width="2.75" style="1" customWidth="1"/>
    <col min="60" max="60" width="5.75" style="6" customWidth="1"/>
    <col min="61" max="61" width="7.875" style="6" customWidth="1"/>
    <col min="62" max="81" width="2.75" style="1" customWidth="1"/>
    <col min="82" max="16384" width="9.125" style="1"/>
  </cols>
  <sheetData>
    <row r="1" spans="1:61" ht="20.25" customHeight="1" x14ac:dyDescent="0.6">
      <c r="B1" s="33"/>
      <c r="C1" s="33"/>
      <c r="D1" s="33"/>
      <c r="E1" s="7"/>
      <c r="F1" s="21"/>
      <c r="G1" s="33"/>
      <c r="H1" s="33"/>
      <c r="I1" s="33"/>
      <c r="J1" s="12"/>
      <c r="K1" s="12"/>
      <c r="L1" s="12"/>
      <c r="M1" s="12"/>
      <c r="N1" s="12"/>
      <c r="O1" s="12"/>
      <c r="P1" s="12"/>
      <c r="Q1" s="12"/>
      <c r="R1" s="12"/>
      <c r="S1" s="24"/>
      <c r="T1" s="12"/>
      <c r="U1" s="12"/>
      <c r="V1" s="12"/>
      <c r="W1" s="12"/>
      <c r="X1" s="12"/>
      <c r="Y1" s="12"/>
      <c r="Z1" s="12"/>
      <c r="AA1" s="34" t="s">
        <v>0</v>
      </c>
      <c r="AB1" s="8"/>
      <c r="AC1" s="8"/>
      <c r="AD1" s="8"/>
      <c r="AE1" s="8"/>
      <c r="AF1" s="8"/>
      <c r="AG1" s="8"/>
      <c r="AH1" s="12"/>
      <c r="AI1" s="12"/>
      <c r="AJ1" s="12"/>
      <c r="AK1" s="12"/>
      <c r="AL1" s="12"/>
      <c r="AM1" s="12"/>
      <c r="AN1" s="12"/>
      <c r="AO1" s="12"/>
      <c r="AP1" s="8"/>
      <c r="AQ1" s="8"/>
      <c r="AR1" s="8"/>
      <c r="AS1" s="8"/>
      <c r="AT1" s="8"/>
      <c r="AU1" s="12"/>
      <c r="AV1" s="12"/>
      <c r="AW1" s="12"/>
      <c r="AX1" s="12"/>
      <c r="AY1" s="12"/>
      <c r="AZ1" s="12"/>
      <c r="BA1" s="12"/>
      <c r="BB1" s="24"/>
      <c r="BC1" s="7"/>
      <c r="BD1" s="7"/>
      <c r="BE1" s="7"/>
      <c r="BF1" s="7"/>
      <c r="BH1" s="2">
        <v>1</v>
      </c>
      <c r="BI1" s="2">
        <v>40.299999999999997</v>
      </c>
    </row>
    <row r="2" spans="1:61" s="4" customFormat="1" ht="20.25" customHeight="1" x14ac:dyDescent="0.6">
      <c r="B2" s="10" t="str">
        <f>[1]sieve!A4</f>
        <v>Type and No. of test</v>
      </c>
      <c r="C2" s="10"/>
      <c r="D2" s="10"/>
      <c r="E2" s="16"/>
      <c r="F2" s="10"/>
      <c r="G2" s="10"/>
      <c r="H2" s="10"/>
      <c r="I2" s="9"/>
      <c r="J2" s="17"/>
      <c r="K2" s="18" t="str">
        <f>[1]sieve!B4</f>
        <v>T-01</v>
      </c>
      <c r="L2" s="19"/>
      <c r="M2" s="20"/>
      <c r="N2" s="21"/>
      <c r="O2" s="22"/>
      <c r="P2" s="21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9"/>
      <c r="BC2" s="9"/>
      <c r="BD2" s="9"/>
      <c r="BE2" s="9"/>
      <c r="BF2" s="9"/>
      <c r="BH2" s="2">
        <v>2</v>
      </c>
      <c r="BI2" s="2">
        <v>40.5</v>
      </c>
    </row>
    <row r="3" spans="1:61" s="4" customFormat="1" ht="20.25" customHeight="1" x14ac:dyDescent="0.6">
      <c r="B3" s="10" t="str">
        <f>[1]sieve!A8</f>
        <v>Tasted by</v>
      </c>
      <c r="C3" s="10"/>
      <c r="D3" s="10"/>
      <c r="E3" s="10"/>
      <c r="F3" s="12"/>
      <c r="G3" s="12"/>
      <c r="H3" s="12"/>
      <c r="I3" s="24"/>
      <c r="J3" s="25"/>
      <c r="K3" s="27" t="str">
        <f>[1]sieve!B8</f>
        <v>Kan, A</v>
      </c>
      <c r="L3" s="26"/>
      <c r="N3" s="28"/>
      <c r="O3" s="28"/>
      <c r="P3" s="29"/>
      <c r="Q3" s="24"/>
      <c r="R3" s="12"/>
      <c r="S3" s="12"/>
      <c r="T3" s="12"/>
      <c r="U3" s="12"/>
      <c r="V3" s="12"/>
      <c r="W3" s="12"/>
      <c r="X3" s="12"/>
      <c r="Y3" s="12"/>
      <c r="Z3" s="12"/>
      <c r="AA3" s="30"/>
      <c r="AB3" s="24"/>
      <c r="AC3" s="24"/>
      <c r="AD3" s="12"/>
      <c r="AE3" s="12"/>
      <c r="AF3" s="12"/>
      <c r="AG3" s="24"/>
      <c r="AH3" s="12"/>
      <c r="AI3" s="31"/>
      <c r="AJ3" s="31"/>
      <c r="AK3" s="31"/>
      <c r="AL3" s="31"/>
      <c r="AM3" s="31"/>
      <c r="AN3" s="31"/>
      <c r="AO3" s="12"/>
      <c r="AP3" s="12" t="str">
        <f>[1]sieve!E8</f>
        <v>Dated</v>
      </c>
      <c r="AQ3" s="12"/>
      <c r="AR3" s="12"/>
      <c r="AS3" s="31" t="str">
        <f>[1]sieve!F8</f>
        <v>June 22, 2018</v>
      </c>
      <c r="AT3" s="12"/>
      <c r="AU3" s="7"/>
      <c r="AW3" s="31"/>
      <c r="AX3" s="31"/>
      <c r="AY3" s="31"/>
      <c r="AZ3" s="31"/>
      <c r="BA3" s="31"/>
      <c r="BB3" s="31"/>
      <c r="BC3" s="32"/>
      <c r="BD3" s="9"/>
      <c r="BE3" s="9"/>
      <c r="BF3" s="9"/>
      <c r="BH3" s="2">
        <v>3</v>
      </c>
      <c r="BI3" s="2">
        <v>39.799999999999997</v>
      </c>
    </row>
    <row r="4" spans="1:61" s="4" customFormat="1" ht="20.25" customHeight="1" x14ac:dyDescent="0.6">
      <c r="A4" s="1"/>
      <c r="B4" s="35" t="s">
        <v>1</v>
      </c>
      <c r="C4" s="9"/>
      <c r="D4" s="33"/>
      <c r="E4" s="33"/>
      <c r="F4" s="33"/>
      <c r="G4" s="33"/>
      <c r="H4" s="33" t="s">
        <v>2</v>
      </c>
      <c r="I4" s="18" t="str">
        <f>[1]sieve!B5</f>
        <v>Control</v>
      </c>
      <c r="J4" s="18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7"/>
      <c r="BC4" s="7"/>
      <c r="BD4" s="7"/>
      <c r="BE4" s="7"/>
      <c r="BF4" s="7"/>
      <c r="BG4" s="1"/>
      <c r="BH4" s="2">
        <v>4</v>
      </c>
      <c r="BI4" s="2">
        <v>41.8</v>
      </c>
    </row>
    <row r="5" spans="1:61" s="4" customFormat="1" ht="20.25" customHeight="1" x14ac:dyDescent="0.6">
      <c r="A5" s="1"/>
      <c r="B5" s="35" t="s">
        <v>3</v>
      </c>
      <c r="C5" s="9"/>
      <c r="D5" s="10"/>
      <c r="E5" s="9"/>
      <c r="F5" s="7"/>
      <c r="G5" s="9"/>
      <c r="H5" s="7" t="s">
        <v>2</v>
      </c>
      <c r="I5" s="36" t="s">
        <v>29</v>
      </c>
      <c r="J5" s="11"/>
      <c r="K5" s="11"/>
      <c r="L5" s="11"/>
      <c r="M5" s="14"/>
      <c r="N5" s="11"/>
      <c r="O5" s="11"/>
      <c r="P5" s="14"/>
      <c r="Q5" s="11"/>
      <c r="R5" s="14"/>
      <c r="S5" s="11"/>
      <c r="T5" s="11"/>
      <c r="U5" s="11"/>
      <c r="V5" s="11"/>
      <c r="W5" s="11"/>
      <c r="X5" s="11"/>
      <c r="Y5" s="11"/>
      <c r="Z5" s="11"/>
      <c r="AA5" s="37"/>
      <c r="AB5" s="24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37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24"/>
      <c r="BC5" s="7"/>
      <c r="BD5" s="7"/>
      <c r="BE5" s="7"/>
      <c r="BF5" s="7"/>
      <c r="BG5" s="1"/>
      <c r="BH5" s="2">
        <v>5</v>
      </c>
      <c r="BI5" s="2">
        <v>36.4</v>
      </c>
    </row>
    <row r="6" spans="1:61" s="4" customFormat="1" ht="20.25" customHeight="1" thickBot="1" x14ac:dyDescent="0.65">
      <c r="A6" s="1"/>
      <c r="B6" s="35" t="s">
        <v>4</v>
      </c>
      <c r="C6" s="7"/>
      <c r="D6" s="7"/>
      <c r="E6" s="7"/>
      <c r="F6" s="7"/>
      <c r="G6" s="7"/>
      <c r="H6" s="7" t="s">
        <v>2</v>
      </c>
      <c r="I6" s="38" t="s">
        <v>26</v>
      </c>
      <c r="J6" s="38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35" t="s">
        <v>5</v>
      </c>
      <c r="AB6" s="7"/>
      <c r="AC6" s="7"/>
      <c r="AD6" s="7"/>
      <c r="AE6" s="10"/>
      <c r="AF6" s="14"/>
      <c r="AG6" s="154">
        <v>1.8919999999999999</v>
      </c>
      <c r="AH6" s="155"/>
      <c r="AI6" s="155"/>
      <c r="AJ6" s="155"/>
      <c r="AK6" s="155"/>
      <c r="AL6" s="11"/>
      <c r="AM6" s="39" t="s">
        <v>6</v>
      </c>
      <c r="AN6" s="12"/>
      <c r="AO6" s="12"/>
      <c r="AP6" s="10" t="s">
        <v>7</v>
      </c>
      <c r="AQ6" s="7"/>
      <c r="AR6" s="10"/>
      <c r="AS6" s="10"/>
      <c r="AT6" s="11"/>
      <c r="AU6" s="156">
        <v>952</v>
      </c>
      <c r="AV6" s="157"/>
      <c r="AW6" s="157"/>
      <c r="AX6" s="11"/>
      <c r="AY6" s="40" t="s">
        <v>8</v>
      </c>
      <c r="AZ6" s="12"/>
      <c r="BA6" s="12"/>
      <c r="BB6" s="24"/>
      <c r="BC6" s="7"/>
      <c r="BD6" s="7"/>
      <c r="BE6" s="7"/>
      <c r="BF6" s="7"/>
      <c r="BG6" s="1"/>
      <c r="BH6" s="2">
        <v>6</v>
      </c>
      <c r="BI6" s="2">
        <v>39.700000000000003</v>
      </c>
    </row>
    <row r="7" spans="1:61" ht="20.25" customHeight="1" x14ac:dyDescent="0.6">
      <c r="B7" s="41" t="s">
        <v>10</v>
      </c>
      <c r="C7" s="42"/>
      <c r="D7" s="43"/>
      <c r="E7" s="44"/>
      <c r="F7" s="102"/>
      <c r="G7" s="102"/>
      <c r="H7" s="102"/>
      <c r="I7" s="46"/>
      <c r="J7" s="47"/>
      <c r="K7" s="47"/>
      <c r="L7" s="47"/>
      <c r="M7" s="47"/>
      <c r="N7" s="47"/>
      <c r="O7" s="47"/>
      <c r="P7" s="47"/>
      <c r="Q7" s="47"/>
      <c r="R7" s="47"/>
      <c r="S7" s="47"/>
      <c r="T7" s="102"/>
      <c r="U7" s="102"/>
      <c r="V7" s="102"/>
      <c r="W7" s="103"/>
      <c r="X7" s="158">
        <v>0</v>
      </c>
      <c r="Y7" s="159"/>
      <c r="Z7" s="159"/>
      <c r="AA7" s="159"/>
      <c r="AB7" s="159"/>
      <c r="AC7" s="159"/>
      <c r="AD7" s="160">
        <v>2</v>
      </c>
      <c r="AE7" s="161"/>
      <c r="AF7" s="161"/>
      <c r="AG7" s="161"/>
      <c r="AH7" s="161"/>
      <c r="AI7" s="162"/>
      <c r="AJ7" s="160">
        <v>4</v>
      </c>
      <c r="AK7" s="161"/>
      <c r="AL7" s="161"/>
      <c r="AM7" s="161"/>
      <c r="AN7" s="161"/>
      <c r="AO7" s="162"/>
      <c r="AP7" s="160">
        <f>AJ7+2</f>
        <v>6</v>
      </c>
      <c r="AQ7" s="161"/>
      <c r="AR7" s="161"/>
      <c r="AS7" s="161"/>
      <c r="AT7" s="161"/>
      <c r="AU7" s="162"/>
      <c r="AV7" s="160">
        <f>AP7+2</f>
        <v>8</v>
      </c>
      <c r="AW7" s="161"/>
      <c r="AX7" s="161"/>
      <c r="AY7" s="161"/>
      <c r="AZ7" s="161"/>
      <c r="BA7" s="162"/>
      <c r="BH7" s="2">
        <v>7</v>
      </c>
      <c r="BI7" s="2">
        <v>39.9</v>
      </c>
    </row>
    <row r="8" spans="1:61" ht="20.25" customHeight="1" x14ac:dyDescent="0.6">
      <c r="B8" s="49" t="s">
        <v>11</v>
      </c>
      <c r="C8" s="23"/>
      <c r="D8" s="50"/>
      <c r="E8" s="50"/>
      <c r="F8" s="50"/>
      <c r="G8" s="50"/>
      <c r="H8" s="50"/>
      <c r="I8" s="23"/>
      <c r="J8" s="13"/>
      <c r="K8" s="13"/>
      <c r="L8" s="13"/>
      <c r="M8" s="13"/>
      <c r="N8" s="13"/>
      <c r="O8" s="13"/>
      <c r="P8" s="13"/>
      <c r="Q8" s="51"/>
      <c r="R8" s="13"/>
      <c r="S8" s="13"/>
      <c r="T8" s="50"/>
      <c r="U8" s="52" t="s">
        <v>12</v>
      </c>
      <c r="V8" s="50"/>
      <c r="W8" s="53"/>
      <c r="X8" s="149">
        <v>3.9009999999999998</v>
      </c>
      <c r="Y8" s="150"/>
      <c r="Z8" s="150"/>
      <c r="AA8" s="150"/>
      <c r="AB8" s="150"/>
      <c r="AC8" s="150"/>
      <c r="AD8" s="151">
        <v>3.9710000000000001</v>
      </c>
      <c r="AE8" s="152"/>
      <c r="AF8" s="152"/>
      <c r="AG8" s="152"/>
      <c r="AH8" s="152"/>
      <c r="AI8" s="153"/>
      <c r="AJ8" s="151">
        <v>4.1390000000000002</v>
      </c>
      <c r="AK8" s="152"/>
      <c r="AL8" s="152"/>
      <c r="AM8" s="152"/>
      <c r="AN8" s="152"/>
      <c r="AO8" s="153"/>
      <c r="AP8" s="151">
        <v>4.2169999999999996</v>
      </c>
      <c r="AQ8" s="152"/>
      <c r="AR8" s="152"/>
      <c r="AS8" s="152"/>
      <c r="AT8" s="152"/>
      <c r="AU8" s="153"/>
      <c r="AV8" s="151">
        <v>4.1920000000000002</v>
      </c>
      <c r="AW8" s="152"/>
      <c r="AX8" s="152"/>
      <c r="AY8" s="152"/>
      <c r="AZ8" s="152"/>
      <c r="BA8" s="153"/>
      <c r="BH8" s="2">
        <v>8</v>
      </c>
      <c r="BI8" s="3">
        <v>41</v>
      </c>
    </row>
    <row r="9" spans="1:61" ht="20.25" customHeight="1" x14ac:dyDescent="0.6">
      <c r="B9" s="54" t="s">
        <v>13</v>
      </c>
      <c r="C9" s="14"/>
      <c r="D9" s="104"/>
      <c r="E9" s="104"/>
      <c r="F9" s="104"/>
      <c r="G9" s="104"/>
      <c r="H9" s="104"/>
      <c r="I9" s="14"/>
      <c r="J9" s="11"/>
      <c r="K9" s="11"/>
      <c r="L9" s="11"/>
      <c r="M9" s="11"/>
      <c r="N9" s="11"/>
      <c r="O9" s="11"/>
      <c r="P9" s="11"/>
      <c r="Q9" s="14"/>
      <c r="R9" s="11"/>
      <c r="S9" s="11"/>
      <c r="T9" s="104"/>
      <c r="U9" s="56" t="s">
        <v>12</v>
      </c>
      <c r="V9" s="104"/>
      <c r="W9" s="105"/>
      <c r="X9" s="145">
        <v>1.8919999999999999</v>
      </c>
      <c r="Y9" s="127"/>
      <c r="Z9" s="127"/>
      <c r="AA9" s="127"/>
      <c r="AB9" s="127"/>
      <c r="AC9" s="127"/>
      <c r="AD9" s="146">
        <v>1.8919999999999999</v>
      </c>
      <c r="AE9" s="147"/>
      <c r="AF9" s="147"/>
      <c r="AG9" s="147"/>
      <c r="AH9" s="147"/>
      <c r="AI9" s="148"/>
      <c r="AJ9" s="146">
        <v>1.8919999999999999</v>
      </c>
      <c r="AK9" s="147"/>
      <c r="AL9" s="147"/>
      <c r="AM9" s="147"/>
      <c r="AN9" s="147"/>
      <c r="AO9" s="148"/>
      <c r="AP9" s="146">
        <f>$AG6</f>
        <v>1.8919999999999999</v>
      </c>
      <c r="AQ9" s="147"/>
      <c r="AR9" s="147"/>
      <c r="AS9" s="147"/>
      <c r="AT9" s="147"/>
      <c r="AU9" s="148"/>
      <c r="AV9" s="146">
        <f>$AG6</f>
        <v>1.8919999999999999</v>
      </c>
      <c r="AW9" s="147"/>
      <c r="AX9" s="147"/>
      <c r="AY9" s="147"/>
      <c r="AZ9" s="147"/>
      <c r="BA9" s="148"/>
      <c r="BH9" s="2">
        <v>9</v>
      </c>
      <c r="BI9" s="2">
        <v>35.700000000000003</v>
      </c>
    </row>
    <row r="10" spans="1:61" ht="20.25" customHeight="1" x14ac:dyDescent="0.6">
      <c r="B10" s="54" t="s">
        <v>14</v>
      </c>
      <c r="C10" s="14"/>
      <c r="D10" s="104"/>
      <c r="E10" s="104"/>
      <c r="F10" s="104"/>
      <c r="G10" s="104"/>
      <c r="H10" s="104"/>
      <c r="I10" s="14"/>
      <c r="J10" s="11"/>
      <c r="K10" s="11"/>
      <c r="L10" s="11"/>
      <c r="M10" s="11"/>
      <c r="N10" s="11"/>
      <c r="O10" s="11"/>
      <c r="P10" s="11"/>
      <c r="Q10" s="14"/>
      <c r="R10" s="11"/>
      <c r="S10" s="11"/>
      <c r="T10" s="104"/>
      <c r="U10" s="56" t="s">
        <v>12</v>
      </c>
      <c r="V10" s="104"/>
      <c r="W10" s="105"/>
      <c r="X10" s="140">
        <v>2.0089999999999999</v>
      </c>
      <c r="Y10" s="141"/>
      <c r="Z10" s="141"/>
      <c r="AA10" s="141"/>
      <c r="AB10" s="141"/>
      <c r="AC10" s="141"/>
      <c r="AD10" s="142">
        <v>2.0790000000000002</v>
      </c>
      <c r="AE10" s="143"/>
      <c r="AF10" s="143"/>
      <c r="AG10" s="143"/>
      <c r="AH10" s="143"/>
      <c r="AI10" s="144"/>
      <c r="AJ10" s="142">
        <v>2.2050000000000001</v>
      </c>
      <c r="AK10" s="143"/>
      <c r="AL10" s="143"/>
      <c r="AM10" s="143"/>
      <c r="AN10" s="143"/>
      <c r="AO10" s="144"/>
      <c r="AP10" s="142">
        <f>(AP11*AU6)/1000</f>
        <v>2.3247840000000002</v>
      </c>
      <c r="AQ10" s="143"/>
      <c r="AR10" s="143"/>
      <c r="AS10" s="143"/>
      <c r="AT10" s="143"/>
      <c r="AU10" s="144"/>
      <c r="AV10" s="142">
        <v>2.2999999999999998</v>
      </c>
      <c r="AW10" s="143"/>
      <c r="AX10" s="143"/>
      <c r="AY10" s="143"/>
      <c r="AZ10" s="143"/>
      <c r="BA10" s="144"/>
      <c r="BH10" s="2">
        <v>10</v>
      </c>
      <c r="BI10" s="2">
        <v>44.5</v>
      </c>
    </row>
    <row r="11" spans="1:61" ht="20.25" customHeight="1" x14ac:dyDescent="0.6">
      <c r="B11" s="54" t="s">
        <v>15</v>
      </c>
      <c r="C11" s="14"/>
      <c r="D11" s="104"/>
      <c r="E11" s="104"/>
      <c r="F11" s="104"/>
      <c r="G11" s="104"/>
      <c r="H11" s="104"/>
      <c r="I11" s="14"/>
      <c r="J11" s="11"/>
      <c r="K11" s="11"/>
      <c r="L11" s="11"/>
      <c r="M11" s="11"/>
      <c r="N11" s="11"/>
      <c r="O11" s="11"/>
      <c r="P11" s="11"/>
      <c r="Q11" s="14"/>
      <c r="R11" s="11"/>
      <c r="S11" s="11"/>
      <c r="T11" s="104"/>
      <c r="U11" s="56" t="s">
        <v>27</v>
      </c>
      <c r="V11" s="104"/>
      <c r="W11" s="105"/>
      <c r="X11" s="145">
        <v>2.11</v>
      </c>
      <c r="Y11" s="127"/>
      <c r="Z11" s="127"/>
      <c r="AA11" s="127"/>
      <c r="AB11" s="127"/>
      <c r="AC11" s="127"/>
      <c r="AD11" s="146">
        <v>2.1840000000000002</v>
      </c>
      <c r="AE11" s="147"/>
      <c r="AF11" s="147"/>
      <c r="AG11" s="147"/>
      <c r="AH11" s="147"/>
      <c r="AI11" s="148"/>
      <c r="AJ11" s="146">
        <v>2.3159999999999998</v>
      </c>
      <c r="AK11" s="147"/>
      <c r="AL11" s="147"/>
      <c r="AM11" s="147"/>
      <c r="AN11" s="147"/>
      <c r="AO11" s="148"/>
      <c r="AP11" s="146">
        <v>2.4420000000000002</v>
      </c>
      <c r="AQ11" s="147"/>
      <c r="AR11" s="147"/>
      <c r="AS11" s="147"/>
      <c r="AT11" s="147"/>
      <c r="AU11" s="148"/>
      <c r="AV11" s="146">
        <v>2.4159999999999999</v>
      </c>
      <c r="AW11" s="147"/>
      <c r="AX11" s="147"/>
      <c r="AY11" s="147"/>
      <c r="AZ11" s="147"/>
      <c r="BA11" s="148"/>
      <c r="BH11" s="2">
        <v>11</v>
      </c>
      <c r="BI11" s="2">
        <v>42.4</v>
      </c>
    </row>
    <row r="12" spans="1:61" ht="20.25" customHeight="1" thickBot="1" x14ac:dyDescent="0.65">
      <c r="B12" s="58" t="s">
        <v>16</v>
      </c>
      <c r="C12" s="59"/>
      <c r="D12" s="60"/>
      <c r="E12" s="60"/>
      <c r="F12" s="60"/>
      <c r="G12" s="60"/>
      <c r="H12" s="60"/>
      <c r="I12" s="59"/>
      <c r="J12" s="61"/>
      <c r="K12" s="61"/>
      <c r="L12" s="61"/>
      <c r="M12" s="61"/>
      <c r="N12" s="61"/>
      <c r="O12" s="61"/>
      <c r="P12" s="61"/>
      <c r="Q12" s="59"/>
      <c r="R12" s="61"/>
      <c r="S12" s="61"/>
      <c r="T12" s="60"/>
      <c r="U12" s="62" t="s">
        <v>27</v>
      </c>
      <c r="V12" s="60"/>
      <c r="W12" s="63"/>
      <c r="X12" s="134">
        <v>2.1080000000000001</v>
      </c>
      <c r="Y12" s="129"/>
      <c r="Z12" s="129"/>
      <c r="AA12" s="129"/>
      <c r="AB12" s="129"/>
      <c r="AC12" s="129"/>
      <c r="AD12" s="135">
        <v>2.1429999999999998</v>
      </c>
      <c r="AE12" s="136"/>
      <c r="AF12" s="136"/>
      <c r="AG12" s="136"/>
      <c r="AH12" s="136"/>
      <c r="AI12" s="137"/>
      <c r="AJ12" s="135">
        <v>2.2629999999999999</v>
      </c>
      <c r="AK12" s="136"/>
      <c r="AL12" s="136"/>
      <c r="AM12" s="136"/>
      <c r="AN12" s="136"/>
      <c r="AO12" s="137"/>
      <c r="AP12" s="135">
        <v>2.3039999999999998</v>
      </c>
      <c r="AQ12" s="136"/>
      <c r="AR12" s="136"/>
      <c r="AS12" s="136"/>
      <c r="AT12" s="136"/>
      <c r="AU12" s="137"/>
      <c r="AV12" s="135">
        <v>2.2410000000000001</v>
      </c>
      <c r="AW12" s="136"/>
      <c r="AX12" s="136"/>
      <c r="AY12" s="136"/>
      <c r="AZ12" s="136"/>
      <c r="BA12" s="137"/>
      <c r="BH12" s="2">
        <v>12</v>
      </c>
      <c r="BI12" s="2">
        <v>40.200000000000003</v>
      </c>
    </row>
    <row r="13" spans="1:61" ht="20.25" customHeight="1" thickBot="1" x14ac:dyDescent="0.65">
      <c r="B13" s="35" t="s">
        <v>17</v>
      </c>
      <c r="C13" s="64"/>
      <c r="D13" s="64"/>
      <c r="E13" s="64"/>
      <c r="F13" s="64"/>
      <c r="G13" s="64"/>
      <c r="H13" s="64"/>
      <c r="I13" s="9"/>
      <c r="J13" s="8"/>
      <c r="K13" s="8"/>
      <c r="L13" s="8"/>
      <c r="M13" s="8"/>
      <c r="N13" s="8"/>
      <c r="O13" s="8"/>
      <c r="P13" s="8"/>
      <c r="Q13" s="8"/>
      <c r="R13" s="8"/>
      <c r="S13" s="8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H13" s="2">
        <v>13</v>
      </c>
      <c r="BI13" s="2">
        <v>44.5</v>
      </c>
    </row>
    <row r="14" spans="1:61" ht="20.25" customHeight="1" x14ac:dyDescent="0.6">
      <c r="B14" s="65" t="s">
        <v>18</v>
      </c>
      <c r="C14" s="66"/>
      <c r="D14" s="67"/>
      <c r="E14" s="67"/>
      <c r="F14" s="67"/>
      <c r="G14" s="67"/>
      <c r="H14" s="67"/>
      <c r="I14" s="68"/>
      <c r="J14" s="69"/>
      <c r="K14" s="69"/>
      <c r="L14" s="69"/>
      <c r="M14" s="69"/>
      <c r="N14" s="69"/>
      <c r="O14" s="69"/>
      <c r="P14" s="69"/>
      <c r="Q14" s="68"/>
      <c r="R14" s="69"/>
      <c r="S14" s="69"/>
      <c r="T14" s="67"/>
      <c r="U14" s="70" t="s">
        <v>28</v>
      </c>
      <c r="V14" s="67"/>
      <c r="W14" s="71"/>
      <c r="X14" s="138">
        <v>20</v>
      </c>
      <c r="Y14" s="139"/>
      <c r="Z14" s="139"/>
      <c r="AA14" s="139"/>
      <c r="AB14" s="139"/>
      <c r="AC14" s="139"/>
      <c r="AD14" s="138">
        <v>43</v>
      </c>
      <c r="AE14" s="139"/>
      <c r="AF14" s="139"/>
      <c r="AG14" s="139"/>
      <c r="AH14" s="139"/>
      <c r="AI14" s="139"/>
      <c r="AJ14" s="138">
        <v>19</v>
      </c>
      <c r="AK14" s="139"/>
      <c r="AL14" s="139"/>
      <c r="AM14" s="139"/>
      <c r="AN14" s="139"/>
      <c r="AO14" s="139"/>
      <c r="AP14" s="138">
        <v>38</v>
      </c>
      <c r="AQ14" s="139"/>
      <c r="AR14" s="139"/>
      <c r="AS14" s="139"/>
      <c r="AT14" s="139"/>
      <c r="AU14" s="139"/>
      <c r="AV14" s="138">
        <v>41</v>
      </c>
      <c r="AW14" s="139"/>
      <c r="AX14" s="139"/>
      <c r="AY14" s="139"/>
      <c r="AZ14" s="139"/>
      <c r="BA14" s="139"/>
      <c r="BH14" s="2">
        <v>14</v>
      </c>
      <c r="BI14" s="3">
        <v>35.6</v>
      </c>
    </row>
    <row r="15" spans="1:61" ht="20.25" customHeight="1" x14ac:dyDescent="0.6">
      <c r="B15" s="72" t="s">
        <v>19</v>
      </c>
      <c r="C15" s="51"/>
      <c r="D15" s="73"/>
      <c r="E15" s="73"/>
      <c r="F15" s="73"/>
      <c r="G15" s="73"/>
      <c r="H15" s="73"/>
      <c r="I15" s="51"/>
      <c r="J15" s="74"/>
      <c r="K15" s="74"/>
      <c r="L15" s="74"/>
      <c r="M15" s="74"/>
      <c r="N15" s="74"/>
      <c r="O15" s="74"/>
      <c r="P15" s="74"/>
      <c r="Q15" s="51"/>
      <c r="R15" s="74"/>
      <c r="S15" s="74"/>
      <c r="T15" s="73"/>
      <c r="U15" s="75" t="s">
        <v>28</v>
      </c>
      <c r="V15" s="73"/>
      <c r="W15" s="76"/>
      <c r="X15" s="130">
        <v>411.3</v>
      </c>
      <c r="Y15" s="131"/>
      <c r="Z15" s="131"/>
      <c r="AA15" s="131"/>
      <c r="AB15" s="131"/>
      <c r="AC15" s="131"/>
      <c r="AD15" s="130">
        <v>404</v>
      </c>
      <c r="AE15" s="131"/>
      <c r="AF15" s="131"/>
      <c r="AG15" s="131"/>
      <c r="AH15" s="131"/>
      <c r="AI15" s="131"/>
      <c r="AJ15" s="130">
        <v>360.2</v>
      </c>
      <c r="AK15" s="131"/>
      <c r="AL15" s="131"/>
      <c r="AM15" s="131"/>
      <c r="AN15" s="131"/>
      <c r="AO15" s="131"/>
      <c r="AP15" s="130">
        <v>361.6</v>
      </c>
      <c r="AQ15" s="131"/>
      <c r="AR15" s="131"/>
      <c r="AS15" s="131"/>
      <c r="AT15" s="131"/>
      <c r="AU15" s="131"/>
      <c r="AV15" s="130">
        <v>361.6</v>
      </c>
      <c r="AW15" s="131"/>
      <c r="AX15" s="131"/>
      <c r="AY15" s="131"/>
      <c r="AZ15" s="131"/>
      <c r="BA15" s="131"/>
      <c r="BH15" s="2">
        <v>15</v>
      </c>
      <c r="BI15" s="3">
        <v>42.5</v>
      </c>
    </row>
    <row r="16" spans="1:61" ht="20.25" customHeight="1" x14ac:dyDescent="0.6">
      <c r="B16" s="54" t="s">
        <v>20</v>
      </c>
      <c r="C16" s="14"/>
      <c r="D16" s="77"/>
      <c r="E16" s="77"/>
      <c r="F16" s="77"/>
      <c r="G16" s="77"/>
      <c r="H16" s="77"/>
      <c r="I16" s="14"/>
      <c r="J16" s="11"/>
      <c r="K16" s="11"/>
      <c r="L16" s="11"/>
      <c r="M16" s="11"/>
      <c r="N16" s="11"/>
      <c r="O16" s="11"/>
      <c r="P16" s="11"/>
      <c r="Q16" s="14"/>
      <c r="R16" s="11"/>
      <c r="S16" s="11"/>
      <c r="T16" s="77"/>
      <c r="U16" s="56" t="s">
        <v>28</v>
      </c>
      <c r="V16" s="77"/>
      <c r="W16" s="78"/>
      <c r="X16" s="132">
        <v>411</v>
      </c>
      <c r="Y16" s="133"/>
      <c r="Z16" s="133"/>
      <c r="AA16" s="133"/>
      <c r="AB16" s="133"/>
      <c r="AC16" s="133"/>
      <c r="AD16" s="132">
        <v>397.4</v>
      </c>
      <c r="AE16" s="133"/>
      <c r="AF16" s="133"/>
      <c r="AG16" s="133"/>
      <c r="AH16" s="133"/>
      <c r="AI16" s="133"/>
      <c r="AJ16" s="132">
        <v>355.6</v>
      </c>
      <c r="AK16" s="133"/>
      <c r="AL16" s="133"/>
      <c r="AM16" s="133"/>
      <c r="AN16" s="133"/>
      <c r="AO16" s="133"/>
      <c r="AP16" s="132">
        <v>382.4</v>
      </c>
      <c r="AQ16" s="133"/>
      <c r="AR16" s="133"/>
      <c r="AS16" s="133"/>
      <c r="AT16" s="133"/>
      <c r="AU16" s="133"/>
      <c r="AV16" s="132">
        <v>414.9</v>
      </c>
      <c r="AW16" s="133"/>
      <c r="AX16" s="133"/>
      <c r="AY16" s="133"/>
      <c r="AZ16" s="133"/>
      <c r="BA16" s="133"/>
      <c r="BH16" s="2">
        <v>16</v>
      </c>
      <c r="BI16" s="2">
        <v>43.4</v>
      </c>
    </row>
    <row r="17" spans="1:61" ht="20.25" customHeight="1" x14ac:dyDescent="0.6">
      <c r="B17" s="54" t="s">
        <v>21</v>
      </c>
      <c r="C17" s="14"/>
      <c r="D17" s="79"/>
      <c r="E17" s="79"/>
      <c r="F17" s="79"/>
      <c r="G17" s="79"/>
      <c r="H17" s="79"/>
      <c r="I17" s="14"/>
      <c r="J17" s="11"/>
      <c r="K17" s="11"/>
      <c r="L17" s="11"/>
      <c r="M17" s="11"/>
      <c r="N17" s="11"/>
      <c r="O17" s="11"/>
      <c r="P17" s="11"/>
      <c r="Q17" s="14"/>
      <c r="R17" s="11"/>
      <c r="S17" s="11"/>
      <c r="T17" s="79"/>
      <c r="U17" s="56" t="s">
        <v>28</v>
      </c>
      <c r="V17" s="79"/>
      <c r="W17" s="80"/>
      <c r="X17" s="126">
        <v>0.3</v>
      </c>
      <c r="Y17" s="127"/>
      <c r="Z17" s="127"/>
      <c r="AA17" s="127"/>
      <c r="AB17" s="127"/>
      <c r="AC17" s="127"/>
      <c r="AD17" s="126">
        <v>6.6</v>
      </c>
      <c r="AE17" s="127"/>
      <c r="AF17" s="127"/>
      <c r="AG17" s="127"/>
      <c r="AH17" s="127"/>
      <c r="AI17" s="127"/>
      <c r="AJ17" s="126">
        <v>13.5</v>
      </c>
      <c r="AK17" s="127"/>
      <c r="AL17" s="127"/>
      <c r="AM17" s="127"/>
      <c r="AN17" s="127"/>
      <c r="AO17" s="127"/>
      <c r="AP17" s="126">
        <v>20.100000000000001</v>
      </c>
      <c r="AQ17" s="127"/>
      <c r="AR17" s="127"/>
      <c r="AS17" s="127"/>
      <c r="AT17" s="127"/>
      <c r="AU17" s="127"/>
      <c r="AV17" s="126">
        <v>28.7</v>
      </c>
      <c r="AW17" s="127"/>
      <c r="AX17" s="127"/>
      <c r="AY17" s="127"/>
      <c r="AZ17" s="127"/>
      <c r="BA17" s="127"/>
      <c r="BH17" s="2">
        <v>17</v>
      </c>
      <c r="BI17" s="3">
        <v>39.6</v>
      </c>
    </row>
    <row r="18" spans="1:61" ht="20.25" customHeight="1" x14ac:dyDescent="0.6">
      <c r="B18" s="54" t="s">
        <v>22</v>
      </c>
      <c r="C18" s="14"/>
      <c r="D18" s="79"/>
      <c r="E18" s="79"/>
      <c r="F18" s="79"/>
      <c r="G18" s="79"/>
      <c r="H18" s="79"/>
      <c r="I18" s="14"/>
      <c r="J18" s="11"/>
      <c r="K18" s="11"/>
      <c r="L18" s="11"/>
      <c r="M18" s="11"/>
      <c r="N18" s="11"/>
      <c r="O18" s="11"/>
      <c r="P18" s="11"/>
      <c r="Q18" s="14"/>
      <c r="R18" s="11"/>
      <c r="S18" s="11"/>
      <c r="T18" s="79"/>
      <c r="U18" s="56" t="s">
        <v>28</v>
      </c>
      <c r="V18" s="79"/>
      <c r="W18" s="80"/>
      <c r="X18" s="126">
        <v>44.1</v>
      </c>
      <c r="Y18" s="127"/>
      <c r="Z18" s="127"/>
      <c r="AA18" s="127"/>
      <c r="AB18" s="127"/>
      <c r="AC18" s="127"/>
      <c r="AD18" s="126">
        <f>BI43</f>
        <v>43.8</v>
      </c>
      <c r="AE18" s="127"/>
      <c r="AF18" s="127"/>
      <c r="AG18" s="127"/>
      <c r="AH18" s="127"/>
      <c r="AI18" s="127"/>
      <c r="AJ18" s="126">
        <f>BI19</f>
        <v>44.4</v>
      </c>
      <c r="AK18" s="127"/>
      <c r="AL18" s="127"/>
      <c r="AM18" s="127"/>
      <c r="AN18" s="127"/>
      <c r="AO18" s="127"/>
      <c r="AP18" s="126">
        <f>BI38</f>
        <v>44.6</v>
      </c>
      <c r="AQ18" s="127"/>
      <c r="AR18" s="127"/>
      <c r="AS18" s="127"/>
      <c r="AT18" s="127"/>
      <c r="AU18" s="127"/>
      <c r="AV18" s="126">
        <f>BI41</f>
        <v>44.7</v>
      </c>
      <c r="AW18" s="127"/>
      <c r="AX18" s="127"/>
      <c r="AY18" s="127"/>
      <c r="AZ18" s="127"/>
      <c r="BA18" s="127"/>
      <c r="BH18" s="2">
        <v>18</v>
      </c>
      <c r="BI18" s="3">
        <v>39.799999999999997</v>
      </c>
    </row>
    <row r="19" spans="1:61" ht="20.25" customHeight="1" x14ac:dyDescent="0.6">
      <c r="B19" s="54" t="s">
        <v>23</v>
      </c>
      <c r="C19" s="14"/>
      <c r="D19" s="79"/>
      <c r="E19" s="79"/>
      <c r="F19" s="79"/>
      <c r="G19" s="79"/>
      <c r="H19" s="79"/>
      <c r="I19" s="14"/>
      <c r="J19" s="11"/>
      <c r="K19" s="11"/>
      <c r="L19" s="11"/>
      <c r="M19" s="11"/>
      <c r="N19" s="11"/>
      <c r="O19" s="11"/>
      <c r="P19" s="11"/>
      <c r="Q19" s="14"/>
      <c r="R19" s="11"/>
      <c r="S19" s="11"/>
      <c r="T19" s="79"/>
      <c r="U19" s="56" t="s">
        <v>24</v>
      </c>
      <c r="V19" s="79"/>
      <c r="W19" s="80"/>
      <c r="X19" s="126">
        <v>244.2</v>
      </c>
      <c r="Y19" s="127"/>
      <c r="Z19" s="127"/>
      <c r="AA19" s="127"/>
      <c r="AB19" s="127"/>
      <c r="AC19" s="127"/>
      <c r="AD19" s="126">
        <f t="shared" ref="AD19" si="0">AD16-AD18</f>
        <v>353.59999999999997</v>
      </c>
      <c r="AE19" s="127"/>
      <c r="AF19" s="127"/>
      <c r="AG19" s="127"/>
      <c r="AH19" s="127"/>
      <c r="AI19" s="127"/>
      <c r="AJ19" s="126">
        <v>311.2</v>
      </c>
      <c r="AK19" s="127"/>
      <c r="AL19" s="127"/>
      <c r="AM19" s="127"/>
      <c r="AN19" s="127"/>
      <c r="AO19" s="127"/>
      <c r="AP19" s="126">
        <v>337.8</v>
      </c>
      <c r="AQ19" s="127"/>
      <c r="AR19" s="127"/>
      <c r="AS19" s="127"/>
      <c r="AT19" s="127"/>
      <c r="AU19" s="127"/>
      <c r="AV19" s="126">
        <v>370.2</v>
      </c>
      <c r="AW19" s="127"/>
      <c r="AX19" s="127"/>
      <c r="AY19" s="127"/>
      <c r="AZ19" s="127"/>
      <c r="BA19" s="127"/>
      <c r="BH19" s="2">
        <v>19</v>
      </c>
      <c r="BI19" s="3">
        <v>44.4</v>
      </c>
    </row>
    <row r="20" spans="1:61" ht="20.25" customHeight="1" thickBot="1" x14ac:dyDescent="0.65">
      <c r="B20" s="58" t="s">
        <v>25</v>
      </c>
      <c r="C20" s="59"/>
      <c r="D20" s="81"/>
      <c r="E20" s="81"/>
      <c r="F20" s="81"/>
      <c r="G20" s="81"/>
      <c r="H20" s="81"/>
      <c r="I20" s="59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81"/>
      <c r="U20" s="81"/>
      <c r="V20" s="81"/>
      <c r="W20" s="82"/>
      <c r="X20" s="128">
        <v>0.1</v>
      </c>
      <c r="Y20" s="129"/>
      <c r="Z20" s="129"/>
      <c r="AA20" s="129"/>
      <c r="AB20" s="129"/>
      <c r="AC20" s="129"/>
      <c r="AD20" s="128">
        <v>1.9</v>
      </c>
      <c r="AE20" s="129"/>
      <c r="AF20" s="129"/>
      <c r="AG20" s="129"/>
      <c r="AH20" s="129"/>
      <c r="AI20" s="129"/>
      <c r="AJ20" s="128">
        <v>4.3</v>
      </c>
      <c r="AK20" s="129"/>
      <c r="AL20" s="129"/>
      <c r="AM20" s="129"/>
      <c r="AN20" s="129"/>
      <c r="AO20" s="129"/>
      <c r="AP20" s="128">
        <v>6</v>
      </c>
      <c r="AQ20" s="129"/>
      <c r="AR20" s="129"/>
      <c r="AS20" s="129"/>
      <c r="AT20" s="129"/>
      <c r="AU20" s="129"/>
      <c r="AV20" s="128">
        <v>7.8</v>
      </c>
      <c r="AW20" s="129"/>
      <c r="AX20" s="129"/>
      <c r="AY20" s="129"/>
      <c r="AZ20" s="129"/>
      <c r="BA20" s="129"/>
      <c r="BH20" s="2">
        <v>20</v>
      </c>
      <c r="BI20" s="2">
        <v>44.1</v>
      </c>
    </row>
    <row r="21" spans="1:61" ht="20.25" customHeight="1" x14ac:dyDescent="0.6">
      <c r="A21" s="83"/>
      <c r="B21" s="123"/>
      <c r="G21" s="84"/>
      <c r="H21" s="85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4"/>
      <c r="U21" s="84"/>
      <c r="V21" s="84"/>
      <c r="W21" s="84"/>
      <c r="X21" s="125">
        <v>5.2</v>
      </c>
      <c r="Y21" s="125"/>
      <c r="Z21" s="125"/>
      <c r="AA21" s="87"/>
      <c r="AB21" s="87"/>
      <c r="AC21" s="87"/>
      <c r="AD21" s="125">
        <f>AD20-AD7</f>
        <v>-0.10000000000000009</v>
      </c>
      <c r="AE21" s="125"/>
      <c r="AF21" s="125"/>
      <c r="AG21" s="87"/>
      <c r="AH21" s="87"/>
      <c r="AI21" s="87"/>
      <c r="AJ21" s="125">
        <v>8.85</v>
      </c>
      <c r="AK21" s="125"/>
      <c r="AL21" s="125"/>
      <c r="AM21" s="87"/>
      <c r="AN21" s="87"/>
      <c r="AO21" s="87"/>
      <c r="AP21" s="125">
        <f>AP20-AP7</f>
        <v>0</v>
      </c>
      <c r="AQ21" s="125"/>
      <c r="AR21" s="125"/>
      <c r="AS21" s="87"/>
      <c r="AT21" s="87"/>
      <c r="AU21" s="87"/>
      <c r="AV21" s="125">
        <f>AV20-AV7</f>
        <v>-0.20000000000000018</v>
      </c>
      <c r="AW21" s="125"/>
      <c r="AX21" s="125"/>
      <c r="AY21" s="86"/>
      <c r="AZ21" s="86"/>
      <c r="BA21" s="88"/>
      <c r="BD21" s="116">
        <f>ROUND(AVERAGE(X21:AX21),1)</f>
        <v>2.8</v>
      </c>
      <c r="BE21" s="116"/>
      <c r="BF21" s="116"/>
      <c r="BG21" s="116"/>
      <c r="BH21" s="2">
        <v>21</v>
      </c>
      <c r="BI21" s="2">
        <v>41.5</v>
      </c>
    </row>
    <row r="22" spans="1:61" ht="20.25" customHeight="1" x14ac:dyDescent="0.6">
      <c r="A22" s="83"/>
      <c r="B22" s="124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90"/>
      <c r="AC22" s="89"/>
      <c r="AD22" s="89"/>
      <c r="AE22" s="89"/>
      <c r="AF22" s="89"/>
      <c r="AG22" s="89"/>
      <c r="AH22" s="117"/>
      <c r="AI22" s="118"/>
      <c r="AJ22" s="118"/>
      <c r="AK22" s="91"/>
      <c r="AL22" s="89"/>
      <c r="AM22" s="91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106"/>
      <c r="BH22" s="2">
        <v>22</v>
      </c>
      <c r="BI22" s="2">
        <v>42.2</v>
      </c>
    </row>
    <row r="23" spans="1:61" ht="20.25" customHeight="1" x14ac:dyDescent="0.6">
      <c r="B23" s="93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5"/>
      <c r="AC23" s="15"/>
      <c r="AD23" s="15"/>
      <c r="AE23" s="15"/>
      <c r="AF23" s="15"/>
      <c r="AG23" s="106"/>
      <c r="AH23" s="94"/>
      <c r="AI23" s="94"/>
      <c r="AJ23" s="94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  <c r="BA23" s="106"/>
      <c r="BH23" s="2">
        <v>23</v>
      </c>
      <c r="BI23" s="3">
        <v>38.700000000000003</v>
      </c>
    </row>
    <row r="24" spans="1:61" ht="20.25" customHeight="1" x14ac:dyDescent="0.6">
      <c r="B24" s="93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5"/>
      <c r="V24" s="106"/>
      <c r="W24" s="106"/>
      <c r="X24" s="106"/>
      <c r="Y24" s="106"/>
      <c r="Z24" s="106"/>
      <c r="AA24" s="106"/>
      <c r="AB24" s="95"/>
      <c r="AC24" s="106"/>
      <c r="AD24" s="106"/>
      <c r="AE24" s="106"/>
      <c r="AF24" s="106"/>
      <c r="AG24" s="106"/>
      <c r="AH24" s="119"/>
      <c r="AI24" s="120"/>
      <c r="AJ24" s="120"/>
      <c r="AK24" s="96"/>
      <c r="AL24" s="106"/>
      <c r="AM24" s="9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H24" s="2">
        <v>24</v>
      </c>
      <c r="BI24" s="3">
        <v>38.700000000000003</v>
      </c>
    </row>
    <row r="25" spans="1:61" ht="20.25" customHeight="1" x14ac:dyDescent="0.6">
      <c r="B25" s="93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5"/>
      <c r="AC25" s="15"/>
      <c r="AD25" s="15"/>
      <c r="AE25" s="15"/>
      <c r="AF25" s="15"/>
      <c r="AG25" s="106"/>
      <c r="AH25" s="94"/>
      <c r="AI25" s="94"/>
      <c r="AJ25" s="94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H25" s="2">
        <v>25</v>
      </c>
      <c r="BI25" s="2">
        <v>34.6</v>
      </c>
    </row>
    <row r="26" spans="1:61" ht="11.25" customHeight="1" x14ac:dyDescent="0.6">
      <c r="A26" s="97"/>
      <c r="B26" s="110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95"/>
      <c r="AC26" s="106"/>
      <c r="AD26" s="106"/>
      <c r="AE26" s="106"/>
      <c r="AF26" s="106"/>
      <c r="AG26" s="106"/>
      <c r="AH26" s="121"/>
      <c r="AI26" s="115"/>
      <c r="AJ26" s="122"/>
      <c r="AK26" s="98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H26" s="2">
        <v>26</v>
      </c>
      <c r="BI26" s="2">
        <v>35.299999999999997</v>
      </c>
    </row>
    <row r="27" spans="1:61" ht="11.25" customHeight="1" x14ac:dyDescent="0.6">
      <c r="A27" s="99"/>
      <c r="B27" s="110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H27" s="2">
        <v>27</v>
      </c>
      <c r="BI27" s="2">
        <v>35.1</v>
      </c>
    </row>
    <row r="28" spans="1:61" ht="11.25" customHeight="1" x14ac:dyDescent="0.6">
      <c r="A28" s="99"/>
      <c r="B28" s="1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H28" s="2">
        <v>28</v>
      </c>
      <c r="BI28" s="2">
        <v>40.700000000000003</v>
      </c>
    </row>
    <row r="29" spans="1:61" ht="11.25" customHeight="1" x14ac:dyDescent="0.6">
      <c r="A29" s="99"/>
      <c r="B29" s="1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H29" s="2">
        <v>29</v>
      </c>
      <c r="BI29" s="2">
        <v>39.700000000000003</v>
      </c>
    </row>
    <row r="30" spans="1:61" ht="11.25" customHeight="1" x14ac:dyDescent="0.6">
      <c r="A30" s="99"/>
      <c r="B30" s="1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H30" s="5">
        <v>30</v>
      </c>
      <c r="BI30" s="3">
        <v>38.1</v>
      </c>
    </row>
    <row r="31" spans="1:61" ht="11.25" customHeight="1" x14ac:dyDescent="0.6">
      <c r="A31" s="99"/>
      <c r="B31" s="110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H31" s="5">
        <v>31</v>
      </c>
      <c r="BI31" s="3">
        <v>38.1</v>
      </c>
    </row>
    <row r="32" spans="1:61" ht="11.25" customHeight="1" x14ac:dyDescent="0.6">
      <c r="A32" s="99"/>
      <c r="B32" s="110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H32" s="5">
        <v>32</v>
      </c>
      <c r="BI32" s="3">
        <v>40</v>
      </c>
    </row>
    <row r="33" spans="1:61" ht="11.25" customHeight="1" x14ac:dyDescent="0.6">
      <c r="A33" s="99"/>
      <c r="B33" s="1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H33" s="5">
        <v>33</v>
      </c>
      <c r="BI33" s="3">
        <v>38.5</v>
      </c>
    </row>
    <row r="34" spans="1:61" ht="11.25" customHeight="1" x14ac:dyDescent="0.6">
      <c r="A34" s="99"/>
      <c r="B34" s="1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E34" s="111">
        <v>2.3039999999999998</v>
      </c>
      <c r="BF34" s="111"/>
      <c r="BG34" s="111"/>
      <c r="BH34" s="5">
        <v>34</v>
      </c>
      <c r="BI34" s="3">
        <v>31.6</v>
      </c>
    </row>
    <row r="35" spans="1:61" ht="11.25" customHeight="1" x14ac:dyDescent="0.6">
      <c r="A35" s="99"/>
      <c r="B35" s="1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E35" s="112">
        <f>ROUND(BE34*0.95,3)</f>
        <v>2.1890000000000001</v>
      </c>
      <c r="BF35" s="112"/>
      <c r="BG35" s="112"/>
      <c r="BH35" s="5">
        <v>35</v>
      </c>
      <c r="BI35" s="3">
        <v>40.200000000000003</v>
      </c>
    </row>
    <row r="36" spans="1:61" ht="11.25" customHeight="1" x14ac:dyDescent="0.6">
      <c r="A36" s="99"/>
      <c r="B36" s="110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E36" s="113">
        <v>6.1</v>
      </c>
      <c r="BF36" s="113"/>
      <c r="BG36" s="113"/>
      <c r="BH36" s="5">
        <v>36</v>
      </c>
      <c r="BI36" s="3">
        <v>41.6</v>
      </c>
    </row>
    <row r="37" spans="1:61" ht="11.25" customHeight="1" x14ac:dyDescent="0.6">
      <c r="A37" s="99"/>
      <c r="B37" s="110"/>
      <c r="C37" s="106"/>
      <c r="D37" s="106"/>
      <c r="E37" s="106"/>
      <c r="F37" s="106"/>
      <c r="G37" s="106"/>
      <c r="H37" s="109"/>
      <c r="I37" s="109"/>
      <c r="J37" s="109"/>
      <c r="K37" s="109"/>
      <c r="L37" s="109"/>
      <c r="M37" s="109"/>
      <c r="N37" s="109"/>
      <c r="O37" s="106"/>
      <c r="P37" s="106"/>
      <c r="Q37" s="106"/>
      <c r="R37" s="106"/>
      <c r="S37" s="114"/>
      <c r="T37" s="115"/>
      <c r="U37" s="115"/>
      <c r="V37" s="106"/>
      <c r="W37" s="106"/>
      <c r="X37" s="9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H37" s="5">
        <v>37</v>
      </c>
      <c r="BI37" s="3">
        <v>40.1</v>
      </c>
    </row>
    <row r="38" spans="1:61" ht="11.25" customHeight="1" x14ac:dyDescent="0.6">
      <c r="A38" s="99"/>
      <c r="B38" s="1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H38" s="5">
        <v>38</v>
      </c>
      <c r="BI38" s="3">
        <v>44.6</v>
      </c>
    </row>
    <row r="39" spans="1:61" ht="11.25" customHeight="1" x14ac:dyDescent="0.6">
      <c r="A39" s="99"/>
      <c r="B39" s="1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H39" s="5">
        <v>39</v>
      </c>
      <c r="BI39" s="3">
        <v>37.4</v>
      </c>
    </row>
    <row r="40" spans="1:61" ht="11.25" customHeight="1" x14ac:dyDescent="0.6">
      <c r="A40" s="99"/>
      <c r="B40" s="1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H40" s="5">
        <v>40</v>
      </c>
      <c r="BI40" s="3">
        <v>41.1</v>
      </c>
    </row>
    <row r="41" spans="1:61" ht="11.25" customHeight="1" x14ac:dyDescent="0.6">
      <c r="A41" s="99"/>
      <c r="B41" s="110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  <c r="AS41" s="106"/>
      <c r="AT41" s="106"/>
      <c r="AU41" s="106"/>
      <c r="AV41" s="106"/>
      <c r="AW41" s="106"/>
      <c r="AX41" s="106"/>
      <c r="AY41" s="106"/>
      <c r="AZ41" s="106"/>
      <c r="BA41" s="106"/>
      <c r="BH41" s="5">
        <v>41</v>
      </c>
      <c r="BI41" s="3">
        <v>44.7</v>
      </c>
    </row>
    <row r="42" spans="1:61" ht="11.25" customHeight="1" x14ac:dyDescent="0.6">
      <c r="A42" s="99"/>
      <c r="B42" s="110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H42" s="5">
        <v>42</v>
      </c>
      <c r="BI42" s="3">
        <v>41.6</v>
      </c>
    </row>
    <row r="43" spans="1:61" ht="11.25" customHeight="1" x14ac:dyDescent="0.6">
      <c r="A43" s="99"/>
      <c r="B43" s="1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  <c r="AI43" s="106"/>
      <c r="AJ43" s="106"/>
      <c r="AK43" s="106"/>
      <c r="AL43" s="106"/>
      <c r="AM43" s="106"/>
      <c r="AN43" s="106"/>
      <c r="AO43" s="106"/>
      <c r="AP43" s="106"/>
      <c r="AQ43" s="106"/>
      <c r="AR43" s="106"/>
      <c r="AS43" s="106"/>
      <c r="AT43" s="106"/>
      <c r="AU43" s="106"/>
      <c r="AV43" s="106"/>
      <c r="AW43" s="106"/>
      <c r="AX43" s="106"/>
      <c r="AY43" s="106"/>
      <c r="AZ43" s="106"/>
      <c r="BA43" s="106"/>
      <c r="BH43" s="5">
        <v>43</v>
      </c>
      <c r="BI43" s="3">
        <v>43.8</v>
      </c>
    </row>
    <row r="44" spans="1:61" ht="11.25" customHeight="1" x14ac:dyDescent="0.6">
      <c r="B44" s="1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  <c r="AS44" s="106"/>
      <c r="AT44" s="106"/>
      <c r="AU44" s="106"/>
      <c r="AV44" s="106"/>
      <c r="AW44" s="106"/>
      <c r="AX44" s="106"/>
      <c r="AY44" s="106"/>
      <c r="AZ44" s="106"/>
      <c r="BA44" s="106"/>
      <c r="BH44" s="5">
        <v>44</v>
      </c>
      <c r="BI44" s="3">
        <v>44.1</v>
      </c>
    </row>
    <row r="45" spans="1:61" ht="11.25" customHeight="1" x14ac:dyDescent="0.6">
      <c r="B45" s="1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  <c r="AO45" s="106"/>
      <c r="AP45" s="106"/>
      <c r="AQ45" s="106"/>
      <c r="AR45" s="106"/>
      <c r="AS45" s="106"/>
      <c r="AT45" s="106"/>
      <c r="AU45" s="106"/>
      <c r="AV45" s="106"/>
      <c r="AW45" s="106"/>
      <c r="AX45" s="106"/>
      <c r="AY45" s="106"/>
      <c r="AZ45" s="106"/>
      <c r="BA45" s="106"/>
      <c r="BH45" s="5">
        <v>45</v>
      </c>
      <c r="BI45" s="3">
        <v>41.6</v>
      </c>
    </row>
    <row r="46" spans="1:61" ht="11.25" customHeight="1" x14ac:dyDescent="0.6">
      <c r="A46" s="100"/>
      <c r="B46" s="110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H46" s="5">
        <v>46</v>
      </c>
      <c r="BI46" s="3">
        <v>41.9</v>
      </c>
    </row>
    <row r="47" spans="1:61" ht="11.25" customHeight="1" x14ac:dyDescent="0.6">
      <c r="A47" s="100"/>
      <c r="B47" s="110"/>
      <c r="C47" s="106"/>
      <c r="D47" s="106"/>
      <c r="E47" s="106"/>
      <c r="F47" s="106"/>
      <c r="G47" s="109"/>
      <c r="H47" s="109"/>
      <c r="I47" s="106"/>
      <c r="J47" s="106"/>
      <c r="K47" s="106"/>
      <c r="L47" s="109"/>
      <c r="M47" s="109"/>
      <c r="N47" s="106"/>
      <c r="O47" s="106"/>
      <c r="P47" s="106"/>
      <c r="Q47" s="109"/>
      <c r="R47" s="109"/>
      <c r="S47" s="106"/>
      <c r="T47" s="106"/>
      <c r="U47" s="106"/>
      <c r="V47" s="109"/>
      <c r="W47" s="109"/>
      <c r="X47" s="106"/>
      <c r="Y47" s="106"/>
      <c r="Z47" s="106"/>
      <c r="AA47" s="109"/>
      <c r="AB47" s="109"/>
      <c r="AC47" s="106"/>
      <c r="AD47" s="106"/>
      <c r="AE47" s="106"/>
      <c r="AF47" s="109"/>
      <c r="AG47" s="109"/>
      <c r="AH47" s="106"/>
      <c r="AI47" s="106"/>
      <c r="AJ47" s="106"/>
      <c r="AK47" s="109"/>
      <c r="AL47" s="109"/>
      <c r="AM47" s="106"/>
      <c r="AN47" s="106"/>
      <c r="AO47" s="106"/>
      <c r="AP47" s="109"/>
      <c r="AQ47" s="109"/>
      <c r="AR47" s="106"/>
      <c r="AS47" s="106"/>
      <c r="AT47" s="106"/>
      <c r="AU47" s="109"/>
      <c r="AV47" s="109"/>
      <c r="AW47" s="106"/>
      <c r="AX47" s="106"/>
      <c r="AY47" s="106"/>
      <c r="AZ47" s="109"/>
      <c r="BA47" s="109"/>
      <c r="BH47" s="5">
        <v>47</v>
      </c>
      <c r="BI47" s="3">
        <v>38</v>
      </c>
    </row>
    <row r="48" spans="1:61" ht="11.25" customHeight="1" x14ac:dyDescent="0.6">
      <c r="B48" s="9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9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H48" s="5">
        <v>48</v>
      </c>
      <c r="BI48" s="3">
        <v>39.5</v>
      </c>
    </row>
    <row r="49" spans="37:61" ht="11.25" customHeight="1" x14ac:dyDescent="0.6"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H49" s="5">
        <v>49</v>
      </c>
    </row>
    <row r="50" spans="37:61" ht="11.25" customHeight="1" x14ac:dyDescent="0.6"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H50" s="5">
        <v>50</v>
      </c>
      <c r="BI50" s="6">
        <v>42.3</v>
      </c>
    </row>
    <row r="51" spans="37:61" ht="10.5" customHeight="1" x14ac:dyDescent="0.6"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H51" s="5">
        <v>51</v>
      </c>
    </row>
    <row r="52" spans="37:61" ht="11.25" customHeight="1" x14ac:dyDescent="0.6">
      <c r="BH52" s="5">
        <v>52</v>
      </c>
    </row>
    <row r="53" spans="37:61" ht="11.25" customHeight="1" x14ac:dyDescent="0.6">
      <c r="BH53" s="5">
        <v>53</v>
      </c>
    </row>
    <row r="54" spans="37:61" ht="11.25" customHeight="1" x14ac:dyDescent="0.6">
      <c r="BH54" s="5">
        <v>54</v>
      </c>
      <c r="BI54" s="6">
        <v>38.9</v>
      </c>
    </row>
    <row r="55" spans="37:61" ht="11.25" customHeight="1" x14ac:dyDescent="0.6">
      <c r="BH55" s="5">
        <v>55</v>
      </c>
    </row>
    <row r="56" spans="37:61" ht="11.25" customHeight="1" x14ac:dyDescent="0.6">
      <c r="BH56" s="5">
        <v>56</v>
      </c>
    </row>
    <row r="57" spans="37:61" ht="15" customHeight="1" x14ac:dyDescent="0.6">
      <c r="BH57" s="5">
        <v>57</v>
      </c>
      <c r="BI57" s="101">
        <v>43</v>
      </c>
    </row>
    <row r="58" spans="37:61" ht="15" customHeight="1" x14ac:dyDescent="0.6">
      <c r="BH58" s="5">
        <v>58</v>
      </c>
    </row>
    <row r="59" spans="37:61" ht="15" customHeight="1" x14ac:dyDescent="0.6">
      <c r="BH59" s="5">
        <v>59</v>
      </c>
    </row>
    <row r="60" spans="37:61" ht="15" customHeight="1" x14ac:dyDescent="0.6">
      <c r="BH60" s="5">
        <v>60</v>
      </c>
      <c r="BI60" s="6">
        <v>40.700000000000003</v>
      </c>
    </row>
    <row r="61" spans="37:61" ht="15" customHeight="1" x14ac:dyDescent="0.6">
      <c r="BH61" s="5">
        <v>61</v>
      </c>
    </row>
    <row r="62" spans="37:61" ht="15" customHeight="1" x14ac:dyDescent="0.6">
      <c r="BH62" s="5">
        <v>62</v>
      </c>
    </row>
    <row r="63" spans="37:61" ht="15" customHeight="1" x14ac:dyDescent="0.6">
      <c r="BH63" s="5">
        <v>63</v>
      </c>
    </row>
    <row r="64" spans="37:61" ht="15" customHeight="1" x14ac:dyDescent="0.6">
      <c r="BH64" s="5">
        <v>64</v>
      </c>
    </row>
    <row r="65" spans="60:61" ht="15" customHeight="1" x14ac:dyDescent="0.6">
      <c r="BH65" s="5">
        <v>65</v>
      </c>
    </row>
    <row r="66" spans="60:61" x14ac:dyDescent="0.6">
      <c r="BH66" s="5">
        <v>66</v>
      </c>
      <c r="BI66" s="6">
        <v>41.3</v>
      </c>
    </row>
    <row r="67" spans="60:61" x14ac:dyDescent="0.6">
      <c r="BH67" s="5">
        <v>67</v>
      </c>
    </row>
    <row r="68" spans="60:61" x14ac:dyDescent="0.6">
      <c r="BH68" s="5">
        <v>68</v>
      </c>
      <c r="BI68" s="6">
        <v>40.200000000000003</v>
      </c>
    </row>
    <row r="69" spans="60:61" x14ac:dyDescent="0.6">
      <c r="BH69" s="5">
        <v>69</v>
      </c>
    </row>
    <row r="70" spans="60:61" x14ac:dyDescent="0.6">
      <c r="BH70" s="5">
        <v>70</v>
      </c>
    </row>
    <row r="71" spans="60:61" x14ac:dyDescent="0.6">
      <c r="BH71" s="5">
        <v>71</v>
      </c>
    </row>
    <row r="72" spans="60:61" x14ac:dyDescent="0.6">
      <c r="BH72" s="5">
        <v>72</v>
      </c>
    </row>
    <row r="73" spans="60:61" x14ac:dyDescent="0.6">
      <c r="BH73" s="5">
        <v>73</v>
      </c>
      <c r="BI73" s="6">
        <v>40.1</v>
      </c>
    </row>
    <row r="74" spans="60:61" x14ac:dyDescent="0.6">
      <c r="BH74" s="5">
        <v>74</v>
      </c>
      <c r="BI74" s="6">
        <v>40.4</v>
      </c>
    </row>
    <row r="75" spans="60:61" x14ac:dyDescent="0.6">
      <c r="BH75" s="5">
        <v>75</v>
      </c>
    </row>
    <row r="76" spans="60:61" x14ac:dyDescent="0.6">
      <c r="BH76" s="5">
        <v>76</v>
      </c>
    </row>
    <row r="77" spans="60:61" x14ac:dyDescent="0.6">
      <c r="BH77" s="5">
        <v>77</v>
      </c>
    </row>
    <row r="78" spans="60:61" x14ac:dyDescent="0.6">
      <c r="BH78" s="5">
        <v>78</v>
      </c>
    </row>
    <row r="79" spans="60:61" x14ac:dyDescent="0.6">
      <c r="BH79" s="5">
        <v>79</v>
      </c>
    </row>
    <row r="80" spans="60:61" x14ac:dyDescent="0.6">
      <c r="BH80" s="5">
        <v>80</v>
      </c>
    </row>
    <row r="81" spans="60:61" x14ac:dyDescent="0.6">
      <c r="BH81" s="5">
        <v>81</v>
      </c>
      <c r="BI81" s="6">
        <v>39.5</v>
      </c>
    </row>
    <row r="82" spans="60:61" x14ac:dyDescent="0.6">
      <c r="BH82" s="5">
        <v>82</v>
      </c>
    </row>
    <row r="83" spans="60:61" x14ac:dyDescent="0.6">
      <c r="BH83" s="5">
        <v>83</v>
      </c>
    </row>
    <row r="84" spans="60:61" x14ac:dyDescent="0.6">
      <c r="BH84" s="5">
        <v>84</v>
      </c>
    </row>
    <row r="85" spans="60:61" x14ac:dyDescent="0.6">
      <c r="BH85" s="5">
        <v>85</v>
      </c>
      <c r="BI85" s="6">
        <v>41.5</v>
      </c>
    </row>
    <row r="86" spans="60:61" x14ac:dyDescent="0.6">
      <c r="BH86" s="5">
        <v>86</v>
      </c>
    </row>
    <row r="87" spans="60:61" x14ac:dyDescent="0.6">
      <c r="BH87" s="5">
        <v>87</v>
      </c>
    </row>
    <row r="88" spans="60:61" x14ac:dyDescent="0.6">
      <c r="BH88" s="5">
        <v>88</v>
      </c>
      <c r="BI88" s="6">
        <v>40.700000000000003</v>
      </c>
    </row>
    <row r="89" spans="60:61" x14ac:dyDescent="0.6">
      <c r="BH89" s="5">
        <v>89</v>
      </c>
    </row>
    <row r="90" spans="60:61" x14ac:dyDescent="0.6">
      <c r="BH90" s="5">
        <v>90</v>
      </c>
    </row>
    <row r="91" spans="60:61" x14ac:dyDescent="0.6">
      <c r="BH91" s="5">
        <v>91</v>
      </c>
    </row>
    <row r="92" spans="60:61" x14ac:dyDescent="0.6">
      <c r="BH92" s="5">
        <v>92</v>
      </c>
      <c r="BI92" s="6">
        <v>41.4</v>
      </c>
    </row>
    <row r="93" spans="60:61" x14ac:dyDescent="0.6">
      <c r="BH93" s="5">
        <v>93</v>
      </c>
    </row>
    <row r="94" spans="60:61" x14ac:dyDescent="0.6">
      <c r="BH94" s="5">
        <v>94</v>
      </c>
    </row>
    <row r="95" spans="60:61" x14ac:dyDescent="0.6">
      <c r="BH95" s="5">
        <v>95</v>
      </c>
    </row>
    <row r="96" spans="60:61" x14ac:dyDescent="0.6">
      <c r="BH96" s="5">
        <v>96</v>
      </c>
    </row>
    <row r="97" spans="60:61" x14ac:dyDescent="0.6">
      <c r="BH97" s="5">
        <v>97</v>
      </c>
    </row>
    <row r="98" spans="60:61" x14ac:dyDescent="0.6">
      <c r="BH98" s="5">
        <v>98</v>
      </c>
      <c r="BI98" s="6">
        <v>40.4</v>
      </c>
    </row>
    <row r="99" spans="60:61" x14ac:dyDescent="0.6">
      <c r="BH99" s="5">
        <v>99</v>
      </c>
      <c r="BI99" s="6">
        <v>39.700000000000003</v>
      </c>
    </row>
    <row r="100" spans="60:61" x14ac:dyDescent="0.6">
      <c r="BH100" s="5">
        <v>100</v>
      </c>
    </row>
    <row r="101" spans="60:61" x14ac:dyDescent="0.6">
      <c r="BH101" s="5">
        <v>101</v>
      </c>
      <c r="BI101" s="6">
        <v>42.5</v>
      </c>
    </row>
    <row r="102" spans="60:61" x14ac:dyDescent="0.6">
      <c r="BH102" s="5">
        <v>102</v>
      </c>
      <c r="BI102" s="6">
        <v>41.4</v>
      </c>
    </row>
    <row r="103" spans="60:61" x14ac:dyDescent="0.6">
      <c r="BH103" s="5">
        <v>103</v>
      </c>
    </row>
    <row r="104" spans="60:61" x14ac:dyDescent="0.6">
      <c r="BH104" s="5">
        <v>104</v>
      </c>
    </row>
    <row r="105" spans="60:61" x14ac:dyDescent="0.6">
      <c r="BH105" s="5">
        <v>105</v>
      </c>
    </row>
    <row r="106" spans="60:61" x14ac:dyDescent="0.6">
      <c r="BH106" s="5">
        <v>106</v>
      </c>
    </row>
    <row r="107" spans="60:61" x14ac:dyDescent="0.6">
      <c r="BH107" s="5">
        <v>107</v>
      </c>
    </row>
    <row r="108" spans="60:61" x14ac:dyDescent="0.6">
      <c r="BH108" s="5">
        <v>108</v>
      </c>
    </row>
    <row r="109" spans="60:61" x14ac:dyDescent="0.6">
      <c r="BH109" s="5">
        <v>109</v>
      </c>
    </row>
    <row r="110" spans="60:61" x14ac:dyDescent="0.6">
      <c r="BH110" s="5">
        <v>110</v>
      </c>
    </row>
    <row r="111" spans="60:61" x14ac:dyDescent="0.6">
      <c r="BH111" s="5">
        <v>111</v>
      </c>
    </row>
    <row r="112" spans="60:61" x14ac:dyDescent="0.6">
      <c r="BH112" s="5">
        <v>112</v>
      </c>
    </row>
    <row r="113" spans="60:61" x14ac:dyDescent="0.6">
      <c r="BH113" s="5">
        <v>113</v>
      </c>
    </row>
    <row r="114" spans="60:61" x14ac:dyDescent="0.6">
      <c r="BH114" s="5">
        <v>114</v>
      </c>
    </row>
    <row r="115" spans="60:61" x14ac:dyDescent="0.6">
      <c r="BH115" s="5">
        <v>115</v>
      </c>
      <c r="BI115" s="6">
        <v>43.9</v>
      </c>
    </row>
    <row r="116" spans="60:61" x14ac:dyDescent="0.6">
      <c r="BH116" s="5">
        <v>116</v>
      </c>
    </row>
    <row r="117" spans="60:61" x14ac:dyDescent="0.6">
      <c r="BH117" s="5">
        <v>117</v>
      </c>
    </row>
    <row r="118" spans="60:61" x14ac:dyDescent="0.6">
      <c r="BH118" s="5">
        <v>118</v>
      </c>
    </row>
    <row r="119" spans="60:61" x14ac:dyDescent="0.6">
      <c r="BH119" s="5">
        <v>119</v>
      </c>
    </row>
    <row r="120" spans="60:61" x14ac:dyDescent="0.6">
      <c r="BH120" s="5">
        <v>120</v>
      </c>
    </row>
  </sheetData>
  <mergeCells count="97">
    <mergeCell ref="AG6:AK6"/>
    <mergeCell ref="AU6:AW6"/>
    <mergeCell ref="X7:AC7"/>
    <mergeCell ref="AD7:AI7"/>
    <mergeCell ref="AJ7:AO7"/>
    <mergeCell ref="AP7:AU7"/>
    <mergeCell ref="AV7:BA7"/>
    <mergeCell ref="X9:AC9"/>
    <mergeCell ref="AD9:AI9"/>
    <mergeCell ref="AJ9:AO9"/>
    <mergeCell ref="AP9:AU9"/>
    <mergeCell ref="AV9:BA9"/>
    <mergeCell ref="X8:AC8"/>
    <mergeCell ref="AD8:AI8"/>
    <mergeCell ref="AJ8:AO8"/>
    <mergeCell ref="AP8:AU8"/>
    <mergeCell ref="AV8:BA8"/>
    <mergeCell ref="X11:AC11"/>
    <mergeCell ref="AD11:AI11"/>
    <mergeCell ref="AJ11:AO11"/>
    <mergeCell ref="AP11:AU11"/>
    <mergeCell ref="AV11:BA11"/>
    <mergeCell ref="X10:AC10"/>
    <mergeCell ref="AD10:AI10"/>
    <mergeCell ref="AJ10:AO10"/>
    <mergeCell ref="AP10:AU10"/>
    <mergeCell ref="AV10:BA10"/>
    <mergeCell ref="X14:AC14"/>
    <mergeCell ref="AD14:AI14"/>
    <mergeCell ref="AJ14:AO14"/>
    <mergeCell ref="AP14:AU14"/>
    <mergeCell ref="AV14:BA14"/>
    <mergeCell ref="X12:AC12"/>
    <mergeCell ref="AD12:AI12"/>
    <mergeCell ref="AJ12:AO12"/>
    <mergeCell ref="AP12:AU12"/>
    <mergeCell ref="AV12:BA12"/>
    <mergeCell ref="X16:AC16"/>
    <mergeCell ref="AD16:AI16"/>
    <mergeCell ref="AJ16:AO16"/>
    <mergeCell ref="AP16:AU16"/>
    <mergeCell ref="AV16:BA16"/>
    <mergeCell ref="X15:AC15"/>
    <mergeCell ref="AD15:AI15"/>
    <mergeCell ref="AJ15:AO15"/>
    <mergeCell ref="AP15:AU15"/>
    <mergeCell ref="AV15:BA15"/>
    <mergeCell ref="X18:AC18"/>
    <mergeCell ref="AD18:AI18"/>
    <mergeCell ref="AJ18:AO18"/>
    <mergeCell ref="AP18:AU18"/>
    <mergeCell ref="AV18:BA18"/>
    <mergeCell ref="X17:AC17"/>
    <mergeCell ref="AD17:AI17"/>
    <mergeCell ref="AJ17:AO17"/>
    <mergeCell ref="AP17:AU17"/>
    <mergeCell ref="AV17:BA17"/>
    <mergeCell ref="X20:AC20"/>
    <mergeCell ref="AD20:AI20"/>
    <mergeCell ref="AJ20:AO20"/>
    <mergeCell ref="AP20:AU20"/>
    <mergeCell ref="AV20:BA20"/>
    <mergeCell ref="X19:AC19"/>
    <mergeCell ref="AD19:AI19"/>
    <mergeCell ref="AJ19:AO19"/>
    <mergeCell ref="AP19:AU19"/>
    <mergeCell ref="AV19:BA19"/>
    <mergeCell ref="B31:B32"/>
    <mergeCell ref="B21:B22"/>
    <mergeCell ref="X21:Z21"/>
    <mergeCell ref="AD21:AF21"/>
    <mergeCell ref="AJ21:AL21"/>
    <mergeCell ref="BD21:BG21"/>
    <mergeCell ref="AH22:AJ22"/>
    <mergeCell ref="AH24:AJ24"/>
    <mergeCell ref="B26:B27"/>
    <mergeCell ref="AH26:AJ26"/>
    <mergeCell ref="AP21:AR21"/>
    <mergeCell ref="AV21:AX21"/>
    <mergeCell ref="BE34:BG34"/>
    <mergeCell ref="BE35:BG35"/>
    <mergeCell ref="B36:B37"/>
    <mergeCell ref="BE36:BG36"/>
    <mergeCell ref="H37:N37"/>
    <mergeCell ref="S37:U37"/>
    <mergeCell ref="AZ47:BA47"/>
    <mergeCell ref="B41:B42"/>
    <mergeCell ref="B46:B47"/>
    <mergeCell ref="G47:H47"/>
    <mergeCell ref="L47:M47"/>
    <mergeCell ref="Q47:R47"/>
    <mergeCell ref="V47:W47"/>
    <mergeCell ref="AA47:AB47"/>
    <mergeCell ref="AF47:AG47"/>
    <mergeCell ref="AK47:AL47"/>
    <mergeCell ref="AP47:AQ47"/>
    <mergeCell ref="AU47:AV4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20"/>
  <sheetViews>
    <sheetView zoomScale="72" zoomScaleNormal="72" workbookViewId="0">
      <selection activeCell="BP4" sqref="BP4"/>
    </sheetView>
  </sheetViews>
  <sheetFormatPr defaultColWidth="9.125" defaultRowHeight="21" x14ac:dyDescent="0.6"/>
  <cols>
    <col min="1" max="1" width="3.875" style="1" customWidth="1"/>
    <col min="2" max="9" width="2" style="1" customWidth="1"/>
    <col min="10" max="10" width="2.625" style="1" customWidth="1"/>
    <col min="11" max="52" width="2" style="1" customWidth="1"/>
    <col min="53" max="53" width="1.875" style="1" customWidth="1"/>
    <col min="54" max="55" width="2.125" style="1" customWidth="1"/>
    <col min="56" max="58" width="2.25" style="1" customWidth="1"/>
    <col min="59" max="59" width="2.75" style="1" customWidth="1"/>
    <col min="60" max="60" width="5.75" style="6" customWidth="1"/>
    <col min="61" max="61" width="7.875" style="6" customWidth="1"/>
    <col min="62" max="81" width="2.75" style="1" customWidth="1"/>
    <col min="82" max="16384" width="9.125" style="1"/>
  </cols>
  <sheetData>
    <row r="1" spans="1:61" ht="20.25" customHeight="1" x14ac:dyDescent="0.6">
      <c r="B1" s="33"/>
      <c r="C1" s="33"/>
      <c r="D1" s="33"/>
      <c r="E1" s="7"/>
      <c r="F1" s="21"/>
      <c r="G1" s="33"/>
      <c r="H1" s="33"/>
      <c r="I1" s="33"/>
      <c r="J1" s="12"/>
      <c r="K1" s="12"/>
      <c r="L1" s="12"/>
      <c r="M1" s="12"/>
      <c r="N1" s="12"/>
      <c r="O1" s="12"/>
      <c r="P1" s="12"/>
      <c r="Q1" s="12"/>
      <c r="R1" s="12"/>
      <c r="S1" s="24"/>
      <c r="T1" s="12"/>
      <c r="U1" s="12"/>
      <c r="V1" s="12"/>
      <c r="W1" s="12"/>
      <c r="X1" s="12"/>
      <c r="Y1" s="12"/>
      <c r="Z1" s="12"/>
      <c r="AA1" s="34" t="s">
        <v>0</v>
      </c>
      <c r="AB1" s="8"/>
      <c r="AC1" s="8"/>
      <c r="AD1" s="8"/>
      <c r="AE1" s="8"/>
      <c r="AF1" s="8"/>
      <c r="AG1" s="8"/>
      <c r="AH1" s="12"/>
      <c r="AI1" s="12"/>
      <c r="AJ1" s="12"/>
      <c r="AK1" s="12"/>
      <c r="AL1" s="12"/>
      <c r="AM1" s="12"/>
      <c r="AN1" s="12"/>
      <c r="AO1" s="12"/>
      <c r="AP1" s="8"/>
      <c r="AQ1" s="8"/>
      <c r="AR1" s="8"/>
      <c r="AS1" s="8"/>
      <c r="AT1" s="8"/>
      <c r="AU1" s="12"/>
      <c r="AV1" s="12"/>
      <c r="AW1" s="12"/>
      <c r="AX1" s="12"/>
      <c r="AY1" s="12"/>
      <c r="AZ1" s="12"/>
      <c r="BA1" s="12"/>
      <c r="BB1" s="24"/>
      <c r="BC1" s="7"/>
      <c r="BD1" s="7"/>
      <c r="BE1" s="7"/>
      <c r="BF1" s="7"/>
      <c r="BH1" s="2">
        <v>1</v>
      </c>
      <c r="BI1" s="2">
        <v>40.299999999999997</v>
      </c>
    </row>
    <row r="2" spans="1:61" s="4" customFormat="1" ht="20.25" customHeight="1" x14ac:dyDescent="0.6">
      <c r="B2" s="10" t="str">
        <f>[1]Proctor!$B$2</f>
        <v>Type and No. of test</v>
      </c>
      <c r="C2" s="10"/>
      <c r="D2" s="10"/>
      <c r="E2" s="16"/>
      <c r="F2" s="10"/>
      <c r="G2" s="10"/>
      <c r="H2" s="10"/>
      <c r="I2" s="9"/>
      <c r="J2" s="17"/>
      <c r="K2" s="18" t="str">
        <f>[2]sieve!B4</f>
        <v>T-02</v>
      </c>
      <c r="L2" s="19"/>
      <c r="M2" s="20"/>
      <c r="N2" s="21"/>
      <c r="O2" s="22"/>
      <c r="P2" s="21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9"/>
      <c r="BC2" s="9"/>
      <c r="BD2" s="9"/>
      <c r="BE2" s="9"/>
      <c r="BF2" s="9"/>
      <c r="BH2" s="2">
        <v>2</v>
      </c>
      <c r="BI2" s="2">
        <v>40.5</v>
      </c>
    </row>
    <row r="3" spans="1:61" s="4" customFormat="1" ht="20.25" customHeight="1" x14ac:dyDescent="0.6">
      <c r="B3" s="10" t="str">
        <f>[1]Proctor!$B$3</f>
        <v>Tasted by</v>
      </c>
      <c r="C3" s="10"/>
      <c r="D3" s="10"/>
      <c r="E3" s="10"/>
      <c r="F3" s="12"/>
      <c r="G3" s="12"/>
      <c r="H3" s="12"/>
      <c r="I3" s="24"/>
      <c r="J3" s="25"/>
      <c r="K3" s="27" t="str">
        <f>[1]Proctor!$K$3</f>
        <v>Kan, A</v>
      </c>
      <c r="L3" s="26"/>
      <c r="N3" s="28"/>
      <c r="O3" s="28"/>
      <c r="P3" s="29"/>
      <c r="Q3" s="24"/>
      <c r="R3" s="12"/>
      <c r="S3" s="12"/>
      <c r="T3" s="12"/>
      <c r="U3" s="12"/>
      <c r="V3" s="12"/>
      <c r="W3" s="12"/>
      <c r="X3" s="12"/>
      <c r="Y3" s="12"/>
      <c r="Z3" s="12"/>
      <c r="AA3" s="30"/>
      <c r="AB3" s="24"/>
      <c r="AC3" s="24"/>
      <c r="AD3" s="12"/>
      <c r="AE3" s="12"/>
      <c r="AF3" s="12"/>
      <c r="AG3" s="24"/>
      <c r="AH3" s="12"/>
      <c r="AI3" s="31"/>
      <c r="AJ3" s="31"/>
      <c r="AK3" s="31"/>
      <c r="AL3" s="31"/>
      <c r="AM3" s="31"/>
      <c r="AN3" s="31"/>
      <c r="AO3" s="12"/>
      <c r="AP3" s="12" t="str">
        <f>[1]Proctor!$AP$3</f>
        <v>Dated</v>
      </c>
      <c r="AQ3" s="12"/>
      <c r="AR3" s="12"/>
      <c r="AS3" s="12"/>
      <c r="AT3" s="12"/>
      <c r="AU3" s="7"/>
      <c r="AV3" s="31" t="str">
        <f>[1]Proctor!$AS$3</f>
        <v>June 22, 2018</v>
      </c>
      <c r="AW3" s="31"/>
      <c r="AX3" s="31"/>
      <c r="AY3" s="31"/>
      <c r="AZ3" s="31"/>
      <c r="BA3" s="31"/>
      <c r="BB3" s="31"/>
      <c r="BC3" s="32"/>
      <c r="BD3" s="9"/>
      <c r="BE3" s="9"/>
      <c r="BF3" s="9"/>
      <c r="BH3" s="2">
        <v>3</v>
      </c>
      <c r="BI3" s="2">
        <v>39.799999999999997</v>
      </c>
    </row>
    <row r="4" spans="1:61" s="4" customFormat="1" ht="20.25" customHeight="1" x14ac:dyDescent="0.6">
      <c r="A4" s="1"/>
      <c r="B4" s="35" t="s">
        <v>1</v>
      </c>
      <c r="C4" s="9"/>
      <c r="D4" s="33"/>
      <c r="E4" s="33"/>
      <c r="F4" s="33"/>
      <c r="G4" s="33"/>
      <c r="H4" s="33" t="s">
        <v>2</v>
      </c>
      <c r="I4" s="18" t="e">
        <f>#REF!</f>
        <v>#REF!</v>
      </c>
      <c r="J4" s="18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7"/>
      <c r="BC4" s="7"/>
      <c r="BD4" s="7"/>
      <c r="BE4" s="7"/>
      <c r="BF4" s="7"/>
      <c r="BG4" s="1"/>
      <c r="BH4" s="2">
        <v>4</v>
      </c>
      <c r="BI4" s="2">
        <v>41.8</v>
      </c>
    </row>
    <row r="5" spans="1:61" s="4" customFormat="1" ht="20.25" customHeight="1" x14ac:dyDescent="0.6">
      <c r="A5" s="1"/>
      <c r="B5" s="35" t="s">
        <v>3</v>
      </c>
      <c r="C5" s="9"/>
      <c r="D5" s="10"/>
      <c r="E5" s="9"/>
      <c r="F5" s="7"/>
      <c r="G5" s="9"/>
      <c r="H5" s="7" t="s">
        <v>2</v>
      </c>
      <c r="I5" s="36" t="s">
        <v>29</v>
      </c>
      <c r="J5" s="11"/>
      <c r="K5" s="11"/>
      <c r="L5" s="11"/>
      <c r="M5" s="14"/>
      <c r="N5" s="11"/>
      <c r="O5" s="11"/>
      <c r="P5" s="14"/>
      <c r="Q5" s="11"/>
      <c r="R5" s="14"/>
      <c r="S5" s="11"/>
      <c r="T5" s="11"/>
      <c r="U5" s="11"/>
      <c r="V5" s="11"/>
      <c r="W5" s="11"/>
      <c r="X5" s="11"/>
      <c r="Y5" s="11"/>
      <c r="Z5" s="11"/>
      <c r="AA5" s="37"/>
      <c r="AB5" s="24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37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24"/>
      <c r="BC5" s="7"/>
      <c r="BD5" s="7"/>
      <c r="BE5" s="7"/>
      <c r="BF5" s="7"/>
      <c r="BG5" s="1"/>
      <c r="BH5" s="2">
        <v>5</v>
      </c>
      <c r="BI5" s="2">
        <v>36.4</v>
      </c>
    </row>
    <row r="6" spans="1:61" s="4" customFormat="1" ht="20.25" customHeight="1" x14ac:dyDescent="0.6">
      <c r="A6" s="1"/>
      <c r="B6" s="35" t="s">
        <v>4</v>
      </c>
      <c r="C6" s="7"/>
      <c r="D6" s="7"/>
      <c r="E6" s="7"/>
      <c r="F6" s="7"/>
      <c r="G6" s="7"/>
      <c r="H6" s="7" t="s">
        <v>2</v>
      </c>
      <c r="I6" s="38" t="s">
        <v>26</v>
      </c>
      <c r="J6" s="38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35" t="s">
        <v>5</v>
      </c>
      <c r="AB6" s="7"/>
      <c r="AC6" s="7"/>
      <c r="AD6" s="7"/>
      <c r="AE6" s="10"/>
      <c r="AF6" s="14"/>
      <c r="AG6" s="154">
        <v>1.8919999999999999</v>
      </c>
      <c r="AH6" s="154"/>
      <c r="AI6" s="154"/>
      <c r="AJ6" s="154"/>
      <c r="AK6" s="154"/>
      <c r="AL6" s="11"/>
      <c r="AM6" s="39" t="s">
        <v>6</v>
      </c>
      <c r="AN6" s="12"/>
      <c r="AO6" s="12"/>
      <c r="AP6" s="10" t="s">
        <v>7</v>
      </c>
      <c r="AQ6" s="7"/>
      <c r="AR6" s="10"/>
      <c r="AS6" s="10"/>
      <c r="AT6" s="11"/>
      <c r="AU6" s="156">
        <v>952</v>
      </c>
      <c r="AV6" s="156"/>
      <c r="AW6" s="156"/>
      <c r="AX6" s="11"/>
      <c r="AY6" s="40" t="s">
        <v>8</v>
      </c>
      <c r="AZ6" s="12"/>
      <c r="BA6" s="12"/>
      <c r="BB6" s="24"/>
      <c r="BC6" s="7"/>
      <c r="BD6" s="7"/>
      <c r="BE6" s="7"/>
      <c r="BF6" s="7"/>
      <c r="BG6" s="1"/>
      <c r="BH6" s="2">
        <v>6</v>
      </c>
      <c r="BI6" s="2">
        <v>39.700000000000003</v>
      </c>
    </row>
    <row r="7" spans="1:61" ht="20.25" customHeight="1" thickBot="1" x14ac:dyDescent="0.65">
      <c r="B7" s="35" t="s">
        <v>9</v>
      </c>
      <c r="C7" s="33"/>
      <c r="D7" s="33"/>
      <c r="E7" s="33"/>
      <c r="F7" s="33"/>
      <c r="G7" s="33"/>
      <c r="H7" s="33"/>
      <c r="I7" s="33"/>
      <c r="J7" s="8"/>
      <c r="K7" s="8"/>
      <c r="L7" s="8"/>
      <c r="M7" s="8"/>
      <c r="N7" s="8"/>
      <c r="O7" s="8"/>
      <c r="P7" s="8"/>
      <c r="Q7" s="8"/>
      <c r="R7" s="8"/>
      <c r="S7" s="7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7"/>
      <c r="BC7" s="7"/>
      <c r="BD7" s="7"/>
      <c r="BE7" s="7"/>
      <c r="BF7" s="7"/>
      <c r="BH7" s="2">
        <v>7</v>
      </c>
      <c r="BI7" s="2">
        <v>39.9</v>
      </c>
    </row>
    <row r="8" spans="1:61" ht="20.25" customHeight="1" x14ac:dyDescent="0.6">
      <c r="B8" s="41" t="s">
        <v>10</v>
      </c>
      <c r="C8" s="42"/>
      <c r="D8" s="43"/>
      <c r="E8" s="44"/>
      <c r="F8" s="102"/>
      <c r="G8" s="102"/>
      <c r="H8" s="102"/>
      <c r="I8" s="46"/>
      <c r="J8" s="47"/>
      <c r="K8" s="47"/>
      <c r="L8" s="47"/>
      <c r="M8" s="47"/>
      <c r="N8" s="47"/>
      <c r="O8" s="47"/>
      <c r="P8" s="47"/>
      <c r="Q8" s="47"/>
      <c r="R8" s="47"/>
      <c r="S8" s="47"/>
      <c r="T8" s="102"/>
      <c r="U8" s="102"/>
      <c r="V8" s="102"/>
      <c r="W8" s="103"/>
      <c r="X8" s="158">
        <v>2</v>
      </c>
      <c r="Y8" s="159"/>
      <c r="Z8" s="159"/>
      <c r="AA8" s="159"/>
      <c r="AB8" s="159"/>
      <c r="AC8" s="159"/>
      <c r="AD8" s="160">
        <v>4</v>
      </c>
      <c r="AE8" s="161"/>
      <c r="AF8" s="161"/>
      <c r="AG8" s="161"/>
      <c r="AH8" s="161"/>
      <c r="AI8" s="162"/>
      <c r="AJ8" s="160">
        <v>6</v>
      </c>
      <c r="AK8" s="161"/>
      <c r="AL8" s="161"/>
      <c r="AM8" s="161"/>
      <c r="AN8" s="161"/>
      <c r="AO8" s="162"/>
      <c r="AP8" s="160">
        <v>8</v>
      </c>
      <c r="AQ8" s="161"/>
      <c r="AR8" s="161"/>
      <c r="AS8" s="161"/>
      <c r="AT8" s="161"/>
      <c r="AU8" s="162"/>
      <c r="AV8" s="160"/>
      <c r="AW8" s="161"/>
      <c r="AX8" s="161"/>
      <c r="AY8" s="161"/>
      <c r="AZ8" s="161"/>
      <c r="BA8" s="162"/>
      <c r="BH8" s="2">
        <v>8</v>
      </c>
      <c r="BI8" s="3">
        <v>41</v>
      </c>
    </row>
    <row r="9" spans="1:61" ht="20.25" customHeight="1" x14ac:dyDescent="0.6">
      <c r="B9" s="49" t="s">
        <v>11</v>
      </c>
      <c r="C9" s="23"/>
      <c r="D9" s="50"/>
      <c r="E9" s="50"/>
      <c r="F9" s="50"/>
      <c r="G9" s="50"/>
      <c r="H9" s="50"/>
      <c r="I9" s="23"/>
      <c r="J9" s="13"/>
      <c r="K9" s="13"/>
      <c r="L9" s="13"/>
      <c r="M9" s="13"/>
      <c r="N9" s="13"/>
      <c r="O9" s="13"/>
      <c r="P9" s="13"/>
      <c r="Q9" s="51"/>
      <c r="R9" s="13"/>
      <c r="S9" s="13"/>
      <c r="T9" s="50"/>
      <c r="U9" s="52" t="s">
        <v>12</v>
      </c>
      <c r="V9" s="50"/>
      <c r="W9" s="53"/>
      <c r="X9" s="149">
        <v>3.9289999999999998</v>
      </c>
      <c r="Y9" s="173"/>
      <c r="Z9" s="173"/>
      <c r="AA9" s="173"/>
      <c r="AB9" s="173"/>
      <c r="AC9" s="173"/>
      <c r="AD9" s="151">
        <v>4.0659999999999998</v>
      </c>
      <c r="AE9" s="152"/>
      <c r="AF9" s="152"/>
      <c r="AG9" s="152"/>
      <c r="AH9" s="152"/>
      <c r="AI9" s="153"/>
      <c r="AJ9" s="151">
        <v>4.1369999999999996</v>
      </c>
      <c r="AK9" s="152"/>
      <c r="AL9" s="152"/>
      <c r="AM9" s="152"/>
      <c r="AN9" s="152"/>
      <c r="AO9" s="153"/>
      <c r="AP9" s="151">
        <v>4.149</v>
      </c>
      <c r="AQ9" s="152"/>
      <c r="AR9" s="152"/>
      <c r="AS9" s="152"/>
      <c r="AT9" s="152"/>
      <c r="AU9" s="153"/>
      <c r="AV9" s="151"/>
      <c r="AW9" s="152"/>
      <c r="AX9" s="152"/>
      <c r="AY9" s="152"/>
      <c r="AZ9" s="152"/>
      <c r="BA9" s="153"/>
      <c r="BH9" s="2">
        <v>9</v>
      </c>
      <c r="BI9" s="2">
        <v>35.700000000000003</v>
      </c>
    </row>
    <row r="10" spans="1:61" ht="20.25" customHeight="1" x14ac:dyDescent="0.6">
      <c r="B10" s="54" t="s">
        <v>13</v>
      </c>
      <c r="C10" s="14"/>
      <c r="D10" s="104"/>
      <c r="E10" s="104"/>
      <c r="F10" s="104"/>
      <c r="G10" s="104"/>
      <c r="H10" s="104"/>
      <c r="I10" s="14"/>
      <c r="J10" s="11"/>
      <c r="K10" s="11"/>
      <c r="L10" s="11"/>
      <c r="M10" s="11"/>
      <c r="N10" s="11"/>
      <c r="O10" s="11"/>
      <c r="P10" s="11"/>
      <c r="Q10" s="14"/>
      <c r="R10" s="11"/>
      <c r="S10" s="11"/>
      <c r="T10" s="104"/>
      <c r="U10" s="56" t="s">
        <v>12</v>
      </c>
      <c r="V10" s="104"/>
      <c r="W10" s="105"/>
      <c r="X10" s="145">
        <v>1.8919999999999999</v>
      </c>
      <c r="Y10" s="174"/>
      <c r="Z10" s="174"/>
      <c r="AA10" s="174"/>
      <c r="AB10" s="174"/>
      <c r="AC10" s="174"/>
      <c r="AD10" s="146">
        <v>1.8919999999999999</v>
      </c>
      <c r="AE10" s="147"/>
      <c r="AF10" s="147"/>
      <c r="AG10" s="147"/>
      <c r="AH10" s="147"/>
      <c r="AI10" s="148"/>
      <c r="AJ10" s="146">
        <v>1.8919999999999999</v>
      </c>
      <c r="AK10" s="147"/>
      <c r="AL10" s="147"/>
      <c r="AM10" s="147"/>
      <c r="AN10" s="147"/>
      <c r="AO10" s="148"/>
      <c r="AP10" s="146">
        <f>$AG6</f>
        <v>1.8919999999999999</v>
      </c>
      <c r="AQ10" s="147"/>
      <c r="AR10" s="147"/>
      <c r="AS10" s="147"/>
      <c r="AT10" s="147"/>
      <c r="AU10" s="148"/>
      <c r="AV10" s="146"/>
      <c r="AW10" s="147"/>
      <c r="AX10" s="147"/>
      <c r="AY10" s="147"/>
      <c r="AZ10" s="147"/>
      <c r="BA10" s="148"/>
      <c r="BH10" s="2">
        <v>10</v>
      </c>
      <c r="BI10" s="2">
        <v>44.5</v>
      </c>
    </row>
    <row r="11" spans="1:61" ht="20.25" customHeight="1" x14ac:dyDescent="0.6">
      <c r="B11" s="54" t="s">
        <v>14</v>
      </c>
      <c r="C11" s="14"/>
      <c r="D11" s="104"/>
      <c r="E11" s="104"/>
      <c r="F11" s="104"/>
      <c r="G11" s="104"/>
      <c r="H11" s="104"/>
      <c r="I11" s="14"/>
      <c r="J11" s="11"/>
      <c r="K11" s="11"/>
      <c r="L11" s="11"/>
      <c r="M11" s="11"/>
      <c r="N11" s="11"/>
      <c r="O11" s="11"/>
      <c r="P11" s="11"/>
      <c r="Q11" s="14"/>
      <c r="R11" s="11"/>
      <c r="S11" s="11"/>
      <c r="T11" s="104"/>
      <c r="U11" s="56" t="s">
        <v>12</v>
      </c>
      <c r="V11" s="104"/>
      <c r="W11" s="105"/>
      <c r="X11" s="168">
        <v>2037</v>
      </c>
      <c r="Y11" s="169"/>
      <c r="Z11" s="169"/>
      <c r="AA11" s="169"/>
      <c r="AB11" s="169"/>
      <c r="AC11" s="169"/>
      <c r="AD11" s="170">
        <v>2174</v>
      </c>
      <c r="AE11" s="171"/>
      <c r="AF11" s="171"/>
      <c r="AG11" s="171"/>
      <c r="AH11" s="171"/>
      <c r="AI11" s="172"/>
      <c r="AJ11" s="170">
        <v>2245</v>
      </c>
      <c r="AK11" s="171"/>
      <c r="AL11" s="171"/>
      <c r="AM11" s="171"/>
      <c r="AN11" s="171"/>
      <c r="AO11" s="172"/>
      <c r="AP11" s="170">
        <v>2257</v>
      </c>
      <c r="AQ11" s="171"/>
      <c r="AR11" s="171"/>
      <c r="AS11" s="171"/>
      <c r="AT11" s="171"/>
      <c r="AU11" s="172"/>
      <c r="AV11" s="142"/>
      <c r="AW11" s="143"/>
      <c r="AX11" s="143"/>
      <c r="AY11" s="143"/>
      <c r="AZ11" s="143"/>
      <c r="BA11" s="144"/>
      <c r="BH11" s="2">
        <v>11</v>
      </c>
      <c r="BI11" s="2">
        <v>42.4</v>
      </c>
    </row>
    <row r="12" spans="1:61" ht="20.25" customHeight="1" x14ac:dyDescent="0.6">
      <c r="B12" s="54" t="s">
        <v>15</v>
      </c>
      <c r="C12" s="14"/>
      <c r="D12" s="104"/>
      <c r="E12" s="104"/>
      <c r="F12" s="104"/>
      <c r="G12" s="104"/>
      <c r="H12" s="104"/>
      <c r="I12" s="14"/>
      <c r="J12" s="11"/>
      <c r="K12" s="11"/>
      <c r="L12" s="11"/>
      <c r="M12" s="11"/>
      <c r="N12" s="11"/>
      <c r="O12" s="11"/>
      <c r="P12" s="11"/>
      <c r="Q12" s="14"/>
      <c r="R12" s="11"/>
      <c r="S12" s="11"/>
      <c r="T12" s="104"/>
      <c r="U12" s="56" t="s">
        <v>27</v>
      </c>
      <c r="V12" s="104"/>
      <c r="W12" s="105"/>
      <c r="X12" s="168">
        <v>2140</v>
      </c>
      <c r="Y12" s="169"/>
      <c r="Z12" s="169"/>
      <c r="AA12" s="169"/>
      <c r="AB12" s="169"/>
      <c r="AC12" s="169"/>
      <c r="AD12" s="170">
        <v>2284</v>
      </c>
      <c r="AE12" s="171"/>
      <c r="AF12" s="171"/>
      <c r="AG12" s="171"/>
      <c r="AH12" s="171"/>
      <c r="AI12" s="172"/>
      <c r="AJ12" s="170">
        <v>2358</v>
      </c>
      <c r="AK12" s="171"/>
      <c r="AL12" s="171"/>
      <c r="AM12" s="171"/>
      <c r="AN12" s="171"/>
      <c r="AO12" s="172"/>
      <c r="AP12" s="170">
        <v>2371</v>
      </c>
      <c r="AQ12" s="171"/>
      <c r="AR12" s="171"/>
      <c r="AS12" s="171"/>
      <c r="AT12" s="171"/>
      <c r="AU12" s="172"/>
      <c r="AV12" s="146"/>
      <c r="AW12" s="147"/>
      <c r="AX12" s="147"/>
      <c r="AY12" s="147"/>
      <c r="AZ12" s="147"/>
      <c r="BA12" s="148"/>
      <c r="BH12" s="2">
        <v>12</v>
      </c>
      <c r="BI12" s="2">
        <v>40.200000000000003</v>
      </c>
    </row>
    <row r="13" spans="1:61" ht="20.25" customHeight="1" thickBot="1" x14ac:dyDescent="0.65">
      <c r="B13" s="58" t="s">
        <v>16</v>
      </c>
      <c r="C13" s="59"/>
      <c r="D13" s="60"/>
      <c r="E13" s="60"/>
      <c r="F13" s="60"/>
      <c r="G13" s="60"/>
      <c r="H13" s="60"/>
      <c r="I13" s="59"/>
      <c r="J13" s="61"/>
      <c r="K13" s="61"/>
      <c r="L13" s="61"/>
      <c r="M13" s="61"/>
      <c r="N13" s="61"/>
      <c r="O13" s="61"/>
      <c r="P13" s="61"/>
      <c r="Q13" s="59"/>
      <c r="R13" s="61"/>
      <c r="S13" s="61"/>
      <c r="T13" s="60"/>
      <c r="U13" s="62" t="s">
        <v>27</v>
      </c>
      <c r="V13" s="60"/>
      <c r="W13" s="63"/>
      <c r="X13" s="163">
        <v>2090</v>
      </c>
      <c r="Y13" s="164"/>
      <c r="Z13" s="164"/>
      <c r="AA13" s="164"/>
      <c r="AB13" s="164"/>
      <c r="AC13" s="164"/>
      <c r="AD13" s="165">
        <v>2179</v>
      </c>
      <c r="AE13" s="166"/>
      <c r="AF13" s="166"/>
      <c r="AG13" s="166"/>
      <c r="AH13" s="166"/>
      <c r="AI13" s="167"/>
      <c r="AJ13" s="165">
        <v>2216</v>
      </c>
      <c r="AK13" s="166"/>
      <c r="AL13" s="166"/>
      <c r="AM13" s="166"/>
      <c r="AN13" s="166"/>
      <c r="AO13" s="167"/>
      <c r="AP13" s="165">
        <v>2191</v>
      </c>
      <c r="AQ13" s="166"/>
      <c r="AR13" s="166"/>
      <c r="AS13" s="166"/>
      <c r="AT13" s="166"/>
      <c r="AU13" s="167"/>
      <c r="AV13" s="135"/>
      <c r="AW13" s="136"/>
      <c r="AX13" s="136"/>
      <c r="AY13" s="136"/>
      <c r="AZ13" s="136"/>
      <c r="BA13" s="137"/>
      <c r="BH13" s="2">
        <v>13</v>
      </c>
      <c r="BI13" s="2">
        <v>44.5</v>
      </c>
    </row>
    <row r="14" spans="1:61" ht="20.25" customHeight="1" thickBot="1" x14ac:dyDescent="0.65">
      <c r="B14" s="35" t="s">
        <v>17</v>
      </c>
      <c r="C14" s="64"/>
      <c r="D14" s="64"/>
      <c r="E14" s="64"/>
      <c r="F14" s="64"/>
      <c r="G14" s="64"/>
      <c r="H14" s="64"/>
      <c r="I14" s="9"/>
      <c r="J14" s="8"/>
      <c r="K14" s="8"/>
      <c r="L14" s="8"/>
      <c r="M14" s="8"/>
      <c r="N14" s="8"/>
      <c r="O14" s="8"/>
      <c r="P14" s="8"/>
      <c r="Q14" s="8"/>
      <c r="R14" s="8"/>
      <c r="S14" s="8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H14" s="2">
        <v>14</v>
      </c>
      <c r="BI14" s="3">
        <v>35.6</v>
      </c>
    </row>
    <row r="15" spans="1:61" ht="20.25" customHeight="1" x14ac:dyDescent="0.6">
      <c r="B15" s="65" t="s">
        <v>18</v>
      </c>
      <c r="C15" s="66"/>
      <c r="D15" s="67"/>
      <c r="E15" s="67"/>
      <c r="F15" s="67"/>
      <c r="G15" s="67"/>
      <c r="H15" s="67"/>
      <c r="I15" s="68"/>
      <c r="J15" s="69"/>
      <c r="K15" s="69"/>
      <c r="L15" s="69"/>
      <c r="M15" s="69"/>
      <c r="N15" s="69"/>
      <c r="O15" s="69"/>
      <c r="P15" s="69"/>
      <c r="Q15" s="68"/>
      <c r="R15" s="69"/>
      <c r="S15" s="69"/>
      <c r="T15" s="67"/>
      <c r="U15" s="70" t="s">
        <v>28</v>
      </c>
      <c r="V15" s="67"/>
      <c r="W15" s="71"/>
      <c r="X15" s="138">
        <v>3</v>
      </c>
      <c r="Y15" s="139"/>
      <c r="Z15" s="139"/>
      <c r="AA15" s="139"/>
      <c r="AB15" s="139"/>
      <c r="AC15" s="139"/>
      <c r="AD15" s="138">
        <v>17</v>
      </c>
      <c r="AE15" s="139"/>
      <c r="AF15" s="139"/>
      <c r="AG15" s="139"/>
      <c r="AH15" s="139"/>
      <c r="AI15" s="139"/>
      <c r="AJ15" s="138">
        <v>31</v>
      </c>
      <c r="AK15" s="139"/>
      <c r="AL15" s="139"/>
      <c r="AM15" s="139"/>
      <c r="AN15" s="139"/>
      <c r="AO15" s="139"/>
      <c r="AP15" s="138">
        <v>42</v>
      </c>
      <c r="AQ15" s="139"/>
      <c r="AR15" s="139"/>
      <c r="AS15" s="139"/>
      <c r="AT15" s="139"/>
      <c r="AU15" s="139"/>
      <c r="AV15" s="138"/>
      <c r="AW15" s="139"/>
      <c r="AX15" s="139"/>
      <c r="AY15" s="139"/>
      <c r="AZ15" s="139"/>
      <c r="BA15" s="139"/>
      <c r="BH15" s="2">
        <v>15</v>
      </c>
      <c r="BI15" s="3">
        <v>42.5</v>
      </c>
    </row>
    <row r="16" spans="1:61" ht="20.25" customHeight="1" x14ac:dyDescent="0.6">
      <c r="B16" s="72" t="s">
        <v>19</v>
      </c>
      <c r="C16" s="51"/>
      <c r="D16" s="73"/>
      <c r="E16" s="73"/>
      <c r="F16" s="73"/>
      <c r="G16" s="73"/>
      <c r="H16" s="73"/>
      <c r="I16" s="51"/>
      <c r="J16" s="74"/>
      <c r="K16" s="74"/>
      <c r="L16" s="74"/>
      <c r="M16" s="74"/>
      <c r="N16" s="74"/>
      <c r="O16" s="74"/>
      <c r="P16" s="74"/>
      <c r="Q16" s="51"/>
      <c r="R16" s="74"/>
      <c r="S16" s="74"/>
      <c r="T16" s="73"/>
      <c r="U16" s="75" t="s">
        <v>28</v>
      </c>
      <c r="V16" s="73"/>
      <c r="W16" s="76"/>
      <c r="X16" s="130">
        <v>318.60000000000002</v>
      </c>
      <c r="Y16" s="131"/>
      <c r="Z16" s="131"/>
      <c r="AA16" s="131"/>
      <c r="AB16" s="131"/>
      <c r="AC16" s="131"/>
      <c r="AD16" s="130">
        <v>314</v>
      </c>
      <c r="AE16" s="131"/>
      <c r="AF16" s="131"/>
      <c r="AG16" s="131"/>
      <c r="AH16" s="131"/>
      <c r="AI16" s="131"/>
      <c r="AJ16" s="130">
        <v>329.2</v>
      </c>
      <c r="AK16" s="131"/>
      <c r="AL16" s="131"/>
      <c r="AM16" s="131"/>
      <c r="AN16" s="131"/>
      <c r="AO16" s="131"/>
      <c r="AP16" s="130">
        <v>346.3</v>
      </c>
      <c r="AQ16" s="131"/>
      <c r="AR16" s="131"/>
      <c r="AS16" s="131"/>
      <c r="AT16" s="131"/>
      <c r="AU16" s="131"/>
      <c r="AV16" s="130"/>
      <c r="AW16" s="131"/>
      <c r="AX16" s="131"/>
      <c r="AY16" s="131"/>
      <c r="AZ16" s="131"/>
      <c r="BA16" s="131"/>
      <c r="BH16" s="2">
        <v>16</v>
      </c>
      <c r="BI16" s="2">
        <v>43.4</v>
      </c>
    </row>
    <row r="17" spans="1:61" ht="20.25" customHeight="1" x14ac:dyDescent="0.6">
      <c r="B17" s="54" t="s">
        <v>20</v>
      </c>
      <c r="C17" s="14"/>
      <c r="D17" s="77"/>
      <c r="E17" s="77"/>
      <c r="F17" s="77"/>
      <c r="G17" s="77"/>
      <c r="H17" s="77"/>
      <c r="I17" s="14"/>
      <c r="J17" s="11"/>
      <c r="K17" s="11"/>
      <c r="L17" s="11"/>
      <c r="M17" s="11"/>
      <c r="N17" s="11"/>
      <c r="O17" s="11"/>
      <c r="P17" s="11"/>
      <c r="Q17" s="14"/>
      <c r="R17" s="11"/>
      <c r="S17" s="11"/>
      <c r="T17" s="77"/>
      <c r="U17" s="56" t="s">
        <v>28</v>
      </c>
      <c r="V17" s="77"/>
      <c r="W17" s="78"/>
      <c r="X17" s="132">
        <v>312.2</v>
      </c>
      <c r="Y17" s="133"/>
      <c r="Z17" s="133"/>
      <c r="AA17" s="133"/>
      <c r="AB17" s="133"/>
      <c r="AC17" s="133"/>
      <c r="AD17" s="132">
        <v>301.60000000000002</v>
      </c>
      <c r="AE17" s="133"/>
      <c r="AF17" s="133"/>
      <c r="AG17" s="133"/>
      <c r="AH17" s="133"/>
      <c r="AI17" s="133"/>
      <c r="AJ17" s="132">
        <v>312.10000000000002</v>
      </c>
      <c r="AK17" s="133"/>
      <c r="AL17" s="133"/>
      <c r="AM17" s="133"/>
      <c r="AN17" s="133"/>
      <c r="AO17" s="133"/>
      <c r="AP17" s="132">
        <v>323.3</v>
      </c>
      <c r="AQ17" s="133"/>
      <c r="AR17" s="133"/>
      <c r="AS17" s="133"/>
      <c r="AT17" s="133"/>
      <c r="AU17" s="133"/>
      <c r="AV17" s="132"/>
      <c r="AW17" s="133"/>
      <c r="AX17" s="133"/>
      <c r="AY17" s="133"/>
      <c r="AZ17" s="133"/>
      <c r="BA17" s="133"/>
      <c r="BH17" s="2">
        <v>17</v>
      </c>
      <c r="BI17" s="3">
        <v>39.6</v>
      </c>
    </row>
    <row r="18" spans="1:61" ht="20.25" customHeight="1" x14ac:dyDescent="0.6">
      <c r="B18" s="54" t="s">
        <v>21</v>
      </c>
      <c r="C18" s="14"/>
      <c r="D18" s="79"/>
      <c r="E18" s="79"/>
      <c r="F18" s="79"/>
      <c r="G18" s="79"/>
      <c r="H18" s="79"/>
      <c r="I18" s="14"/>
      <c r="J18" s="11"/>
      <c r="K18" s="11"/>
      <c r="L18" s="11"/>
      <c r="M18" s="11"/>
      <c r="N18" s="11"/>
      <c r="O18" s="11"/>
      <c r="P18" s="11"/>
      <c r="Q18" s="14"/>
      <c r="R18" s="11"/>
      <c r="S18" s="11"/>
      <c r="T18" s="79"/>
      <c r="U18" s="56" t="s">
        <v>28</v>
      </c>
      <c r="V18" s="79"/>
      <c r="W18" s="80"/>
      <c r="X18" s="126">
        <v>6.4</v>
      </c>
      <c r="Y18" s="127"/>
      <c r="Z18" s="127"/>
      <c r="AA18" s="127"/>
      <c r="AB18" s="127"/>
      <c r="AC18" s="127"/>
      <c r="AD18" s="126">
        <v>12.4</v>
      </c>
      <c r="AE18" s="127"/>
      <c r="AF18" s="127"/>
      <c r="AG18" s="127"/>
      <c r="AH18" s="127"/>
      <c r="AI18" s="127"/>
      <c r="AJ18" s="126">
        <v>17.100000000000001</v>
      </c>
      <c r="AK18" s="127"/>
      <c r="AL18" s="127"/>
      <c r="AM18" s="127"/>
      <c r="AN18" s="127"/>
      <c r="AO18" s="127"/>
      <c r="AP18" s="126">
        <v>23</v>
      </c>
      <c r="AQ18" s="127"/>
      <c r="AR18" s="127"/>
      <c r="AS18" s="127"/>
      <c r="AT18" s="127"/>
      <c r="AU18" s="127"/>
      <c r="AV18" s="126"/>
      <c r="AW18" s="127"/>
      <c r="AX18" s="127"/>
      <c r="AY18" s="127"/>
      <c r="AZ18" s="127"/>
      <c r="BA18" s="127"/>
      <c r="BH18" s="2">
        <v>18</v>
      </c>
      <c r="BI18" s="3">
        <v>39.799999999999997</v>
      </c>
    </row>
    <row r="19" spans="1:61" ht="20.25" customHeight="1" x14ac:dyDescent="0.6">
      <c r="B19" s="54" t="s">
        <v>22</v>
      </c>
      <c r="C19" s="14"/>
      <c r="D19" s="79"/>
      <c r="E19" s="79"/>
      <c r="F19" s="79"/>
      <c r="G19" s="79"/>
      <c r="H19" s="79"/>
      <c r="I19" s="14"/>
      <c r="J19" s="11"/>
      <c r="K19" s="11"/>
      <c r="L19" s="11"/>
      <c r="M19" s="11"/>
      <c r="N19" s="11"/>
      <c r="O19" s="11"/>
      <c r="P19" s="11"/>
      <c r="Q19" s="14"/>
      <c r="R19" s="11"/>
      <c r="S19" s="11"/>
      <c r="T19" s="79"/>
      <c r="U19" s="56" t="s">
        <v>28</v>
      </c>
      <c r="V19" s="79"/>
      <c r="W19" s="80"/>
      <c r="X19" s="126">
        <v>43.1</v>
      </c>
      <c r="Y19" s="127"/>
      <c r="Z19" s="127"/>
      <c r="AA19" s="127"/>
      <c r="AB19" s="127"/>
      <c r="AC19" s="127"/>
      <c r="AD19" s="126">
        <v>44.2</v>
      </c>
      <c r="AE19" s="127"/>
      <c r="AF19" s="127"/>
      <c r="AG19" s="127"/>
      <c r="AH19" s="127"/>
      <c r="AI19" s="127"/>
      <c r="AJ19" s="126">
        <v>44.8</v>
      </c>
      <c r="AK19" s="127"/>
      <c r="AL19" s="127"/>
      <c r="AM19" s="127"/>
      <c r="AN19" s="127"/>
      <c r="AO19" s="127"/>
      <c r="AP19" s="126">
        <v>44.2</v>
      </c>
      <c r="AQ19" s="127"/>
      <c r="AR19" s="127"/>
      <c r="AS19" s="127"/>
      <c r="AT19" s="127"/>
      <c r="AU19" s="127"/>
      <c r="AV19" s="126"/>
      <c r="AW19" s="127"/>
      <c r="AX19" s="127"/>
      <c r="AY19" s="127"/>
      <c r="AZ19" s="127"/>
      <c r="BA19" s="127"/>
      <c r="BH19" s="2">
        <v>19</v>
      </c>
      <c r="BI19" s="3">
        <v>44.4</v>
      </c>
    </row>
    <row r="20" spans="1:61" ht="20.25" customHeight="1" x14ac:dyDescent="0.6">
      <c r="B20" s="54" t="s">
        <v>23</v>
      </c>
      <c r="C20" s="14"/>
      <c r="D20" s="79"/>
      <c r="E20" s="79"/>
      <c r="F20" s="79"/>
      <c r="G20" s="79"/>
      <c r="H20" s="79"/>
      <c r="I20" s="14"/>
      <c r="J20" s="11"/>
      <c r="K20" s="11"/>
      <c r="L20" s="11"/>
      <c r="M20" s="11"/>
      <c r="N20" s="11"/>
      <c r="O20" s="11"/>
      <c r="P20" s="11"/>
      <c r="Q20" s="14"/>
      <c r="R20" s="11"/>
      <c r="S20" s="11"/>
      <c r="T20" s="79"/>
      <c r="U20" s="56" t="s">
        <v>24</v>
      </c>
      <c r="V20" s="79"/>
      <c r="W20" s="80"/>
      <c r="X20" s="126">
        <v>269.10000000000002</v>
      </c>
      <c r="Y20" s="127"/>
      <c r="Z20" s="127"/>
      <c r="AA20" s="127"/>
      <c r="AB20" s="127"/>
      <c r="AC20" s="127"/>
      <c r="AD20" s="126">
        <v>257.39999999999998</v>
      </c>
      <c r="AE20" s="127"/>
      <c r="AF20" s="127"/>
      <c r="AG20" s="127"/>
      <c r="AH20" s="127"/>
      <c r="AI20" s="127"/>
      <c r="AJ20" s="126">
        <v>267.3</v>
      </c>
      <c r="AK20" s="127"/>
      <c r="AL20" s="127"/>
      <c r="AM20" s="127"/>
      <c r="AN20" s="127"/>
      <c r="AO20" s="127"/>
      <c r="AP20" s="126">
        <v>279.10000000000002</v>
      </c>
      <c r="AQ20" s="127"/>
      <c r="AR20" s="127"/>
      <c r="AS20" s="127"/>
      <c r="AT20" s="127"/>
      <c r="AU20" s="127"/>
      <c r="AV20" s="126"/>
      <c r="AW20" s="127"/>
      <c r="AX20" s="127"/>
      <c r="AY20" s="127"/>
      <c r="AZ20" s="127"/>
      <c r="BA20" s="127"/>
      <c r="BH20" s="2">
        <v>20</v>
      </c>
      <c r="BI20" s="2">
        <v>44.1</v>
      </c>
    </row>
    <row r="21" spans="1:61" ht="20.25" customHeight="1" thickBot="1" x14ac:dyDescent="0.65">
      <c r="B21" s="58" t="s">
        <v>25</v>
      </c>
      <c r="C21" s="59"/>
      <c r="D21" s="81"/>
      <c r="E21" s="81"/>
      <c r="F21" s="81"/>
      <c r="G21" s="81"/>
      <c r="H21" s="81"/>
      <c r="I21" s="59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81"/>
      <c r="U21" s="81"/>
      <c r="V21" s="81"/>
      <c r="W21" s="82"/>
      <c r="X21" s="128">
        <v>2.4</v>
      </c>
      <c r="Y21" s="129"/>
      <c r="Z21" s="129"/>
      <c r="AA21" s="129"/>
      <c r="AB21" s="129"/>
      <c r="AC21" s="129"/>
      <c r="AD21" s="128">
        <v>4.8</v>
      </c>
      <c r="AE21" s="129"/>
      <c r="AF21" s="129"/>
      <c r="AG21" s="129"/>
      <c r="AH21" s="129"/>
      <c r="AI21" s="129"/>
      <c r="AJ21" s="128">
        <v>6.4</v>
      </c>
      <c r="AK21" s="129"/>
      <c r="AL21" s="129"/>
      <c r="AM21" s="129"/>
      <c r="AN21" s="129"/>
      <c r="AO21" s="129"/>
      <c r="AP21" s="128">
        <v>8.1999999999999993</v>
      </c>
      <c r="AQ21" s="129"/>
      <c r="AR21" s="129"/>
      <c r="AS21" s="129"/>
      <c r="AT21" s="129"/>
      <c r="AU21" s="129"/>
      <c r="AV21" s="128"/>
      <c r="AW21" s="129"/>
      <c r="AX21" s="129"/>
      <c r="AY21" s="129"/>
      <c r="AZ21" s="129"/>
      <c r="BA21" s="129"/>
      <c r="BH21" s="2">
        <v>21</v>
      </c>
      <c r="BI21" s="2">
        <v>41.5</v>
      </c>
    </row>
    <row r="22" spans="1:61" ht="20.25" customHeight="1" x14ac:dyDescent="0.6">
      <c r="A22" s="83"/>
      <c r="B22" s="123"/>
      <c r="G22" s="84"/>
      <c r="H22" s="85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4"/>
      <c r="U22" s="84"/>
      <c r="V22" s="84"/>
      <c r="W22" s="84"/>
      <c r="X22" s="125">
        <v>5.2</v>
      </c>
      <c r="Y22" s="125"/>
      <c r="Z22" s="125"/>
      <c r="AA22" s="87"/>
      <c r="AB22" s="87"/>
      <c r="AC22" s="87"/>
      <c r="AD22" s="125">
        <f>AD21-AD8</f>
        <v>0.79999999999999982</v>
      </c>
      <c r="AE22" s="125"/>
      <c r="AF22" s="125"/>
      <c r="AG22" s="87"/>
      <c r="AH22" s="87"/>
      <c r="AI22" s="87"/>
      <c r="AJ22" s="125">
        <v>8.85</v>
      </c>
      <c r="AK22" s="125"/>
      <c r="AL22" s="125"/>
      <c r="AM22" s="87"/>
      <c r="AN22" s="87"/>
      <c r="AO22" s="87"/>
      <c r="AP22" s="125">
        <f>AP21-AP8</f>
        <v>0.19999999999999929</v>
      </c>
      <c r="AQ22" s="125"/>
      <c r="AR22" s="125"/>
      <c r="AS22" s="87"/>
      <c r="AT22" s="87"/>
      <c r="AU22" s="87"/>
      <c r="AV22" s="125">
        <f>AV21-AV8</f>
        <v>0</v>
      </c>
      <c r="AW22" s="125"/>
      <c r="AX22" s="125"/>
      <c r="AY22" s="86"/>
      <c r="AZ22" s="86"/>
      <c r="BA22" s="88"/>
      <c r="BD22" s="116">
        <f>ROUND(AVERAGE(X22:AX22),1)</f>
        <v>3</v>
      </c>
      <c r="BE22" s="116"/>
      <c r="BF22" s="116"/>
      <c r="BG22" s="116"/>
      <c r="BH22" s="2">
        <v>22</v>
      </c>
      <c r="BI22" s="2">
        <v>42.2</v>
      </c>
    </row>
    <row r="23" spans="1:61" ht="20.25" customHeight="1" x14ac:dyDescent="0.6">
      <c r="A23" s="83"/>
      <c r="B23" s="124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90"/>
      <c r="AC23" s="89"/>
      <c r="AD23" s="89"/>
      <c r="AE23" s="89"/>
      <c r="AF23" s="89"/>
      <c r="AG23" s="89"/>
      <c r="AH23" s="117"/>
      <c r="AI23" s="118"/>
      <c r="AJ23" s="118"/>
      <c r="AK23" s="91"/>
      <c r="AL23" s="89"/>
      <c r="AM23" s="91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106"/>
      <c r="BH23" s="2">
        <v>23</v>
      </c>
      <c r="BI23" s="3">
        <v>38.700000000000003</v>
      </c>
    </row>
    <row r="24" spans="1:61" ht="20.25" customHeight="1" x14ac:dyDescent="0.6">
      <c r="B24" s="93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5"/>
      <c r="AC24" s="15"/>
      <c r="AD24" s="15"/>
      <c r="AE24" s="15"/>
      <c r="AF24" s="15"/>
      <c r="AG24" s="106"/>
      <c r="AH24" s="94"/>
      <c r="AI24" s="94"/>
      <c r="AJ24" s="94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H24" s="2">
        <v>24</v>
      </c>
      <c r="BI24" s="3">
        <v>38.700000000000003</v>
      </c>
    </row>
    <row r="25" spans="1:61" ht="20.25" customHeight="1" x14ac:dyDescent="0.6">
      <c r="B25" s="93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5"/>
      <c r="V25" s="106"/>
      <c r="W25" s="106"/>
      <c r="X25" s="106"/>
      <c r="Y25" s="106"/>
      <c r="Z25" s="106"/>
      <c r="AA25" s="106"/>
      <c r="AB25" s="95"/>
      <c r="AC25" s="106"/>
      <c r="AD25" s="106"/>
      <c r="AE25" s="106"/>
      <c r="AF25" s="106"/>
      <c r="AG25" s="106"/>
      <c r="AH25" s="119"/>
      <c r="AI25" s="120"/>
      <c r="AJ25" s="120"/>
      <c r="AK25" s="96"/>
      <c r="AL25" s="106"/>
      <c r="AM25" s="9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H25" s="2">
        <v>25</v>
      </c>
      <c r="BI25" s="2">
        <v>34.6</v>
      </c>
    </row>
    <row r="26" spans="1:61" ht="11.25" customHeight="1" x14ac:dyDescent="0.6">
      <c r="B26" s="93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5"/>
      <c r="AC26" s="15"/>
      <c r="AD26" s="15"/>
      <c r="AE26" s="15"/>
      <c r="AF26" s="15"/>
      <c r="AG26" s="106"/>
      <c r="AH26" s="94"/>
      <c r="AI26" s="94"/>
      <c r="AJ26" s="94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H26" s="2">
        <v>26</v>
      </c>
      <c r="BI26" s="2">
        <v>35.299999999999997</v>
      </c>
    </row>
    <row r="27" spans="1:61" ht="11.25" customHeight="1" x14ac:dyDescent="0.6">
      <c r="A27" s="97"/>
      <c r="B27" s="110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95"/>
      <c r="AC27" s="106"/>
      <c r="AD27" s="106"/>
      <c r="AE27" s="106"/>
      <c r="AF27" s="106"/>
      <c r="AG27" s="106"/>
      <c r="AH27" s="121"/>
      <c r="AI27" s="115"/>
      <c r="AJ27" s="122"/>
      <c r="AK27" s="98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H27" s="2">
        <v>27</v>
      </c>
      <c r="BI27" s="2">
        <v>35.1</v>
      </c>
    </row>
    <row r="28" spans="1:61" ht="11.25" customHeight="1" x14ac:dyDescent="0.6">
      <c r="A28" s="99"/>
      <c r="B28" s="110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H28" s="2">
        <v>28</v>
      </c>
      <c r="BI28" s="2">
        <v>40.700000000000003</v>
      </c>
    </row>
    <row r="29" spans="1:61" ht="11.25" customHeight="1" x14ac:dyDescent="0.6">
      <c r="A29" s="99"/>
      <c r="B29" s="1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H29" s="2">
        <v>29</v>
      </c>
      <c r="BI29" s="2">
        <v>39.700000000000003</v>
      </c>
    </row>
    <row r="30" spans="1:61" ht="11.25" customHeight="1" x14ac:dyDescent="0.6">
      <c r="A30" s="99"/>
      <c r="B30" s="1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H30" s="5">
        <v>30</v>
      </c>
      <c r="BI30" s="3">
        <v>38.1</v>
      </c>
    </row>
    <row r="31" spans="1:61" ht="11.25" customHeight="1" x14ac:dyDescent="0.6">
      <c r="A31" s="99"/>
      <c r="B31" s="1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H31" s="5">
        <v>31</v>
      </c>
      <c r="BI31" s="3">
        <v>38.1</v>
      </c>
    </row>
    <row r="32" spans="1:61" ht="11.25" customHeight="1" x14ac:dyDescent="0.6">
      <c r="A32" s="99"/>
      <c r="B32" s="110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H32" s="5">
        <v>32</v>
      </c>
      <c r="BI32" s="3">
        <v>40</v>
      </c>
    </row>
    <row r="33" spans="1:61" ht="11.25" customHeight="1" x14ac:dyDescent="0.6">
      <c r="A33" s="99"/>
      <c r="B33" s="110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H33" s="5">
        <v>33</v>
      </c>
      <c r="BI33" s="3">
        <v>38.5</v>
      </c>
    </row>
    <row r="34" spans="1:61" ht="11.25" customHeight="1" x14ac:dyDescent="0.6">
      <c r="A34" s="99"/>
      <c r="B34" s="1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H34" s="5">
        <v>34</v>
      </c>
      <c r="BI34" s="3">
        <v>31.6</v>
      </c>
    </row>
    <row r="35" spans="1:61" ht="11.25" customHeight="1" x14ac:dyDescent="0.6">
      <c r="A35" s="99"/>
      <c r="B35" s="1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E35" s="111">
        <v>2.2200000000000002</v>
      </c>
      <c r="BF35" s="111"/>
      <c r="BG35" s="111"/>
      <c r="BH35" s="5">
        <v>35</v>
      </c>
      <c r="BI35" s="3">
        <v>40.200000000000003</v>
      </c>
    </row>
    <row r="36" spans="1:61" ht="11.25" customHeight="1" x14ac:dyDescent="0.6">
      <c r="A36" s="99"/>
      <c r="B36" s="1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E36" s="112">
        <f>ROUND(BE35*0.95,3)</f>
        <v>2.109</v>
      </c>
      <c r="BF36" s="112"/>
      <c r="BG36" s="112"/>
      <c r="BH36" s="5">
        <v>36</v>
      </c>
      <c r="BI36" s="3">
        <v>41.6</v>
      </c>
    </row>
    <row r="37" spans="1:61" ht="11.25" customHeight="1" x14ac:dyDescent="0.6">
      <c r="A37" s="99"/>
      <c r="B37" s="110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E37" s="113">
        <v>6.1</v>
      </c>
      <c r="BF37" s="113"/>
      <c r="BG37" s="113"/>
      <c r="BH37" s="5">
        <v>37</v>
      </c>
      <c r="BI37" s="3">
        <v>40.1</v>
      </c>
    </row>
    <row r="38" spans="1:61" ht="11.25" customHeight="1" x14ac:dyDescent="0.6">
      <c r="A38" s="99"/>
      <c r="B38" s="110"/>
      <c r="C38" s="106"/>
      <c r="D38" s="106"/>
      <c r="E38" s="106"/>
      <c r="F38" s="106"/>
      <c r="G38" s="106"/>
      <c r="H38" s="109"/>
      <c r="I38" s="109"/>
      <c r="J38" s="109"/>
      <c r="K38" s="109"/>
      <c r="L38" s="109"/>
      <c r="M38" s="109"/>
      <c r="N38" s="109"/>
      <c r="O38" s="106"/>
      <c r="P38" s="106"/>
      <c r="Q38" s="106"/>
      <c r="R38" s="106"/>
      <c r="S38" s="114"/>
      <c r="T38" s="115"/>
      <c r="U38" s="115"/>
      <c r="V38" s="106"/>
      <c r="W38" s="106"/>
      <c r="X38" s="9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H38" s="5">
        <v>38</v>
      </c>
      <c r="BI38" s="3">
        <v>44.6</v>
      </c>
    </row>
    <row r="39" spans="1:61" ht="11.25" customHeight="1" x14ac:dyDescent="0.6">
      <c r="A39" s="99"/>
      <c r="B39" s="1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H39" s="5">
        <v>39</v>
      </c>
      <c r="BI39" s="3">
        <v>37.4</v>
      </c>
    </row>
    <row r="40" spans="1:61" ht="11.25" customHeight="1" x14ac:dyDescent="0.6">
      <c r="A40" s="99"/>
      <c r="B40" s="1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H40" s="5">
        <v>40</v>
      </c>
      <c r="BI40" s="3">
        <v>41.1</v>
      </c>
    </row>
    <row r="41" spans="1:61" ht="11.25" customHeight="1" x14ac:dyDescent="0.6">
      <c r="A41" s="99"/>
      <c r="B41" s="1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  <c r="AS41" s="106"/>
      <c r="AT41" s="106"/>
      <c r="AU41" s="106"/>
      <c r="AV41" s="106"/>
      <c r="AW41" s="106"/>
      <c r="AX41" s="106"/>
      <c r="AY41" s="106"/>
      <c r="AZ41" s="106"/>
      <c r="BA41" s="106"/>
      <c r="BH41" s="5">
        <v>41</v>
      </c>
      <c r="BI41" s="3">
        <v>44.7</v>
      </c>
    </row>
    <row r="42" spans="1:61" ht="11.25" customHeight="1" x14ac:dyDescent="0.6">
      <c r="A42" s="99"/>
      <c r="B42" s="110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H42" s="5">
        <v>42</v>
      </c>
      <c r="BI42" s="3">
        <v>41.6</v>
      </c>
    </row>
    <row r="43" spans="1:61" ht="11.25" customHeight="1" x14ac:dyDescent="0.6">
      <c r="A43" s="99"/>
      <c r="B43" s="110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  <c r="AI43" s="106"/>
      <c r="AJ43" s="106"/>
      <c r="AK43" s="106"/>
      <c r="AL43" s="106"/>
      <c r="AM43" s="106"/>
      <c r="AN43" s="106"/>
      <c r="AO43" s="106"/>
      <c r="AP43" s="106"/>
      <c r="AQ43" s="106"/>
      <c r="AR43" s="106"/>
      <c r="AS43" s="106"/>
      <c r="AT43" s="106"/>
      <c r="AU43" s="106"/>
      <c r="AV43" s="106"/>
      <c r="AW43" s="106"/>
      <c r="AX43" s="106"/>
      <c r="AY43" s="106"/>
      <c r="AZ43" s="106"/>
      <c r="BA43" s="106"/>
      <c r="BH43" s="5">
        <v>43</v>
      </c>
      <c r="BI43" s="3">
        <v>43.8</v>
      </c>
    </row>
    <row r="44" spans="1:61" ht="11.25" customHeight="1" x14ac:dyDescent="0.6">
      <c r="A44" s="99"/>
      <c r="B44" s="1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  <c r="AS44" s="106"/>
      <c r="AT44" s="106"/>
      <c r="AU44" s="106"/>
      <c r="AV44" s="106"/>
      <c r="AW44" s="106"/>
      <c r="AX44" s="106"/>
      <c r="AY44" s="106"/>
      <c r="AZ44" s="106"/>
      <c r="BA44" s="106"/>
      <c r="BH44" s="5">
        <v>44</v>
      </c>
      <c r="BI44" s="3">
        <v>44.1</v>
      </c>
    </row>
    <row r="45" spans="1:61" ht="11.25" customHeight="1" x14ac:dyDescent="0.6">
      <c r="B45" s="1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  <c r="AO45" s="106"/>
      <c r="AP45" s="106"/>
      <c r="AQ45" s="106"/>
      <c r="AR45" s="106"/>
      <c r="AS45" s="106"/>
      <c r="AT45" s="106"/>
      <c r="AU45" s="106"/>
      <c r="AV45" s="106"/>
      <c r="AW45" s="106"/>
      <c r="AX45" s="106"/>
      <c r="AY45" s="106"/>
      <c r="AZ45" s="106"/>
      <c r="BA45" s="106"/>
      <c r="BH45" s="5">
        <v>45</v>
      </c>
      <c r="BI45" s="3">
        <v>41.6</v>
      </c>
    </row>
    <row r="46" spans="1:61" ht="11.25" customHeight="1" x14ac:dyDescent="0.6">
      <c r="B46" s="1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H46" s="5">
        <v>46</v>
      </c>
      <c r="BI46" s="3">
        <v>41.9</v>
      </c>
    </row>
    <row r="47" spans="1:61" ht="11.25" customHeight="1" x14ac:dyDescent="0.6">
      <c r="A47" s="100"/>
      <c r="B47" s="110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  <c r="AS47" s="106"/>
      <c r="AT47" s="106"/>
      <c r="AU47" s="106"/>
      <c r="AV47" s="106"/>
      <c r="AW47" s="106"/>
      <c r="AX47" s="106"/>
      <c r="AY47" s="106"/>
      <c r="AZ47" s="106"/>
      <c r="BA47" s="106"/>
      <c r="BH47" s="5">
        <v>47</v>
      </c>
      <c r="BI47" s="3">
        <v>38</v>
      </c>
    </row>
    <row r="48" spans="1:61" ht="11.25" customHeight="1" x14ac:dyDescent="0.6">
      <c r="A48" s="100"/>
      <c r="B48" s="110"/>
      <c r="C48" s="106"/>
      <c r="D48" s="106"/>
      <c r="E48" s="106"/>
      <c r="F48" s="106"/>
      <c r="G48" s="109"/>
      <c r="H48" s="109"/>
      <c r="I48" s="106"/>
      <c r="J48" s="106"/>
      <c r="K48" s="106"/>
      <c r="L48" s="109"/>
      <c r="M48" s="109"/>
      <c r="N48" s="106"/>
      <c r="O48" s="106"/>
      <c r="P48" s="106"/>
      <c r="Q48" s="109"/>
      <c r="R48" s="109"/>
      <c r="S48" s="106"/>
      <c r="T48" s="106"/>
      <c r="U48" s="106"/>
      <c r="V48" s="109"/>
      <c r="W48" s="109"/>
      <c r="X48" s="106"/>
      <c r="Y48" s="106"/>
      <c r="Z48" s="106"/>
      <c r="AA48" s="109"/>
      <c r="AB48" s="109"/>
      <c r="AC48" s="106"/>
      <c r="AD48" s="106"/>
      <c r="AE48" s="106"/>
      <c r="AF48" s="109"/>
      <c r="AG48" s="109"/>
      <c r="AH48" s="106"/>
      <c r="AI48" s="106"/>
      <c r="AJ48" s="106"/>
      <c r="AK48" s="109"/>
      <c r="AL48" s="109"/>
      <c r="AM48" s="106"/>
      <c r="AN48" s="106"/>
      <c r="AO48" s="106"/>
      <c r="AP48" s="109"/>
      <c r="AQ48" s="109"/>
      <c r="AR48" s="106"/>
      <c r="AS48" s="106"/>
      <c r="AT48" s="106"/>
      <c r="AU48" s="109"/>
      <c r="AV48" s="109"/>
      <c r="AW48" s="106"/>
      <c r="AX48" s="106"/>
      <c r="AY48" s="106"/>
      <c r="AZ48" s="109"/>
      <c r="BA48" s="109"/>
      <c r="BH48" s="5">
        <v>48</v>
      </c>
      <c r="BI48" s="3">
        <v>39.5</v>
      </c>
    </row>
    <row r="49" spans="2:61" ht="11.25" customHeight="1" x14ac:dyDescent="0.6">
      <c r="B49" s="9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9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H49" s="5">
        <v>49</v>
      </c>
    </row>
    <row r="50" spans="2:61" ht="11.25" customHeight="1" x14ac:dyDescent="0.6"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H50" s="5">
        <v>50</v>
      </c>
      <c r="BI50" s="6">
        <v>42.3</v>
      </c>
    </row>
    <row r="51" spans="2:61" ht="10.5" customHeight="1" x14ac:dyDescent="0.6"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H51" s="5">
        <v>51</v>
      </c>
    </row>
    <row r="52" spans="2:61" ht="11.25" customHeight="1" x14ac:dyDescent="0.6"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H52" s="5">
        <v>52</v>
      </c>
    </row>
    <row r="53" spans="2:61" ht="11.25" customHeight="1" x14ac:dyDescent="0.6">
      <c r="BH53" s="5">
        <v>53</v>
      </c>
    </row>
    <row r="54" spans="2:61" ht="11.25" customHeight="1" x14ac:dyDescent="0.6">
      <c r="BH54" s="5">
        <v>54</v>
      </c>
      <c r="BI54" s="6">
        <v>38.9</v>
      </c>
    </row>
    <row r="55" spans="2:61" ht="11.25" customHeight="1" x14ac:dyDescent="0.6">
      <c r="BH55" s="5">
        <v>55</v>
      </c>
    </row>
    <row r="56" spans="2:61" ht="11.25" customHeight="1" x14ac:dyDescent="0.6">
      <c r="BH56" s="5">
        <v>56</v>
      </c>
    </row>
    <row r="57" spans="2:61" ht="15" customHeight="1" x14ac:dyDescent="0.6">
      <c r="BH57" s="5">
        <v>57</v>
      </c>
      <c r="BI57" s="101">
        <v>43</v>
      </c>
    </row>
    <row r="58" spans="2:61" ht="15" customHeight="1" x14ac:dyDescent="0.6">
      <c r="BH58" s="5">
        <v>58</v>
      </c>
    </row>
    <row r="59" spans="2:61" ht="15" customHeight="1" x14ac:dyDescent="0.6">
      <c r="BH59" s="5">
        <v>59</v>
      </c>
    </row>
    <row r="60" spans="2:61" ht="15" customHeight="1" x14ac:dyDescent="0.6">
      <c r="BH60" s="5">
        <v>60</v>
      </c>
      <c r="BI60" s="6">
        <v>40.700000000000003</v>
      </c>
    </row>
    <row r="61" spans="2:61" ht="15" customHeight="1" x14ac:dyDescent="0.6">
      <c r="BH61" s="5">
        <v>61</v>
      </c>
    </row>
    <row r="62" spans="2:61" ht="15" customHeight="1" x14ac:dyDescent="0.6">
      <c r="BH62" s="5">
        <v>62</v>
      </c>
    </row>
    <row r="63" spans="2:61" ht="15" customHeight="1" x14ac:dyDescent="0.6">
      <c r="BH63" s="5">
        <v>63</v>
      </c>
    </row>
    <row r="64" spans="2:61" ht="15" customHeight="1" x14ac:dyDescent="0.6">
      <c r="BH64" s="5">
        <v>64</v>
      </c>
    </row>
    <row r="65" spans="60:61" ht="15" customHeight="1" x14ac:dyDescent="0.6">
      <c r="BH65" s="5">
        <v>65</v>
      </c>
    </row>
    <row r="66" spans="60:61" x14ac:dyDescent="0.6">
      <c r="BH66" s="5">
        <v>66</v>
      </c>
      <c r="BI66" s="6">
        <v>41.3</v>
      </c>
    </row>
    <row r="67" spans="60:61" x14ac:dyDescent="0.6">
      <c r="BH67" s="5">
        <v>67</v>
      </c>
    </row>
    <row r="68" spans="60:61" x14ac:dyDescent="0.6">
      <c r="BH68" s="5">
        <v>68</v>
      </c>
      <c r="BI68" s="6">
        <v>40.200000000000003</v>
      </c>
    </row>
    <row r="69" spans="60:61" x14ac:dyDescent="0.6">
      <c r="BH69" s="5">
        <v>69</v>
      </c>
    </row>
    <row r="70" spans="60:61" x14ac:dyDescent="0.6">
      <c r="BH70" s="5">
        <v>70</v>
      </c>
    </row>
    <row r="71" spans="60:61" x14ac:dyDescent="0.6">
      <c r="BH71" s="5">
        <v>71</v>
      </c>
    </row>
    <row r="72" spans="60:61" x14ac:dyDescent="0.6">
      <c r="BH72" s="5">
        <v>72</v>
      </c>
    </row>
    <row r="73" spans="60:61" x14ac:dyDescent="0.6">
      <c r="BH73" s="5">
        <v>73</v>
      </c>
      <c r="BI73" s="6">
        <v>40.1</v>
      </c>
    </row>
    <row r="74" spans="60:61" x14ac:dyDescent="0.6">
      <c r="BH74" s="5">
        <v>74</v>
      </c>
      <c r="BI74" s="6">
        <v>40.4</v>
      </c>
    </row>
    <row r="75" spans="60:61" x14ac:dyDescent="0.6">
      <c r="BH75" s="5">
        <v>75</v>
      </c>
    </row>
    <row r="76" spans="60:61" x14ac:dyDescent="0.6">
      <c r="BH76" s="5">
        <v>76</v>
      </c>
    </row>
    <row r="77" spans="60:61" x14ac:dyDescent="0.6">
      <c r="BH77" s="5">
        <v>77</v>
      </c>
    </row>
    <row r="78" spans="60:61" x14ac:dyDescent="0.6">
      <c r="BH78" s="5">
        <v>78</v>
      </c>
    </row>
    <row r="79" spans="60:61" x14ac:dyDescent="0.6">
      <c r="BH79" s="5">
        <v>79</v>
      </c>
    </row>
    <row r="80" spans="60:61" x14ac:dyDescent="0.6">
      <c r="BH80" s="5">
        <v>80</v>
      </c>
    </row>
    <row r="81" spans="60:61" x14ac:dyDescent="0.6">
      <c r="BH81" s="5">
        <v>81</v>
      </c>
      <c r="BI81" s="6">
        <v>39.5</v>
      </c>
    </row>
    <row r="82" spans="60:61" x14ac:dyDescent="0.6">
      <c r="BH82" s="5">
        <v>82</v>
      </c>
    </row>
    <row r="83" spans="60:61" x14ac:dyDescent="0.6">
      <c r="BH83" s="5">
        <v>83</v>
      </c>
    </row>
    <row r="84" spans="60:61" x14ac:dyDescent="0.6">
      <c r="BH84" s="5">
        <v>84</v>
      </c>
    </row>
    <row r="85" spans="60:61" x14ac:dyDescent="0.6">
      <c r="BH85" s="5">
        <v>85</v>
      </c>
      <c r="BI85" s="6">
        <v>41.5</v>
      </c>
    </row>
    <row r="86" spans="60:61" x14ac:dyDescent="0.6">
      <c r="BH86" s="5">
        <v>86</v>
      </c>
    </row>
    <row r="87" spans="60:61" x14ac:dyDescent="0.6">
      <c r="BH87" s="5">
        <v>87</v>
      </c>
    </row>
    <row r="88" spans="60:61" x14ac:dyDescent="0.6">
      <c r="BH88" s="5">
        <v>88</v>
      </c>
      <c r="BI88" s="6">
        <v>40.700000000000003</v>
      </c>
    </row>
    <row r="89" spans="60:61" x14ac:dyDescent="0.6">
      <c r="BH89" s="5">
        <v>89</v>
      </c>
    </row>
    <row r="90" spans="60:61" x14ac:dyDescent="0.6">
      <c r="BH90" s="5">
        <v>90</v>
      </c>
    </row>
    <row r="91" spans="60:61" x14ac:dyDescent="0.6">
      <c r="BH91" s="5">
        <v>91</v>
      </c>
    </row>
    <row r="92" spans="60:61" x14ac:dyDescent="0.6">
      <c r="BH92" s="5">
        <v>92</v>
      </c>
      <c r="BI92" s="6">
        <v>41.4</v>
      </c>
    </row>
    <row r="93" spans="60:61" x14ac:dyDescent="0.6">
      <c r="BH93" s="5">
        <v>93</v>
      </c>
    </row>
    <row r="94" spans="60:61" x14ac:dyDescent="0.6">
      <c r="BH94" s="5">
        <v>94</v>
      </c>
    </row>
    <row r="95" spans="60:61" x14ac:dyDescent="0.6">
      <c r="BH95" s="5">
        <v>95</v>
      </c>
    </row>
    <row r="96" spans="60:61" x14ac:dyDescent="0.6">
      <c r="BH96" s="5">
        <v>96</v>
      </c>
    </row>
    <row r="97" spans="60:61" x14ac:dyDescent="0.6">
      <c r="BH97" s="5">
        <v>97</v>
      </c>
    </row>
    <row r="98" spans="60:61" x14ac:dyDescent="0.6">
      <c r="BH98" s="5">
        <v>98</v>
      </c>
      <c r="BI98" s="6">
        <v>40.4</v>
      </c>
    </row>
    <row r="99" spans="60:61" x14ac:dyDescent="0.6">
      <c r="BH99" s="5">
        <v>99</v>
      </c>
      <c r="BI99" s="6">
        <v>39.700000000000003</v>
      </c>
    </row>
    <row r="100" spans="60:61" x14ac:dyDescent="0.6">
      <c r="BH100" s="5">
        <v>100</v>
      </c>
    </row>
    <row r="101" spans="60:61" x14ac:dyDescent="0.6">
      <c r="BH101" s="5">
        <v>101</v>
      </c>
      <c r="BI101" s="6">
        <v>42.5</v>
      </c>
    </row>
    <row r="102" spans="60:61" x14ac:dyDescent="0.6">
      <c r="BH102" s="5">
        <v>102</v>
      </c>
      <c r="BI102" s="6">
        <v>41.4</v>
      </c>
    </row>
    <row r="103" spans="60:61" x14ac:dyDescent="0.6">
      <c r="BH103" s="5">
        <v>103</v>
      </c>
    </row>
    <row r="104" spans="60:61" x14ac:dyDescent="0.6">
      <c r="BH104" s="5">
        <v>104</v>
      </c>
    </row>
    <row r="105" spans="60:61" x14ac:dyDescent="0.6">
      <c r="BH105" s="5">
        <v>105</v>
      </c>
    </row>
    <row r="106" spans="60:61" x14ac:dyDescent="0.6">
      <c r="BH106" s="5">
        <v>106</v>
      </c>
    </row>
    <row r="107" spans="60:61" x14ac:dyDescent="0.6">
      <c r="BH107" s="5">
        <v>107</v>
      </c>
    </row>
    <row r="108" spans="60:61" x14ac:dyDescent="0.6">
      <c r="BH108" s="5">
        <v>108</v>
      </c>
    </row>
    <row r="109" spans="60:61" x14ac:dyDescent="0.6">
      <c r="BH109" s="5">
        <v>109</v>
      </c>
    </row>
    <row r="110" spans="60:61" x14ac:dyDescent="0.6">
      <c r="BH110" s="5">
        <v>110</v>
      </c>
    </row>
    <row r="111" spans="60:61" x14ac:dyDescent="0.6">
      <c r="BH111" s="5">
        <v>111</v>
      </c>
    </row>
    <row r="112" spans="60:61" x14ac:dyDescent="0.6">
      <c r="BH112" s="5">
        <v>112</v>
      </c>
    </row>
    <row r="113" spans="60:61" x14ac:dyDescent="0.6">
      <c r="BH113" s="5">
        <v>113</v>
      </c>
    </row>
    <row r="114" spans="60:61" x14ac:dyDescent="0.6">
      <c r="BH114" s="5">
        <v>114</v>
      </c>
    </row>
    <row r="115" spans="60:61" x14ac:dyDescent="0.6">
      <c r="BH115" s="5">
        <v>115</v>
      </c>
      <c r="BI115" s="6">
        <v>43.9</v>
      </c>
    </row>
    <row r="116" spans="60:61" x14ac:dyDescent="0.6">
      <c r="BH116" s="5">
        <v>116</v>
      </c>
    </row>
    <row r="117" spans="60:61" x14ac:dyDescent="0.6">
      <c r="BH117" s="5">
        <v>117</v>
      </c>
    </row>
    <row r="118" spans="60:61" x14ac:dyDescent="0.6">
      <c r="BH118" s="5">
        <v>118</v>
      </c>
    </row>
    <row r="119" spans="60:61" x14ac:dyDescent="0.6">
      <c r="BH119" s="5">
        <v>119</v>
      </c>
    </row>
    <row r="120" spans="60:61" x14ac:dyDescent="0.6">
      <c r="BH120" s="5">
        <v>120</v>
      </c>
    </row>
  </sheetData>
  <mergeCells count="97">
    <mergeCell ref="AG6:AK6"/>
    <mergeCell ref="AU6:AW6"/>
    <mergeCell ref="X8:AC8"/>
    <mergeCell ref="AD8:AI8"/>
    <mergeCell ref="AJ8:AO8"/>
    <mergeCell ref="AP8:AU8"/>
    <mergeCell ref="AV8:BA8"/>
    <mergeCell ref="X10:AC10"/>
    <mergeCell ref="AD10:AI10"/>
    <mergeCell ref="AJ10:AO10"/>
    <mergeCell ref="AP10:AU10"/>
    <mergeCell ref="AV10:BA10"/>
    <mergeCell ref="X9:AC9"/>
    <mergeCell ref="AD9:AI9"/>
    <mergeCell ref="AJ9:AO9"/>
    <mergeCell ref="AP9:AU9"/>
    <mergeCell ref="AV9:BA9"/>
    <mergeCell ref="X12:AC12"/>
    <mergeCell ref="AD12:AI12"/>
    <mergeCell ref="AJ12:AO12"/>
    <mergeCell ref="AP12:AU12"/>
    <mergeCell ref="AV12:BA12"/>
    <mergeCell ref="X11:AC11"/>
    <mergeCell ref="AD11:AI11"/>
    <mergeCell ref="AJ11:AO11"/>
    <mergeCell ref="AP11:AU11"/>
    <mergeCell ref="AV11:BA11"/>
    <mergeCell ref="X15:AC15"/>
    <mergeCell ref="AD15:AI15"/>
    <mergeCell ref="AJ15:AO15"/>
    <mergeCell ref="AP15:AU15"/>
    <mergeCell ref="AV15:BA15"/>
    <mergeCell ref="X13:AC13"/>
    <mergeCell ref="AD13:AI13"/>
    <mergeCell ref="AJ13:AO13"/>
    <mergeCell ref="AP13:AU13"/>
    <mergeCell ref="AV13:BA13"/>
    <mergeCell ref="X17:AC17"/>
    <mergeCell ref="AD17:AI17"/>
    <mergeCell ref="AJ17:AO17"/>
    <mergeCell ref="AP17:AU17"/>
    <mergeCell ref="AV17:BA17"/>
    <mergeCell ref="X16:AC16"/>
    <mergeCell ref="AD16:AI16"/>
    <mergeCell ref="AJ16:AO16"/>
    <mergeCell ref="AP16:AU16"/>
    <mergeCell ref="AV16:BA16"/>
    <mergeCell ref="X19:AC19"/>
    <mergeCell ref="AD19:AI19"/>
    <mergeCell ref="AJ19:AO19"/>
    <mergeCell ref="AP19:AU19"/>
    <mergeCell ref="AV19:BA19"/>
    <mergeCell ref="X18:AC18"/>
    <mergeCell ref="AD18:AI18"/>
    <mergeCell ref="AJ18:AO18"/>
    <mergeCell ref="AP18:AU18"/>
    <mergeCell ref="AV18:BA18"/>
    <mergeCell ref="X21:AC21"/>
    <mergeCell ref="AD21:AI21"/>
    <mergeCell ref="AJ21:AO21"/>
    <mergeCell ref="AP21:AU21"/>
    <mergeCell ref="AV21:BA21"/>
    <mergeCell ref="X20:AC20"/>
    <mergeCell ref="AD20:AI20"/>
    <mergeCell ref="AJ20:AO20"/>
    <mergeCell ref="AP20:AU20"/>
    <mergeCell ref="AV20:BA20"/>
    <mergeCell ref="B32:B33"/>
    <mergeCell ref="B22:B23"/>
    <mergeCell ref="X22:Z22"/>
    <mergeCell ref="AD22:AF22"/>
    <mergeCell ref="AJ22:AL22"/>
    <mergeCell ref="BD22:BG22"/>
    <mergeCell ref="AH23:AJ23"/>
    <mergeCell ref="AH25:AJ25"/>
    <mergeCell ref="B27:B28"/>
    <mergeCell ref="AH27:AJ27"/>
    <mergeCell ref="AP22:AR22"/>
    <mergeCell ref="AV22:AX22"/>
    <mergeCell ref="BE35:BG35"/>
    <mergeCell ref="BE36:BG36"/>
    <mergeCell ref="B37:B38"/>
    <mergeCell ref="BE37:BG37"/>
    <mergeCell ref="H38:N38"/>
    <mergeCell ref="S38:U38"/>
    <mergeCell ref="AZ48:BA48"/>
    <mergeCell ref="B42:B43"/>
    <mergeCell ref="B47:B48"/>
    <mergeCell ref="G48:H48"/>
    <mergeCell ref="L48:M48"/>
    <mergeCell ref="Q48:R48"/>
    <mergeCell ref="V48:W48"/>
    <mergeCell ref="AA48:AB48"/>
    <mergeCell ref="AF48:AG48"/>
    <mergeCell ref="AK48:AL48"/>
    <mergeCell ref="AP48:AQ48"/>
    <mergeCell ref="AU48:AV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20"/>
  <sheetViews>
    <sheetView zoomScale="76" zoomScaleNormal="76" workbookViewId="0">
      <selection activeCell="AV5" sqref="AV5"/>
    </sheetView>
  </sheetViews>
  <sheetFormatPr defaultColWidth="9.125" defaultRowHeight="21" x14ac:dyDescent="0.6"/>
  <cols>
    <col min="1" max="1" width="3.875" style="1" customWidth="1"/>
    <col min="2" max="9" width="2" style="1" customWidth="1"/>
    <col min="10" max="10" width="2.625" style="1" customWidth="1"/>
    <col min="11" max="52" width="2" style="1" customWidth="1"/>
    <col min="53" max="53" width="1.875" style="1" customWidth="1"/>
    <col min="54" max="55" width="2.125" style="1" customWidth="1"/>
    <col min="56" max="58" width="2.25" style="1" customWidth="1"/>
    <col min="59" max="59" width="2.75" style="1" customWidth="1"/>
    <col min="60" max="60" width="5.75" style="6" customWidth="1"/>
    <col min="61" max="61" width="7.875" style="6" customWidth="1"/>
    <col min="62" max="81" width="2.75" style="1" customWidth="1"/>
    <col min="82" max="16384" width="9.125" style="1"/>
  </cols>
  <sheetData>
    <row r="1" spans="1:61" ht="20.25" customHeight="1" x14ac:dyDescent="0.6">
      <c r="B1" s="33"/>
      <c r="C1" s="33"/>
      <c r="D1" s="33"/>
      <c r="E1" s="7"/>
      <c r="F1" s="21"/>
      <c r="G1" s="33"/>
      <c r="H1" s="33"/>
      <c r="I1" s="33"/>
      <c r="J1" s="12"/>
      <c r="K1" s="12"/>
      <c r="L1" s="12"/>
      <c r="M1" s="12"/>
      <c r="N1" s="12"/>
      <c r="O1" s="12"/>
      <c r="P1" s="12"/>
      <c r="Q1" s="12"/>
      <c r="R1" s="12"/>
      <c r="S1" s="24"/>
      <c r="T1" s="12"/>
      <c r="U1" s="12"/>
      <c r="V1" s="12"/>
      <c r="W1" s="12"/>
      <c r="X1" s="12"/>
      <c r="Y1" s="12"/>
      <c r="Z1" s="12"/>
      <c r="AA1" s="34" t="s">
        <v>0</v>
      </c>
      <c r="AB1" s="8"/>
      <c r="AC1" s="8"/>
      <c r="AD1" s="8"/>
      <c r="AE1" s="8"/>
      <c r="AF1" s="8"/>
      <c r="AG1" s="8"/>
      <c r="AH1" s="12"/>
      <c r="AI1" s="12"/>
      <c r="AJ1" s="12"/>
      <c r="AK1" s="12"/>
      <c r="AL1" s="12"/>
      <c r="AM1" s="12"/>
      <c r="AN1" s="12"/>
      <c r="AO1" s="12"/>
      <c r="AP1" s="8"/>
      <c r="AQ1" s="8"/>
      <c r="AR1" s="8"/>
      <c r="AS1" s="8"/>
      <c r="AT1" s="8"/>
      <c r="AU1" s="12"/>
      <c r="AV1" s="12"/>
      <c r="AW1" s="12"/>
      <c r="AX1" s="12"/>
      <c r="AY1" s="12"/>
      <c r="AZ1" s="12"/>
      <c r="BA1" s="12"/>
      <c r="BB1" s="24"/>
      <c r="BC1" s="7"/>
      <c r="BD1" s="7"/>
      <c r="BE1" s="7"/>
      <c r="BF1" s="7"/>
      <c r="BH1" s="2">
        <v>1</v>
      </c>
      <c r="BI1" s="2">
        <v>40.299999999999997</v>
      </c>
    </row>
    <row r="2" spans="1:61" s="4" customFormat="1" ht="20.25" customHeight="1" x14ac:dyDescent="0.6">
      <c r="B2" s="10" t="str">
        <f>[1]Proctor!$B$2</f>
        <v>Type and No. of test</v>
      </c>
      <c r="C2" s="10"/>
      <c r="D2" s="10"/>
      <c r="E2" s="16"/>
      <c r="F2" s="10"/>
      <c r="G2" s="10"/>
      <c r="H2" s="10"/>
      <c r="I2" s="9"/>
      <c r="J2" s="17"/>
      <c r="K2" s="18" t="str">
        <f>[3]sieve!B5</f>
        <v>SC0-20</v>
      </c>
      <c r="L2" s="19"/>
      <c r="M2" s="20"/>
      <c r="N2" s="21"/>
      <c r="O2" s="22"/>
      <c r="P2" s="21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9"/>
      <c r="BC2" s="9"/>
      <c r="BD2" s="9"/>
      <c r="BE2" s="9"/>
      <c r="BF2" s="9"/>
      <c r="BH2" s="2">
        <v>2</v>
      </c>
      <c r="BI2" s="2">
        <v>40.5</v>
      </c>
    </row>
    <row r="3" spans="1:61" s="4" customFormat="1" ht="20.25" customHeight="1" x14ac:dyDescent="0.6">
      <c r="B3" s="10" t="str">
        <f>[3]sieve!A8</f>
        <v>Tasted by</v>
      </c>
      <c r="C3" s="10"/>
      <c r="D3" s="10"/>
      <c r="E3" s="10"/>
      <c r="F3" s="12"/>
      <c r="G3" s="12"/>
      <c r="H3" s="12"/>
      <c r="I3" s="27" t="str">
        <f>[3]sieve!B8</f>
        <v>Kan, A</v>
      </c>
      <c r="J3" s="25"/>
      <c r="K3" s="107"/>
      <c r="L3" s="26"/>
      <c r="N3" s="28"/>
      <c r="O3" s="28"/>
      <c r="P3" s="29"/>
      <c r="Q3" s="24"/>
      <c r="R3" s="12"/>
      <c r="S3" s="12"/>
      <c r="T3" s="12"/>
      <c r="U3" s="12"/>
      <c r="V3" s="12"/>
      <c r="W3" s="12"/>
      <c r="X3" s="12"/>
      <c r="Y3" s="12"/>
      <c r="Z3" s="12"/>
      <c r="AA3" s="30"/>
      <c r="AB3" s="24"/>
      <c r="AC3" s="24"/>
      <c r="AD3" s="12"/>
      <c r="AE3" s="12"/>
      <c r="AF3" s="12"/>
      <c r="AG3" s="24"/>
      <c r="AH3" s="12"/>
      <c r="AI3" s="31"/>
      <c r="AJ3" s="31"/>
      <c r="AK3" s="31"/>
      <c r="AL3" s="31"/>
      <c r="AM3" s="31"/>
      <c r="AN3" s="31"/>
      <c r="AO3" s="12"/>
      <c r="AP3" s="12" t="str">
        <f>[3]sieve!E8</f>
        <v>Dated</v>
      </c>
      <c r="AQ3" s="12"/>
      <c r="AR3" s="12"/>
      <c r="AS3" s="12"/>
      <c r="AT3" s="12"/>
      <c r="AU3" s="7"/>
      <c r="AV3" s="31" t="str">
        <f>[3]sieve!F8</f>
        <v>June 22, 2018</v>
      </c>
      <c r="AW3" s="31"/>
      <c r="AX3" s="31"/>
      <c r="AY3" s="31"/>
      <c r="AZ3" s="31"/>
      <c r="BA3" s="31"/>
      <c r="BB3" s="31"/>
      <c r="BC3" s="32"/>
      <c r="BD3" s="9"/>
      <c r="BE3" s="9"/>
      <c r="BF3" s="9"/>
      <c r="BH3" s="2">
        <v>3</v>
      </c>
      <c r="BI3" s="2">
        <v>39.799999999999997</v>
      </c>
    </row>
    <row r="4" spans="1:61" s="4" customFormat="1" ht="20.25" customHeight="1" x14ac:dyDescent="0.6">
      <c r="A4" s="1"/>
      <c r="B4" s="35" t="s">
        <v>1</v>
      </c>
      <c r="C4" s="9"/>
      <c r="D4" s="33"/>
      <c r="E4" s="33"/>
      <c r="F4" s="33"/>
      <c r="G4" s="33"/>
      <c r="H4" s="33" t="s">
        <v>2</v>
      </c>
      <c r="I4" s="18" t="str">
        <f>[3]sieve!G5</f>
        <v>Subgrade Course</v>
      </c>
      <c r="J4" s="18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7"/>
      <c r="BC4" s="7"/>
      <c r="BD4" s="7"/>
      <c r="BE4" s="7"/>
      <c r="BF4" s="7"/>
      <c r="BG4" s="1"/>
      <c r="BH4" s="2">
        <v>4</v>
      </c>
      <c r="BI4" s="2">
        <v>41.8</v>
      </c>
    </row>
    <row r="5" spans="1:61" s="4" customFormat="1" ht="20.25" customHeight="1" x14ac:dyDescent="0.6">
      <c r="A5" s="1"/>
      <c r="B5" s="35" t="s">
        <v>3</v>
      </c>
      <c r="C5" s="9"/>
      <c r="D5" s="10"/>
      <c r="E5" s="9"/>
      <c r="F5" s="7"/>
      <c r="G5" s="9"/>
      <c r="H5" s="7" t="s">
        <v>2</v>
      </c>
      <c r="I5" s="36" t="s">
        <v>29</v>
      </c>
      <c r="J5" s="11"/>
      <c r="K5" s="11"/>
      <c r="L5" s="11"/>
      <c r="M5" s="14"/>
      <c r="N5" s="11"/>
      <c r="O5" s="11"/>
      <c r="P5" s="14"/>
      <c r="Q5" s="11"/>
      <c r="R5" s="14"/>
      <c r="S5" s="11"/>
      <c r="T5" s="11"/>
      <c r="U5" s="11"/>
      <c r="V5" s="11"/>
      <c r="W5" s="11"/>
      <c r="X5" s="11"/>
      <c r="Y5" s="11"/>
      <c r="Z5" s="11"/>
      <c r="AA5" s="37"/>
      <c r="AB5" s="24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37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24"/>
      <c r="BC5" s="7"/>
      <c r="BD5" s="7"/>
      <c r="BE5" s="7"/>
      <c r="BF5" s="7"/>
      <c r="BG5" s="1"/>
      <c r="BH5" s="2">
        <v>5</v>
      </c>
      <c r="BI5" s="2">
        <v>36.4</v>
      </c>
    </row>
    <row r="6" spans="1:61" s="4" customFormat="1" ht="20.25" customHeight="1" x14ac:dyDescent="0.6">
      <c r="A6" s="1"/>
      <c r="B6" s="35" t="s">
        <v>4</v>
      </c>
      <c r="C6" s="7"/>
      <c r="D6" s="7"/>
      <c r="E6" s="7"/>
      <c r="F6" s="7"/>
      <c r="G6" s="7"/>
      <c r="H6" s="7" t="s">
        <v>2</v>
      </c>
      <c r="I6" s="38" t="s">
        <v>26</v>
      </c>
      <c r="J6" s="38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35" t="s">
        <v>5</v>
      </c>
      <c r="AB6" s="7"/>
      <c r="AC6" s="7"/>
      <c r="AD6" s="7"/>
      <c r="AE6" s="10"/>
      <c r="AF6" s="14"/>
      <c r="AG6" s="154">
        <v>1.8919999999999999</v>
      </c>
      <c r="AH6" s="155"/>
      <c r="AI6" s="155"/>
      <c r="AJ6" s="155"/>
      <c r="AK6" s="155"/>
      <c r="AL6" s="11"/>
      <c r="AM6" s="39" t="s">
        <v>6</v>
      </c>
      <c r="AN6" s="12"/>
      <c r="AO6" s="12"/>
      <c r="AP6" s="10" t="s">
        <v>7</v>
      </c>
      <c r="AQ6" s="7"/>
      <c r="AR6" s="10"/>
      <c r="AS6" s="10"/>
      <c r="AT6" s="11"/>
      <c r="AU6" s="156">
        <v>952</v>
      </c>
      <c r="AV6" s="157"/>
      <c r="AW6" s="157"/>
      <c r="AX6" s="11"/>
      <c r="AY6" s="40" t="s">
        <v>8</v>
      </c>
      <c r="AZ6" s="12"/>
      <c r="BA6" s="12"/>
      <c r="BB6" s="24"/>
      <c r="BC6" s="7"/>
      <c r="BD6" s="7"/>
      <c r="BE6" s="7"/>
      <c r="BF6" s="7"/>
      <c r="BG6" s="1"/>
      <c r="BH6" s="2">
        <v>6</v>
      </c>
      <c r="BI6" s="2">
        <v>39.700000000000003</v>
      </c>
    </row>
    <row r="7" spans="1:61" ht="20.25" customHeight="1" thickBot="1" x14ac:dyDescent="0.65">
      <c r="B7" s="35" t="s">
        <v>9</v>
      </c>
      <c r="C7" s="33"/>
      <c r="D7" s="33"/>
      <c r="E7" s="33"/>
      <c r="F7" s="33"/>
      <c r="G7" s="33"/>
      <c r="H7" s="33"/>
      <c r="I7" s="33"/>
      <c r="J7" s="8"/>
      <c r="K7" s="8"/>
      <c r="L7" s="8"/>
      <c r="M7" s="8"/>
      <c r="N7" s="8"/>
      <c r="O7" s="8"/>
      <c r="P7" s="8"/>
      <c r="Q7" s="8"/>
      <c r="R7" s="8"/>
      <c r="S7" s="7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7"/>
      <c r="BC7" s="7"/>
      <c r="BD7" s="7"/>
      <c r="BE7" s="7"/>
      <c r="BF7" s="7"/>
      <c r="BH7" s="2">
        <v>7</v>
      </c>
      <c r="BI7" s="2">
        <v>39.9</v>
      </c>
    </row>
    <row r="8" spans="1:61" ht="20.25" customHeight="1" x14ac:dyDescent="0.6">
      <c r="B8" s="41" t="s">
        <v>10</v>
      </c>
      <c r="C8" s="42"/>
      <c r="D8" s="43"/>
      <c r="E8" s="44"/>
      <c r="F8" s="102"/>
      <c r="G8" s="102"/>
      <c r="H8" s="102"/>
      <c r="I8" s="46"/>
      <c r="J8" s="47"/>
      <c r="K8" s="47"/>
      <c r="L8" s="47"/>
      <c r="M8" s="47"/>
      <c r="N8" s="47"/>
      <c r="O8" s="47"/>
      <c r="P8" s="47"/>
      <c r="Q8" s="47"/>
      <c r="R8" s="47"/>
      <c r="S8" s="47"/>
      <c r="T8" s="102"/>
      <c r="U8" s="102"/>
      <c r="V8" s="102"/>
      <c r="W8" s="103"/>
      <c r="X8" s="158">
        <v>4</v>
      </c>
      <c r="Y8" s="159"/>
      <c r="Z8" s="159"/>
      <c r="AA8" s="159"/>
      <c r="AB8" s="159"/>
      <c r="AC8" s="159"/>
      <c r="AD8" s="160">
        <v>6</v>
      </c>
      <c r="AE8" s="161"/>
      <c r="AF8" s="161"/>
      <c r="AG8" s="161"/>
      <c r="AH8" s="161"/>
      <c r="AI8" s="162"/>
      <c r="AJ8" s="160">
        <v>8</v>
      </c>
      <c r="AK8" s="161"/>
      <c r="AL8" s="161"/>
      <c r="AM8" s="161"/>
      <c r="AN8" s="161"/>
      <c r="AO8" s="162"/>
      <c r="AP8" s="160">
        <v>10</v>
      </c>
      <c r="AQ8" s="161"/>
      <c r="AR8" s="161"/>
      <c r="AS8" s="161"/>
      <c r="AT8" s="161"/>
      <c r="AU8" s="162"/>
      <c r="AV8" s="160"/>
      <c r="AW8" s="161"/>
      <c r="AX8" s="161"/>
      <c r="AY8" s="161"/>
      <c r="AZ8" s="161"/>
      <c r="BA8" s="162"/>
      <c r="BH8" s="2">
        <v>8</v>
      </c>
      <c r="BI8" s="3">
        <v>41</v>
      </c>
    </row>
    <row r="9" spans="1:61" ht="20.25" customHeight="1" x14ac:dyDescent="0.6">
      <c r="B9" s="49" t="s">
        <v>11</v>
      </c>
      <c r="C9" s="23"/>
      <c r="D9" s="50"/>
      <c r="E9" s="50"/>
      <c r="F9" s="50"/>
      <c r="G9" s="50"/>
      <c r="H9" s="50"/>
      <c r="I9" s="23"/>
      <c r="J9" s="13"/>
      <c r="K9" s="13"/>
      <c r="L9" s="13"/>
      <c r="M9" s="13"/>
      <c r="N9" s="13"/>
      <c r="O9" s="13"/>
      <c r="P9" s="13"/>
      <c r="Q9" s="51"/>
      <c r="R9" s="13"/>
      <c r="S9" s="13"/>
      <c r="T9" s="50"/>
      <c r="U9" s="52" t="s">
        <v>12</v>
      </c>
      <c r="V9" s="50"/>
      <c r="W9" s="53"/>
      <c r="X9" s="176">
        <v>3957</v>
      </c>
      <c r="Y9" s="177"/>
      <c r="Z9" s="177"/>
      <c r="AA9" s="177"/>
      <c r="AB9" s="177"/>
      <c r="AC9" s="177"/>
      <c r="AD9" s="178">
        <v>4026</v>
      </c>
      <c r="AE9" s="179"/>
      <c r="AF9" s="179"/>
      <c r="AG9" s="179"/>
      <c r="AH9" s="179"/>
      <c r="AI9" s="180"/>
      <c r="AJ9" s="178">
        <v>4097</v>
      </c>
      <c r="AK9" s="179"/>
      <c r="AL9" s="179"/>
      <c r="AM9" s="179"/>
      <c r="AN9" s="179"/>
      <c r="AO9" s="180"/>
      <c r="AP9" s="178">
        <v>4096</v>
      </c>
      <c r="AQ9" s="179"/>
      <c r="AR9" s="179"/>
      <c r="AS9" s="179"/>
      <c r="AT9" s="179"/>
      <c r="AU9" s="180"/>
      <c r="AV9" s="151"/>
      <c r="AW9" s="152"/>
      <c r="AX9" s="152"/>
      <c r="AY9" s="152"/>
      <c r="AZ9" s="152"/>
      <c r="BA9" s="153"/>
      <c r="BH9" s="2">
        <v>9</v>
      </c>
      <c r="BI9" s="2">
        <v>35.700000000000003</v>
      </c>
    </row>
    <row r="10" spans="1:61" ht="20.25" customHeight="1" x14ac:dyDescent="0.6">
      <c r="B10" s="54" t="s">
        <v>13</v>
      </c>
      <c r="C10" s="14"/>
      <c r="D10" s="104"/>
      <c r="E10" s="104"/>
      <c r="F10" s="104"/>
      <c r="G10" s="104"/>
      <c r="H10" s="104"/>
      <c r="I10" s="14"/>
      <c r="J10" s="11"/>
      <c r="K10" s="11"/>
      <c r="L10" s="11"/>
      <c r="M10" s="11"/>
      <c r="N10" s="11"/>
      <c r="O10" s="11"/>
      <c r="P10" s="11"/>
      <c r="Q10" s="14"/>
      <c r="R10" s="11"/>
      <c r="S10" s="11"/>
      <c r="T10" s="104"/>
      <c r="U10" s="56" t="s">
        <v>12</v>
      </c>
      <c r="V10" s="104"/>
      <c r="W10" s="105"/>
      <c r="X10" s="145">
        <v>2</v>
      </c>
      <c r="Y10" s="174"/>
      <c r="Z10" s="174"/>
      <c r="AA10" s="174"/>
      <c r="AB10" s="174"/>
      <c r="AC10" s="174"/>
      <c r="AD10" s="146">
        <v>1.8919999999999999</v>
      </c>
      <c r="AE10" s="147"/>
      <c r="AF10" s="147"/>
      <c r="AG10" s="147"/>
      <c r="AH10" s="147"/>
      <c r="AI10" s="148"/>
      <c r="AJ10" s="146">
        <v>1.8919999999999999</v>
      </c>
      <c r="AK10" s="147"/>
      <c r="AL10" s="147"/>
      <c r="AM10" s="147"/>
      <c r="AN10" s="147"/>
      <c r="AO10" s="148"/>
      <c r="AP10" s="146">
        <f>$AG6</f>
        <v>1.8919999999999999</v>
      </c>
      <c r="AQ10" s="147"/>
      <c r="AR10" s="147"/>
      <c r="AS10" s="147"/>
      <c r="AT10" s="147"/>
      <c r="AU10" s="148"/>
      <c r="AV10" s="146"/>
      <c r="AW10" s="147"/>
      <c r="AX10" s="147"/>
      <c r="AY10" s="147"/>
      <c r="AZ10" s="147"/>
      <c r="BA10" s="148"/>
      <c r="BH10" s="2">
        <v>10</v>
      </c>
      <c r="BI10" s="2">
        <v>44.5</v>
      </c>
    </row>
    <row r="11" spans="1:61" ht="20.25" customHeight="1" x14ac:dyDescent="0.6">
      <c r="B11" s="54" t="s">
        <v>14</v>
      </c>
      <c r="C11" s="14"/>
      <c r="D11" s="104"/>
      <c r="E11" s="104"/>
      <c r="F11" s="104"/>
      <c r="G11" s="104"/>
      <c r="H11" s="104"/>
      <c r="I11" s="14"/>
      <c r="J11" s="11"/>
      <c r="K11" s="11"/>
      <c r="L11" s="11"/>
      <c r="M11" s="11"/>
      <c r="N11" s="11"/>
      <c r="O11" s="11"/>
      <c r="P11" s="11"/>
      <c r="Q11" s="14"/>
      <c r="R11" s="11"/>
      <c r="S11" s="11"/>
      <c r="T11" s="104"/>
      <c r="U11" s="56" t="s">
        <v>12</v>
      </c>
      <c r="V11" s="104"/>
      <c r="W11" s="105"/>
      <c r="X11" s="168">
        <v>2065</v>
      </c>
      <c r="Y11" s="169"/>
      <c r="Z11" s="169"/>
      <c r="AA11" s="169"/>
      <c r="AB11" s="169"/>
      <c r="AC11" s="169"/>
      <c r="AD11" s="170">
        <v>2134</v>
      </c>
      <c r="AE11" s="171"/>
      <c r="AF11" s="171"/>
      <c r="AG11" s="171"/>
      <c r="AH11" s="171"/>
      <c r="AI11" s="172"/>
      <c r="AJ11" s="170">
        <v>2205</v>
      </c>
      <c r="AK11" s="171"/>
      <c r="AL11" s="171"/>
      <c r="AM11" s="171"/>
      <c r="AN11" s="171"/>
      <c r="AO11" s="172"/>
      <c r="AP11" s="170">
        <v>2204</v>
      </c>
      <c r="AQ11" s="171"/>
      <c r="AR11" s="171"/>
      <c r="AS11" s="171"/>
      <c r="AT11" s="171"/>
      <c r="AU11" s="172"/>
      <c r="AV11" s="142"/>
      <c r="AW11" s="143"/>
      <c r="AX11" s="143"/>
      <c r="AY11" s="143"/>
      <c r="AZ11" s="143"/>
      <c r="BA11" s="144"/>
      <c r="BH11" s="2">
        <v>11</v>
      </c>
      <c r="BI11" s="2">
        <v>42.4</v>
      </c>
    </row>
    <row r="12" spans="1:61" ht="20.25" customHeight="1" x14ac:dyDescent="0.6">
      <c r="B12" s="54" t="s">
        <v>15</v>
      </c>
      <c r="C12" s="14"/>
      <c r="D12" s="104"/>
      <c r="E12" s="104"/>
      <c r="F12" s="104"/>
      <c r="G12" s="104"/>
      <c r="H12" s="104"/>
      <c r="I12" s="14"/>
      <c r="J12" s="11"/>
      <c r="K12" s="11"/>
      <c r="L12" s="11"/>
      <c r="M12" s="11"/>
      <c r="N12" s="11"/>
      <c r="O12" s="11"/>
      <c r="P12" s="11"/>
      <c r="Q12" s="14"/>
      <c r="R12" s="11"/>
      <c r="S12" s="11"/>
      <c r="T12" s="104"/>
      <c r="U12" s="56" t="s">
        <v>27</v>
      </c>
      <c r="V12" s="104"/>
      <c r="W12" s="105"/>
      <c r="X12" s="168">
        <v>2169</v>
      </c>
      <c r="Y12" s="169"/>
      <c r="Z12" s="169"/>
      <c r="AA12" s="169"/>
      <c r="AB12" s="169"/>
      <c r="AC12" s="169"/>
      <c r="AD12" s="170">
        <v>2242</v>
      </c>
      <c r="AE12" s="171"/>
      <c r="AF12" s="171"/>
      <c r="AG12" s="171"/>
      <c r="AH12" s="171"/>
      <c r="AI12" s="172"/>
      <c r="AJ12" s="170">
        <v>2316</v>
      </c>
      <c r="AK12" s="171"/>
      <c r="AL12" s="171"/>
      <c r="AM12" s="171"/>
      <c r="AN12" s="171"/>
      <c r="AO12" s="172"/>
      <c r="AP12" s="170">
        <v>2315</v>
      </c>
      <c r="AQ12" s="171"/>
      <c r="AR12" s="171"/>
      <c r="AS12" s="171"/>
      <c r="AT12" s="171"/>
      <c r="AU12" s="172"/>
      <c r="AV12" s="146"/>
      <c r="AW12" s="147"/>
      <c r="AX12" s="147"/>
      <c r="AY12" s="147"/>
      <c r="AZ12" s="147"/>
      <c r="BA12" s="148"/>
      <c r="BH12" s="2">
        <v>12</v>
      </c>
      <c r="BI12" s="2">
        <v>40.200000000000003</v>
      </c>
    </row>
    <row r="13" spans="1:61" ht="20.25" customHeight="1" thickBot="1" x14ac:dyDescent="0.65">
      <c r="B13" s="58" t="s">
        <v>16</v>
      </c>
      <c r="C13" s="59"/>
      <c r="D13" s="60"/>
      <c r="E13" s="60"/>
      <c r="F13" s="60"/>
      <c r="G13" s="60"/>
      <c r="H13" s="60"/>
      <c r="I13" s="59"/>
      <c r="J13" s="61"/>
      <c r="K13" s="61"/>
      <c r="L13" s="61"/>
      <c r="M13" s="61"/>
      <c r="N13" s="61"/>
      <c r="O13" s="61"/>
      <c r="P13" s="61"/>
      <c r="Q13" s="59"/>
      <c r="R13" s="61"/>
      <c r="S13" s="61"/>
      <c r="T13" s="60"/>
      <c r="U13" s="62" t="s">
        <v>27</v>
      </c>
      <c r="V13" s="60"/>
      <c r="W13" s="63"/>
      <c r="X13" s="134">
        <v>2.0779999999999998</v>
      </c>
      <c r="Y13" s="175"/>
      <c r="Z13" s="175"/>
      <c r="AA13" s="175"/>
      <c r="AB13" s="175"/>
      <c r="AC13" s="175"/>
      <c r="AD13" s="135">
        <v>2.105</v>
      </c>
      <c r="AE13" s="136"/>
      <c r="AF13" s="136"/>
      <c r="AG13" s="136"/>
      <c r="AH13" s="136"/>
      <c r="AI13" s="137"/>
      <c r="AJ13" s="135">
        <v>2.129</v>
      </c>
      <c r="AK13" s="136"/>
      <c r="AL13" s="136"/>
      <c r="AM13" s="136"/>
      <c r="AN13" s="136"/>
      <c r="AO13" s="137"/>
      <c r="AP13" s="135">
        <v>2.0910000000000002</v>
      </c>
      <c r="AQ13" s="136"/>
      <c r="AR13" s="136"/>
      <c r="AS13" s="136"/>
      <c r="AT13" s="136"/>
      <c r="AU13" s="137"/>
      <c r="AV13" s="135"/>
      <c r="AW13" s="136"/>
      <c r="AX13" s="136"/>
      <c r="AY13" s="136"/>
      <c r="AZ13" s="136"/>
      <c r="BA13" s="137"/>
      <c r="BH13" s="2">
        <v>13</v>
      </c>
      <c r="BI13" s="2">
        <v>44.5</v>
      </c>
    </row>
    <row r="14" spans="1:61" ht="20.25" customHeight="1" thickBot="1" x14ac:dyDescent="0.65">
      <c r="B14" s="35" t="s">
        <v>17</v>
      </c>
      <c r="C14" s="64"/>
      <c r="D14" s="64"/>
      <c r="E14" s="64"/>
      <c r="F14" s="64"/>
      <c r="G14" s="64"/>
      <c r="H14" s="64"/>
      <c r="I14" s="9"/>
      <c r="J14" s="8"/>
      <c r="K14" s="8"/>
      <c r="L14" s="8"/>
      <c r="M14" s="8"/>
      <c r="N14" s="8"/>
      <c r="O14" s="8"/>
      <c r="P14" s="8"/>
      <c r="Q14" s="8"/>
      <c r="R14" s="8"/>
      <c r="S14" s="8"/>
      <c r="T14" s="64"/>
      <c r="U14" s="64"/>
      <c r="V14" s="64"/>
      <c r="W14" s="64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108"/>
      <c r="AR14" s="108"/>
      <c r="AS14" s="108"/>
      <c r="AT14" s="108"/>
      <c r="AU14" s="108"/>
      <c r="AV14" s="64"/>
      <c r="AW14" s="64"/>
      <c r="AX14" s="64"/>
      <c r="AY14" s="64"/>
      <c r="AZ14" s="64"/>
      <c r="BA14" s="64"/>
      <c r="BH14" s="2">
        <v>14</v>
      </c>
      <c r="BI14" s="3">
        <v>35.6</v>
      </c>
    </row>
    <row r="15" spans="1:61" ht="20.25" customHeight="1" x14ac:dyDescent="0.6">
      <c r="B15" s="65" t="s">
        <v>18</v>
      </c>
      <c r="C15" s="66"/>
      <c r="D15" s="67"/>
      <c r="E15" s="67"/>
      <c r="F15" s="67"/>
      <c r="G15" s="67"/>
      <c r="H15" s="67"/>
      <c r="I15" s="68"/>
      <c r="J15" s="69"/>
      <c r="K15" s="69"/>
      <c r="L15" s="69"/>
      <c r="M15" s="69"/>
      <c r="N15" s="69"/>
      <c r="O15" s="69"/>
      <c r="P15" s="69"/>
      <c r="Q15" s="68"/>
      <c r="R15" s="69"/>
      <c r="S15" s="69"/>
      <c r="T15" s="67"/>
      <c r="U15" s="70" t="s">
        <v>28</v>
      </c>
      <c r="V15" s="67"/>
      <c r="W15" s="71"/>
      <c r="X15" s="138">
        <v>37</v>
      </c>
      <c r="Y15" s="139"/>
      <c r="Z15" s="139"/>
      <c r="AA15" s="139"/>
      <c r="AB15" s="139"/>
      <c r="AC15" s="139"/>
      <c r="AD15" s="138">
        <v>8</v>
      </c>
      <c r="AE15" s="139"/>
      <c r="AF15" s="139"/>
      <c r="AG15" s="139"/>
      <c r="AH15" s="139"/>
      <c r="AI15" s="139"/>
      <c r="AJ15" s="138">
        <v>10</v>
      </c>
      <c r="AK15" s="139"/>
      <c r="AL15" s="139"/>
      <c r="AM15" s="139"/>
      <c r="AN15" s="139"/>
      <c r="AO15" s="139"/>
      <c r="AP15" s="138">
        <v>33</v>
      </c>
      <c r="AQ15" s="139"/>
      <c r="AR15" s="139"/>
      <c r="AS15" s="139"/>
      <c r="AT15" s="139"/>
      <c r="AU15" s="139"/>
      <c r="AV15" s="138"/>
      <c r="AW15" s="139"/>
      <c r="AX15" s="139"/>
      <c r="AY15" s="139"/>
      <c r="AZ15" s="139"/>
      <c r="BA15" s="139"/>
      <c r="BH15" s="2">
        <v>15</v>
      </c>
      <c r="BI15" s="3">
        <v>42.5</v>
      </c>
    </row>
    <row r="16" spans="1:61" ht="20.25" customHeight="1" x14ac:dyDescent="0.6">
      <c r="B16" s="72" t="s">
        <v>19</v>
      </c>
      <c r="C16" s="51"/>
      <c r="D16" s="73"/>
      <c r="E16" s="73"/>
      <c r="F16" s="73"/>
      <c r="G16" s="73"/>
      <c r="H16" s="73"/>
      <c r="I16" s="51"/>
      <c r="J16" s="74"/>
      <c r="K16" s="74"/>
      <c r="L16" s="74"/>
      <c r="M16" s="74"/>
      <c r="N16" s="74"/>
      <c r="O16" s="74"/>
      <c r="P16" s="74"/>
      <c r="Q16" s="51"/>
      <c r="R16" s="74"/>
      <c r="S16" s="74"/>
      <c r="T16" s="73"/>
      <c r="U16" s="75" t="s">
        <v>28</v>
      </c>
      <c r="V16" s="73"/>
      <c r="W16" s="76"/>
      <c r="X16" s="130">
        <v>319</v>
      </c>
      <c r="Y16" s="131"/>
      <c r="Z16" s="131"/>
      <c r="AA16" s="131"/>
      <c r="AB16" s="131"/>
      <c r="AC16" s="131"/>
      <c r="AD16" s="130">
        <v>368.7</v>
      </c>
      <c r="AE16" s="131"/>
      <c r="AF16" s="131"/>
      <c r="AG16" s="131"/>
      <c r="AH16" s="131"/>
      <c r="AI16" s="131"/>
      <c r="AJ16" s="130">
        <v>360.2</v>
      </c>
      <c r="AK16" s="131"/>
      <c r="AL16" s="131"/>
      <c r="AM16" s="131"/>
      <c r="AN16" s="131"/>
      <c r="AO16" s="131"/>
      <c r="AP16" s="130">
        <v>361.6</v>
      </c>
      <c r="AQ16" s="131"/>
      <c r="AR16" s="131"/>
      <c r="AS16" s="131"/>
      <c r="AT16" s="131"/>
      <c r="AU16" s="131"/>
      <c r="AV16" s="130"/>
      <c r="AW16" s="131"/>
      <c r="AX16" s="131"/>
      <c r="AY16" s="131"/>
      <c r="AZ16" s="131"/>
      <c r="BA16" s="131"/>
      <c r="BH16" s="2">
        <v>16</v>
      </c>
      <c r="BI16" s="2">
        <v>43.4</v>
      </c>
    </row>
    <row r="17" spans="1:61" ht="20.25" customHeight="1" x14ac:dyDescent="0.6">
      <c r="B17" s="54" t="s">
        <v>20</v>
      </c>
      <c r="C17" s="14"/>
      <c r="D17" s="77"/>
      <c r="E17" s="77"/>
      <c r="F17" s="77"/>
      <c r="G17" s="77"/>
      <c r="H17" s="77"/>
      <c r="I17" s="14"/>
      <c r="J17" s="11"/>
      <c r="K17" s="11"/>
      <c r="L17" s="11"/>
      <c r="M17" s="11"/>
      <c r="N17" s="11"/>
      <c r="O17" s="11"/>
      <c r="P17" s="11"/>
      <c r="Q17" s="14"/>
      <c r="R17" s="11"/>
      <c r="S17" s="11"/>
      <c r="T17" s="77"/>
      <c r="U17" s="56" t="s">
        <v>28</v>
      </c>
      <c r="V17" s="77"/>
      <c r="W17" s="78"/>
      <c r="X17" s="132">
        <v>307.39999999999998</v>
      </c>
      <c r="Y17" s="133"/>
      <c r="Z17" s="133"/>
      <c r="AA17" s="133"/>
      <c r="AB17" s="133"/>
      <c r="AC17" s="133"/>
      <c r="AD17" s="132">
        <v>348.9</v>
      </c>
      <c r="AE17" s="133"/>
      <c r="AF17" s="133"/>
      <c r="AG17" s="133"/>
      <c r="AH17" s="133"/>
      <c r="AI17" s="133"/>
      <c r="AJ17" s="132">
        <v>334.6</v>
      </c>
      <c r="AK17" s="133"/>
      <c r="AL17" s="133"/>
      <c r="AM17" s="133"/>
      <c r="AN17" s="133"/>
      <c r="AO17" s="133"/>
      <c r="AP17" s="132">
        <v>331.7</v>
      </c>
      <c r="AQ17" s="133"/>
      <c r="AR17" s="133"/>
      <c r="AS17" s="133"/>
      <c r="AT17" s="133"/>
      <c r="AU17" s="133"/>
      <c r="AV17" s="132"/>
      <c r="AW17" s="133"/>
      <c r="AX17" s="133"/>
      <c r="AY17" s="133"/>
      <c r="AZ17" s="133"/>
      <c r="BA17" s="133"/>
      <c r="BH17" s="2">
        <v>17</v>
      </c>
      <c r="BI17" s="3">
        <v>39.6</v>
      </c>
    </row>
    <row r="18" spans="1:61" ht="20.25" customHeight="1" x14ac:dyDescent="0.6">
      <c r="B18" s="54" t="s">
        <v>21</v>
      </c>
      <c r="C18" s="14"/>
      <c r="D18" s="79"/>
      <c r="E18" s="79"/>
      <c r="F18" s="79"/>
      <c r="G18" s="79"/>
      <c r="H18" s="79"/>
      <c r="I18" s="14"/>
      <c r="J18" s="11"/>
      <c r="K18" s="11"/>
      <c r="L18" s="11"/>
      <c r="M18" s="11"/>
      <c r="N18" s="11"/>
      <c r="O18" s="11"/>
      <c r="P18" s="11"/>
      <c r="Q18" s="14"/>
      <c r="R18" s="11"/>
      <c r="S18" s="11"/>
      <c r="T18" s="79"/>
      <c r="U18" s="56" t="s">
        <v>28</v>
      </c>
      <c r="V18" s="79"/>
      <c r="W18" s="80"/>
      <c r="X18" s="126">
        <v>11.6</v>
      </c>
      <c r="Y18" s="127"/>
      <c r="Z18" s="127"/>
      <c r="AA18" s="127"/>
      <c r="AB18" s="127"/>
      <c r="AC18" s="127"/>
      <c r="AD18" s="126">
        <v>19.8</v>
      </c>
      <c r="AE18" s="127"/>
      <c r="AF18" s="127"/>
      <c r="AG18" s="127"/>
      <c r="AH18" s="127"/>
      <c r="AI18" s="127"/>
      <c r="AJ18" s="126">
        <v>25.6</v>
      </c>
      <c r="AK18" s="127"/>
      <c r="AL18" s="127"/>
      <c r="AM18" s="127"/>
      <c r="AN18" s="127"/>
      <c r="AO18" s="127"/>
      <c r="AP18" s="126">
        <v>29.9</v>
      </c>
      <c r="AQ18" s="127"/>
      <c r="AR18" s="127"/>
      <c r="AS18" s="127"/>
      <c r="AT18" s="127"/>
      <c r="AU18" s="127"/>
      <c r="AV18" s="126"/>
      <c r="AW18" s="127"/>
      <c r="AX18" s="127"/>
      <c r="AY18" s="127"/>
      <c r="AZ18" s="127"/>
      <c r="BA18" s="127"/>
      <c r="BH18" s="2">
        <v>18</v>
      </c>
      <c r="BI18" s="3">
        <v>39.799999999999997</v>
      </c>
    </row>
    <row r="19" spans="1:61" ht="20.25" customHeight="1" x14ac:dyDescent="0.6">
      <c r="B19" s="54" t="s">
        <v>22</v>
      </c>
      <c r="C19" s="14"/>
      <c r="D19" s="79"/>
      <c r="E19" s="79"/>
      <c r="F19" s="79"/>
      <c r="G19" s="79"/>
      <c r="H19" s="79"/>
      <c r="I19" s="14"/>
      <c r="J19" s="11"/>
      <c r="K19" s="11"/>
      <c r="L19" s="11"/>
      <c r="M19" s="11"/>
      <c r="N19" s="11"/>
      <c r="O19" s="11"/>
      <c r="P19" s="11"/>
      <c r="Q19" s="14"/>
      <c r="R19" s="11"/>
      <c r="S19" s="11"/>
      <c r="T19" s="79"/>
      <c r="U19" s="56" t="s">
        <v>28</v>
      </c>
      <c r="V19" s="79"/>
      <c r="W19" s="80"/>
      <c r="X19" s="126">
        <v>43.2</v>
      </c>
      <c r="Y19" s="127"/>
      <c r="Z19" s="127"/>
      <c r="AA19" s="127"/>
      <c r="AB19" s="127"/>
      <c r="AC19" s="127"/>
      <c r="AD19" s="126">
        <v>44.4</v>
      </c>
      <c r="AE19" s="127"/>
      <c r="AF19" s="127"/>
      <c r="AG19" s="127"/>
      <c r="AH19" s="127"/>
      <c r="AI19" s="127"/>
      <c r="AJ19" s="126">
        <v>43.1</v>
      </c>
      <c r="AK19" s="127"/>
      <c r="AL19" s="127"/>
      <c r="AM19" s="127"/>
      <c r="AN19" s="127"/>
      <c r="AO19" s="127"/>
      <c r="AP19" s="126">
        <v>43.8</v>
      </c>
      <c r="AQ19" s="127"/>
      <c r="AR19" s="127"/>
      <c r="AS19" s="127"/>
      <c r="AT19" s="127"/>
      <c r="AU19" s="127"/>
      <c r="AV19" s="126"/>
      <c r="AW19" s="127"/>
      <c r="AX19" s="127"/>
      <c r="AY19" s="127"/>
      <c r="AZ19" s="127"/>
      <c r="BA19" s="127"/>
      <c r="BH19" s="2">
        <v>19</v>
      </c>
      <c r="BI19" s="3">
        <v>44.4</v>
      </c>
    </row>
    <row r="20" spans="1:61" ht="20.25" customHeight="1" x14ac:dyDescent="0.6">
      <c r="B20" s="54" t="s">
        <v>23</v>
      </c>
      <c r="C20" s="14"/>
      <c r="D20" s="79"/>
      <c r="E20" s="79"/>
      <c r="F20" s="79"/>
      <c r="G20" s="79"/>
      <c r="H20" s="79"/>
      <c r="I20" s="14"/>
      <c r="J20" s="11"/>
      <c r="K20" s="11"/>
      <c r="L20" s="11"/>
      <c r="M20" s="11"/>
      <c r="N20" s="11"/>
      <c r="O20" s="11"/>
      <c r="P20" s="11"/>
      <c r="Q20" s="14"/>
      <c r="R20" s="11"/>
      <c r="S20" s="11"/>
      <c r="T20" s="79"/>
      <c r="U20" s="56" t="s">
        <v>24</v>
      </c>
      <c r="V20" s="79"/>
      <c r="W20" s="80"/>
      <c r="X20" s="126">
        <v>244.2</v>
      </c>
      <c r="Y20" s="127"/>
      <c r="Z20" s="127"/>
      <c r="AA20" s="127"/>
      <c r="AB20" s="127"/>
      <c r="AC20" s="127"/>
      <c r="AD20" s="126">
        <v>304.5</v>
      </c>
      <c r="AE20" s="127"/>
      <c r="AF20" s="127"/>
      <c r="AG20" s="127"/>
      <c r="AH20" s="127"/>
      <c r="AI20" s="127"/>
      <c r="AJ20" s="126">
        <v>291.5</v>
      </c>
      <c r="AK20" s="127"/>
      <c r="AL20" s="127"/>
      <c r="AM20" s="127"/>
      <c r="AN20" s="127"/>
      <c r="AO20" s="127"/>
      <c r="AP20" s="126">
        <v>287.89999999999998</v>
      </c>
      <c r="AQ20" s="127"/>
      <c r="AR20" s="127"/>
      <c r="AS20" s="127"/>
      <c r="AT20" s="127"/>
      <c r="AU20" s="127"/>
      <c r="AV20" s="126"/>
      <c r="AW20" s="127"/>
      <c r="AX20" s="127"/>
      <c r="AY20" s="127"/>
      <c r="AZ20" s="127"/>
      <c r="BA20" s="127"/>
      <c r="BH20" s="2">
        <v>20</v>
      </c>
      <c r="BI20" s="2">
        <v>44.1</v>
      </c>
    </row>
    <row r="21" spans="1:61" ht="20.25" customHeight="1" thickBot="1" x14ac:dyDescent="0.65">
      <c r="B21" s="58" t="s">
        <v>25</v>
      </c>
      <c r="C21" s="59"/>
      <c r="D21" s="81"/>
      <c r="E21" s="81"/>
      <c r="F21" s="81"/>
      <c r="G21" s="81"/>
      <c r="H21" s="81"/>
      <c r="I21" s="59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81"/>
      <c r="U21" s="81"/>
      <c r="V21" s="81"/>
      <c r="W21" s="82"/>
      <c r="X21" s="128">
        <v>4.4000000000000004</v>
      </c>
      <c r="Y21" s="129"/>
      <c r="Z21" s="129"/>
      <c r="AA21" s="129"/>
      <c r="AB21" s="129"/>
      <c r="AC21" s="129"/>
      <c r="AD21" s="128">
        <v>6.5</v>
      </c>
      <c r="AE21" s="129"/>
      <c r="AF21" s="129"/>
      <c r="AG21" s="129"/>
      <c r="AH21" s="129"/>
      <c r="AI21" s="129"/>
      <c r="AJ21" s="128">
        <v>8.8000000000000007</v>
      </c>
      <c r="AK21" s="129"/>
      <c r="AL21" s="129"/>
      <c r="AM21" s="129"/>
      <c r="AN21" s="129"/>
      <c r="AO21" s="129"/>
      <c r="AP21" s="128">
        <v>10.4</v>
      </c>
      <c r="AQ21" s="129"/>
      <c r="AR21" s="129"/>
      <c r="AS21" s="129"/>
      <c r="AT21" s="129"/>
      <c r="AU21" s="129"/>
      <c r="AV21" s="128"/>
      <c r="AW21" s="129"/>
      <c r="AX21" s="129"/>
      <c r="AY21" s="129"/>
      <c r="AZ21" s="129"/>
      <c r="BA21" s="129"/>
      <c r="BH21" s="2">
        <v>21</v>
      </c>
      <c r="BI21" s="2">
        <v>41.5</v>
      </c>
    </row>
    <row r="22" spans="1:61" ht="20.25" customHeight="1" x14ac:dyDescent="0.6">
      <c r="A22" s="83"/>
      <c r="B22" s="123"/>
      <c r="G22" s="84"/>
      <c r="H22" s="85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4"/>
      <c r="U22" s="84"/>
      <c r="V22" s="84"/>
      <c r="W22" s="84"/>
      <c r="X22" s="125">
        <v>5.2</v>
      </c>
      <c r="Y22" s="125"/>
      <c r="Z22" s="125"/>
      <c r="AA22" s="87"/>
      <c r="AB22" s="87"/>
      <c r="AC22" s="87"/>
      <c r="AD22" s="125">
        <f>AD21-AD8</f>
        <v>0.5</v>
      </c>
      <c r="AE22" s="125"/>
      <c r="AF22" s="125"/>
      <c r="AG22" s="87"/>
      <c r="AH22" s="87"/>
      <c r="AI22" s="87"/>
      <c r="AJ22" s="125">
        <v>8.85</v>
      </c>
      <c r="AK22" s="125"/>
      <c r="AL22" s="125"/>
      <c r="AM22" s="87"/>
      <c r="AN22" s="87"/>
      <c r="AO22" s="87"/>
      <c r="AP22" s="125">
        <f>AP21-AP8</f>
        <v>0.40000000000000036</v>
      </c>
      <c r="AQ22" s="125"/>
      <c r="AR22" s="125"/>
      <c r="AS22" s="87"/>
      <c r="AT22" s="87"/>
      <c r="AU22" s="87"/>
      <c r="AV22" s="125">
        <f>AV21-AV8</f>
        <v>0</v>
      </c>
      <c r="AW22" s="125"/>
      <c r="AX22" s="125"/>
      <c r="AY22" s="86"/>
      <c r="AZ22" s="86"/>
      <c r="BA22" s="88"/>
      <c r="BD22" s="116">
        <f>ROUND(AVERAGE(X22:AX22),1)</f>
        <v>3</v>
      </c>
      <c r="BE22" s="116"/>
      <c r="BF22" s="116"/>
      <c r="BG22" s="116"/>
      <c r="BH22" s="2">
        <v>22</v>
      </c>
      <c r="BI22" s="2">
        <v>42.2</v>
      </c>
    </row>
    <row r="23" spans="1:61" ht="20.25" customHeight="1" x14ac:dyDescent="0.6">
      <c r="A23" s="83"/>
      <c r="B23" s="124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90"/>
      <c r="AC23" s="89"/>
      <c r="AD23" s="89"/>
      <c r="AE23" s="89"/>
      <c r="AF23" s="89"/>
      <c r="AG23" s="89"/>
      <c r="AH23" s="117"/>
      <c r="AI23" s="118"/>
      <c r="AJ23" s="118"/>
      <c r="AK23" s="91"/>
      <c r="AL23" s="89"/>
      <c r="AM23" s="91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106"/>
      <c r="BH23" s="2">
        <v>23</v>
      </c>
      <c r="BI23" s="3">
        <v>38.700000000000003</v>
      </c>
    </row>
    <row r="24" spans="1:61" ht="20.25" customHeight="1" x14ac:dyDescent="0.6">
      <c r="B24" s="93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5"/>
      <c r="AC24" s="15"/>
      <c r="AD24" s="15"/>
      <c r="AE24" s="15"/>
      <c r="AF24" s="15"/>
      <c r="AG24" s="106"/>
      <c r="AH24" s="94"/>
      <c r="AI24" s="94"/>
      <c r="AJ24" s="94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H24" s="2">
        <v>24</v>
      </c>
      <c r="BI24" s="3">
        <v>38.700000000000003</v>
      </c>
    </row>
    <row r="25" spans="1:61" ht="20.25" customHeight="1" x14ac:dyDescent="0.6">
      <c r="B25" s="93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5"/>
      <c r="V25" s="106"/>
      <c r="W25" s="106"/>
      <c r="X25" s="106"/>
      <c r="Y25" s="106"/>
      <c r="Z25" s="106"/>
      <c r="AA25" s="106"/>
      <c r="AB25" s="95"/>
      <c r="AC25" s="106"/>
      <c r="AD25" s="106"/>
      <c r="AE25" s="106"/>
      <c r="AF25" s="106"/>
      <c r="AG25" s="106"/>
      <c r="AH25" s="119"/>
      <c r="AI25" s="120"/>
      <c r="AJ25" s="120"/>
      <c r="AK25" s="96"/>
      <c r="AL25" s="106"/>
      <c r="AM25" s="9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H25" s="2">
        <v>25</v>
      </c>
      <c r="BI25" s="2">
        <v>34.6</v>
      </c>
    </row>
    <row r="26" spans="1:61" ht="11.25" customHeight="1" x14ac:dyDescent="0.6">
      <c r="B26" s="93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5"/>
      <c r="AC26" s="15"/>
      <c r="AD26" s="15"/>
      <c r="AE26" s="15"/>
      <c r="AF26" s="15"/>
      <c r="AG26" s="106"/>
      <c r="AH26" s="94"/>
      <c r="AI26" s="94"/>
      <c r="AJ26" s="94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H26" s="2">
        <v>26</v>
      </c>
      <c r="BI26" s="2">
        <v>35.299999999999997</v>
      </c>
    </row>
    <row r="27" spans="1:61" ht="11.25" customHeight="1" x14ac:dyDescent="0.6">
      <c r="A27" s="97"/>
      <c r="B27" s="110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95"/>
      <c r="AC27" s="106"/>
      <c r="AD27" s="106"/>
      <c r="AE27" s="106"/>
      <c r="AF27" s="106"/>
      <c r="AG27" s="106"/>
      <c r="AH27" s="121"/>
      <c r="AI27" s="115"/>
      <c r="AJ27" s="122"/>
      <c r="AK27" s="98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H27" s="2">
        <v>27</v>
      </c>
      <c r="BI27" s="2">
        <v>35.1</v>
      </c>
    </row>
    <row r="28" spans="1:61" ht="11.25" customHeight="1" x14ac:dyDescent="0.6">
      <c r="A28" s="99"/>
      <c r="B28" s="110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H28" s="2">
        <v>28</v>
      </c>
      <c r="BI28" s="2">
        <v>40.700000000000003</v>
      </c>
    </row>
    <row r="29" spans="1:61" ht="11.25" customHeight="1" x14ac:dyDescent="0.6">
      <c r="A29" s="99"/>
      <c r="B29" s="1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H29" s="2">
        <v>29</v>
      </c>
      <c r="BI29" s="2">
        <v>39.700000000000003</v>
      </c>
    </row>
    <row r="30" spans="1:61" ht="11.25" customHeight="1" x14ac:dyDescent="0.6">
      <c r="A30" s="99"/>
      <c r="B30" s="1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H30" s="5">
        <v>30</v>
      </c>
      <c r="BI30" s="3">
        <v>38.1</v>
      </c>
    </row>
    <row r="31" spans="1:61" ht="11.25" customHeight="1" x14ac:dyDescent="0.6">
      <c r="A31" s="99"/>
      <c r="B31" s="1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H31" s="5">
        <v>31</v>
      </c>
      <c r="BI31" s="3">
        <v>38.1</v>
      </c>
    </row>
    <row r="32" spans="1:61" ht="11.25" customHeight="1" x14ac:dyDescent="0.6">
      <c r="A32" s="99"/>
      <c r="B32" s="110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H32" s="5">
        <v>32</v>
      </c>
      <c r="BI32" s="3">
        <v>40</v>
      </c>
    </row>
    <row r="33" spans="1:61" ht="11.25" customHeight="1" x14ac:dyDescent="0.6">
      <c r="A33" s="99"/>
      <c r="B33" s="110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H33" s="5">
        <v>33</v>
      </c>
      <c r="BI33" s="3">
        <v>38.5</v>
      </c>
    </row>
    <row r="34" spans="1:61" ht="11.25" customHeight="1" x14ac:dyDescent="0.6">
      <c r="A34" s="99"/>
      <c r="B34" s="1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H34" s="5">
        <v>34</v>
      </c>
      <c r="BI34" s="3">
        <v>31.6</v>
      </c>
    </row>
    <row r="35" spans="1:61" ht="11.25" customHeight="1" x14ac:dyDescent="0.6">
      <c r="A35" s="99"/>
      <c r="B35" s="1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E35" s="111">
        <v>2.13</v>
      </c>
      <c r="BF35" s="111"/>
      <c r="BG35" s="111"/>
      <c r="BH35" s="5">
        <v>35</v>
      </c>
      <c r="BI35" s="3">
        <v>40.200000000000003</v>
      </c>
    </row>
    <row r="36" spans="1:61" ht="11.25" customHeight="1" x14ac:dyDescent="0.6">
      <c r="A36" s="99"/>
      <c r="B36" s="1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E36" s="112">
        <f>ROUND(BE35*0.95,3)</f>
        <v>2.024</v>
      </c>
      <c r="BF36" s="112"/>
      <c r="BG36" s="112"/>
      <c r="BH36" s="5">
        <v>36</v>
      </c>
      <c r="BI36" s="3">
        <v>41.6</v>
      </c>
    </row>
    <row r="37" spans="1:61" ht="11.25" customHeight="1" x14ac:dyDescent="0.6">
      <c r="A37" s="99"/>
      <c r="B37" s="110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E37" s="113">
        <v>6.1</v>
      </c>
      <c r="BF37" s="113"/>
      <c r="BG37" s="113"/>
      <c r="BH37" s="5">
        <v>37</v>
      </c>
      <c r="BI37" s="3">
        <v>40.1</v>
      </c>
    </row>
    <row r="38" spans="1:61" ht="11.25" customHeight="1" x14ac:dyDescent="0.6">
      <c r="A38" s="99"/>
      <c r="B38" s="110"/>
      <c r="C38" s="106"/>
      <c r="D38" s="106"/>
      <c r="E38" s="106"/>
      <c r="F38" s="106"/>
      <c r="G38" s="106"/>
      <c r="H38" s="109"/>
      <c r="I38" s="109"/>
      <c r="J38" s="109"/>
      <c r="K38" s="109"/>
      <c r="L38" s="109"/>
      <c r="M38" s="109"/>
      <c r="N38" s="109"/>
      <c r="O38" s="106"/>
      <c r="P38" s="106"/>
      <c r="Q38" s="106"/>
      <c r="R38" s="106"/>
      <c r="S38" s="114"/>
      <c r="T38" s="115"/>
      <c r="U38" s="115"/>
      <c r="V38" s="106"/>
      <c r="W38" s="106"/>
      <c r="X38" s="9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H38" s="5">
        <v>38</v>
      </c>
      <c r="BI38" s="3">
        <v>44.6</v>
      </c>
    </row>
    <row r="39" spans="1:61" ht="11.25" customHeight="1" x14ac:dyDescent="0.6">
      <c r="A39" s="99"/>
      <c r="B39" s="1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H39" s="5">
        <v>39</v>
      </c>
      <c r="BI39" s="3">
        <v>37.4</v>
      </c>
    </row>
    <row r="40" spans="1:61" ht="11.25" customHeight="1" x14ac:dyDescent="0.6">
      <c r="A40" s="99"/>
      <c r="B40" s="1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H40" s="5">
        <v>40</v>
      </c>
      <c r="BI40" s="3">
        <v>41.1</v>
      </c>
    </row>
    <row r="41" spans="1:61" ht="11.25" customHeight="1" x14ac:dyDescent="0.6">
      <c r="A41" s="99"/>
      <c r="B41" s="1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  <c r="AS41" s="106"/>
      <c r="AT41" s="106"/>
      <c r="AU41" s="106"/>
      <c r="AV41" s="106"/>
      <c r="AW41" s="106"/>
      <c r="AX41" s="106"/>
      <c r="AY41" s="106"/>
      <c r="AZ41" s="106"/>
      <c r="BA41" s="106"/>
      <c r="BH41" s="5">
        <v>41</v>
      </c>
      <c r="BI41" s="3">
        <v>44.7</v>
      </c>
    </row>
    <row r="42" spans="1:61" ht="11.25" customHeight="1" x14ac:dyDescent="0.6">
      <c r="A42" s="99"/>
      <c r="B42" s="110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H42" s="5">
        <v>42</v>
      </c>
      <c r="BI42" s="3">
        <v>41.6</v>
      </c>
    </row>
    <row r="43" spans="1:61" ht="11.25" customHeight="1" x14ac:dyDescent="0.6">
      <c r="A43" s="99"/>
      <c r="B43" s="110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  <c r="AI43" s="106"/>
      <c r="AJ43" s="106"/>
      <c r="AK43" s="106"/>
      <c r="AL43" s="106"/>
      <c r="AM43" s="106"/>
      <c r="AN43" s="106"/>
      <c r="AO43" s="106"/>
      <c r="AP43" s="106"/>
      <c r="AQ43" s="106"/>
      <c r="AR43" s="106"/>
      <c r="AS43" s="106"/>
      <c r="AT43" s="106"/>
      <c r="AU43" s="106"/>
      <c r="AV43" s="106"/>
      <c r="AW43" s="106"/>
      <c r="AX43" s="106"/>
      <c r="AY43" s="106"/>
      <c r="AZ43" s="106"/>
      <c r="BA43" s="106"/>
      <c r="BH43" s="5">
        <v>43</v>
      </c>
      <c r="BI43" s="3">
        <v>43.8</v>
      </c>
    </row>
    <row r="44" spans="1:61" ht="11.25" customHeight="1" x14ac:dyDescent="0.6">
      <c r="A44" s="99"/>
      <c r="B44" s="1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  <c r="AS44" s="106"/>
      <c r="AT44" s="106"/>
      <c r="AU44" s="106"/>
      <c r="AV44" s="106"/>
      <c r="AW44" s="106"/>
      <c r="AX44" s="106"/>
      <c r="AY44" s="106"/>
      <c r="AZ44" s="106"/>
      <c r="BA44" s="106"/>
      <c r="BH44" s="5">
        <v>44</v>
      </c>
      <c r="BI44" s="3">
        <v>44.1</v>
      </c>
    </row>
    <row r="45" spans="1:61" ht="11.25" customHeight="1" x14ac:dyDescent="0.6">
      <c r="B45" s="1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  <c r="AO45" s="106"/>
      <c r="AP45" s="106"/>
      <c r="AQ45" s="106"/>
      <c r="AR45" s="106"/>
      <c r="AS45" s="106"/>
      <c r="AT45" s="106"/>
      <c r="AU45" s="106"/>
      <c r="AV45" s="106"/>
      <c r="AW45" s="106"/>
      <c r="AX45" s="106"/>
      <c r="AY45" s="106"/>
      <c r="AZ45" s="106"/>
      <c r="BA45" s="106"/>
      <c r="BH45" s="5">
        <v>45</v>
      </c>
      <c r="BI45" s="3">
        <v>41.6</v>
      </c>
    </row>
    <row r="46" spans="1:61" ht="11.25" customHeight="1" x14ac:dyDescent="0.6">
      <c r="B46" s="1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H46" s="5">
        <v>46</v>
      </c>
      <c r="BI46" s="3">
        <v>41.9</v>
      </c>
    </row>
    <row r="47" spans="1:61" ht="11.25" customHeight="1" x14ac:dyDescent="0.6">
      <c r="A47" s="100"/>
      <c r="B47" s="110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  <c r="AS47" s="106"/>
      <c r="AT47" s="106"/>
      <c r="AU47" s="106"/>
      <c r="AV47" s="106"/>
      <c r="AW47" s="106"/>
      <c r="AX47" s="106"/>
      <c r="AY47" s="106"/>
      <c r="AZ47" s="106"/>
      <c r="BA47" s="106"/>
      <c r="BH47" s="5">
        <v>47</v>
      </c>
      <c r="BI47" s="3">
        <v>38</v>
      </c>
    </row>
    <row r="48" spans="1:61" ht="11.25" customHeight="1" x14ac:dyDescent="0.6">
      <c r="A48" s="100"/>
      <c r="B48" s="110"/>
      <c r="C48" s="106"/>
      <c r="D48" s="106"/>
      <c r="E48" s="106"/>
      <c r="F48" s="106"/>
      <c r="G48" s="109"/>
      <c r="H48" s="109"/>
      <c r="I48" s="106"/>
      <c r="J48" s="106"/>
      <c r="K48" s="106"/>
      <c r="L48" s="109"/>
      <c r="M48" s="109"/>
      <c r="N48" s="106"/>
      <c r="O48" s="106"/>
      <c r="P48" s="106"/>
      <c r="Q48" s="109"/>
      <c r="R48" s="109"/>
      <c r="S48" s="106"/>
      <c r="T48" s="106"/>
      <c r="U48" s="106"/>
      <c r="V48" s="109"/>
      <c r="W48" s="109"/>
      <c r="X48" s="106"/>
      <c r="Y48" s="106"/>
      <c r="Z48" s="106"/>
      <c r="AA48" s="109"/>
      <c r="AB48" s="109"/>
      <c r="AC48" s="106"/>
      <c r="AD48" s="106"/>
      <c r="AE48" s="106"/>
      <c r="AF48" s="109"/>
      <c r="AG48" s="109"/>
      <c r="AH48" s="106"/>
      <c r="AI48" s="106"/>
      <c r="AJ48" s="106"/>
      <c r="AK48" s="109"/>
      <c r="AL48" s="109"/>
      <c r="AM48" s="106"/>
      <c r="AN48" s="106"/>
      <c r="AO48" s="106"/>
      <c r="AP48" s="109"/>
      <c r="AQ48" s="109"/>
      <c r="AR48" s="106"/>
      <c r="AS48" s="106"/>
      <c r="AT48" s="106"/>
      <c r="AU48" s="109"/>
      <c r="AV48" s="109"/>
      <c r="AW48" s="106"/>
      <c r="AX48" s="106"/>
      <c r="AY48" s="106"/>
      <c r="AZ48" s="109"/>
      <c r="BA48" s="109"/>
      <c r="BH48" s="5">
        <v>48</v>
      </c>
      <c r="BI48" s="3">
        <v>39.5</v>
      </c>
    </row>
    <row r="49" spans="2:61" ht="11.25" customHeight="1" x14ac:dyDescent="0.6">
      <c r="B49" s="9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9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H49" s="5">
        <v>49</v>
      </c>
    </row>
    <row r="50" spans="2:61" ht="11.25" customHeight="1" x14ac:dyDescent="0.6"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H50" s="5">
        <v>50</v>
      </c>
      <c r="BI50" s="6">
        <v>42.3</v>
      </c>
    </row>
    <row r="51" spans="2:61" ht="10.5" customHeight="1" x14ac:dyDescent="0.6"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H51" s="5">
        <v>51</v>
      </c>
    </row>
    <row r="52" spans="2:61" ht="11.25" customHeight="1" x14ac:dyDescent="0.6"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H52" s="5">
        <v>52</v>
      </c>
    </row>
    <row r="53" spans="2:61" ht="11.25" customHeight="1" x14ac:dyDescent="0.6">
      <c r="BH53" s="5">
        <v>53</v>
      </c>
    </row>
    <row r="54" spans="2:61" ht="11.25" customHeight="1" x14ac:dyDescent="0.6">
      <c r="BH54" s="5">
        <v>54</v>
      </c>
      <c r="BI54" s="6">
        <v>38.9</v>
      </c>
    </row>
    <row r="55" spans="2:61" ht="11.25" customHeight="1" x14ac:dyDescent="0.6">
      <c r="BH55" s="5">
        <v>55</v>
      </c>
    </row>
    <row r="56" spans="2:61" ht="11.25" customHeight="1" x14ac:dyDescent="0.6">
      <c r="BH56" s="5">
        <v>56</v>
      </c>
    </row>
    <row r="57" spans="2:61" ht="15" customHeight="1" x14ac:dyDescent="0.6">
      <c r="BH57" s="5">
        <v>57</v>
      </c>
      <c r="BI57" s="101">
        <v>43</v>
      </c>
    </row>
    <row r="58" spans="2:61" ht="15" customHeight="1" x14ac:dyDescent="0.6">
      <c r="BH58" s="5">
        <v>58</v>
      </c>
    </row>
    <row r="59" spans="2:61" ht="15" customHeight="1" x14ac:dyDescent="0.6">
      <c r="BH59" s="5">
        <v>59</v>
      </c>
    </row>
    <row r="60" spans="2:61" ht="15" customHeight="1" x14ac:dyDescent="0.6">
      <c r="BH60" s="5">
        <v>60</v>
      </c>
      <c r="BI60" s="6">
        <v>40.700000000000003</v>
      </c>
    </row>
    <row r="61" spans="2:61" ht="15" customHeight="1" x14ac:dyDescent="0.6">
      <c r="BH61" s="5">
        <v>61</v>
      </c>
    </row>
    <row r="62" spans="2:61" ht="15" customHeight="1" x14ac:dyDescent="0.6">
      <c r="BH62" s="5">
        <v>62</v>
      </c>
    </row>
    <row r="63" spans="2:61" ht="15" customHeight="1" x14ac:dyDescent="0.6">
      <c r="BH63" s="5">
        <v>63</v>
      </c>
    </row>
    <row r="64" spans="2:61" ht="15" customHeight="1" x14ac:dyDescent="0.6">
      <c r="BH64" s="5">
        <v>64</v>
      </c>
    </row>
    <row r="65" spans="60:61" ht="15" customHeight="1" x14ac:dyDescent="0.6">
      <c r="BH65" s="5">
        <v>65</v>
      </c>
    </row>
    <row r="66" spans="60:61" x14ac:dyDescent="0.6">
      <c r="BH66" s="5">
        <v>66</v>
      </c>
      <c r="BI66" s="6">
        <v>41.3</v>
      </c>
    </row>
    <row r="67" spans="60:61" x14ac:dyDescent="0.6">
      <c r="BH67" s="5">
        <v>67</v>
      </c>
    </row>
    <row r="68" spans="60:61" x14ac:dyDescent="0.6">
      <c r="BH68" s="5">
        <v>68</v>
      </c>
      <c r="BI68" s="6">
        <v>40.200000000000003</v>
      </c>
    </row>
    <row r="69" spans="60:61" x14ac:dyDescent="0.6">
      <c r="BH69" s="5">
        <v>69</v>
      </c>
    </row>
    <row r="70" spans="60:61" x14ac:dyDescent="0.6">
      <c r="BH70" s="5">
        <v>70</v>
      </c>
    </row>
    <row r="71" spans="60:61" x14ac:dyDescent="0.6">
      <c r="BH71" s="5">
        <v>71</v>
      </c>
    </row>
    <row r="72" spans="60:61" x14ac:dyDescent="0.6">
      <c r="BH72" s="5">
        <v>72</v>
      </c>
    </row>
    <row r="73" spans="60:61" x14ac:dyDescent="0.6">
      <c r="BH73" s="5">
        <v>73</v>
      </c>
      <c r="BI73" s="6">
        <v>40.1</v>
      </c>
    </row>
    <row r="74" spans="60:61" x14ac:dyDescent="0.6">
      <c r="BH74" s="5">
        <v>74</v>
      </c>
      <c r="BI74" s="6">
        <v>40.4</v>
      </c>
    </row>
    <row r="75" spans="60:61" x14ac:dyDescent="0.6">
      <c r="BH75" s="5">
        <v>75</v>
      </c>
    </row>
    <row r="76" spans="60:61" x14ac:dyDescent="0.6">
      <c r="BH76" s="5">
        <v>76</v>
      </c>
    </row>
    <row r="77" spans="60:61" x14ac:dyDescent="0.6">
      <c r="BH77" s="5">
        <v>77</v>
      </c>
    </row>
    <row r="78" spans="60:61" x14ac:dyDescent="0.6">
      <c r="BH78" s="5">
        <v>78</v>
      </c>
    </row>
    <row r="79" spans="60:61" x14ac:dyDescent="0.6">
      <c r="BH79" s="5">
        <v>79</v>
      </c>
    </row>
    <row r="80" spans="60:61" x14ac:dyDescent="0.6">
      <c r="BH80" s="5">
        <v>80</v>
      </c>
    </row>
    <row r="81" spans="60:61" x14ac:dyDescent="0.6">
      <c r="BH81" s="5">
        <v>81</v>
      </c>
      <c r="BI81" s="6">
        <v>39.5</v>
      </c>
    </row>
    <row r="82" spans="60:61" x14ac:dyDescent="0.6">
      <c r="BH82" s="5">
        <v>82</v>
      </c>
    </row>
    <row r="83" spans="60:61" x14ac:dyDescent="0.6">
      <c r="BH83" s="5">
        <v>83</v>
      </c>
    </row>
    <row r="84" spans="60:61" x14ac:dyDescent="0.6">
      <c r="BH84" s="5">
        <v>84</v>
      </c>
    </row>
    <row r="85" spans="60:61" x14ac:dyDescent="0.6">
      <c r="BH85" s="5">
        <v>85</v>
      </c>
      <c r="BI85" s="6">
        <v>41.5</v>
      </c>
    </row>
    <row r="86" spans="60:61" x14ac:dyDescent="0.6">
      <c r="BH86" s="5">
        <v>86</v>
      </c>
    </row>
    <row r="87" spans="60:61" x14ac:dyDescent="0.6">
      <c r="BH87" s="5">
        <v>87</v>
      </c>
    </row>
    <row r="88" spans="60:61" x14ac:dyDescent="0.6">
      <c r="BH88" s="5">
        <v>88</v>
      </c>
      <c r="BI88" s="6">
        <v>40.700000000000003</v>
      </c>
    </row>
    <row r="89" spans="60:61" x14ac:dyDescent="0.6">
      <c r="BH89" s="5">
        <v>89</v>
      </c>
    </row>
    <row r="90" spans="60:61" x14ac:dyDescent="0.6">
      <c r="BH90" s="5">
        <v>90</v>
      </c>
    </row>
    <row r="91" spans="60:61" x14ac:dyDescent="0.6">
      <c r="BH91" s="5">
        <v>91</v>
      </c>
    </row>
    <row r="92" spans="60:61" x14ac:dyDescent="0.6">
      <c r="BH92" s="5">
        <v>92</v>
      </c>
      <c r="BI92" s="6">
        <v>41.4</v>
      </c>
    </row>
    <row r="93" spans="60:61" x14ac:dyDescent="0.6">
      <c r="BH93" s="5">
        <v>93</v>
      </c>
    </row>
    <row r="94" spans="60:61" x14ac:dyDescent="0.6">
      <c r="BH94" s="5">
        <v>94</v>
      </c>
    </row>
    <row r="95" spans="60:61" x14ac:dyDescent="0.6">
      <c r="BH95" s="5">
        <v>95</v>
      </c>
    </row>
    <row r="96" spans="60:61" x14ac:dyDescent="0.6">
      <c r="BH96" s="5">
        <v>96</v>
      </c>
    </row>
    <row r="97" spans="60:61" x14ac:dyDescent="0.6">
      <c r="BH97" s="5">
        <v>97</v>
      </c>
    </row>
    <row r="98" spans="60:61" x14ac:dyDescent="0.6">
      <c r="BH98" s="5">
        <v>98</v>
      </c>
      <c r="BI98" s="6">
        <v>40.4</v>
      </c>
    </row>
    <row r="99" spans="60:61" x14ac:dyDescent="0.6">
      <c r="BH99" s="5">
        <v>99</v>
      </c>
      <c r="BI99" s="6">
        <v>39.700000000000003</v>
      </c>
    </row>
    <row r="100" spans="60:61" x14ac:dyDescent="0.6">
      <c r="BH100" s="5">
        <v>100</v>
      </c>
    </row>
    <row r="101" spans="60:61" x14ac:dyDescent="0.6">
      <c r="BH101" s="5">
        <v>101</v>
      </c>
      <c r="BI101" s="6">
        <v>42.5</v>
      </c>
    </row>
    <row r="102" spans="60:61" x14ac:dyDescent="0.6">
      <c r="BH102" s="5">
        <v>102</v>
      </c>
      <c r="BI102" s="6">
        <v>41.4</v>
      </c>
    </row>
    <row r="103" spans="60:61" x14ac:dyDescent="0.6">
      <c r="BH103" s="5">
        <v>103</v>
      </c>
    </row>
    <row r="104" spans="60:61" x14ac:dyDescent="0.6">
      <c r="BH104" s="5">
        <v>104</v>
      </c>
    </row>
    <row r="105" spans="60:61" x14ac:dyDescent="0.6">
      <c r="BH105" s="5">
        <v>105</v>
      </c>
    </row>
    <row r="106" spans="60:61" x14ac:dyDescent="0.6">
      <c r="BH106" s="5">
        <v>106</v>
      </c>
    </row>
    <row r="107" spans="60:61" x14ac:dyDescent="0.6">
      <c r="BH107" s="5">
        <v>107</v>
      </c>
    </row>
    <row r="108" spans="60:61" x14ac:dyDescent="0.6">
      <c r="BH108" s="5">
        <v>108</v>
      </c>
    </row>
    <row r="109" spans="60:61" x14ac:dyDescent="0.6">
      <c r="BH109" s="5">
        <v>109</v>
      </c>
    </row>
    <row r="110" spans="60:61" x14ac:dyDescent="0.6">
      <c r="BH110" s="5">
        <v>110</v>
      </c>
    </row>
    <row r="111" spans="60:61" x14ac:dyDescent="0.6">
      <c r="BH111" s="5">
        <v>111</v>
      </c>
    </row>
    <row r="112" spans="60:61" x14ac:dyDescent="0.6">
      <c r="BH112" s="5">
        <v>112</v>
      </c>
    </row>
    <row r="113" spans="60:61" x14ac:dyDescent="0.6">
      <c r="BH113" s="5">
        <v>113</v>
      </c>
    </row>
    <row r="114" spans="60:61" x14ac:dyDescent="0.6">
      <c r="BH114" s="5">
        <v>114</v>
      </c>
    </row>
    <row r="115" spans="60:61" x14ac:dyDescent="0.6">
      <c r="BH115" s="5">
        <v>115</v>
      </c>
      <c r="BI115" s="6">
        <v>43.9</v>
      </c>
    </row>
    <row r="116" spans="60:61" x14ac:dyDescent="0.6">
      <c r="BH116" s="5">
        <v>116</v>
      </c>
    </row>
    <row r="117" spans="60:61" x14ac:dyDescent="0.6">
      <c r="BH117" s="5">
        <v>117</v>
      </c>
    </row>
    <row r="118" spans="60:61" x14ac:dyDescent="0.6">
      <c r="BH118" s="5">
        <v>118</v>
      </c>
    </row>
    <row r="119" spans="60:61" x14ac:dyDescent="0.6">
      <c r="BH119" s="5">
        <v>119</v>
      </c>
    </row>
    <row r="120" spans="60:61" x14ac:dyDescent="0.6">
      <c r="BH120" s="5">
        <v>120</v>
      </c>
    </row>
  </sheetData>
  <mergeCells count="97">
    <mergeCell ref="AG6:AK6"/>
    <mergeCell ref="AU6:AW6"/>
    <mergeCell ref="X8:AC8"/>
    <mergeCell ref="AD8:AI8"/>
    <mergeCell ref="AJ8:AO8"/>
    <mergeCell ref="AP8:AU8"/>
    <mergeCell ref="AV8:BA8"/>
    <mergeCell ref="X10:AC10"/>
    <mergeCell ref="AD10:AI10"/>
    <mergeCell ref="AJ10:AO10"/>
    <mergeCell ref="AP10:AU10"/>
    <mergeCell ref="AV10:BA10"/>
    <mergeCell ref="X9:AC9"/>
    <mergeCell ref="AD9:AI9"/>
    <mergeCell ref="AJ9:AO9"/>
    <mergeCell ref="AP9:AU9"/>
    <mergeCell ref="AV9:BA9"/>
    <mergeCell ref="X12:AC12"/>
    <mergeCell ref="AD12:AI12"/>
    <mergeCell ref="AJ12:AO12"/>
    <mergeCell ref="AP12:AU12"/>
    <mergeCell ref="AV12:BA12"/>
    <mergeCell ref="X11:AC11"/>
    <mergeCell ref="AD11:AI11"/>
    <mergeCell ref="AJ11:AO11"/>
    <mergeCell ref="AP11:AU11"/>
    <mergeCell ref="AV11:BA11"/>
    <mergeCell ref="X15:AC15"/>
    <mergeCell ref="AD15:AI15"/>
    <mergeCell ref="AJ15:AO15"/>
    <mergeCell ref="AP15:AU15"/>
    <mergeCell ref="AV15:BA15"/>
    <mergeCell ref="X13:AC13"/>
    <mergeCell ref="AD13:AI13"/>
    <mergeCell ref="AJ13:AO13"/>
    <mergeCell ref="AP13:AU13"/>
    <mergeCell ref="AV13:BA13"/>
    <mergeCell ref="X17:AC17"/>
    <mergeCell ref="AD17:AI17"/>
    <mergeCell ref="AJ17:AO17"/>
    <mergeCell ref="AP17:AU17"/>
    <mergeCell ref="AV17:BA17"/>
    <mergeCell ref="X16:AC16"/>
    <mergeCell ref="AD16:AI16"/>
    <mergeCell ref="AJ16:AO16"/>
    <mergeCell ref="AP16:AU16"/>
    <mergeCell ref="AV16:BA16"/>
    <mergeCell ref="X19:AC19"/>
    <mergeCell ref="AD19:AI19"/>
    <mergeCell ref="AJ19:AO19"/>
    <mergeCell ref="AP19:AU19"/>
    <mergeCell ref="AV19:BA19"/>
    <mergeCell ref="X18:AC18"/>
    <mergeCell ref="AD18:AI18"/>
    <mergeCell ref="AJ18:AO18"/>
    <mergeCell ref="AP18:AU18"/>
    <mergeCell ref="AV18:BA18"/>
    <mergeCell ref="X21:AC21"/>
    <mergeCell ref="AD21:AI21"/>
    <mergeCell ref="AJ21:AO21"/>
    <mergeCell ref="AP21:AU21"/>
    <mergeCell ref="AV21:BA21"/>
    <mergeCell ref="X20:AC20"/>
    <mergeCell ref="AD20:AI20"/>
    <mergeCell ref="AJ20:AO20"/>
    <mergeCell ref="AP20:AU20"/>
    <mergeCell ref="AV20:BA20"/>
    <mergeCell ref="B32:B33"/>
    <mergeCell ref="B22:B23"/>
    <mergeCell ref="X22:Z22"/>
    <mergeCell ref="AD22:AF22"/>
    <mergeCell ref="AJ22:AL22"/>
    <mergeCell ref="BD22:BG22"/>
    <mergeCell ref="AH23:AJ23"/>
    <mergeCell ref="AH25:AJ25"/>
    <mergeCell ref="B27:B28"/>
    <mergeCell ref="AH27:AJ27"/>
    <mergeCell ref="AP22:AR22"/>
    <mergeCell ref="AV22:AX22"/>
    <mergeCell ref="BE35:BG35"/>
    <mergeCell ref="BE36:BG36"/>
    <mergeCell ref="B37:B38"/>
    <mergeCell ref="BE37:BG37"/>
    <mergeCell ref="H38:N38"/>
    <mergeCell ref="S38:U38"/>
    <mergeCell ref="AZ48:BA48"/>
    <mergeCell ref="B42:B43"/>
    <mergeCell ref="B47:B48"/>
    <mergeCell ref="G48:H48"/>
    <mergeCell ref="L48:M48"/>
    <mergeCell ref="Q48:R48"/>
    <mergeCell ref="V48:W48"/>
    <mergeCell ref="AA48:AB48"/>
    <mergeCell ref="AF48:AG48"/>
    <mergeCell ref="AK48:AL48"/>
    <mergeCell ref="AP48:AQ48"/>
    <mergeCell ref="AU48:AV4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20"/>
  <sheetViews>
    <sheetView topLeftCell="A7" zoomScale="83" zoomScaleNormal="83" zoomScaleSheetLayoutView="100" workbookViewId="0">
      <selection activeCell="BY18" sqref="BY18"/>
    </sheetView>
  </sheetViews>
  <sheetFormatPr defaultColWidth="9.125" defaultRowHeight="21" x14ac:dyDescent="0.6"/>
  <cols>
    <col min="1" max="1" width="3.875" style="1" customWidth="1"/>
    <col min="2" max="9" width="2" style="1" customWidth="1"/>
    <col min="10" max="10" width="2.625" style="1" customWidth="1"/>
    <col min="11" max="52" width="2" style="1" customWidth="1"/>
    <col min="53" max="53" width="1.875" style="1" customWidth="1"/>
    <col min="54" max="55" width="2.125" style="1" customWidth="1"/>
    <col min="56" max="58" width="2.25" style="1" customWidth="1"/>
    <col min="59" max="59" width="2.75" style="1" customWidth="1"/>
    <col min="60" max="60" width="5.75" style="6" customWidth="1"/>
    <col min="61" max="61" width="7.875" style="6" customWidth="1"/>
    <col min="62" max="81" width="2.75" style="1" customWidth="1"/>
    <col min="82" max="16384" width="9.125" style="1"/>
  </cols>
  <sheetData>
    <row r="1" spans="1:61" ht="20.25" customHeight="1" x14ac:dyDescent="0.6">
      <c r="B1" s="33"/>
      <c r="C1" s="33"/>
      <c r="D1" s="33"/>
      <c r="E1" s="7"/>
      <c r="F1" s="21"/>
      <c r="G1" s="33"/>
      <c r="H1" s="33"/>
      <c r="I1" s="33"/>
      <c r="J1" s="12"/>
      <c r="K1" s="12"/>
      <c r="L1" s="12"/>
      <c r="M1" s="12"/>
      <c r="N1" s="12"/>
      <c r="O1" s="12"/>
      <c r="P1" s="12"/>
      <c r="Q1" s="12"/>
      <c r="R1" s="12"/>
      <c r="S1" s="24"/>
      <c r="T1" s="12"/>
      <c r="U1" s="12"/>
      <c r="V1" s="12"/>
      <c r="W1" s="12"/>
      <c r="X1" s="12"/>
      <c r="Y1" s="12"/>
      <c r="Z1" s="12"/>
      <c r="AA1" s="34" t="s">
        <v>0</v>
      </c>
      <c r="AB1" s="8"/>
      <c r="AC1" s="8"/>
      <c r="AD1" s="8"/>
      <c r="AE1" s="8"/>
      <c r="AF1" s="8"/>
      <c r="AG1" s="8"/>
      <c r="AH1" s="12"/>
      <c r="AI1" s="12"/>
      <c r="AJ1" s="12"/>
      <c r="AK1" s="12"/>
      <c r="AL1" s="12"/>
      <c r="AM1" s="12"/>
      <c r="AN1" s="12"/>
      <c r="AO1" s="12"/>
      <c r="AP1" s="8"/>
      <c r="AQ1" s="8"/>
      <c r="AR1" s="8"/>
      <c r="AS1" s="8"/>
      <c r="AT1" s="8"/>
      <c r="AU1" s="12"/>
      <c r="AV1" s="12"/>
      <c r="AW1" s="12"/>
      <c r="AX1" s="12"/>
      <c r="AY1" s="12"/>
      <c r="AZ1" s="12"/>
      <c r="BA1" s="12"/>
      <c r="BH1" s="2">
        <v>1</v>
      </c>
      <c r="BI1" s="2">
        <v>40.299999999999997</v>
      </c>
    </row>
    <row r="2" spans="1:61" s="4" customFormat="1" ht="20.25" customHeight="1" x14ac:dyDescent="0.6">
      <c r="B2" s="10" t="e">
        <f>#REF!</f>
        <v>#REF!</v>
      </c>
      <c r="C2" s="10"/>
      <c r="D2" s="10"/>
      <c r="E2" s="16"/>
      <c r="F2" s="10"/>
      <c r="G2" s="10"/>
      <c r="H2" s="10"/>
      <c r="I2" s="9"/>
      <c r="J2" s="17"/>
      <c r="K2" s="18" t="e">
        <f>#REF!</f>
        <v>#REF!</v>
      </c>
      <c r="L2" s="19"/>
      <c r="M2" s="20"/>
      <c r="N2" s="21"/>
      <c r="O2" s="22"/>
      <c r="P2" s="21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9"/>
      <c r="BC2" s="9"/>
      <c r="BD2" s="9"/>
      <c r="BE2" s="9"/>
      <c r="BF2" s="9"/>
      <c r="BH2" s="2">
        <v>2</v>
      </c>
      <c r="BI2" s="2">
        <v>40.5</v>
      </c>
    </row>
    <row r="3" spans="1:61" s="4" customFormat="1" ht="20.25" customHeight="1" x14ac:dyDescent="0.6">
      <c r="B3" s="10" t="e">
        <f>#REF!</f>
        <v>#REF!</v>
      </c>
      <c r="C3" s="10"/>
      <c r="D3" s="10"/>
      <c r="E3" s="10"/>
      <c r="F3" s="12"/>
      <c r="G3" s="12"/>
      <c r="H3" s="12"/>
      <c r="I3" s="24"/>
      <c r="J3" s="25"/>
      <c r="K3" s="27" t="e">
        <f>#REF!</f>
        <v>#REF!</v>
      </c>
      <c r="L3" s="26"/>
      <c r="N3" s="28"/>
      <c r="O3" s="28"/>
      <c r="P3" s="29"/>
      <c r="Q3" s="24"/>
      <c r="R3" s="12"/>
      <c r="S3" s="12"/>
      <c r="T3" s="12"/>
      <c r="U3" s="12"/>
      <c r="V3" s="12"/>
      <c r="W3" s="12"/>
      <c r="X3" s="12"/>
      <c r="Y3" s="12"/>
      <c r="Z3" s="12"/>
      <c r="AA3" s="30"/>
      <c r="AB3" s="24"/>
      <c r="AC3" s="24"/>
      <c r="AD3" s="12"/>
      <c r="AE3" s="12"/>
      <c r="AF3" s="12"/>
      <c r="AG3" s="24"/>
      <c r="AH3" s="12"/>
      <c r="AI3" s="31"/>
      <c r="AJ3" s="31"/>
      <c r="AK3" s="31"/>
      <c r="AL3" s="31"/>
      <c r="AM3" s="31"/>
      <c r="AN3" s="31"/>
      <c r="AO3" s="12"/>
      <c r="AP3" s="12" t="e">
        <f>#REF!</f>
        <v>#REF!</v>
      </c>
      <c r="AQ3" s="12"/>
      <c r="AR3" s="12"/>
      <c r="AS3" s="12"/>
      <c r="AT3" s="12" t="e">
        <f>#REF!</f>
        <v>#REF!</v>
      </c>
      <c r="AU3" s="7"/>
      <c r="AV3" s="31"/>
      <c r="AW3" s="31"/>
      <c r="AX3" s="31"/>
      <c r="AY3" s="31"/>
      <c r="AZ3" s="31"/>
      <c r="BA3" s="31"/>
      <c r="BB3" s="31"/>
      <c r="BC3" s="32"/>
      <c r="BD3" s="9"/>
      <c r="BE3" s="9"/>
      <c r="BF3" s="9"/>
      <c r="BH3" s="2">
        <v>3</v>
      </c>
      <c r="BI3" s="2">
        <v>39.799999999999997</v>
      </c>
    </row>
    <row r="4" spans="1:61" s="4" customFormat="1" ht="20.25" customHeight="1" x14ac:dyDescent="0.6">
      <c r="A4" s="1"/>
      <c r="B4" s="35" t="s">
        <v>1</v>
      </c>
      <c r="C4" s="9"/>
      <c r="D4" s="33"/>
      <c r="E4" s="33"/>
      <c r="F4" s="33"/>
      <c r="G4" s="33"/>
      <c r="H4" s="33" t="s">
        <v>2</v>
      </c>
      <c r="I4" s="18" t="e">
        <f>#REF!</f>
        <v>#REF!</v>
      </c>
      <c r="J4" s="18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7"/>
      <c r="BC4" s="7"/>
      <c r="BD4" s="7"/>
      <c r="BE4" s="7"/>
      <c r="BF4" s="7"/>
      <c r="BG4" s="1"/>
      <c r="BH4" s="2">
        <v>4</v>
      </c>
      <c r="BI4" s="2">
        <v>41.8</v>
      </c>
    </row>
    <row r="5" spans="1:61" s="4" customFormat="1" ht="20.25" customHeight="1" x14ac:dyDescent="0.6">
      <c r="A5" s="1"/>
      <c r="B5" s="35" t="s">
        <v>3</v>
      </c>
      <c r="C5" s="9"/>
      <c r="D5" s="10"/>
      <c r="E5" s="9"/>
      <c r="F5" s="7"/>
      <c r="G5" s="9"/>
      <c r="H5" s="7" t="s">
        <v>2</v>
      </c>
      <c r="I5" s="36" t="e">
        <f>#REF!</f>
        <v>#REF!</v>
      </c>
      <c r="J5" s="11"/>
      <c r="K5" s="11"/>
      <c r="L5" s="11"/>
      <c r="M5" s="14"/>
      <c r="N5" s="11"/>
      <c r="O5" s="11"/>
      <c r="P5" s="14"/>
      <c r="Q5" s="11"/>
      <c r="R5" s="14"/>
      <c r="S5" s="11"/>
      <c r="T5" s="11"/>
      <c r="U5" s="11"/>
      <c r="V5" s="11"/>
      <c r="W5" s="11"/>
      <c r="X5" s="11"/>
      <c r="Y5" s="11"/>
      <c r="Z5" s="11"/>
      <c r="AA5" s="37"/>
      <c r="AB5" s="24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37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24"/>
      <c r="BC5" s="7"/>
      <c r="BD5" s="7"/>
      <c r="BE5" s="7"/>
      <c r="BF5" s="7"/>
      <c r="BG5" s="1"/>
      <c r="BH5" s="2">
        <v>5</v>
      </c>
      <c r="BI5" s="2">
        <v>36.4</v>
      </c>
    </row>
    <row r="6" spans="1:61" s="4" customFormat="1" ht="20.25" customHeight="1" x14ac:dyDescent="0.6">
      <c r="A6" s="1"/>
      <c r="B6" s="35" t="s">
        <v>4</v>
      </c>
      <c r="C6" s="7"/>
      <c r="D6" s="7"/>
      <c r="E6" s="7"/>
      <c r="F6" s="7"/>
      <c r="G6" s="7"/>
      <c r="H6" s="7" t="s">
        <v>2</v>
      </c>
      <c r="I6" s="38" t="s">
        <v>26</v>
      </c>
      <c r="J6" s="38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35" t="s">
        <v>5</v>
      </c>
      <c r="AB6" s="7"/>
      <c r="AC6" s="7"/>
      <c r="AD6" s="7"/>
      <c r="AE6" s="10"/>
      <c r="AF6" s="14"/>
      <c r="AG6" s="154">
        <v>1.8919999999999999</v>
      </c>
      <c r="AH6" s="154"/>
      <c r="AI6" s="154"/>
      <c r="AJ6" s="154"/>
      <c r="AK6" s="154"/>
      <c r="AL6" s="11"/>
      <c r="AM6" s="39" t="s">
        <v>6</v>
      </c>
      <c r="AN6" s="12"/>
      <c r="AO6" s="12"/>
      <c r="AP6" s="10" t="s">
        <v>7</v>
      </c>
      <c r="AQ6" s="7"/>
      <c r="AR6" s="10"/>
      <c r="AS6" s="10"/>
      <c r="AT6" s="11"/>
      <c r="AU6" s="156">
        <v>952</v>
      </c>
      <c r="AV6" s="156"/>
      <c r="AW6" s="156"/>
      <c r="AX6" s="11"/>
      <c r="AY6" s="40" t="s">
        <v>8</v>
      </c>
      <c r="AZ6" s="12"/>
      <c r="BA6" s="12"/>
      <c r="BB6" s="24"/>
      <c r="BC6" s="7"/>
      <c r="BD6" s="7"/>
      <c r="BE6" s="7"/>
      <c r="BF6" s="7"/>
      <c r="BG6" s="1"/>
      <c r="BH6" s="2">
        <v>6</v>
      </c>
      <c r="BI6" s="2">
        <v>39.700000000000003</v>
      </c>
    </row>
    <row r="7" spans="1:61" ht="20.25" customHeight="1" thickBot="1" x14ac:dyDescent="0.65">
      <c r="B7" s="35" t="s">
        <v>9</v>
      </c>
      <c r="C7" s="33"/>
      <c r="D7" s="33"/>
      <c r="E7" s="33"/>
      <c r="F7" s="33"/>
      <c r="G7" s="33"/>
      <c r="H7" s="33"/>
      <c r="I7" s="33"/>
      <c r="J7" s="8"/>
      <c r="K7" s="8"/>
      <c r="L7" s="8"/>
      <c r="M7" s="8"/>
      <c r="N7" s="8"/>
      <c r="O7" s="8"/>
      <c r="P7" s="8"/>
      <c r="Q7" s="8"/>
      <c r="R7" s="8"/>
      <c r="S7" s="7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7"/>
      <c r="BC7" s="7"/>
      <c r="BD7" s="7"/>
      <c r="BE7" s="7"/>
      <c r="BF7" s="7"/>
      <c r="BH7" s="2">
        <v>7</v>
      </c>
      <c r="BI7" s="2">
        <v>39.9</v>
      </c>
    </row>
    <row r="8" spans="1:61" ht="20.25" customHeight="1" x14ac:dyDescent="0.6">
      <c r="B8" s="41" t="s">
        <v>10</v>
      </c>
      <c r="C8" s="42"/>
      <c r="D8" s="43"/>
      <c r="E8" s="44"/>
      <c r="F8" s="45"/>
      <c r="G8" s="45"/>
      <c r="H8" s="45"/>
      <c r="I8" s="46"/>
      <c r="J8" s="47"/>
      <c r="K8" s="47"/>
      <c r="L8" s="47"/>
      <c r="M8" s="47"/>
      <c r="N8" s="47"/>
      <c r="O8" s="47"/>
      <c r="P8" s="47"/>
      <c r="Q8" s="47"/>
      <c r="R8" s="47"/>
      <c r="S8" s="47"/>
      <c r="T8" s="45"/>
      <c r="U8" s="45"/>
      <c r="V8" s="45"/>
      <c r="W8" s="48"/>
      <c r="X8" s="158">
        <v>4</v>
      </c>
      <c r="Y8" s="159"/>
      <c r="Z8" s="159"/>
      <c r="AA8" s="159"/>
      <c r="AB8" s="159"/>
      <c r="AC8" s="159"/>
      <c r="AD8" s="160">
        <v>6</v>
      </c>
      <c r="AE8" s="161"/>
      <c r="AF8" s="161"/>
      <c r="AG8" s="161"/>
      <c r="AH8" s="161"/>
      <c r="AI8" s="162"/>
      <c r="AJ8" s="160">
        <v>8</v>
      </c>
      <c r="AK8" s="161"/>
      <c r="AL8" s="161"/>
      <c r="AM8" s="161"/>
      <c r="AN8" s="161"/>
      <c r="AO8" s="162"/>
      <c r="AP8" s="160">
        <v>10</v>
      </c>
      <c r="AQ8" s="161"/>
      <c r="AR8" s="161"/>
      <c r="AS8" s="161"/>
      <c r="AT8" s="161"/>
      <c r="AU8" s="162"/>
      <c r="AV8" s="160"/>
      <c r="AW8" s="161"/>
      <c r="AX8" s="161"/>
      <c r="AY8" s="161"/>
      <c r="AZ8" s="161"/>
      <c r="BA8" s="162"/>
      <c r="BH8" s="2">
        <v>8</v>
      </c>
      <c r="BI8" s="3">
        <v>41</v>
      </c>
    </row>
    <row r="9" spans="1:61" ht="20.25" customHeight="1" x14ac:dyDescent="0.6">
      <c r="B9" s="49" t="s">
        <v>11</v>
      </c>
      <c r="C9" s="23"/>
      <c r="D9" s="50"/>
      <c r="E9" s="50"/>
      <c r="F9" s="50"/>
      <c r="G9" s="50"/>
      <c r="H9" s="50"/>
      <c r="I9" s="23"/>
      <c r="J9" s="13"/>
      <c r="K9" s="13"/>
      <c r="L9" s="13"/>
      <c r="M9" s="13"/>
      <c r="N9" s="13"/>
      <c r="O9" s="13"/>
      <c r="P9" s="13"/>
      <c r="Q9" s="51"/>
      <c r="R9" s="13"/>
      <c r="S9" s="13"/>
      <c r="T9" s="50"/>
      <c r="U9" s="52" t="s">
        <v>12</v>
      </c>
      <c r="V9" s="50"/>
      <c r="W9" s="53"/>
      <c r="X9" s="181">
        <v>3853</v>
      </c>
      <c r="Y9" s="182"/>
      <c r="Z9" s="182"/>
      <c r="AA9" s="182"/>
      <c r="AB9" s="182"/>
      <c r="AC9" s="182"/>
      <c r="AD9" s="189">
        <v>3927</v>
      </c>
      <c r="AE9" s="190"/>
      <c r="AF9" s="190"/>
      <c r="AG9" s="190"/>
      <c r="AH9" s="190"/>
      <c r="AI9" s="191"/>
      <c r="AJ9" s="189">
        <v>4002</v>
      </c>
      <c r="AK9" s="190"/>
      <c r="AL9" s="190"/>
      <c r="AM9" s="190"/>
      <c r="AN9" s="190"/>
      <c r="AO9" s="191"/>
      <c r="AP9" s="189">
        <v>4016</v>
      </c>
      <c r="AQ9" s="190"/>
      <c r="AR9" s="190"/>
      <c r="AS9" s="190"/>
      <c r="AT9" s="190"/>
      <c r="AU9" s="191"/>
      <c r="AV9" s="151"/>
      <c r="AW9" s="152"/>
      <c r="AX9" s="152"/>
      <c r="AY9" s="152"/>
      <c r="AZ9" s="152"/>
      <c r="BA9" s="153"/>
      <c r="BH9" s="2">
        <v>9</v>
      </c>
      <c r="BI9" s="2">
        <v>35.700000000000003</v>
      </c>
    </row>
    <row r="10" spans="1:61" ht="20.25" customHeight="1" x14ac:dyDescent="0.6">
      <c r="B10" s="54" t="s">
        <v>13</v>
      </c>
      <c r="C10" s="14"/>
      <c r="D10" s="55"/>
      <c r="E10" s="55"/>
      <c r="F10" s="55"/>
      <c r="G10" s="55"/>
      <c r="H10" s="55"/>
      <c r="I10" s="14"/>
      <c r="J10" s="11"/>
      <c r="K10" s="11"/>
      <c r="L10" s="11"/>
      <c r="M10" s="11"/>
      <c r="N10" s="11"/>
      <c r="O10" s="11"/>
      <c r="P10" s="11"/>
      <c r="Q10" s="14"/>
      <c r="R10" s="11"/>
      <c r="S10" s="11"/>
      <c r="T10" s="55"/>
      <c r="U10" s="56" t="s">
        <v>12</v>
      </c>
      <c r="V10" s="55"/>
      <c r="W10" s="57"/>
      <c r="X10" s="194">
        <v>1892</v>
      </c>
      <c r="Y10" s="195"/>
      <c r="Z10" s="195"/>
      <c r="AA10" s="195"/>
      <c r="AB10" s="195"/>
      <c r="AC10" s="195"/>
      <c r="AD10" s="186">
        <v>1892</v>
      </c>
      <c r="AE10" s="187"/>
      <c r="AF10" s="187"/>
      <c r="AG10" s="187"/>
      <c r="AH10" s="187"/>
      <c r="AI10" s="188"/>
      <c r="AJ10" s="186">
        <v>1892</v>
      </c>
      <c r="AK10" s="187"/>
      <c r="AL10" s="187"/>
      <c r="AM10" s="187"/>
      <c r="AN10" s="187"/>
      <c r="AO10" s="188"/>
      <c r="AP10" s="186">
        <v>1892</v>
      </c>
      <c r="AQ10" s="187"/>
      <c r="AR10" s="187"/>
      <c r="AS10" s="187"/>
      <c r="AT10" s="187"/>
      <c r="AU10" s="188"/>
      <c r="AV10" s="146"/>
      <c r="AW10" s="147"/>
      <c r="AX10" s="147"/>
      <c r="AY10" s="147"/>
      <c r="AZ10" s="147"/>
      <c r="BA10" s="148"/>
      <c r="BH10" s="2">
        <v>10</v>
      </c>
      <c r="BI10" s="2">
        <v>44.5</v>
      </c>
    </row>
    <row r="11" spans="1:61" ht="20.25" customHeight="1" x14ac:dyDescent="0.6">
      <c r="B11" s="54" t="s">
        <v>14</v>
      </c>
      <c r="C11" s="14"/>
      <c r="D11" s="55"/>
      <c r="E11" s="55"/>
      <c r="F11" s="55"/>
      <c r="G11" s="55"/>
      <c r="H11" s="55"/>
      <c r="I11" s="14"/>
      <c r="J11" s="11"/>
      <c r="K11" s="11"/>
      <c r="L11" s="11"/>
      <c r="M11" s="11"/>
      <c r="N11" s="11"/>
      <c r="O11" s="11"/>
      <c r="P11" s="11"/>
      <c r="Q11" s="14"/>
      <c r="R11" s="11"/>
      <c r="S11" s="11"/>
      <c r="T11" s="55"/>
      <c r="U11" s="56" t="s">
        <v>12</v>
      </c>
      <c r="V11" s="55"/>
      <c r="W11" s="57"/>
      <c r="X11" s="194">
        <v>1961</v>
      </c>
      <c r="Y11" s="195"/>
      <c r="Z11" s="195"/>
      <c r="AA11" s="195"/>
      <c r="AB11" s="195"/>
      <c r="AC11" s="195"/>
      <c r="AD11" s="186">
        <v>2035</v>
      </c>
      <c r="AE11" s="187"/>
      <c r="AF11" s="187"/>
      <c r="AG11" s="187"/>
      <c r="AH11" s="187"/>
      <c r="AI11" s="188"/>
      <c r="AJ11" s="186">
        <v>2110</v>
      </c>
      <c r="AK11" s="187"/>
      <c r="AL11" s="187"/>
      <c r="AM11" s="187"/>
      <c r="AN11" s="187"/>
      <c r="AO11" s="188"/>
      <c r="AP11" s="186">
        <v>2124</v>
      </c>
      <c r="AQ11" s="187"/>
      <c r="AR11" s="187"/>
      <c r="AS11" s="187"/>
      <c r="AT11" s="187"/>
      <c r="AU11" s="188"/>
      <c r="AV11" s="142"/>
      <c r="AW11" s="143"/>
      <c r="AX11" s="143"/>
      <c r="AY11" s="143"/>
      <c r="AZ11" s="143"/>
      <c r="BA11" s="144"/>
      <c r="BH11" s="2">
        <v>11</v>
      </c>
      <c r="BI11" s="2">
        <v>42.4</v>
      </c>
    </row>
    <row r="12" spans="1:61" ht="20.25" customHeight="1" x14ac:dyDescent="0.6">
      <c r="B12" s="54" t="s">
        <v>15</v>
      </c>
      <c r="C12" s="14"/>
      <c r="D12" s="55"/>
      <c r="E12" s="55"/>
      <c r="F12" s="55"/>
      <c r="G12" s="55"/>
      <c r="H12" s="55"/>
      <c r="I12" s="14"/>
      <c r="J12" s="11"/>
      <c r="K12" s="11"/>
      <c r="L12" s="11"/>
      <c r="M12" s="11"/>
      <c r="N12" s="11"/>
      <c r="O12" s="11"/>
      <c r="P12" s="11"/>
      <c r="Q12" s="14"/>
      <c r="R12" s="11"/>
      <c r="S12" s="11"/>
      <c r="T12" s="55"/>
      <c r="U12" s="56" t="s">
        <v>27</v>
      </c>
      <c r="V12" s="55"/>
      <c r="W12" s="57"/>
      <c r="X12" s="194">
        <v>2060</v>
      </c>
      <c r="Y12" s="195"/>
      <c r="Z12" s="195"/>
      <c r="AA12" s="195"/>
      <c r="AB12" s="195"/>
      <c r="AC12" s="195"/>
      <c r="AD12" s="186">
        <v>2138</v>
      </c>
      <c r="AE12" s="187"/>
      <c r="AF12" s="187"/>
      <c r="AG12" s="187"/>
      <c r="AH12" s="187"/>
      <c r="AI12" s="188"/>
      <c r="AJ12" s="186">
        <v>2216</v>
      </c>
      <c r="AK12" s="187"/>
      <c r="AL12" s="187"/>
      <c r="AM12" s="187"/>
      <c r="AN12" s="187"/>
      <c r="AO12" s="188"/>
      <c r="AP12" s="186">
        <v>2231</v>
      </c>
      <c r="AQ12" s="187"/>
      <c r="AR12" s="187"/>
      <c r="AS12" s="187"/>
      <c r="AT12" s="187"/>
      <c r="AU12" s="188"/>
      <c r="AV12" s="146"/>
      <c r="AW12" s="147"/>
      <c r="AX12" s="147"/>
      <c r="AY12" s="147"/>
      <c r="AZ12" s="147"/>
      <c r="BA12" s="148"/>
      <c r="BH12" s="2">
        <v>12</v>
      </c>
      <c r="BI12" s="2">
        <v>40.200000000000003</v>
      </c>
    </row>
    <row r="13" spans="1:61" ht="20.25" customHeight="1" thickBot="1" x14ac:dyDescent="0.65">
      <c r="B13" s="58" t="s">
        <v>16</v>
      </c>
      <c r="C13" s="59"/>
      <c r="D13" s="60"/>
      <c r="E13" s="60"/>
      <c r="F13" s="60"/>
      <c r="G13" s="60"/>
      <c r="H13" s="60"/>
      <c r="I13" s="59"/>
      <c r="J13" s="61"/>
      <c r="K13" s="61"/>
      <c r="L13" s="61"/>
      <c r="M13" s="61"/>
      <c r="N13" s="61"/>
      <c r="O13" s="61"/>
      <c r="P13" s="61"/>
      <c r="Q13" s="59"/>
      <c r="R13" s="61"/>
      <c r="S13" s="61"/>
      <c r="T13" s="60"/>
      <c r="U13" s="62" t="s">
        <v>27</v>
      </c>
      <c r="V13" s="60"/>
      <c r="W13" s="63"/>
      <c r="X13" s="192">
        <v>1983</v>
      </c>
      <c r="Y13" s="193"/>
      <c r="Z13" s="193"/>
      <c r="AA13" s="193"/>
      <c r="AB13" s="193"/>
      <c r="AC13" s="193"/>
      <c r="AD13" s="183">
        <v>2004</v>
      </c>
      <c r="AE13" s="184"/>
      <c r="AF13" s="184"/>
      <c r="AG13" s="184"/>
      <c r="AH13" s="184"/>
      <c r="AI13" s="185"/>
      <c r="AJ13" s="183">
        <v>2039</v>
      </c>
      <c r="AK13" s="184"/>
      <c r="AL13" s="184"/>
      <c r="AM13" s="184"/>
      <c r="AN13" s="184"/>
      <c r="AO13" s="185"/>
      <c r="AP13" s="183">
        <v>2008</v>
      </c>
      <c r="AQ13" s="184"/>
      <c r="AR13" s="184"/>
      <c r="AS13" s="184"/>
      <c r="AT13" s="184"/>
      <c r="AU13" s="185"/>
      <c r="AV13" s="135"/>
      <c r="AW13" s="136"/>
      <c r="AX13" s="136"/>
      <c r="AY13" s="136"/>
      <c r="AZ13" s="136"/>
      <c r="BA13" s="137"/>
      <c r="BH13" s="2">
        <v>13</v>
      </c>
      <c r="BI13" s="2">
        <v>44.5</v>
      </c>
    </row>
    <row r="14" spans="1:61" ht="20.25" customHeight="1" thickBot="1" x14ac:dyDescent="0.65">
      <c r="B14" s="35" t="s">
        <v>17</v>
      </c>
      <c r="C14" s="64"/>
      <c r="D14" s="64"/>
      <c r="E14" s="64"/>
      <c r="F14" s="64"/>
      <c r="G14" s="64"/>
      <c r="H14" s="64"/>
      <c r="I14" s="9"/>
      <c r="J14" s="8"/>
      <c r="K14" s="8"/>
      <c r="L14" s="8"/>
      <c r="M14" s="8"/>
      <c r="N14" s="8"/>
      <c r="O14" s="8"/>
      <c r="P14" s="8"/>
      <c r="Q14" s="8"/>
      <c r="R14" s="8"/>
      <c r="S14" s="8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H14" s="2">
        <v>14</v>
      </c>
      <c r="BI14" s="3">
        <v>35.6</v>
      </c>
    </row>
    <row r="15" spans="1:61" ht="20.25" customHeight="1" x14ac:dyDescent="0.6">
      <c r="B15" s="65" t="s">
        <v>18</v>
      </c>
      <c r="C15" s="66"/>
      <c r="D15" s="67"/>
      <c r="E15" s="67"/>
      <c r="F15" s="67"/>
      <c r="G15" s="67"/>
      <c r="H15" s="67"/>
      <c r="I15" s="68"/>
      <c r="J15" s="69"/>
      <c r="K15" s="69"/>
      <c r="L15" s="69"/>
      <c r="M15" s="69"/>
      <c r="N15" s="69"/>
      <c r="O15" s="69"/>
      <c r="P15" s="69"/>
      <c r="Q15" s="68"/>
      <c r="R15" s="69"/>
      <c r="S15" s="69"/>
      <c r="T15" s="67"/>
      <c r="U15" s="70" t="s">
        <v>28</v>
      </c>
      <c r="V15" s="67"/>
      <c r="W15" s="71"/>
      <c r="X15" s="138">
        <v>1</v>
      </c>
      <c r="Y15" s="139"/>
      <c r="Z15" s="139"/>
      <c r="AA15" s="139"/>
      <c r="AB15" s="139"/>
      <c r="AC15" s="139"/>
      <c r="AD15" s="138">
        <v>27</v>
      </c>
      <c r="AE15" s="139"/>
      <c r="AF15" s="139"/>
      <c r="AG15" s="139"/>
      <c r="AH15" s="139"/>
      <c r="AI15" s="139"/>
      <c r="AJ15" s="138">
        <v>19</v>
      </c>
      <c r="AK15" s="139"/>
      <c r="AL15" s="139"/>
      <c r="AM15" s="139"/>
      <c r="AN15" s="139"/>
      <c r="AO15" s="139"/>
      <c r="AP15" s="138">
        <v>20</v>
      </c>
      <c r="AQ15" s="139"/>
      <c r="AR15" s="139"/>
      <c r="AS15" s="139"/>
      <c r="AT15" s="139"/>
      <c r="AU15" s="139"/>
      <c r="AV15" s="138"/>
      <c r="AW15" s="139"/>
      <c r="AX15" s="139"/>
      <c r="AY15" s="139"/>
      <c r="AZ15" s="139"/>
      <c r="BA15" s="139"/>
      <c r="BH15" s="2">
        <v>15</v>
      </c>
      <c r="BI15" s="3">
        <v>42.5</v>
      </c>
    </row>
    <row r="16" spans="1:61" ht="20.25" customHeight="1" x14ac:dyDescent="0.6">
      <c r="B16" s="72" t="s">
        <v>19</v>
      </c>
      <c r="C16" s="51"/>
      <c r="D16" s="73"/>
      <c r="E16" s="73"/>
      <c r="F16" s="73"/>
      <c r="G16" s="73"/>
      <c r="H16" s="73"/>
      <c r="I16" s="51"/>
      <c r="J16" s="74"/>
      <c r="K16" s="74"/>
      <c r="L16" s="74"/>
      <c r="M16" s="74"/>
      <c r="N16" s="74"/>
      <c r="O16" s="74"/>
      <c r="P16" s="74"/>
      <c r="Q16" s="51"/>
      <c r="R16" s="74"/>
      <c r="S16" s="74"/>
      <c r="T16" s="73"/>
      <c r="U16" s="75" t="s">
        <v>28</v>
      </c>
      <c r="V16" s="73"/>
      <c r="W16" s="76"/>
      <c r="X16" s="130">
        <v>351.7</v>
      </c>
      <c r="Y16" s="131"/>
      <c r="Z16" s="131"/>
      <c r="AA16" s="131"/>
      <c r="AB16" s="131"/>
      <c r="AC16" s="131"/>
      <c r="AD16" s="130">
        <v>338.8</v>
      </c>
      <c r="AE16" s="131"/>
      <c r="AF16" s="131"/>
      <c r="AG16" s="131"/>
      <c r="AH16" s="131"/>
      <c r="AI16" s="131"/>
      <c r="AJ16" s="130">
        <v>342.2</v>
      </c>
      <c r="AK16" s="131"/>
      <c r="AL16" s="131"/>
      <c r="AM16" s="131"/>
      <c r="AN16" s="131"/>
      <c r="AO16" s="131"/>
      <c r="AP16" s="130">
        <v>351</v>
      </c>
      <c r="AQ16" s="131"/>
      <c r="AR16" s="131"/>
      <c r="AS16" s="131"/>
      <c r="AT16" s="131"/>
      <c r="AU16" s="131"/>
      <c r="AV16" s="130"/>
      <c r="AW16" s="131"/>
      <c r="AX16" s="131"/>
      <c r="AY16" s="131"/>
      <c r="AZ16" s="131"/>
      <c r="BA16" s="131"/>
      <c r="BH16" s="2">
        <v>16</v>
      </c>
      <c r="BI16" s="2">
        <v>43.4</v>
      </c>
    </row>
    <row r="17" spans="1:61" ht="20.25" customHeight="1" x14ac:dyDescent="0.6">
      <c r="B17" s="54" t="s">
        <v>20</v>
      </c>
      <c r="C17" s="14"/>
      <c r="D17" s="77"/>
      <c r="E17" s="77"/>
      <c r="F17" s="77"/>
      <c r="G17" s="77"/>
      <c r="H17" s="77"/>
      <c r="I17" s="14"/>
      <c r="J17" s="11"/>
      <c r="K17" s="11"/>
      <c r="L17" s="11"/>
      <c r="M17" s="11"/>
      <c r="N17" s="11"/>
      <c r="O17" s="11"/>
      <c r="P17" s="11"/>
      <c r="Q17" s="14"/>
      <c r="R17" s="11"/>
      <c r="S17" s="11"/>
      <c r="T17" s="77"/>
      <c r="U17" s="56" t="s">
        <v>28</v>
      </c>
      <c r="V17" s="77"/>
      <c r="W17" s="78"/>
      <c r="X17" s="132">
        <v>340.2</v>
      </c>
      <c r="Y17" s="133"/>
      <c r="Z17" s="133"/>
      <c r="AA17" s="133"/>
      <c r="AB17" s="133"/>
      <c r="AC17" s="133"/>
      <c r="AD17" s="132">
        <v>320.2</v>
      </c>
      <c r="AE17" s="133"/>
      <c r="AF17" s="133"/>
      <c r="AG17" s="133"/>
      <c r="AH17" s="133"/>
      <c r="AI17" s="133"/>
      <c r="AJ17" s="132">
        <v>318.39999999999998</v>
      </c>
      <c r="AK17" s="133"/>
      <c r="AL17" s="133"/>
      <c r="AM17" s="133"/>
      <c r="AN17" s="133"/>
      <c r="AO17" s="133"/>
      <c r="AP17" s="132">
        <v>320.3</v>
      </c>
      <c r="AQ17" s="133"/>
      <c r="AR17" s="133"/>
      <c r="AS17" s="133"/>
      <c r="AT17" s="133"/>
      <c r="AU17" s="133"/>
      <c r="AV17" s="132"/>
      <c r="AW17" s="133"/>
      <c r="AX17" s="133"/>
      <c r="AY17" s="133"/>
      <c r="AZ17" s="133"/>
      <c r="BA17" s="133"/>
      <c r="BH17" s="2">
        <v>17</v>
      </c>
      <c r="BI17" s="3">
        <v>39.6</v>
      </c>
    </row>
    <row r="18" spans="1:61" ht="20.25" customHeight="1" x14ac:dyDescent="0.6">
      <c r="B18" s="54" t="s">
        <v>21</v>
      </c>
      <c r="C18" s="14"/>
      <c r="D18" s="79"/>
      <c r="E18" s="79"/>
      <c r="F18" s="79"/>
      <c r="G18" s="79"/>
      <c r="H18" s="79"/>
      <c r="I18" s="14"/>
      <c r="J18" s="11"/>
      <c r="K18" s="11"/>
      <c r="L18" s="11"/>
      <c r="M18" s="11"/>
      <c r="N18" s="11"/>
      <c r="O18" s="11"/>
      <c r="P18" s="11"/>
      <c r="Q18" s="14"/>
      <c r="R18" s="11"/>
      <c r="S18" s="11"/>
      <c r="T18" s="79"/>
      <c r="U18" s="56" t="s">
        <v>28</v>
      </c>
      <c r="V18" s="79"/>
      <c r="W18" s="80"/>
      <c r="X18" s="126">
        <v>11.5</v>
      </c>
      <c r="Y18" s="127"/>
      <c r="Z18" s="127"/>
      <c r="AA18" s="127"/>
      <c r="AB18" s="127"/>
      <c r="AC18" s="127"/>
      <c r="AD18" s="126">
        <v>18.600000000000001</v>
      </c>
      <c r="AE18" s="127"/>
      <c r="AF18" s="127"/>
      <c r="AG18" s="127"/>
      <c r="AH18" s="127"/>
      <c r="AI18" s="127"/>
      <c r="AJ18" s="126">
        <v>23.8</v>
      </c>
      <c r="AK18" s="127"/>
      <c r="AL18" s="127"/>
      <c r="AM18" s="127"/>
      <c r="AN18" s="127"/>
      <c r="AO18" s="127"/>
      <c r="AP18" s="126">
        <v>30.7</v>
      </c>
      <c r="AQ18" s="127"/>
      <c r="AR18" s="127"/>
      <c r="AS18" s="127"/>
      <c r="AT18" s="127"/>
      <c r="AU18" s="127"/>
      <c r="AV18" s="126"/>
      <c r="AW18" s="127"/>
      <c r="AX18" s="127"/>
      <c r="AY18" s="127"/>
      <c r="AZ18" s="127"/>
      <c r="BA18" s="127"/>
      <c r="BH18" s="2">
        <v>18</v>
      </c>
      <c r="BI18" s="3">
        <v>39.799999999999997</v>
      </c>
    </row>
    <row r="19" spans="1:61" ht="20.25" customHeight="1" x14ac:dyDescent="0.6">
      <c r="B19" s="54" t="s">
        <v>22</v>
      </c>
      <c r="C19" s="14"/>
      <c r="D19" s="79"/>
      <c r="E19" s="79"/>
      <c r="F19" s="79"/>
      <c r="G19" s="79"/>
      <c r="H19" s="79"/>
      <c r="I19" s="14"/>
      <c r="J19" s="11"/>
      <c r="K19" s="11"/>
      <c r="L19" s="11"/>
      <c r="M19" s="11"/>
      <c r="N19" s="11"/>
      <c r="O19" s="11"/>
      <c r="P19" s="11"/>
      <c r="Q19" s="14"/>
      <c r="R19" s="11"/>
      <c r="S19" s="11"/>
      <c r="T19" s="79"/>
      <c r="U19" s="56" t="s">
        <v>28</v>
      </c>
      <c r="V19" s="79"/>
      <c r="W19" s="80"/>
      <c r="X19" s="126">
        <v>42.5</v>
      </c>
      <c r="Y19" s="127"/>
      <c r="Z19" s="127"/>
      <c r="AA19" s="127"/>
      <c r="AB19" s="127"/>
      <c r="AC19" s="127"/>
      <c r="AD19" s="126">
        <v>43.3</v>
      </c>
      <c r="AE19" s="127"/>
      <c r="AF19" s="127"/>
      <c r="AG19" s="127"/>
      <c r="AH19" s="127"/>
      <c r="AI19" s="127"/>
      <c r="AJ19" s="126">
        <v>44.4</v>
      </c>
      <c r="AK19" s="127"/>
      <c r="AL19" s="127"/>
      <c r="AM19" s="127"/>
      <c r="AN19" s="127"/>
      <c r="AO19" s="127"/>
      <c r="AP19" s="126">
        <v>44.1</v>
      </c>
      <c r="AQ19" s="127"/>
      <c r="AR19" s="127"/>
      <c r="AS19" s="127"/>
      <c r="AT19" s="127"/>
      <c r="AU19" s="127"/>
      <c r="AV19" s="126"/>
      <c r="AW19" s="127"/>
      <c r="AX19" s="127"/>
      <c r="AY19" s="127"/>
      <c r="AZ19" s="127"/>
      <c r="BA19" s="127"/>
      <c r="BH19" s="2">
        <v>19</v>
      </c>
      <c r="BI19" s="3">
        <v>44.4</v>
      </c>
    </row>
    <row r="20" spans="1:61" ht="20.25" customHeight="1" x14ac:dyDescent="0.6">
      <c r="B20" s="54" t="s">
        <v>23</v>
      </c>
      <c r="C20" s="14"/>
      <c r="D20" s="79"/>
      <c r="E20" s="79"/>
      <c r="F20" s="79"/>
      <c r="G20" s="79"/>
      <c r="H20" s="79"/>
      <c r="I20" s="14"/>
      <c r="J20" s="11"/>
      <c r="K20" s="11"/>
      <c r="L20" s="11"/>
      <c r="M20" s="11"/>
      <c r="N20" s="11"/>
      <c r="O20" s="11"/>
      <c r="P20" s="11"/>
      <c r="Q20" s="14"/>
      <c r="R20" s="11"/>
      <c r="S20" s="11"/>
      <c r="T20" s="79"/>
      <c r="U20" s="56" t="s">
        <v>24</v>
      </c>
      <c r="V20" s="79"/>
      <c r="W20" s="80"/>
      <c r="X20" s="126">
        <v>297.7</v>
      </c>
      <c r="Y20" s="127"/>
      <c r="Z20" s="127"/>
      <c r="AA20" s="127"/>
      <c r="AB20" s="127"/>
      <c r="AC20" s="127"/>
      <c r="AD20" s="126">
        <v>276.3</v>
      </c>
      <c r="AE20" s="127"/>
      <c r="AF20" s="127"/>
      <c r="AG20" s="127"/>
      <c r="AH20" s="127"/>
      <c r="AI20" s="127"/>
      <c r="AJ20" s="126">
        <v>274</v>
      </c>
      <c r="AK20" s="127"/>
      <c r="AL20" s="127"/>
      <c r="AM20" s="127"/>
      <c r="AN20" s="127"/>
      <c r="AO20" s="127"/>
      <c r="AP20" s="126">
        <v>276.2</v>
      </c>
      <c r="AQ20" s="127"/>
      <c r="AR20" s="127"/>
      <c r="AS20" s="127"/>
      <c r="AT20" s="127"/>
      <c r="AU20" s="127"/>
      <c r="AV20" s="126"/>
      <c r="AW20" s="127"/>
      <c r="AX20" s="127"/>
      <c r="AY20" s="127"/>
      <c r="AZ20" s="127"/>
      <c r="BA20" s="127"/>
      <c r="BH20" s="2">
        <v>20</v>
      </c>
      <c r="BI20" s="2">
        <v>44.1</v>
      </c>
    </row>
    <row r="21" spans="1:61" ht="20.25" customHeight="1" thickBot="1" x14ac:dyDescent="0.65">
      <c r="B21" s="58" t="s">
        <v>25</v>
      </c>
      <c r="C21" s="59"/>
      <c r="D21" s="81"/>
      <c r="E21" s="81"/>
      <c r="F21" s="81"/>
      <c r="G21" s="81"/>
      <c r="H21" s="81"/>
      <c r="I21" s="59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81"/>
      <c r="U21" s="81"/>
      <c r="V21" s="81"/>
      <c r="W21" s="82"/>
      <c r="X21" s="128">
        <v>3.9</v>
      </c>
      <c r="Y21" s="129"/>
      <c r="Z21" s="129"/>
      <c r="AA21" s="129"/>
      <c r="AB21" s="129"/>
      <c r="AC21" s="129"/>
      <c r="AD21" s="128">
        <v>6.7</v>
      </c>
      <c r="AE21" s="129"/>
      <c r="AF21" s="129"/>
      <c r="AG21" s="129"/>
      <c r="AH21" s="129"/>
      <c r="AI21" s="129"/>
      <c r="AJ21" s="128">
        <v>8.6999999999999993</v>
      </c>
      <c r="AK21" s="129"/>
      <c r="AL21" s="129"/>
      <c r="AM21" s="129"/>
      <c r="AN21" s="129"/>
      <c r="AO21" s="129"/>
      <c r="AP21" s="128">
        <v>11.1</v>
      </c>
      <c r="AQ21" s="129"/>
      <c r="AR21" s="129"/>
      <c r="AS21" s="129"/>
      <c r="AT21" s="129"/>
      <c r="AU21" s="129"/>
      <c r="AV21" s="128"/>
      <c r="AW21" s="129"/>
      <c r="AX21" s="129"/>
      <c r="AY21" s="129"/>
      <c r="AZ21" s="129"/>
      <c r="BA21" s="129"/>
      <c r="BH21" s="2">
        <v>21</v>
      </c>
      <c r="BI21" s="2">
        <v>41.5</v>
      </c>
    </row>
    <row r="22" spans="1:61" ht="20.25" customHeight="1" x14ac:dyDescent="0.6">
      <c r="A22" s="83"/>
      <c r="B22" s="123"/>
      <c r="G22" s="84"/>
      <c r="H22" s="85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4"/>
      <c r="U22" s="84"/>
      <c r="V22" s="84"/>
      <c r="W22" s="84"/>
      <c r="X22" s="125">
        <v>5.2</v>
      </c>
      <c r="Y22" s="125"/>
      <c r="Z22" s="125"/>
      <c r="AA22" s="87"/>
      <c r="AB22" s="87"/>
      <c r="AC22" s="87"/>
      <c r="AD22" s="125">
        <f>AD21-AD8</f>
        <v>0.70000000000000018</v>
      </c>
      <c r="AE22" s="125"/>
      <c r="AF22" s="125"/>
      <c r="AG22" s="87"/>
      <c r="AH22" s="87"/>
      <c r="AI22" s="87"/>
      <c r="AJ22" s="125">
        <v>8.85</v>
      </c>
      <c r="AK22" s="125"/>
      <c r="AL22" s="125"/>
      <c r="AM22" s="87"/>
      <c r="AN22" s="87"/>
      <c r="AO22" s="87"/>
      <c r="AP22" s="125">
        <f>AP21-AP8</f>
        <v>1.0999999999999996</v>
      </c>
      <c r="AQ22" s="125"/>
      <c r="AR22" s="125"/>
      <c r="AS22" s="87"/>
      <c r="AT22" s="87"/>
      <c r="AU22" s="87"/>
      <c r="AV22" s="125">
        <f>AV21-AV8</f>
        <v>0</v>
      </c>
      <c r="AW22" s="125"/>
      <c r="AX22" s="125"/>
      <c r="AY22" s="86"/>
      <c r="AZ22" s="86"/>
      <c r="BA22" s="88"/>
      <c r="BD22" s="116">
        <f>ROUND(AVERAGE(X22:AX22),1)</f>
        <v>3.2</v>
      </c>
      <c r="BE22" s="116"/>
      <c r="BF22" s="116"/>
      <c r="BG22" s="116"/>
      <c r="BH22" s="2">
        <v>22</v>
      </c>
      <c r="BI22" s="2">
        <v>42.2</v>
      </c>
    </row>
    <row r="23" spans="1:61" ht="20.25" customHeight="1" x14ac:dyDescent="0.6">
      <c r="A23" s="83"/>
      <c r="B23" s="124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90"/>
      <c r="AC23" s="89"/>
      <c r="AD23" s="89"/>
      <c r="AE23" s="89"/>
      <c r="AF23" s="89"/>
      <c r="AG23" s="89"/>
      <c r="AH23" s="117"/>
      <c r="AI23" s="118"/>
      <c r="AJ23" s="118"/>
      <c r="AK23" s="91"/>
      <c r="AL23" s="89"/>
      <c r="AM23" s="91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92"/>
      <c r="BH23" s="2">
        <v>23</v>
      </c>
      <c r="BI23" s="3">
        <v>38.700000000000003</v>
      </c>
    </row>
    <row r="24" spans="1:61" ht="20.25" customHeight="1" x14ac:dyDescent="0.6">
      <c r="B24" s="93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15"/>
      <c r="AC24" s="15"/>
      <c r="AD24" s="15"/>
      <c r="AE24" s="15"/>
      <c r="AF24" s="15"/>
      <c r="AG24" s="92"/>
      <c r="AH24" s="94"/>
      <c r="AI24" s="94"/>
      <c r="AJ24" s="94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H24" s="2">
        <v>24</v>
      </c>
      <c r="BI24" s="3">
        <v>38.700000000000003</v>
      </c>
    </row>
    <row r="25" spans="1:61" ht="20.25" customHeight="1" x14ac:dyDescent="0.6">
      <c r="B25" s="93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15"/>
      <c r="V25" s="92"/>
      <c r="W25" s="92"/>
      <c r="X25" s="92"/>
      <c r="Y25" s="92"/>
      <c r="Z25" s="92"/>
      <c r="AA25" s="92"/>
      <c r="AB25" s="95"/>
      <c r="AC25" s="92"/>
      <c r="AD25" s="92"/>
      <c r="AE25" s="92"/>
      <c r="AF25" s="92"/>
      <c r="AG25" s="92"/>
      <c r="AH25" s="119"/>
      <c r="AI25" s="120"/>
      <c r="AJ25" s="120"/>
      <c r="AK25" s="96"/>
      <c r="AL25" s="92"/>
      <c r="AM25" s="96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H25" s="2">
        <v>25</v>
      </c>
      <c r="BI25" s="2">
        <v>34.6</v>
      </c>
    </row>
    <row r="26" spans="1:61" ht="11.25" customHeight="1" x14ac:dyDescent="0.6">
      <c r="B26" s="93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15"/>
      <c r="AC26" s="15"/>
      <c r="AD26" s="15"/>
      <c r="AE26" s="15"/>
      <c r="AF26" s="15"/>
      <c r="AG26" s="92"/>
      <c r="AH26" s="94"/>
      <c r="AI26" s="94"/>
      <c r="AJ26" s="94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H26" s="2">
        <v>26</v>
      </c>
      <c r="BI26" s="2">
        <v>35.299999999999997</v>
      </c>
    </row>
    <row r="27" spans="1:61" ht="11.25" customHeight="1" x14ac:dyDescent="0.6">
      <c r="A27" s="97"/>
      <c r="B27" s="110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5"/>
      <c r="AC27" s="92"/>
      <c r="AD27" s="92"/>
      <c r="AE27" s="92"/>
      <c r="AF27" s="92"/>
      <c r="AG27" s="92"/>
      <c r="AH27" s="121"/>
      <c r="AI27" s="115"/>
      <c r="AJ27" s="122"/>
      <c r="AK27" s="98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H27" s="2">
        <v>27</v>
      </c>
      <c r="BI27" s="2">
        <v>35.1</v>
      </c>
    </row>
    <row r="28" spans="1:61" ht="11.25" customHeight="1" x14ac:dyDescent="0.6">
      <c r="A28" s="99"/>
      <c r="B28" s="110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H28" s="2">
        <v>28</v>
      </c>
      <c r="BI28" s="2">
        <v>40.700000000000003</v>
      </c>
    </row>
    <row r="29" spans="1:61" ht="11.25" customHeight="1" x14ac:dyDescent="0.6">
      <c r="A29" s="99"/>
      <c r="B29" s="16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H29" s="2">
        <v>29</v>
      </c>
      <c r="BI29" s="2">
        <v>39.700000000000003</v>
      </c>
    </row>
    <row r="30" spans="1:61" ht="11.25" customHeight="1" x14ac:dyDescent="0.6">
      <c r="A30" s="99"/>
      <c r="B30" s="16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H30" s="5">
        <v>30</v>
      </c>
      <c r="BI30" s="3">
        <v>38.1</v>
      </c>
    </row>
    <row r="31" spans="1:61" ht="11.25" customHeight="1" x14ac:dyDescent="0.6">
      <c r="A31" s="99"/>
      <c r="B31" s="16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H31" s="5">
        <v>31</v>
      </c>
      <c r="BI31" s="3">
        <v>38.1</v>
      </c>
    </row>
    <row r="32" spans="1:61" ht="11.25" customHeight="1" x14ac:dyDescent="0.6">
      <c r="A32" s="99"/>
      <c r="B32" s="110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H32" s="5">
        <v>32</v>
      </c>
      <c r="BI32" s="3">
        <v>40</v>
      </c>
    </row>
    <row r="33" spans="1:61" ht="11.25" customHeight="1" x14ac:dyDescent="0.6">
      <c r="A33" s="99"/>
      <c r="B33" s="110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H33" s="5">
        <v>33</v>
      </c>
      <c r="BI33" s="3">
        <v>38.5</v>
      </c>
    </row>
    <row r="34" spans="1:61" ht="11.25" customHeight="1" x14ac:dyDescent="0.6">
      <c r="A34" s="99"/>
      <c r="B34" s="16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  <c r="AV34" s="92"/>
      <c r="AW34" s="92"/>
      <c r="AX34" s="92"/>
      <c r="AY34" s="92"/>
      <c r="AZ34" s="92"/>
      <c r="BA34" s="92"/>
      <c r="BH34" s="5">
        <v>34</v>
      </c>
      <c r="BI34" s="3">
        <v>31.6</v>
      </c>
    </row>
    <row r="35" spans="1:61" ht="11.25" customHeight="1" x14ac:dyDescent="0.6">
      <c r="A35" s="99"/>
      <c r="B35" s="16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  <c r="AV35" s="92"/>
      <c r="AW35" s="92"/>
      <c r="AX35" s="92"/>
      <c r="AY35" s="92"/>
      <c r="AZ35" s="92"/>
      <c r="BA35" s="92"/>
      <c r="BE35" s="111">
        <v>2.0419999999999998</v>
      </c>
      <c r="BF35" s="111"/>
      <c r="BG35" s="111"/>
      <c r="BH35" s="5">
        <v>35</v>
      </c>
      <c r="BI35" s="3">
        <v>40.200000000000003</v>
      </c>
    </row>
    <row r="36" spans="1:61" ht="11.25" customHeight="1" x14ac:dyDescent="0.6">
      <c r="A36" s="99"/>
      <c r="B36" s="16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E36" s="112">
        <f>ROUND(BE35*0.95,3)</f>
        <v>1.94</v>
      </c>
      <c r="BF36" s="112"/>
      <c r="BG36" s="112"/>
      <c r="BH36" s="5">
        <v>36</v>
      </c>
      <c r="BI36" s="3">
        <v>41.6</v>
      </c>
    </row>
    <row r="37" spans="1:61" ht="11.25" customHeight="1" x14ac:dyDescent="0.6">
      <c r="A37" s="99"/>
      <c r="B37" s="110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E37" s="113">
        <v>6.1</v>
      </c>
      <c r="BF37" s="113"/>
      <c r="BG37" s="113"/>
      <c r="BH37" s="5">
        <v>37</v>
      </c>
      <c r="BI37" s="3">
        <v>40.1</v>
      </c>
    </row>
    <row r="38" spans="1:61" ht="11.25" customHeight="1" x14ac:dyDescent="0.6">
      <c r="A38" s="99"/>
      <c r="B38" s="110"/>
      <c r="C38" s="92"/>
      <c r="D38" s="92"/>
      <c r="E38" s="92"/>
      <c r="F38" s="92"/>
      <c r="G38" s="92"/>
      <c r="H38" s="109"/>
      <c r="I38" s="109"/>
      <c r="J38" s="109"/>
      <c r="K38" s="109"/>
      <c r="L38" s="109"/>
      <c r="M38" s="109"/>
      <c r="N38" s="109"/>
      <c r="O38" s="92"/>
      <c r="P38" s="92"/>
      <c r="Q38" s="92"/>
      <c r="R38" s="92"/>
      <c r="S38" s="114"/>
      <c r="T38" s="115"/>
      <c r="U38" s="115"/>
      <c r="V38" s="92"/>
      <c r="W38" s="92"/>
      <c r="X38" s="96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H38" s="5">
        <v>38</v>
      </c>
      <c r="BI38" s="3">
        <v>44.6</v>
      </c>
    </row>
    <row r="39" spans="1:61" ht="11.25" customHeight="1" x14ac:dyDescent="0.6">
      <c r="A39" s="99"/>
      <c r="B39" s="16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H39" s="5">
        <v>39</v>
      </c>
      <c r="BI39" s="3">
        <v>37.4</v>
      </c>
    </row>
    <row r="40" spans="1:61" ht="11.25" customHeight="1" x14ac:dyDescent="0.6">
      <c r="A40" s="99"/>
      <c r="B40" s="16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92"/>
      <c r="BH40" s="5">
        <v>40</v>
      </c>
      <c r="BI40" s="3">
        <v>41.1</v>
      </c>
    </row>
    <row r="41" spans="1:61" ht="11.25" customHeight="1" x14ac:dyDescent="0.6">
      <c r="A41" s="99"/>
      <c r="B41" s="16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92"/>
      <c r="BH41" s="5">
        <v>41</v>
      </c>
      <c r="BI41" s="3">
        <v>44.7</v>
      </c>
    </row>
    <row r="42" spans="1:61" ht="11.25" customHeight="1" x14ac:dyDescent="0.6">
      <c r="A42" s="99"/>
      <c r="B42" s="110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92"/>
      <c r="AS42" s="92"/>
      <c r="AT42" s="92"/>
      <c r="AU42" s="92"/>
      <c r="AV42" s="92"/>
      <c r="AW42" s="92"/>
      <c r="AX42" s="92"/>
      <c r="AY42" s="92"/>
      <c r="AZ42" s="92"/>
      <c r="BA42" s="92"/>
      <c r="BH42" s="5">
        <v>42</v>
      </c>
      <c r="BI42" s="3">
        <v>41.6</v>
      </c>
    </row>
    <row r="43" spans="1:61" ht="11.25" customHeight="1" x14ac:dyDescent="0.6">
      <c r="A43" s="99"/>
      <c r="B43" s="110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92"/>
      <c r="AT43" s="92"/>
      <c r="AU43" s="92"/>
      <c r="AV43" s="92"/>
      <c r="AW43" s="92"/>
      <c r="AX43" s="92"/>
      <c r="AY43" s="92"/>
      <c r="AZ43" s="92"/>
      <c r="BA43" s="92"/>
      <c r="BH43" s="5">
        <v>43</v>
      </c>
      <c r="BI43" s="3">
        <v>43.8</v>
      </c>
    </row>
    <row r="44" spans="1:61" ht="11.25" customHeight="1" x14ac:dyDescent="0.6">
      <c r="A44" s="99"/>
      <c r="B44" s="16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S44" s="92"/>
      <c r="AT44" s="92"/>
      <c r="AU44" s="92"/>
      <c r="AV44" s="92"/>
      <c r="AW44" s="92"/>
      <c r="AX44" s="92"/>
      <c r="AY44" s="92"/>
      <c r="AZ44" s="92"/>
      <c r="BA44" s="92"/>
      <c r="BH44" s="5">
        <v>44</v>
      </c>
      <c r="BI44" s="3">
        <v>44.1</v>
      </c>
    </row>
    <row r="45" spans="1:61" ht="11.25" customHeight="1" x14ac:dyDescent="0.6">
      <c r="B45" s="16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2"/>
      <c r="AS45" s="92"/>
      <c r="AT45" s="92"/>
      <c r="AU45" s="92"/>
      <c r="AV45" s="92"/>
      <c r="AW45" s="92"/>
      <c r="AX45" s="92"/>
      <c r="AY45" s="92"/>
      <c r="AZ45" s="92"/>
      <c r="BA45" s="92"/>
      <c r="BH45" s="5">
        <v>45</v>
      </c>
      <c r="BI45" s="3">
        <v>41.6</v>
      </c>
    </row>
    <row r="46" spans="1:61" ht="11.25" customHeight="1" x14ac:dyDescent="0.6">
      <c r="B46" s="16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  <c r="AX46" s="92"/>
      <c r="AY46" s="92"/>
      <c r="AZ46" s="92"/>
      <c r="BA46" s="92"/>
      <c r="BH46" s="5">
        <v>46</v>
      </c>
      <c r="BI46" s="3">
        <v>41.9</v>
      </c>
    </row>
    <row r="47" spans="1:61" ht="11.25" customHeight="1" x14ac:dyDescent="0.6">
      <c r="A47" s="100"/>
      <c r="B47" s="110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92"/>
      <c r="AS47" s="92"/>
      <c r="AT47" s="92"/>
      <c r="AU47" s="92"/>
      <c r="AV47" s="92"/>
      <c r="AW47" s="92"/>
      <c r="AX47" s="92"/>
      <c r="AY47" s="92"/>
      <c r="AZ47" s="92"/>
      <c r="BA47" s="92"/>
      <c r="BH47" s="5">
        <v>47</v>
      </c>
      <c r="BI47" s="3">
        <v>38</v>
      </c>
    </row>
    <row r="48" spans="1:61" ht="11.25" customHeight="1" x14ac:dyDescent="0.6">
      <c r="A48" s="100"/>
      <c r="B48" s="110"/>
      <c r="C48" s="92"/>
      <c r="D48" s="92"/>
      <c r="E48" s="92"/>
      <c r="F48" s="92"/>
      <c r="G48" s="109"/>
      <c r="H48" s="109"/>
      <c r="I48" s="92"/>
      <c r="J48" s="92"/>
      <c r="K48" s="92"/>
      <c r="L48" s="109"/>
      <c r="M48" s="109"/>
      <c r="N48" s="92"/>
      <c r="O48" s="92"/>
      <c r="P48" s="92"/>
      <c r="Q48" s="109"/>
      <c r="R48" s="109"/>
      <c r="S48" s="92"/>
      <c r="T48" s="92"/>
      <c r="U48" s="92"/>
      <c r="V48" s="109"/>
      <c r="W48" s="109"/>
      <c r="X48" s="92"/>
      <c r="Y48" s="92"/>
      <c r="Z48" s="92"/>
      <c r="AA48" s="109"/>
      <c r="AB48" s="109"/>
      <c r="AC48" s="92"/>
      <c r="AD48" s="92"/>
      <c r="AE48" s="92"/>
      <c r="AF48" s="109"/>
      <c r="AG48" s="109"/>
      <c r="AH48" s="92"/>
      <c r="AI48" s="92"/>
      <c r="AJ48" s="92"/>
      <c r="AK48" s="109"/>
      <c r="AL48" s="109"/>
      <c r="AM48" s="92"/>
      <c r="AN48" s="92"/>
      <c r="AO48" s="92"/>
      <c r="AP48" s="109"/>
      <c r="AQ48" s="109"/>
      <c r="AR48" s="92"/>
      <c r="AS48" s="92"/>
      <c r="AT48" s="92"/>
      <c r="AU48" s="109"/>
      <c r="AV48" s="109"/>
      <c r="AW48" s="92"/>
      <c r="AX48" s="92"/>
      <c r="AY48" s="92"/>
      <c r="AZ48" s="109"/>
      <c r="BA48" s="109"/>
      <c r="BH48" s="5">
        <v>48</v>
      </c>
      <c r="BI48" s="3">
        <v>39.5</v>
      </c>
    </row>
    <row r="49" spans="2:61" ht="11.25" customHeight="1" x14ac:dyDescent="0.6">
      <c r="B49" s="9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9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H49" s="5">
        <v>49</v>
      </c>
    </row>
    <row r="50" spans="2:61" ht="11.25" customHeight="1" x14ac:dyDescent="0.6"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H50" s="5">
        <v>50</v>
      </c>
      <c r="BI50" s="6">
        <v>42.3</v>
      </c>
    </row>
    <row r="51" spans="2:61" ht="10.5" customHeight="1" x14ac:dyDescent="0.6"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H51" s="5">
        <v>51</v>
      </c>
    </row>
    <row r="52" spans="2:61" ht="11.25" customHeight="1" x14ac:dyDescent="0.6"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H52" s="5">
        <v>52</v>
      </c>
    </row>
    <row r="53" spans="2:61" ht="11.25" customHeight="1" x14ac:dyDescent="0.6">
      <c r="BH53" s="5">
        <v>53</v>
      </c>
    </row>
    <row r="54" spans="2:61" ht="11.25" customHeight="1" x14ac:dyDescent="0.6">
      <c r="BH54" s="5">
        <v>54</v>
      </c>
      <c r="BI54" s="6">
        <v>38.9</v>
      </c>
    </row>
    <row r="55" spans="2:61" ht="11.25" customHeight="1" x14ac:dyDescent="0.6">
      <c r="BH55" s="5">
        <v>55</v>
      </c>
    </row>
    <row r="56" spans="2:61" ht="11.25" customHeight="1" x14ac:dyDescent="0.6">
      <c r="BH56" s="5">
        <v>56</v>
      </c>
    </row>
    <row r="57" spans="2:61" ht="15" customHeight="1" x14ac:dyDescent="0.6">
      <c r="BH57" s="5">
        <v>57</v>
      </c>
      <c r="BI57" s="101">
        <v>43</v>
      </c>
    </row>
    <row r="58" spans="2:61" ht="15" customHeight="1" x14ac:dyDescent="0.6">
      <c r="BH58" s="5">
        <v>58</v>
      </c>
    </row>
    <row r="59" spans="2:61" ht="15" customHeight="1" x14ac:dyDescent="0.6">
      <c r="BH59" s="5">
        <v>59</v>
      </c>
    </row>
    <row r="60" spans="2:61" ht="15" customHeight="1" x14ac:dyDescent="0.6">
      <c r="BH60" s="5">
        <v>60</v>
      </c>
      <c r="BI60" s="6">
        <v>40.700000000000003</v>
      </c>
    </row>
    <row r="61" spans="2:61" ht="15" customHeight="1" x14ac:dyDescent="0.6">
      <c r="BH61" s="5">
        <v>61</v>
      </c>
    </row>
    <row r="62" spans="2:61" ht="15" customHeight="1" x14ac:dyDescent="0.6">
      <c r="BH62" s="5">
        <v>62</v>
      </c>
    </row>
    <row r="63" spans="2:61" ht="15" customHeight="1" x14ac:dyDescent="0.6">
      <c r="BH63" s="5">
        <v>63</v>
      </c>
    </row>
    <row r="64" spans="2:61" ht="15" customHeight="1" x14ac:dyDescent="0.6">
      <c r="BH64" s="5">
        <v>64</v>
      </c>
    </row>
    <row r="65" spans="60:61" ht="15" customHeight="1" x14ac:dyDescent="0.6">
      <c r="BH65" s="5">
        <v>65</v>
      </c>
    </row>
    <row r="66" spans="60:61" x14ac:dyDescent="0.6">
      <c r="BH66" s="5">
        <v>66</v>
      </c>
      <c r="BI66" s="6">
        <v>41.3</v>
      </c>
    </row>
    <row r="67" spans="60:61" x14ac:dyDescent="0.6">
      <c r="BH67" s="5">
        <v>67</v>
      </c>
    </row>
    <row r="68" spans="60:61" x14ac:dyDescent="0.6">
      <c r="BH68" s="5">
        <v>68</v>
      </c>
      <c r="BI68" s="6">
        <v>40.200000000000003</v>
      </c>
    </row>
    <row r="69" spans="60:61" x14ac:dyDescent="0.6">
      <c r="BH69" s="5">
        <v>69</v>
      </c>
    </row>
    <row r="70" spans="60:61" x14ac:dyDescent="0.6">
      <c r="BH70" s="5">
        <v>70</v>
      </c>
    </row>
    <row r="71" spans="60:61" x14ac:dyDescent="0.6">
      <c r="BH71" s="5">
        <v>71</v>
      </c>
    </row>
    <row r="72" spans="60:61" x14ac:dyDescent="0.6">
      <c r="BH72" s="5">
        <v>72</v>
      </c>
    </row>
    <row r="73" spans="60:61" x14ac:dyDescent="0.6">
      <c r="BH73" s="5">
        <v>73</v>
      </c>
      <c r="BI73" s="6">
        <v>40.1</v>
      </c>
    </row>
    <row r="74" spans="60:61" x14ac:dyDescent="0.6">
      <c r="BH74" s="5">
        <v>74</v>
      </c>
      <c r="BI74" s="6">
        <v>40.4</v>
      </c>
    </row>
    <row r="75" spans="60:61" x14ac:dyDescent="0.6">
      <c r="BH75" s="5">
        <v>75</v>
      </c>
    </row>
    <row r="76" spans="60:61" x14ac:dyDescent="0.6">
      <c r="BH76" s="5">
        <v>76</v>
      </c>
    </row>
    <row r="77" spans="60:61" x14ac:dyDescent="0.6">
      <c r="BH77" s="5">
        <v>77</v>
      </c>
    </row>
    <row r="78" spans="60:61" x14ac:dyDescent="0.6">
      <c r="BH78" s="5">
        <v>78</v>
      </c>
    </row>
    <row r="79" spans="60:61" x14ac:dyDescent="0.6">
      <c r="BH79" s="5">
        <v>79</v>
      </c>
    </row>
    <row r="80" spans="60:61" x14ac:dyDescent="0.6">
      <c r="BH80" s="5">
        <v>80</v>
      </c>
    </row>
    <row r="81" spans="60:61" x14ac:dyDescent="0.6">
      <c r="BH81" s="5">
        <v>81</v>
      </c>
      <c r="BI81" s="6">
        <v>39.5</v>
      </c>
    </row>
    <row r="82" spans="60:61" x14ac:dyDescent="0.6">
      <c r="BH82" s="5">
        <v>82</v>
      </c>
    </row>
    <row r="83" spans="60:61" x14ac:dyDescent="0.6">
      <c r="BH83" s="5">
        <v>83</v>
      </c>
    </row>
    <row r="84" spans="60:61" x14ac:dyDescent="0.6">
      <c r="BH84" s="5">
        <v>84</v>
      </c>
    </row>
    <row r="85" spans="60:61" x14ac:dyDescent="0.6">
      <c r="BH85" s="5">
        <v>85</v>
      </c>
      <c r="BI85" s="6">
        <v>41.5</v>
      </c>
    </row>
    <row r="86" spans="60:61" x14ac:dyDescent="0.6">
      <c r="BH86" s="5">
        <v>86</v>
      </c>
    </row>
    <row r="87" spans="60:61" x14ac:dyDescent="0.6">
      <c r="BH87" s="5">
        <v>87</v>
      </c>
    </row>
    <row r="88" spans="60:61" x14ac:dyDescent="0.6">
      <c r="BH88" s="5">
        <v>88</v>
      </c>
      <c r="BI88" s="6">
        <v>40.700000000000003</v>
      </c>
    </row>
    <row r="89" spans="60:61" x14ac:dyDescent="0.6">
      <c r="BH89" s="5">
        <v>89</v>
      </c>
    </row>
    <row r="90" spans="60:61" x14ac:dyDescent="0.6">
      <c r="BH90" s="5">
        <v>90</v>
      </c>
    </row>
    <row r="91" spans="60:61" x14ac:dyDescent="0.6">
      <c r="BH91" s="5">
        <v>91</v>
      </c>
    </row>
    <row r="92" spans="60:61" x14ac:dyDescent="0.6">
      <c r="BH92" s="5">
        <v>92</v>
      </c>
      <c r="BI92" s="6">
        <v>41.4</v>
      </c>
    </row>
    <row r="93" spans="60:61" x14ac:dyDescent="0.6">
      <c r="BH93" s="5">
        <v>93</v>
      </c>
    </row>
    <row r="94" spans="60:61" x14ac:dyDescent="0.6">
      <c r="BH94" s="5">
        <v>94</v>
      </c>
    </row>
    <row r="95" spans="60:61" x14ac:dyDescent="0.6">
      <c r="BH95" s="5">
        <v>95</v>
      </c>
    </row>
    <row r="96" spans="60:61" x14ac:dyDescent="0.6">
      <c r="BH96" s="5">
        <v>96</v>
      </c>
    </row>
    <row r="97" spans="60:61" x14ac:dyDescent="0.6">
      <c r="BH97" s="5">
        <v>97</v>
      </c>
    </row>
    <row r="98" spans="60:61" x14ac:dyDescent="0.6">
      <c r="BH98" s="5">
        <v>98</v>
      </c>
      <c r="BI98" s="6">
        <v>40.4</v>
      </c>
    </row>
    <row r="99" spans="60:61" x14ac:dyDescent="0.6">
      <c r="BH99" s="5">
        <v>99</v>
      </c>
      <c r="BI99" s="6">
        <v>39.700000000000003</v>
      </c>
    </row>
    <row r="100" spans="60:61" x14ac:dyDescent="0.6">
      <c r="BH100" s="5">
        <v>100</v>
      </c>
    </row>
    <row r="101" spans="60:61" x14ac:dyDescent="0.6">
      <c r="BH101" s="5">
        <v>101</v>
      </c>
      <c r="BI101" s="6">
        <v>42.5</v>
      </c>
    </row>
    <row r="102" spans="60:61" x14ac:dyDescent="0.6">
      <c r="BH102" s="5">
        <v>102</v>
      </c>
      <c r="BI102" s="6">
        <v>41.4</v>
      </c>
    </row>
    <row r="103" spans="60:61" x14ac:dyDescent="0.6">
      <c r="BH103" s="5">
        <v>103</v>
      </c>
    </row>
    <row r="104" spans="60:61" x14ac:dyDescent="0.6">
      <c r="BH104" s="5">
        <v>104</v>
      </c>
    </row>
    <row r="105" spans="60:61" x14ac:dyDescent="0.6">
      <c r="BH105" s="5">
        <v>105</v>
      </c>
    </row>
    <row r="106" spans="60:61" x14ac:dyDescent="0.6">
      <c r="BH106" s="5">
        <v>106</v>
      </c>
    </row>
    <row r="107" spans="60:61" x14ac:dyDescent="0.6">
      <c r="BH107" s="5">
        <v>107</v>
      </c>
    </row>
    <row r="108" spans="60:61" x14ac:dyDescent="0.6">
      <c r="BH108" s="5">
        <v>108</v>
      </c>
    </row>
    <row r="109" spans="60:61" x14ac:dyDescent="0.6">
      <c r="BH109" s="5">
        <v>109</v>
      </c>
    </row>
    <row r="110" spans="60:61" x14ac:dyDescent="0.6">
      <c r="BH110" s="5">
        <v>110</v>
      </c>
    </row>
    <row r="111" spans="60:61" x14ac:dyDescent="0.6">
      <c r="BH111" s="5">
        <v>111</v>
      </c>
    </row>
    <row r="112" spans="60:61" x14ac:dyDescent="0.6">
      <c r="BH112" s="5">
        <v>112</v>
      </c>
    </row>
    <row r="113" spans="60:61" x14ac:dyDescent="0.6">
      <c r="BH113" s="5">
        <v>113</v>
      </c>
    </row>
    <row r="114" spans="60:61" x14ac:dyDescent="0.6">
      <c r="BH114" s="5">
        <v>114</v>
      </c>
    </row>
    <row r="115" spans="60:61" x14ac:dyDescent="0.6">
      <c r="BH115" s="5">
        <v>115</v>
      </c>
      <c r="BI115" s="6">
        <v>43.9</v>
      </c>
    </row>
    <row r="116" spans="60:61" x14ac:dyDescent="0.6">
      <c r="BH116" s="5">
        <v>116</v>
      </c>
    </row>
    <row r="117" spans="60:61" x14ac:dyDescent="0.6">
      <c r="BH117" s="5">
        <v>117</v>
      </c>
    </row>
    <row r="118" spans="60:61" x14ac:dyDescent="0.6">
      <c r="BH118" s="5">
        <v>118</v>
      </c>
    </row>
    <row r="119" spans="60:61" x14ac:dyDescent="0.6">
      <c r="BH119" s="5">
        <v>119</v>
      </c>
    </row>
    <row r="120" spans="60:61" x14ac:dyDescent="0.6">
      <c r="BH120" s="5">
        <v>120</v>
      </c>
    </row>
  </sheetData>
  <mergeCells count="97">
    <mergeCell ref="X13:AC13"/>
    <mergeCell ref="X12:AC12"/>
    <mergeCell ref="X11:AC11"/>
    <mergeCell ref="X10:AC10"/>
    <mergeCell ref="AP10:AU10"/>
    <mergeCell ref="AP13:AU13"/>
    <mergeCell ref="AP12:AU12"/>
    <mergeCell ref="AD8:AI8"/>
    <mergeCell ref="AD9:AI9"/>
    <mergeCell ref="AD10:AI10"/>
    <mergeCell ref="AJ11:AO11"/>
    <mergeCell ref="AD22:AF22"/>
    <mergeCell ref="AJ22:AL22"/>
    <mergeCell ref="AJ16:AO16"/>
    <mergeCell ref="AJ9:AO9"/>
    <mergeCell ref="AD16:AI16"/>
    <mergeCell ref="AD11:AI11"/>
    <mergeCell ref="AJ17:AO17"/>
    <mergeCell ref="AD12:AI12"/>
    <mergeCell ref="AD13:AI13"/>
    <mergeCell ref="AJ12:AO12"/>
    <mergeCell ref="AJ21:AO21"/>
    <mergeCell ref="AP20:AU20"/>
    <mergeCell ref="AH23:AJ23"/>
    <mergeCell ref="AU48:AV48"/>
    <mergeCell ref="AK48:AL48"/>
    <mergeCell ref="AH27:AJ27"/>
    <mergeCell ref="AD21:AI21"/>
    <mergeCell ref="AG6:AK6"/>
    <mergeCell ref="AD15:AI15"/>
    <mergeCell ref="AF48:AG48"/>
    <mergeCell ref="AH25:AJ25"/>
    <mergeCell ref="B42:B43"/>
    <mergeCell ref="B37:B38"/>
    <mergeCell ref="B32:B33"/>
    <mergeCell ref="B27:B28"/>
    <mergeCell ref="B22:B23"/>
    <mergeCell ref="X18:AC18"/>
    <mergeCell ref="X22:Z22"/>
    <mergeCell ref="X15:AC15"/>
    <mergeCell ref="H38:N38"/>
    <mergeCell ref="S38:U38"/>
    <mergeCell ref="X21:AC21"/>
    <mergeCell ref="X17:AC17"/>
    <mergeCell ref="B47:B48"/>
    <mergeCell ref="G48:H48"/>
    <mergeCell ref="L48:M48"/>
    <mergeCell ref="V48:W48"/>
    <mergeCell ref="AA48:AB48"/>
    <mergeCell ref="Q48:R48"/>
    <mergeCell ref="AP8:AU8"/>
    <mergeCell ref="AV11:BA11"/>
    <mergeCell ref="AV12:BA12"/>
    <mergeCell ref="AV13:BA13"/>
    <mergeCell ref="AZ48:BA48"/>
    <mergeCell ref="AP18:AU18"/>
    <mergeCell ref="AP9:AU9"/>
    <mergeCell ref="AP11:AU11"/>
    <mergeCell ref="AV16:BA16"/>
    <mergeCell ref="AV17:BA17"/>
    <mergeCell ref="AV18:BA18"/>
    <mergeCell ref="AV21:BA21"/>
    <mergeCell ref="AP17:AU17"/>
    <mergeCell ref="AP48:AQ48"/>
    <mergeCell ref="AP21:AU21"/>
    <mergeCell ref="X8:AC8"/>
    <mergeCell ref="X9:AC9"/>
    <mergeCell ref="AJ13:AO13"/>
    <mergeCell ref="AJ15:AO15"/>
    <mergeCell ref="X20:AC20"/>
    <mergeCell ref="AJ8:AO8"/>
    <mergeCell ref="AD18:AI18"/>
    <mergeCell ref="AJ10:AO10"/>
    <mergeCell ref="X16:AC16"/>
    <mergeCell ref="AJ18:AO18"/>
    <mergeCell ref="AD17:AI17"/>
    <mergeCell ref="AD19:AI19"/>
    <mergeCell ref="AD20:AI20"/>
    <mergeCell ref="AJ19:AO19"/>
    <mergeCell ref="X19:AC19"/>
    <mergeCell ref="AJ20:AO20"/>
    <mergeCell ref="AU6:AW6"/>
    <mergeCell ref="BE36:BG36"/>
    <mergeCell ref="BE37:BG37"/>
    <mergeCell ref="BD22:BG22"/>
    <mergeCell ref="AP22:AR22"/>
    <mergeCell ref="AP19:AU19"/>
    <mergeCell ref="BE35:BG35"/>
    <mergeCell ref="AV19:BA19"/>
    <mergeCell ref="AV15:BA15"/>
    <mergeCell ref="AP15:AU15"/>
    <mergeCell ref="AP16:AU16"/>
    <mergeCell ref="AV22:AX22"/>
    <mergeCell ref="AV8:BA8"/>
    <mergeCell ref="AV9:BA9"/>
    <mergeCell ref="AV10:BA10"/>
    <mergeCell ref="AV20:BA20"/>
  </mergeCells>
  <phoneticPr fontId="0" type="noConversion"/>
  <pageMargins left="0.28000000000000003" right="0" top="0.26" bottom="0" header="0.51181102362204722" footer="0.51181102362204722"/>
  <pageSetup paperSize="9" orientation="portrait" horizontalDpi="4294967295" verticalDpi="300" r:id="rId1"/>
  <headerFooter alignWithMargins="0"/>
  <ignoredErrors>
    <ignoredError sqref="Y16:AC16 AQ10:AU10 Y17:AC17 AE17:AI17 AQ17:AU17 AK17:AO17 AQ16:AU16 AK16:AO16 AE16:AI16 AQ9:AU9 AQ12:AU12 AQ11:AU11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MDD Control</vt:lpstr>
      <vt:lpstr>MDD SC0-10</vt:lpstr>
      <vt:lpstr>MDD SC0-20</vt:lpstr>
      <vt:lpstr>MDD SC0-30</vt:lpstr>
    </vt:vector>
  </TitlesOfParts>
  <Company>intel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</dc:creator>
  <cp:lastModifiedBy>ASUS</cp:lastModifiedBy>
  <cp:lastPrinted>2020-01-20T06:19:44Z</cp:lastPrinted>
  <dcterms:created xsi:type="dcterms:W3CDTF">2003-07-08T08:14:11Z</dcterms:created>
  <dcterms:modified xsi:type="dcterms:W3CDTF">2023-06-26T06:52:49Z</dcterms:modified>
</cp:coreProperties>
</file>