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高橋純平\Desktop\研究関連\experimental results\Oxytocin cre 関連\データ　論文用\"/>
    </mc:Choice>
  </mc:AlternateContent>
  <xr:revisionPtr revIDLastSave="0" documentId="13_ncr:1_{46CFADAB-1B63-40E9-8DF0-00B81C69100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NOR 2h" sheetId="5" r:id="rId1"/>
    <sheet name="Results NOR 24h" sheetId="4" r:id="rId2"/>
    <sheet name="Y-maze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5" l="1"/>
  <c r="H8" i="5"/>
  <c r="G9" i="5"/>
  <c r="G8" i="5"/>
  <c r="C9" i="5" l="1"/>
  <c r="D8" i="5"/>
  <c r="C8" i="5"/>
  <c r="D9" i="5" l="1"/>
  <c r="L9" i="4" l="1"/>
  <c r="L8" i="4"/>
  <c r="K9" i="4"/>
  <c r="K4" i="4"/>
  <c r="L4" i="4"/>
  <c r="L3" i="4"/>
  <c r="C7" i="4" l="1"/>
  <c r="K3" i="4" s="1"/>
  <c r="M6" i="3"/>
  <c r="L6" i="3"/>
  <c r="M5" i="3"/>
  <c r="L5" i="3"/>
  <c r="M4" i="3"/>
  <c r="L4" i="3"/>
  <c r="M3" i="3"/>
  <c r="L3" i="3"/>
  <c r="K8" i="4" l="1"/>
</calcChain>
</file>

<file path=xl/sharedStrings.xml><?xml version="1.0" encoding="utf-8"?>
<sst xmlns="http://schemas.openxmlformats.org/spreadsheetml/2006/main" count="125" uniqueCount="64">
  <si>
    <t>Number</t>
    <phoneticPr fontId="5"/>
  </si>
  <si>
    <t>MouseID</t>
  </si>
  <si>
    <t>Con</t>
    <phoneticPr fontId="5"/>
  </si>
  <si>
    <t>Test</t>
    <phoneticPr fontId="5"/>
  </si>
  <si>
    <t>Ave</t>
    <phoneticPr fontId="5"/>
  </si>
  <si>
    <t>#2</t>
  </si>
  <si>
    <t>JT192</t>
  </si>
  <si>
    <t>Saline</t>
    <phoneticPr fontId="5"/>
  </si>
  <si>
    <t>#3</t>
  </si>
  <si>
    <t>JT199</t>
  </si>
  <si>
    <t>CNO</t>
    <phoneticPr fontId="5"/>
  </si>
  <si>
    <t>#5</t>
  </si>
  <si>
    <t>JT197</t>
  </si>
  <si>
    <t>#7</t>
  </si>
  <si>
    <t>JT206</t>
  </si>
  <si>
    <t>#10</t>
  </si>
  <si>
    <t>JT211</t>
  </si>
  <si>
    <t>SE</t>
    <phoneticPr fontId="5"/>
  </si>
  <si>
    <t>JT176</t>
  </si>
  <si>
    <t>JT177</t>
  </si>
  <si>
    <t>JT179</t>
  </si>
  <si>
    <t>JT189</t>
  </si>
  <si>
    <t>#4</t>
  </si>
  <si>
    <t>JT202</t>
  </si>
  <si>
    <t>#6</t>
  </si>
  <si>
    <t>JT198</t>
  </si>
  <si>
    <t>#8</t>
  </si>
  <si>
    <t>#9</t>
  </si>
  <si>
    <t>JT209</t>
  </si>
  <si>
    <t>JT170</t>
  </si>
  <si>
    <t>JT174</t>
  </si>
  <si>
    <t>JT183</t>
  </si>
  <si>
    <t>JT186</t>
  </si>
  <si>
    <t>3kai</t>
    <phoneticPr fontId="5"/>
  </si>
  <si>
    <t>Alternations</t>
    <phoneticPr fontId="5"/>
  </si>
  <si>
    <t>#1</t>
    <phoneticPr fontId="6"/>
  </si>
  <si>
    <t>saline</t>
    <phoneticPr fontId="6"/>
  </si>
  <si>
    <t>JT192</t>
    <phoneticPr fontId="5"/>
  </si>
  <si>
    <t>JT199</t>
    <phoneticPr fontId="5"/>
  </si>
  <si>
    <t>JT189</t>
    <phoneticPr fontId="5"/>
  </si>
  <si>
    <t>JT197</t>
    <phoneticPr fontId="5"/>
  </si>
  <si>
    <t>JT202</t>
    <phoneticPr fontId="5"/>
  </si>
  <si>
    <t>JT206</t>
    <phoneticPr fontId="5"/>
  </si>
  <si>
    <t>JT211</t>
    <phoneticPr fontId="5"/>
  </si>
  <si>
    <t>JT207</t>
    <phoneticPr fontId="5"/>
  </si>
  <si>
    <t>JT209</t>
    <phoneticPr fontId="5"/>
  </si>
  <si>
    <t>JT264</t>
    <phoneticPr fontId="5"/>
  </si>
  <si>
    <t>JT265</t>
    <phoneticPr fontId="5"/>
  </si>
  <si>
    <t>ave</t>
    <phoneticPr fontId="5"/>
  </si>
  <si>
    <t>se</t>
    <phoneticPr fontId="5"/>
  </si>
  <si>
    <t>#1</t>
    <phoneticPr fontId="4"/>
  </si>
  <si>
    <t>#11</t>
  </si>
  <si>
    <t>#12</t>
  </si>
  <si>
    <t>Total</t>
    <phoneticPr fontId="5"/>
  </si>
  <si>
    <t>CNO</t>
    <phoneticPr fontId="4"/>
  </si>
  <si>
    <t>JT499</t>
  </si>
  <si>
    <t>JT503</t>
  </si>
  <si>
    <t>JT504</t>
  </si>
  <si>
    <t>JT506</t>
  </si>
  <si>
    <t>JT479</t>
  </si>
  <si>
    <t>JT480</t>
  </si>
  <si>
    <t>JT481</t>
  </si>
  <si>
    <t>JT495</t>
  </si>
  <si>
    <t>Saline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</si>
</sst>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);[Red]\(0.00\)"/>
  </numFmts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6"/>
      <name val="HG丸ｺﾞｼｯｸM-PRO"/>
      <family val="2"/>
      <charset val="12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2" fillId="0" borderId="0" xfId="1">
      <alignment vertical="center"/>
    </xf>
    <xf numFmtId="1" fontId="7" fillId="0" borderId="6" xfId="6" applyNumberFormat="1" applyFont="1" applyBorder="1">
      <alignment vertical="center"/>
    </xf>
    <xf numFmtId="0" fontId="8" fillId="0" borderId="6" xfId="6" applyFont="1" applyBorder="1">
      <alignment vertical="center"/>
    </xf>
    <xf numFmtId="0" fontId="7" fillId="0" borderId="0" xfId="0" applyFont="1"/>
    <xf numFmtId="0" fontId="7" fillId="0" borderId="6" xfId="6" applyFont="1" applyBorder="1">
      <alignment vertical="center"/>
    </xf>
    <xf numFmtId="177" fontId="7" fillId="0" borderId="6" xfId="6" applyNumberFormat="1" applyFont="1" applyBorder="1">
      <alignment vertical="center"/>
    </xf>
    <xf numFmtId="0" fontId="10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1" fillId="0" borderId="0" xfId="1" applyFont="1">
      <alignment vertical="center"/>
    </xf>
    <xf numFmtId="0" fontId="10" fillId="0" borderId="7" xfId="1" applyFont="1" applyBorder="1">
      <alignment vertical="center"/>
    </xf>
    <xf numFmtId="1" fontId="11" fillId="0" borderId="8" xfId="1" applyNumberFormat="1" applyFont="1" applyBorder="1">
      <alignment vertical="center"/>
    </xf>
    <xf numFmtId="0" fontId="10" fillId="0" borderId="9" xfId="1" applyFont="1" applyBorder="1">
      <alignment vertical="center"/>
    </xf>
    <xf numFmtId="1" fontId="11" fillId="0" borderId="10" xfId="1" applyNumberFormat="1" applyFont="1" applyBorder="1">
      <alignment vertical="center"/>
    </xf>
    <xf numFmtId="176" fontId="11" fillId="0" borderId="0" xfId="1" applyNumberFormat="1" applyFont="1">
      <alignment vertical="center"/>
    </xf>
    <xf numFmtId="176" fontId="10" fillId="0" borderId="4" xfId="1" applyNumberFormat="1" applyFont="1" applyBorder="1">
      <alignment vertical="center"/>
    </xf>
    <xf numFmtId="176" fontId="10" fillId="0" borderId="5" xfId="1" applyNumberFormat="1" applyFont="1" applyBorder="1">
      <alignment vertical="center"/>
    </xf>
    <xf numFmtId="176" fontId="11" fillId="0" borderId="8" xfId="1" applyNumberFormat="1" applyFont="1" applyBorder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>
      <alignment vertical="center"/>
    </xf>
    <xf numFmtId="0" fontId="10" fillId="0" borderId="11" xfId="1" applyFont="1" applyBorder="1">
      <alignment vertical="center"/>
    </xf>
    <xf numFmtId="0" fontId="11" fillId="0" borderId="6" xfId="2" applyFont="1" applyBorder="1">
      <alignment vertical="center"/>
    </xf>
    <xf numFmtId="176" fontId="11" fillId="0" borderId="11" xfId="1" applyNumberFormat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11" xfId="1" applyFont="1" applyBorder="1">
      <alignment vertical="center"/>
    </xf>
    <xf numFmtId="0" fontId="12" fillId="0" borderId="6" xfId="4" applyFont="1" applyBorder="1"/>
    <xf numFmtId="0" fontId="7" fillId="0" borderId="0" xfId="1" applyFont="1">
      <alignment vertical="center"/>
    </xf>
    <xf numFmtId="0" fontId="7" fillId="0" borderId="6" xfId="2" applyFont="1" applyBorder="1">
      <alignment vertical="center"/>
    </xf>
    <xf numFmtId="176" fontId="12" fillId="0" borderId="6" xfId="4" applyNumberFormat="1" applyFont="1" applyBorder="1"/>
    <xf numFmtId="0" fontId="12" fillId="0" borderId="6" xfId="3" applyFont="1" applyBorder="1" applyAlignment="1">
      <alignment horizontal="left" vertical="center"/>
    </xf>
    <xf numFmtId="0" fontId="7" fillId="0" borderId="6" xfId="3" applyFont="1" applyBorder="1" applyAlignment="1">
      <alignment horizontal="left" vertical="center"/>
    </xf>
    <xf numFmtId="0" fontId="11" fillId="0" borderId="6" xfId="4" applyFont="1" applyBorder="1"/>
    <xf numFmtId="1" fontId="11" fillId="0" borderId="6" xfId="4" applyNumberFormat="1" applyFont="1" applyBorder="1" applyAlignment="1">
      <alignment vertical="center"/>
    </xf>
    <xf numFmtId="1" fontId="11" fillId="0" borderId="6" xfId="1" applyNumberFormat="1" applyFont="1" applyBorder="1">
      <alignment vertical="center"/>
    </xf>
    <xf numFmtId="0" fontId="7" fillId="0" borderId="6" xfId="1" applyFont="1" applyBorder="1">
      <alignment vertical="center"/>
    </xf>
    <xf numFmtId="1" fontId="11" fillId="0" borderId="6" xfId="4" applyNumberFormat="1" applyFont="1" applyBorder="1"/>
    <xf numFmtId="1" fontId="12" fillId="0" borderId="6" xfId="4" applyNumberFormat="1" applyFont="1" applyBorder="1" applyAlignment="1">
      <alignment vertical="center"/>
    </xf>
    <xf numFmtId="1" fontId="12" fillId="0" borderId="6" xfId="4" applyNumberFormat="1" applyFont="1" applyBorder="1"/>
    <xf numFmtId="1" fontId="9" fillId="0" borderId="6" xfId="6" applyNumberFormat="1" applyFont="1" applyBorder="1">
      <alignment vertical="center"/>
    </xf>
    <xf numFmtId="1" fontId="11" fillId="0" borderId="6" xfId="1" applyNumberFormat="1" applyFont="1" applyBorder="1" applyAlignment="1">
      <alignment horizontal="right" vertical="center"/>
    </xf>
    <xf numFmtId="1" fontId="11" fillId="0" borderId="6" xfId="6" applyNumberFormat="1" applyFont="1" applyBorder="1" applyAlignment="1">
      <alignment horizontal="right" vertical="center"/>
    </xf>
    <xf numFmtId="0" fontId="11" fillId="0" borderId="6" xfId="3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11" fillId="0" borderId="6" xfId="4" applyNumberFormat="1" applyFont="1" applyBorder="1" applyAlignment="1">
      <alignment horizontal="right" vertical="center"/>
    </xf>
    <xf numFmtId="0" fontId="11" fillId="0" borderId="11" xfId="4" applyFont="1" applyBorder="1" applyAlignment="1">
      <alignment horizontal="left" vertical="center"/>
    </xf>
    <xf numFmtId="0" fontId="11" fillId="0" borderId="6" xfId="5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11" fillId="0" borderId="0" xfId="1" applyFont="1" applyBorder="1">
      <alignment vertical="center"/>
    </xf>
    <xf numFmtId="176" fontId="11" fillId="0" borderId="0" xfId="4" applyNumberFormat="1" applyFont="1" applyBorder="1"/>
  </cellXfs>
  <cellStyles count="7">
    <cellStyle name="Normal 4" xfId="5" xr:uid="{15868437-998F-4CDB-AFD1-7E30F8A40D60}"/>
    <cellStyle name="Normal 4 2" xfId="3" xr:uid="{1F605A32-F5E2-4229-A49F-E2CF9B78E836}"/>
    <cellStyle name="標準" xfId="0" builtinId="0"/>
    <cellStyle name="標準 2" xfId="1" xr:uid="{0B08278A-CE9E-4977-A4A5-CA4EFFFC8B2B}"/>
    <cellStyle name="標準 2 2" xfId="4" xr:uid="{B9EB62B5-4462-4F62-8C81-9E0415B1ACE1}"/>
    <cellStyle name="標準 4 3" xfId="6" xr:uid="{093685A6-0806-4A07-8ABA-8255E4679997}"/>
    <cellStyle name="標準 5" xfId="2" xr:uid="{856B69BF-7D39-4409-8426-7FBCDF785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'NOR 2h'!$C$2:$D$2</c:f>
              <c:strCache>
                <c:ptCount val="2"/>
                <c:pt idx="0">
                  <c:v>Con</c:v>
                </c:pt>
                <c:pt idx="1">
                  <c:v>Test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9-41F5-AFC1-B7CEF97C25BC}"/>
              </c:ext>
            </c:extLst>
          </c:dPt>
          <c:errBars>
            <c:errBarType val="both"/>
            <c:errValType val="cust"/>
            <c:noEndCap val="0"/>
            <c:plus>
              <c:numRef>
                <c:f>'NOR 2h'!$C$9:$D$9</c:f>
                <c:numCache>
                  <c:formatCode>General</c:formatCode>
                  <c:ptCount val="2"/>
                  <c:pt idx="0">
                    <c:v>1.3763680498059419</c:v>
                  </c:pt>
                  <c:pt idx="1">
                    <c:v>1.4715103571854995</c:v>
                  </c:pt>
                </c:numCache>
              </c:numRef>
            </c:plus>
            <c:minus>
              <c:numRef>
                <c:f>'NOR 2h'!$C$9:$D$9</c:f>
                <c:numCache>
                  <c:formatCode>General</c:formatCode>
                  <c:ptCount val="2"/>
                  <c:pt idx="0">
                    <c:v>1.3763680498059419</c:v>
                  </c:pt>
                  <c:pt idx="1">
                    <c:v>1.4715103571854995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'Results NOR 24h'!$J$3:$J$4</c:f>
              <c:strCache>
                <c:ptCount val="2"/>
                <c:pt idx="0">
                  <c:v>Saline</c:v>
                </c:pt>
                <c:pt idx="1">
                  <c:v>CNO</c:v>
                </c:pt>
              </c:strCache>
            </c:strRef>
          </c:cat>
          <c:val>
            <c:numRef>
              <c:f>'NOR 2h'!$C$8:$D$8</c:f>
              <c:numCache>
                <c:formatCode>0</c:formatCode>
                <c:ptCount val="2"/>
                <c:pt idx="0">
                  <c:v>46.123254300617504</c:v>
                </c:pt>
                <c:pt idx="1">
                  <c:v>60.250208165618531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9-41F5-AFC1-B7CEF97C2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50984832"/>
        <c:axId val="650985160"/>
      </c:barChart>
      <c:catAx>
        <c:axId val="65098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defRPr>
            </a:pPr>
            <a:endParaRPr lang="ja-JP"/>
          </a:p>
        </c:txPr>
        <c:crossAx val="650985160"/>
        <c:crosses val="autoZero"/>
        <c:auto val="1"/>
        <c:lblAlgn val="ctr"/>
        <c:lblOffset val="100"/>
        <c:noMultiLvlLbl val="0"/>
      </c:catAx>
      <c:valAx>
        <c:axId val="650985160"/>
        <c:scaling>
          <c:orientation val="minMax"/>
          <c:max val="1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defRPr>
            </a:pPr>
            <a:endParaRPr lang="ja-JP"/>
          </a:p>
        </c:txPr>
        <c:crossAx val="6509848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HG丸ｺﾞｼｯｸM-PRO" panose="020F0600000000000000" pitchFamily="50" charset="-128"/>
          <a:ea typeface="HG丸ｺﾞｼｯｸM-PRO" panose="020F06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'NOR 2h'!$D$2:$H$2</c:f>
              <c:strCache>
                <c:ptCount val="5"/>
                <c:pt idx="0">
                  <c:v>Test</c:v>
                </c:pt>
                <c:pt idx="2">
                  <c:v>CNO</c:v>
                </c:pt>
                <c:pt idx="3">
                  <c:v>Con</c:v>
                </c:pt>
                <c:pt idx="4">
                  <c:v>Test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'NOR 2h'!$D$9:$H$9</c:f>
                <c:numCache>
                  <c:formatCode>General</c:formatCode>
                  <c:ptCount val="5"/>
                  <c:pt idx="0">
                    <c:v>1.4715103571854995</c:v>
                  </c:pt>
                  <c:pt idx="2">
                    <c:v>0</c:v>
                  </c:pt>
                  <c:pt idx="3">
                    <c:v>2.4424618973879113</c:v>
                  </c:pt>
                  <c:pt idx="4">
                    <c:v>7.3099315200246693</c:v>
                  </c:pt>
                </c:numCache>
              </c:numRef>
            </c:plus>
            <c:minus>
              <c:numRef>
                <c:f>'NOR 2h'!$D$9:$H$9</c:f>
                <c:numCache>
                  <c:formatCode>General</c:formatCode>
                  <c:ptCount val="5"/>
                  <c:pt idx="0">
                    <c:v>1.4715103571854995</c:v>
                  </c:pt>
                  <c:pt idx="2">
                    <c:v>0</c:v>
                  </c:pt>
                  <c:pt idx="3">
                    <c:v>2.4424618973879113</c:v>
                  </c:pt>
                  <c:pt idx="4">
                    <c:v>7.3099315200246693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'Results NOR 24h'!$J$3:$J$4</c:f>
              <c:strCache>
                <c:ptCount val="2"/>
                <c:pt idx="0">
                  <c:v>Saline</c:v>
                </c:pt>
                <c:pt idx="1">
                  <c:v>CNO</c:v>
                </c:pt>
              </c:strCache>
            </c:strRef>
          </c:cat>
          <c:val>
            <c:numRef>
              <c:f>'NOR 2h'!$D$8:$H$8</c:f>
              <c:numCache>
                <c:formatCode>0</c:formatCode>
                <c:ptCount val="5"/>
                <c:pt idx="0">
                  <c:v>60.250208165618531</c:v>
                </c:pt>
                <c:pt idx="2" formatCode="0.00_);[Red]\(0.00\)">
                  <c:v>0</c:v>
                </c:pt>
                <c:pt idx="3">
                  <c:v>42.937906776936714</c:v>
                </c:pt>
                <c:pt idx="4">
                  <c:v>59.939335678349273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CA-407A-8128-987694E9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50984832"/>
        <c:axId val="650985160"/>
      </c:barChart>
      <c:catAx>
        <c:axId val="65098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defRPr>
            </a:pPr>
            <a:endParaRPr lang="ja-JP"/>
          </a:p>
        </c:txPr>
        <c:crossAx val="650985160"/>
        <c:crosses val="autoZero"/>
        <c:auto val="1"/>
        <c:lblAlgn val="ctr"/>
        <c:lblOffset val="100"/>
        <c:noMultiLvlLbl val="0"/>
      </c:catAx>
      <c:valAx>
        <c:axId val="650985160"/>
        <c:scaling>
          <c:orientation val="minMax"/>
          <c:max val="100"/>
          <c:min val="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defRPr>
            </a:pPr>
            <a:endParaRPr lang="ja-JP"/>
          </a:p>
        </c:txPr>
        <c:crossAx val="6509848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HG丸ｺﾞｼｯｸM-PRO" panose="020F0600000000000000" pitchFamily="50" charset="-128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412750</xdr:colOff>
      <xdr:row>0</xdr:row>
      <xdr:rowOff>184150</xdr:rowOff>
    </xdr:from>
    <xdr:to>
      <xdr:col>11</xdr:col>
      <xdr:colOff>577850</xdr:colOff>
      <xdr:row>12</xdr:row>
      <xdr:rowOff>61383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61CB7B5-FFAA-4D04-B4C5-6FF159349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88900</xdr:colOff>
      <xdr:row>1</xdr:row>
      <xdr:rowOff>25400</xdr:rowOff>
    </xdr:from>
    <xdr:to>
      <xdr:col>16</xdr:col>
      <xdr:colOff>254000</xdr:colOff>
      <xdr:row>12</xdr:row>
      <xdr:rowOff>131233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5B083AE-76E2-4909-B797-01E7C5332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447420</xdr:colOff>
      <xdr:row>1</xdr:row>
      <xdr:rowOff>107949</xdr:rowOff>
    </xdr:from>
    <xdr:to>
      <xdr:col>13</xdr:col>
      <xdr:colOff>233296</xdr:colOff>
      <xdr:row>11</xdr:row>
      <xdr:rowOff>10582</xdr:rowOff>
    </xdr:to>
    <xdr:sp macro="" textlink="">
      <xdr:nvSpPr>
        <xdr:cNvPr id="12" name="テキスト ボックス 204">
          <a:extLst>
            <a:ext uri="{FF2B5EF4-FFF2-40B4-BE49-F238E27FC236}">
              <a16:creationId xmlns:a16="http://schemas.microsoft.com/office/drawing/2014/main" id="{DCB2E403-490B-357E-BB90-A41687B521EC}"/>
            </a:ext>
          </a:extLst>
        </xdr:cNvPr>
        <xdr:cNvSpPr txBox="1"/>
      </xdr:nvSpPr>
      <xdr:spPr>
        <a:xfrm rot="16200000">
          <a:off x="6142141" y="1207728"/>
          <a:ext cx="2188633" cy="446276"/>
        </a:xfrm>
        <a:prstGeom prst="rect">
          <a:avLst/>
        </a:prstGeom>
        <a:noFill/>
      </xdr:spPr>
      <xdr:txBody>
        <a:bodyPr wrap="square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2400" b="0" i="0" u="none" strike="noStrike" kern="1200" baseline="0">
              <a:solidFill>
                <a:sysClr val="windowText" lastClr="000000"/>
              </a:solidFill>
              <a:latin typeface="+mj-lt"/>
              <a:ea typeface="HG丸ｺﾞｼｯｸM-PRO" panose="020F0600000000000000" pitchFamily="50" charset="-128"/>
              <a:cs typeface="+mn-cs"/>
            </a:defRPr>
          </a:pPr>
          <a:r>
            <a:rPr lang="en-US" altLang="ja-JP" sz="1200">
              <a:latin typeface="Times New Roman" panose="02020603050405020304" pitchFamily="18" charset="0"/>
              <a:cs typeface="Times New Roman" panose="02020603050405020304" pitchFamily="18" charset="0"/>
            </a:rPr>
            <a:t>Exploration time of novel object</a:t>
          </a:r>
        </a:p>
        <a:p>
          <a:pPr algn="ctr" rtl="0">
            <a:defRPr sz="2400" b="0" i="0" u="none" strike="noStrike" kern="1200" baseline="0">
              <a:solidFill>
                <a:sysClr val="windowText" lastClr="000000"/>
              </a:solidFill>
              <a:latin typeface="+mj-lt"/>
              <a:ea typeface="HG丸ｺﾞｼｯｸM-PRO" panose="020F0600000000000000" pitchFamily="50" charset="-128"/>
              <a:cs typeface="+mn-cs"/>
            </a:defRPr>
          </a:pPr>
          <a:r>
            <a:rPr lang="en-US" altLang="ja-JP" sz="1200">
              <a:latin typeface="Times New Roman" panose="02020603050405020304" pitchFamily="18" charset="0"/>
              <a:cs typeface="Times New Roman" panose="02020603050405020304" pitchFamily="18" charset="0"/>
            </a:rPr>
            <a:t> (%)</a:t>
          </a:r>
          <a:endParaRPr lang="ja-JP" altLang="ja-JP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249426</xdr:colOff>
      <xdr:row>1</xdr:row>
      <xdr:rowOff>101599</xdr:rowOff>
    </xdr:from>
    <xdr:to>
      <xdr:col>8</xdr:col>
      <xdr:colOff>518730</xdr:colOff>
      <xdr:row>10</xdr:row>
      <xdr:rowOff>145680</xdr:rowOff>
    </xdr:to>
    <xdr:sp macro="" textlink="">
      <xdr:nvSpPr>
        <xdr:cNvPr id="13" name="テキスト ボックス 200">
          <a:extLst>
            <a:ext uri="{FF2B5EF4-FFF2-40B4-BE49-F238E27FC236}">
              <a16:creationId xmlns:a16="http://schemas.microsoft.com/office/drawing/2014/main" id="{2B5B2FF7-7C97-D934-3D05-992EF2509FEC}"/>
            </a:ext>
          </a:extLst>
        </xdr:cNvPr>
        <xdr:cNvSpPr txBox="1"/>
      </xdr:nvSpPr>
      <xdr:spPr>
        <a:xfrm rot="16200000">
          <a:off x="3257637" y="1246288"/>
          <a:ext cx="2101481" cy="26930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rtl="0">
            <a:defRPr sz="2400" b="0" i="0" u="none" strike="noStrike" kern="1200" baseline="0">
              <a:solidFill>
                <a:prstClr val="black"/>
              </a:solidFill>
              <a:latin typeface="+mj-lt"/>
              <a:ea typeface="HG丸ｺﾞｼｯｸM-PRO" panose="020F0600000000000000" pitchFamily="50" charset="-128"/>
              <a:cs typeface="+mn-cs"/>
            </a:defRPr>
          </a:pPr>
          <a:r>
            <a:rPr lang="en-US" altLang="ja-JP" sz="1200">
              <a:latin typeface="Times New Roman" panose="02020603050405020304" pitchFamily="18" charset="0"/>
              <a:cs typeface="Times New Roman" panose="02020603050405020304" pitchFamily="18" charset="0"/>
            </a:rPr>
            <a:t>Exploration</a:t>
          </a:r>
          <a:r>
            <a:rPr lang="en-US" altLang="ja-JP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ja-JP" sz="1200">
              <a:latin typeface="Times New Roman" panose="02020603050405020304" pitchFamily="18" charset="0"/>
              <a:cs typeface="Times New Roman" panose="02020603050405020304" pitchFamily="18" charset="0"/>
            </a:rPr>
            <a:t>time </a:t>
          </a:r>
          <a:r>
            <a:rPr lang="en-US" altLang="ja-JP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of object</a:t>
          </a:r>
          <a:r>
            <a:rPr lang="en-US" altLang="ja-JP" sz="1200">
              <a:latin typeface="Times New Roman" panose="02020603050405020304" pitchFamily="18" charset="0"/>
              <a:cs typeface="Times New Roman" panose="02020603050405020304" pitchFamily="18" charset="0"/>
            </a:rPr>
            <a:t>  (%)</a:t>
          </a:r>
          <a:endParaRPr lang="ja-JP" altLang="ja-JP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39640;&#27211;&#32020;&#24179;/Desktop/&#30740;&#31350;&#38306;&#36899;/experimental%20results/Oxytocin%20cre%20&#38306;&#36899;/20210726-27&#12288;injection/behavior/20210901%20NOR%20Oxytocin%20cre%20mouse%20M3D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実験目的"/>
      <sheetName val="habituation "/>
      <sheetName val="NOR conditioning"/>
      <sheetName val="NOR Test"/>
      <sheetName val="NOR test sch"/>
      <sheetName val="Results"/>
      <sheetName val="Results まとめ"/>
    </sheetNames>
    <sheetDataSet>
      <sheetData sheetId="0"/>
      <sheetData sheetId="1"/>
      <sheetData sheetId="2"/>
      <sheetData sheetId="3">
        <row r="15">
          <cell r="L15">
            <v>42.596248766041462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9B46-AFC2-493C-A47A-FCF852A3C58C}">
  <dimension ref="A2:I9"/>
  <sheetViews>
    <sheetView workbookViewId="0">
      <selection activeCell="F3" sqref="F3:H6"/>
    </sheetView>
  </sheetViews>
  <sheetFormatPr defaultRowHeight="18"/>
  <cols>
    <col min="1" max="2" width="8.6640625" style="4"/>
    <col min="3" max="8" width="6.33203125" style="4" customWidth="1"/>
    <col min="9" max="9" width="8.6640625" style="4"/>
  </cols>
  <sheetData>
    <row r="2" spans="1:8">
      <c r="A2" s="3" t="s">
        <v>7</v>
      </c>
      <c r="B2" s="3"/>
      <c r="C2" s="3" t="s">
        <v>2</v>
      </c>
      <c r="D2" s="3" t="s">
        <v>3</v>
      </c>
      <c r="E2" s="3"/>
      <c r="F2" s="3" t="s">
        <v>54</v>
      </c>
      <c r="G2" s="3" t="s">
        <v>2</v>
      </c>
      <c r="H2" s="3" t="s">
        <v>3</v>
      </c>
    </row>
    <row r="3" spans="1:8">
      <c r="A3" s="5">
        <v>1</v>
      </c>
      <c r="B3" s="5" t="s">
        <v>61</v>
      </c>
      <c r="C3" s="39">
        <v>46.106654082114204</v>
      </c>
      <c r="D3" s="39">
        <v>64.164305949008494</v>
      </c>
      <c r="E3" s="39" t="s">
        <v>59</v>
      </c>
      <c r="F3" s="5">
        <v>1</v>
      </c>
      <c r="G3" s="39">
        <v>38.674812030075188</v>
      </c>
      <c r="H3" s="39">
        <v>59.145354483651666</v>
      </c>
    </row>
    <row r="4" spans="1:8">
      <c r="A4" s="5">
        <v>2</v>
      </c>
      <c r="B4" s="5" t="s">
        <v>55</v>
      </c>
      <c r="C4" s="39">
        <v>49.875683739433121</v>
      </c>
      <c r="D4" s="39">
        <v>58.029533917858778</v>
      </c>
      <c r="E4" s="39" t="s">
        <v>60</v>
      </c>
      <c r="F4" s="5">
        <v>2</v>
      </c>
      <c r="G4" s="39">
        <v>44.109195402298852</v>
      </c>
      <c r="H4" s="39">
        <v>39.618511569731083</v>
      </c>
    </row>
    <row r="5" spans="1:8">
      <c r="A5" s="5">
        <v>3</v>
      </c>
      <c r="B5" s="5" t="s">
        <v>56</v>
      </c>
      <c r="C5" s="39">
        <v>43.340611353711793</v>
      </c>
      <c r="D5" s="39">
        <v>60.869565217391312</v>
      </c>
      <c r="E5" s="39" t="s">
        <v>62</v>
      </c>
      <c r="F5" s="5">
        <v>3</v>
      </c>
      <c r="G5" s="39">
        <v>49.344978165938862</v>
      </c>
      <c r="H5" s="39">
        <v>68.957682476569161</v>
      </c>
    </row>
    <row r="6" spans="1:8">
      <c r="A6" s="5">
        <v>4</v>
      </c>
      <c r="B6" s="5" t="s">
        <v>57</v>
      </c>
      <c r="C6" s="39">
        <v>45.170068027210888</v>
      </c>
      <c r="D6" s="39">
        <v>57.937427578215541</v>
      </c>
      <c r="E6" s="39" t="s">
        <v>58</v>
      </c>
      <c r="F6" s="5">
        <v>4</v>
      </c>
      <c r="G6" s="39">
        <v>39.622641509433961</v>
      </c>
      <c r="H6" s="39">
        <v>72.035794183445176</v>
      </c>
    </row>
    <row r="7" spans="1:8">
      <c r="A7" s="5">
        <v>5</v>
      </c>
      <c r="B7" s="5"/>
      <c r="C7" s="39"/>
      <c r="D7" s="39"/>
      <c r="E7" s="39"/>
      <c r="F7" s="5">
        <v>5</v>
      </c>
      <c r="G7" s="39"/>
      <c r="H7" s="39"/>
    </row>
    <row r="8" spans="1:8">
      <c r="A8" s="6" t="s">
        <v>48</v>
      </c>
      <c r="B8" s="6"/>
      <c r="C8" s="2">
        <f>AVERAGE(C3:C7)</f>
        <v>46.123254300617504</v>
      </c>
      <c r="D8" s="2">
        <f>AVERAGE(D3:D7)</f>
        <v>60.250208165618531</v>
      </c>
      <c r="E8" s="2"/>
      <c r="F8" s="6" t="s">
        <v>48</v>
      </c>
      <c r="G8" s="2">
        <f>AVERAGE(G3:G7)</f>
        <v>42.937906776936714</v>
      </c>
      <c r="H8" s="2">
        <f t="shared" ref="H8" si="0">AVERAGE(H3:H7)</f>
        <v>59.939335678349273</v>
      </c>
    </row>
    <row r="9" spans="1:8">
      <c r="A9" s="5" t="s">
        <v>49</v>
      </c>
      <c r="B9" s="5"/>
      <c r="C9" s="2">
        <f>_xlfn.STDEV.S(C3:C7)/SQRT(COUNT(C3:C7))</f>
        <v>1.3763680498059419</v>
      </c>
      <c r="D9" s="2">
        <f>_xlfn.STDEV.S(D3:D7)/SQRT(COUNT(D3:D7))</f>
        <v>1.4715103571854995</v>
      </c>
      <c r="E9" s="2"/>
      <c r="F9" s="5" t="s">
        <v>49</v>
      </c>
      <c r="G9" s="2">
        <f>_xlfn.STDEV.S(G3:G7)/SQRT(COUNT(G3:G7))</f>
        <v>2.4424618973879113</v>
      </c>
      <c r="H9" s="2">
        <f t="shared" ref="H9" si="1">_xlfn.STDEV.S(H3:H7)/SQRT(COUNT(H3:H7))</f>
        <v>7.3099315200246693</v>
      </c>
    </row>
  </sheetData>
  <phoneticPr fontId="4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D5A6-7985-47CB-803E-5C6B47EADBA1}">
  <dimension ref="A1:M14"/>
  <sheetViews>
    <sheetView tabSelected="1" zoomScale="90" zoomScaleNormal="90" workbookViewId="0">
      <selection activeCell="H1" sqref="H1:H1048576"/>
    </sheetView>
  </sheetViews>
  <sheetFormatPr defaultRowHeight="18"/>
  <cols>
    <col min="1" max="1" width="8.83203125" style="10" bestFit="1" customWidth="1"/>
    <col min="2" max="2" width="9.33203125" style="10" bestFit="1" customWidth="1"/>
    <col min="3" max="4" width="8.6640625" style="10"/>
    <col min="5" max="5" width="7" style="10" customWidth="1"/>
    <col min="6" max="6" width="9.25" style="10" customWidth="1"/>
    <col min="7" max="9" width="8.1640625" style="10" customWidth="1"/>
    <col min="10" max="13" width="8.6640625" style="10"/>
    <col min="14" max="16384" width="8.6640625" style="1"/>
  </cols>
  <sheetData>
    <row r="1" spans="1:12" ht="18.5" thickBot="1">
      <c r="A1" s="10" t="s">
        <v>63</v>
      </c>
      <c r="F1" s="10" t="s">
        <v>54</v>
      </c>
    </row>
    <row r="2" spans="1:12" ht="18.5" thickBot="1">
      <c r="A2" s="19" t="s">
        <v>0</v>
      </c>
      <c r="B2" s="20" t="s">
        <v>1</v>
      </c>
      <c r="C2" s="20" t="s">
        <v>2</v>
      </c>
      <c r="D2" s="20" t="s">
        <v>3</v>
      </c>
      <c r="E2" s="21"/>
      <c r="F2" s="19" t="s">
        <v>0</v>
      </c>
      <c r="G2" s="20" t="s">
        <v>1</v>
      </c>
      <c r="H2" s="20" t="s">
        <v>2</v>
      </c>
      <c r="I2" s="20" t="s">
        <v>3</v>
      </c>
      <c r="J2" s="7" t="s">
        <v>4</v>
      </c>
      <c r="K2" s="8" t="s">
        <v>2</v>
      </c>
      <c r="L2" s="9" t="s">
        <v>3</v>
      </c>
    </row>
    <row r="3" spans="1:12">
      <c r="A3" s="22" t="s">
        <v>50</v>
      </c>
      <c r="B3" s="42" t="s">
        <v>6</v>
      </c>
      <c r="C3" s="40">
        <v>37.052932761087263</v>
      </c>
      <c r="D3" s="40">
        <v>66.474712068102164</v>
      </c>
      <c r="E3" s="23"/>
      <c r="F3" s="22" t="s">
        <v>50</v>
      </c>
      <c r="G3" s="42" t="s">
        <v>21</v>
      </c>
      <c r="H3" s="34">
        <v>46.819338422391859</v>
      </c>
      <c r="I3" s="34">
        <v>65.931189229618553</v>
      </c>
      <c r="J3" s="11" t="s">
        <v>7</v>
      </c>
      <c r="K3" s="12">
        <f>AVERAGE(C3:C14)</f>
        <v>42.96109578319107</v>
      </c>
      <c r="L3" s="12">
        <f>AVERAGE(D3:D14)</f>
        <v>54.816094168292047</v>
      </c>
    </row>
    <row r="4" spans="1:12" ht="18.5" thickBot="1">
      <c r="A4" s="22" t="s">
        <v>5</v>
      </c>
      <c r="B4" s="42" t="s">
        <v>9</v>
      </c>
      <c r="C4" s="40">
        <v>45.183044315992291</v>
      </c>
      <c r="D4" s="40">
        <v>43.414120126448893</v>
      </c>
      <c r="E4" s="23"/>
      <c r="F4" s="22" t="s">
        <v>5</v>
      </c>
      <c r="G4" s="42" t="s">
        <v>23</v>
      </c>
      <c r="H4" s="34">
        <v>40.343347639484975</v>
      </c>
      <c r="I4" s="34">
        <v>70.120724346076457</v>
      </c>
      <c r="J4" s="13" t="s">
        <v>10</v>
      </c>
      <c r="K4" s="14">
        <f>AVERAGE(H3:H14)</f>
        <v>44.616526285431668</v>
      </c>
      <c r="L4" s="14">
        <f>AVERAGE(I3:I14)</f>
        <v>68.642922630539445</v>
      </c>
    </row>
    <row r="5" spans="1:12">
      <c r="A5" s="22" t="s">
        <v>8</v>
      </c>
      <c r="B5" s="42" t="s">
        <v>12</v>
      </c>
      <c r="C5" s="40">
        <v>23.163841807909602</v>
      </c>
      <c r="D5" s="40">
        <v>49.211356466876978</v>
      </c>
      <c r="E5" s="23"/>
      <c r="F5" s="22" t="s">
        <v>8</v>
      </c>
      <c r="G5" s="42" t="s">
        <v>25</v>
      </c>
      <c r="H5" s="34">
        <v>45.422031473533615</v>
      </c>
      <c r="I5" s="34">
        <v>73.292220113851997</v>
      </c>
      <c r="K5" s="15"/>
      <c r="L5" s="15"/>
    </row>
    <row r="6" spans="1:12" ht="18.5" thickBot="1">
      <c r="A6" s="22" t="s">
        <v>22</v>
      </c>
      <c r="B6" s="42" t="s">
        <v>14</v>
      </c>
      <c r="C6" s="40">
        <v>45.715609078276977</v>
      </c>
      <c r="D6" s="40">
        <v>61.015118790496771</v>
      </c>
      <c r="E6" s="23"/>
      <c r="F6" s="22" t="s">
        <v>22</v>
      </c>
      <c r="G6" s="42" t="s">
        <v>28</v>
      </c>
      <c r="H6" s="34">
        <v>39.349830179524503</v>
      </c>
      <c r="I6" s="34">
        <v>66.26229508196721</v>
      </c>
      <c r="K6" s="15"/>
      <c r="L6" s="15"/>
    </row>
    <row r="7" spans="1:12" ht="18.5" thickBot="1">
      <c r="A7" s="22" t="s">
        <v>11</v>
      </c>
      <c r="B7" s="42" t="s">
        <v>16</v>
      </c>
      <c r="C7" s="40">
        <f>'[1]NOR conditioning'!L15</f>
        <v>42.596248766041462</v>
      </c>
      <c r="D7" s="40">
        <v>46.303642264695277</v>
      </c>
      <c r="E7" s="23"/>
      <c r="F7" s="22" t="s">
        <v>11</v>
      </c>
      <c r="G7" s="24" t="s">
        <v>29</v>
      </c>
      <c r="H7" s="34">
        <v>44.782380702674352</v>
      </c>
      <c r="I7" s="34">
        <v>63.403263403263402</v>
      </c>
      <c r="J7" s="7" t="s">
        <v>17</v>
      </c>
      <c r="K7" s="16" t="s">
        <v>2</v>
      </c>
      <c r="L7" s="17" t="s">
        <v>3</v>
      </c>
    </row>
    <row r="8" spans="1:12">
      <c r="A8" s="22" t="s">
        <v>24</v>
      </c>
      <c r="B8" s="24" t="s">
        <v>18</v>
      </c>
      <c r="C8" s="40">
        <v>46.454880294659304</v>
      </c>
      <c r="D8" s="40">
        <v>56.846868301976698</v>
      </c>
      <c r="E8" s="25"/>
      <c r="F8" s="22" t="s">
        <v>24</v>
      </c>
      <c r="G8" s="24" t="s">
        <v>30</v>
      </c>
      <c r="H8" s="34">
        <v>36.979166666666671</v>
      </c>
      <c r="I8" s="34">
        <v>82.985553772070617</v>
      </c>
      <c r="J8" s="11" t="s">
        <v>7</v>
      </c>
      <c r="K8" s="18">
        <f>_xlfn.STDEV.S(C3:C14)/SQRT(COUNT(C3:C14))</f>
        <v>2.0470982084272138</v>
      </c>
      <c r="L8" s="18">
        <f>_xlfn.STDEV.S(D3:D14)/SQRT(COUNT(D3:D14))</f>
        <v>2.0123202891317611</v>
      </c>
    </row>
    <row r="9" spans="1:12" ht="18.5" thickBot="1">
      <c r="A9" s="22" t="s">
        <v>13</v>
      </c>
      <c r="B9" s="24" t="s">
        <v>20</v>
      </c>
      <c r="C9" s="40">
        <v>48.262839879154079</v>
      </c>
      <c r="D9" s="40">
        <v>52.5830258302583</v>
      </c>
      <c r="E9" s="25"/>
      <c r="F9" s="22" t="s">
        <v>13</v>
      </c>
      <c r="G9" s="24" t="s">
        <v>31</v>
      </c>
      <c r="H9" s="34">
        <v>46.844660194174757</v>
      </c>
      <c r="I9" s="34">
        <v>68.453865336658353</v>
      </c>
      <c r="J9" s="13" t="s">
        <v>10</v>
      </c>
      <c r="K9" s="18">
        <f>_xlfn.STDEV.S(H3:H14)/SQRT(COUNT(H3:H14))</f>
        <v>1.0946502665156186</v>
      </c>
      <c r="L9" s="18">
        <f>_xlfn.STDEV.S(I3:I14)/SQRT(COUNT(I3:I14))</f>
        <v>2.3405174464214524</v>
      </c>
    </row>
    <row r="10" spans="1:12">
      <c r="A10" s="22" t="s">
        <v>26</v>
      </c>
      <c r="B10" s="43" t="s">
        <v>47</v>
      </c>
      <c r="C10" s="41">
        <v>41.330049261083744</v>
      </c>
      <c r="D10" s="44">
        <v>61.939520333680917</v>
      </c>
      <c r="E10" s="45"/>
      <c r="F10" s="22" t="s">
        <v>26</v>
      </c>
      <c r="G10" s="24" t="s">
        <v>32</v>
      </c>
      <c r="H10" s="34">
        <v>50</v>
      </c>
      <c r="I10" s="34">
        <v>69.510739856801905</v>
      </c>
    </row>
    <row r="11" spans="1:12">
      <c r="A11" s="22" t="s">
        <v>27</v>
      </c>
      <c r="B11" s="46">
        <v>258</v>
      </c>
      <c r="C11" s="41">
        <v>47.491909385113274</v>
      </c>
      <c r="D11" s="44">
        <v>61.188811188811187</v>
      </c>
      <c r="E11" s="45"/>
      <c r="F11" s="22" t="s">
        <v>27</v>
      </c>
      <c r="G11" s="43" t="s">
        <v>46</v>
      </c>
      <c r="H11" s="34">
        <v>45.554739162380606</v>
      </c>
      <c r="I11" s="34">
        <v>78.347360367253245</v>
      </c>
    </row>
    <row r="12" spans="1:12">
      <c r="A12" s="22" t="s">
        <v>15</v>
      </c>
      <c r="B12" s="43">
        <v>261</v>
      </c>
      <c r="C12" s="41">
        <v>43.326195574589576</v>
      </c>
      <c r="D12" s="44">
        <v>54.838709677419352</v>
      </c>
      <c r="E12" s="45"/>
      <c r="F12" s="22" t="s">
        <v>15</v>
      </c>
      <c r="G12" s="46">
        <v>255</v>
      </c>
      <c r="H12" s="34">
        <v>46.656869948567234</v>
      </c>
      <c r="I12" s="34">
        <v>50.337837837837839</v>
      </c>
    </row>
    <row r="13" spans="1:12">
      <c r="A13" s="22" t="s">
        <v>51</v>
      </c>
      <c r="B13" s="43">
        <v>263</v>
      </c>
      <c r="C13" s="41">
        <v>45.32984977139126</v>
      </c>
      <c r="D13" s="44">
        <v>49.77064220183486</v>
      </c>
      <c r="E13" s="45"/>
      <c r="F13" s="22" t="s">
        <v>51</v>
      </c>
      <c r="G13" s="46">
        <v>259</v>
      </c>
      <c r="H13" s="34">
        <v>47.645951035781543</v>
      </c>
      <c r="I13" s="34">
        <v>64.324324324324323</v>
      </c>
    </row>
    <row r="14" spans="1:12">
      <c r="A14" s="22" t="s">
        <v>52</v>
      </c>
      <c r="B14" s="46">
        <v>154</v>
      </c>
      <c r="C14" s="41">
        <v>49.625748502994014</v>
      </c>
      <c r="D14" s="44">
        <v>54.206602768903082</v>
      </c>
      <c r="E14" s="45"/>
      <c r="F14" s="22" t="s">
        <v>52</v>
      </c>
      <c r="G14" s="43">
        <v>262</v>
      </c>
      <c r="H14" s="34">
        <v>45</v>
      </c>
      <c r="I14" s="34">
        <v>70.745697896749533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C876-E326-4F95-9CB3-0E717331D09A}">
  <dimension ref="A1:N22"/>
  <sheetViews>
    <sheetView zoomScale="80" zoomScaleNormal="80" workbookViewId="0">
      <selection activeCell="L10" sqref="L10"/>
    </sheetView>
  </sheetViews>
  <sheetFormatPr defaultRowHeight="18"/>
  <cols>
    <col min="1" max="3" width="8.6640625" style="1"/>
    <col min="4" max="4" width="9.83203125" style="1" customWidth="1"/>
    <col min="5" max="7" width="8.6640625" style="1"/>
    <col min="8" max="8" width="8.6640625" style="10"/>
    <col min="9" max="9" width="10.83203125" style="10" customWidth="1"/>
    <col min="10" max="12" width="8.6640625" style="10"/>
    <col min="13" max="13" width="11.1640625" style="10" customWidth="1"/>
    <col min="14" max="14" width="8.6640625" style="10"/>
    <col min="15" max="16384" width="8.6640625" style="1"/>
  </cols>
  <sheetData>
    <row r="1" spans="1:14">
      <c r="A1" s="30" t="s">
        <v>36</v>
      </c>
      <c r="B1" s="32"/>
      <c r="C1" s="26" t="s">
        <v>53</v>
      </c>
      <c r="D1" s="26" t="s">
        <v>34</v>
      </c>
      <c r="E1" s="26"/>
      <c r="F1" s="35" t="s">
        <v>54</v>
      </c>
      <c r="G1" s="35"/>
      <c r="H1" s="32" t="s">
        <v>53</v>
      </c>
      <c r="I1" s="32" t="s">
        <v>34</v>
      </c>
    </row>
    <row r="2" spans="1:14">
      <c r="A2" s="28" t="s">
        <v>35</v>
      </c>
      <c r="B2" s="30" t="s">
        <v>18</v>
      </c>
      <c r="C2" s="37">
        <v>13</v>
      </c>
      <c r="D2" s="38">
        <v>68.421052631578945</v>
      </c>
      <c r="E2" s="29"/>
      <c r="F2" s="28" t="s">
        <v>35</v>
      </c>
      <c r="G2" s="30" t="s">
        <v>29</v>
      </c>
      <c r="H2" s="33">
        <v>20</v>
      </c>
      <c r="I2" s="36">
        <v>76.923076923076934</v>
      </c>
      <c r="K2" s="32"/>
      <c r="L2" s="32" t="s">
        <v>33</v>
      </c>
      <c r="M2" s="32" t="s">
        <v>34</v>
      </c>
      <c r="N2" s="32"/>
    </row>
    <row r="3" spans="1:14">
      <c r="A3" s="28" t="s">
        <v>5</v>
      </c>
      <c r="B3" s="30" t="s">
        <v>19</v>
      </c>
      <c r="C3" s="37">
        <v>5</v>
      </c>
      <c r="D3" s="38">
        <v>50</v>
      </c>
      <c r="E3" s="29"/>
      <c r="F3" s="28" t="s">
        <v>5</v>
      </c>
      <c r="G3" s="30" t="s">
        <v>30</v>
      </c>
      <c r="H3" s="33">
        <v>13</v>
      </c>
      <c r="I3" s="36">
        <v>76.470588235294116</v>
      </c>
      <c r="K3" s="32" t="s">
        <v>7</v>
      </c>
      <c r="L3" s="33">
        <f>AVERAGE(C2:C9)</f>
        <v>22.375</v>
      </c>
      <c r="M3" s="33">
        <f>AVERAGE(D2:D9)</f>
        <v>63.884799411115203</v>
      </c>
      <c r="N3" s="32"/>
    </row>
    <row r="4" spans="1:14">
      <c r="A4" s="28" t="s">
        <v>8</v>
      </c>
      <c r="B4" s="30" t="s">
        <v>20</v>
      </c>
      <c r="C4" s="37">
        <v>15</v>
      </c>
      <c r="D4" s="38">
        <v>83.333333333333343</v>
      </c>
      <c r="E4" s="29"/>
      <c r="F4" s="28" t="s">
        <v>8</v>
      </c>
      <c r="G4" s="30" t="s">
        <v>31</v>
      </c>
      <c r="H4" s="33">
        <v>19</v>
      </c>
      <c r="I4" s="36">
        <v>82.608695652173907</v>
      </c>
      <c r="K4" s="32" t="s">
        <v>10</v>
      </c>
      <c r="L4" s="33">
        <f>AVERAGE(H2:H10)</f>
        <v>20.888888888888889</v>
      </c>
      <c r="M4" s="33">
        <f>AVERAGE(I2:I10)</f>
        <v>64.34389471473871</v>
      </c>
      <c r="N4" s="32"/>
    </row>
    <row r="5" spans="1:14">
      <c r="A5" s="28" t="s">
        <v>22</v>
      </c>
      <c r="B5" s="31" t="s">
        <v>37</v>
      </c>
      <c r="C5" s="37">
        <v>35</v>
      </c>
      <c r="D5" s="38">
        <v>66.666666666666657</v>
      </c>
      <c r="E5" s="29"/>
      <c r="F5" s="28" t="s">
        <v>22</v>
      </c>
      <c r="G5" s="30" t="s">
        <v>32</v>
      </c>
      <c r="H5" s="33">
        <v>21</v>
      </c>
      <c r="I5" s="36">
        <v>70</v>
      </c>
      <c r="K5" s="32" t="s">
        <v>7</v>
      </c>
      <c r="L5" s="34">
        <f>_xlfn.STDEV.S(C2:C9)/SQRT((COUNT(C2:C9)))</f>
        <v>3.7793494338122722</v>
      </c>
      <c r="M5" s="34">
        <f>_xlfn.STDEV.S(D2:D9)/SQRT((COUNT(D2:D9)))</f>
        <v>4.643992257521961</v>
      </c>
      <c r="N5" s="32"/>
    </row>
    <row r="6" spans="1:14">
      <c r="A6" s="28" t="s">
        <v>11</v>
      </c>
      <c r="B6" s="31" t="s">
        <v>38</v>
      </c>
      <c r="C6" s="37">
        <v>24</v>
      </c>
      <c r="D6" s="38">
        <v>63.636363636363633</v>
      </c>
      <c r="E6" s="29"/>
      <c r="F6" s="28" t="s">
        <v>11</v>
      </c>
      <c r="G6" s="47" t="s">
        <v>39</v>
      </c>
      <c r="H6" s="33">
        <v>26</v>
      </c>
      <c r="I6" s="36">
        <v>50</v>
      </c>
      <c r="K6" s="32" t="s">
        <v>10</v>
      </c>
      <c r="L6" s="34">
        <f>_xlfn.STDEV.S(H2:H9)/SQRT((COUNT(H2:H9)))</f>
        <v>1.9977666101352849</v>
      </c>
      <c r="M6" s="34">
        <f>_xlfn.STDEV.S(I2:I9)/SQRT((COUNT(I2:I9)))</f>
        <v>4.4712084649229631</v>
      </c>
      <c r="N6" s="32"/>
    </row>
    <row r="7" spans="1:14">
      <c r="A7" s="28" t="s">
        <v>24</v>
      </c>
      <c r="B7" s="47" t="s">
        <v>40</v>
      </c>
      <c r="C7" s="37">
        <v>28</v>
      </c>
      <c r="D7" s="38">
        <v>65.384615384615387</v>
      </c>
      <c r="E7" s="29"/>
      <c r="F7" s="28" t="s">
        <v>24</v>
      </c>
      <c r="G7" s="47" t="s">
        <v>41</v>
      </c>
      <c r="H7" s="36">
        <v>24</v>
      </c>
      <c r="I7" s="36">
        <v>81.818181818181827</v>
      </c>
    </row>
    <row r="8" spans="1:14">
      <c r="A8" s="28" t="s">
        <v>13</v>
      </c>
      <c r="B8" s="31" t="s">
        <v>42</v>
      </c>
      <c r="C8" s="37">
        <v>35</v>
      </c>
      <c r="D8" s="38">
        <v>72.727272727272734</v>
      </c>
      <c r="E8" s="29"/>
      <c r="F8" s="28" t="s">
        <v>13</v>
      </c>
      <c r="G8" s="47" t="s">
        <v>25</v>
      </c>
      <c r="H8" s="33">
        <v>19</v>
      </c>
      <c r="I8" s="36">
        <v>52.941176470588239</v>
      </c>
    </row>
    <row r="9" spans="1:14">
      <c r="A9" s="28" t="s">
        <v>26</v>
      </c>
      <c r="B9" s="31" t="s">
        <v>43</v>
      </c>
      <c r="C9" s="37">
        <v>24</v>
      </c>
      <c r="D9" s="38">
        <v>40.909090909090914</v>
      </c>
      <c r="E9" s="29"/>
      <c r="F9" s="28" t="s">
        <v>26</v>
      </c>
      <c r="G9" s="31" t="s">
        <v>44</v>
      </c>
      <c r="H9" s="33">
        <v>32</v>
      </c>
      <c r="I9" s="36">
        <v>63.333333333333329</v>
      </c>
    </row>
    <row r="10" spans="1:14">
      <c r="A10" s="35"/>
      <c r="B10" s="35"/>
      <c r="C10" s="35"/>
      <c r="D10" s="35"/>
      <c r="E10" s="35"/>
      <c r="F10" s="28" t="s">
        <v>27</v>
      </c>
      <c r="G10" s="31" t="s">
        <v>45</v>
      </c>
      <c r="H10" s="33">
        <v>14</v>
      </c>
      <c r="I10" s="36">
        <v>25</v>
      </c>
    </row>
    <row r="11" spans="1:14">
      <c r="A11" s="27"/>
      <c r="B11" s="27"/>
      <c r="C11" s="27"/>
      <c r="D11" s="27"/>
      <c r="E11" s="27"/>
      <c r="F11" s="27"/>
      <c r="G11" s="27"/>
    </row>
    <row r="14" spans="1:14">
      <c r="H14" s="48"/>
      <c r="I14" s="48"/>
    </row>
    <row r="15" spans="1:14">
      <c r="H15" s="49"/>
      <c r="I15" s="48"/>
    </row>
    <row r="16" spans="1:14">
      <c r="H16" s="49"/>
      <c r="I16" s="48"/>
    </row>
    <row r="17" spans="8:9">
      <c r="H17" s="49"/>
      <c r="I17" s="48"/>
    </row>
    <row r="18" spans="8:9">
      <c r="H18" s="49"/>
      <c r="I18" s="48"/>
    </row>
    <row r="19" spans="8:9">
      <c r="H19" s="49"/>
      <c r="I19" s="48"/>
    </row>
    <row r="20" spans="8:9">
      <c r="H20" s="48"/>
      <c r="I20" s="48"/>
    </row>
    <row r="21" spans="8:9">
      <c r="H21" s="48"/>
      <c r="I21" s="48"/>
    </row>
    <row r="22" spans="8:9">
      <c r="H22" s="48"/>
      <c r="I22" s="48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 2h</vt:lpstr>
      <vt:lpstr>Results NOR 24h</vt:lpstr>
      <vt:lpstr>Y-maze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高橋純平</dc:creator>
  <cp:lastModifiedBy>高橋純平</cp:lastModifiedBy>
  <dcterms:created xsi:type="dcterms:W3CDTF">2015-06-05T18:19:34Z</dcterms:created>
  <dcterms:modified xsi:type="dcterms:W3CDTF">2023-06-24T06:41:10Z</dcterms:modified>
</cp:coreProperties>
</file>