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3"/>
  <workbookPr/>
  <mc:AlternateContent xmlns:mc="http://schemas.openxmlformats.org/markup-compatibility/2006">
    <mc:Choice Requires="x15">
      <x15ac:absPath xmlns:x15ac="http://schemas.microsoft.com/office/spreadsheetml/2010/11/ac" url="/Volumes/LACOMBE/Papier_volcano/Supplementary materials/Supplementary S2 - Grain size and componentry/"/>
    </mc:Choice>
  </mc:AlternateContent>
  <xr:revisionPtr revIDLastSave="0" documentId="13_ncr:1_{4D6B1CD2-14FF-8A40-98DD-53F040056367}" xr6:coauthVersionLast="47" xr6:coauthVersionMax="47" xr10:uidLastSave="{00000000-0000-0000-0000-000000000000}"/>
  <bookViews>
    <workbookView xWindow="0" yWindow="500" windowWidth="28800" windowHeight="16480" xr2:uid="{00000000-000D-0000-FFFF-FFFF00000000}"/>
  </bookViews>
  <sheets>
    <sheet name="TAS and diagrams" sheetId="10" r:id="rId1"/>
    <sheet name="Uncorrected" sheetId="2" r:id="rId2"/>
    <sheet name="Corrected" sheetId="6" r:id="rId3"/>
    <sheet name="Corrected + Normalized" sheetId="7" r:id="rId4"/>
    <sheet name="Litterature" sheetId="13" r:id="rId5"/>
    <sheet name="Berthod et al. 2021 2022" sheetId="9" r:id="rId6"/>
  </sheets>
  <externalReferences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" i="13" l="1"/>
  <c r="R4" i="13"/>
  <c r="R5" i="13"/>
  <c r="R6" i="13"/>
  <c r="R7" i="13"/>
  <c r="R8" i="13"/>
  <c r="R9" i="13"/>
  <c r="R10" i="13"/>
  <c r="R11" i="13"/>
  <c r="R12" i="13"/>
  <c r="R13" i="13"/>
  <c r="R14" i="13"/>
  <c r="R15" i="13"/>
  <c r="R16" i="13"/>
  <c r="R17" i="13"/>
  <c r="R18" i="13"/>
  <c r="R19" i="13"/>
  <c r="R20" i="13"/>
  <c r="R21" i="13"/>
  <c r="R22" i="13"/>
  <c r="R23" i="13"/>
  <c r="R24" i="13"/>
  <c r="R25" i="13"/>
  <c r="R26" i="13"/>
  <c r="R27" i="13"/>
  <c r="R28" i="13"/>
  <c r="R29" i="13"/>
  <c r="R30" i="13"/>
  <c r="R31" i="13"/>
  <c r="R32" i="13"/>
  <c r="R33" i="13"/>
  <c r="R34" i="13"/>
  <c r="R35" i="13"/>
  <c r="R36" i="13"/>
  <c r="R37" i="13"/>
  <c r="R38" i="13"/>
  <c r="R39" i="13"/>
  <c r="R40" i="13"/>
  <c r="R41" i="13"/>
  <c r="R42" i="13"/>
  <c r="R43" i="13"/>
  <c r="R44" i="13"/>
  <c r="R45" i="13"/>
  <c r="R46" i="13"/>
  <c r="R47" i="13"/>
  <c r="R48" i="13"/>
  <c r="R49" i="13"/>
  <c r="R50" i="13"/>
  <c r="R51" i="13"/>
  <c r="R52" i="13"/>
  <c r="R53" i="13"/>
  <c r="R54" i="13"/>
  <c r="R55" i="13"/>
  <c r="R56" i="13"/>
  <c r="R57" i="13"/>
  <c r="R58" i="13"/>
  <c r="R59" i="13"/>
  <c r="R60" i="13"/>
  <c r="R61" i="13"/>
  <c r="R62" i="13"/>
  <c r="R63" i="13"/>
  <c r="R64" i="13"/>
  <c r="R65" i="13"/>
  <c r="R66" i="13"/>
  <c r="R67" i="13"/>
  <c r="R68" i="13"/>
  <c r="R69" i="13"/>
  <c r="R70" i="13"/>
  <c r="R71" i="13"/>
  <c r="R72" i="13"/>
  <c r="R73" i="13"/>
  <c r="R74" i="13"/>
  <c r="R75" i="13"/>
  <c r="R76" i="13"/>
  <c r="R77" i="13"/>
  <c r="R78" i="13"/>
  <c r="R79" i="13"/>
  <c r="R80" i="13"/>
  <c r="R81" i="13"/>
  <c r="R82" i="13"/>
  <c r="R83" i="13"/>
  <c r="R84" i="13"/>
  <c r="R85" i="13"/>
  <c r="R86" i="13"/>
  <c r="R87" i="13"/>
  <c r="R88" i="13"/>
  <c r="R89" i="13"/>
  <c r="R90" i="13"/>
  <c r="R91" i="13"/>
  <c r="R92" i="13"/>
  <c r="R93" i="13"/>
  <c r="R94" i="13"/>
  <c r="R95" i="13"/>
  <c r="R96" i="13"/>
  <c r="R97" i="13"/>
  <c r="R98" i="13"/>
  <c r="R99" i="13"/>
  <c r="R100" i="13"/>
  <c r="R101" i="13"/>
  <c r="R102" i="13"/>
  <c r="R103" i="13"/>
  <c r="R104" i="13"/>
  <c r="R105" i="13"/>
  <c r="R106" i="13"/>
  <c r="R107" i="13"/>
  <c r="R108" i="13"/>
  <c r="R109" i="13"/>
  <c r="R110" i="13"/>
  <c r="R111" i="13"/>
  <c r="R112" i="13"/>
  <c r="R113" i="13"/>
  <c r="R114" i="13"/>
  <c r="R115" i="13"/>
  <c r="R116" i="13"/>
  <c r="R117" i="13"/>
  <c r="R118" i="13"/>
  <c r="R119" i="13"/>
  <c r="R120" i="13"/>
  <c r="R121" i="13"/>
  <c r="R122" i="13"/>
  <c r="R123" i="13"/>
  <c r="R124" i="13"/>
  <c r="R125" i="13"/>
  <c r="R126" i="13"/>
  <c r="R127" i="13"/>
  <c r="R128" i="13"/>
  <c r="R129" i="13"/>
  <c r="R130" i="13"/>
  <c r="R131" i="13"/>
  <c r="R132" i="13"/>
  <c r="R133" i="13"/>
  <c r="R134" i="13"/>
  <c r="R135" i="13"/>
  <c r="R136" i="13"/>
  <c r="R137" i="13"/>
  <c r="R138" i="13"/>
  <c r="R139" i="13"/>
  <c r="R140" i="13"/>
  <c r="R141" i="13"/>
  <c r="R142" i="13"/>
  <c r="R143" i="13"/>
  <c r="R144" i="13"/>
  <c r="R145" i="13"/>
  <c r="R146" i="13"/>
  <c r="R147" i="13"/>
  <c r="R148" i="13"/>
  <c r="R149" i="13"/>
  <c r="R150" i="13"/>
  <c r="R151" i="13"/>
  <c r="R152" i="13"/>
  <c r="R153" i="13"/>
  <c r="R154" i="13"/>
  <c r="R155" i="13"/>
  <c r="R156" i="13"/>
  <c r="R157" i="13"/>
  <c r="R158" i="13"/>
  <c r="R159" i="13"/>
  <c r="R160" i="13"/>
  <c r="R161" i="13"/>
  <c r="R162" i="13"/>
  <c r="R163" i="13"/>
  <c r="R164" i="13"/>
  <c r="R165" i="13"/>
  <c r="R166" i="13"/>
  <c r="R167" i="13"/>
  <c r="R168" i="13"/>
  <c r="R169" i="13"/>
  <c r="R170" i="13"/>
  <c r="R171" i="13"/>
  <c r="R172" i="13"/>
  <c r="R173" i="13"/>
  <c r="R174" i="13"/>
  <c r="R175" i="13"/>
  <c r="R176" i="13"/>
  <c r="R177" i="13"/>
  <c r="R178" i="13"/>
  <c r="R179" i="13"/>
  <c r="R180" i="13"/>
  <c r="R181" i="13"/>
  <c r="R182" i="13"/>
  <c r="R183" i="13"/>
  <c r="R184" i="13"/>
  <c r="R185" i="13"/>
  <c r="R186" i="13"/>
  <c r="R187" i="13"/>
  <c r="R188" i="13"/>
  <c r="R189" i="13"/>
  <c r="R190" i="13"/>
  <c r="R191" i="13"/>
  <c r="R192" i="13"/>
  <c r="R193" i="13"/>
  <c r="R194" i="13"/>
  <c r="R195" i="13"/>
  <c r="R196" i="13"/>
  <c r="R248" i="13"/>
  <c r="R249" i="13"/>
  <c r="R250" i="13"/>
  <c r="R251" i="13"/>
  <c r="R252" i="13"/>
  <c r="R253" i="13"/>
  <c r="R254" i="13"/>
  <c r="R255" i="13"/>
  <c r="R256" i="13"/>
  <c r="R257" i="13"/>
  <c r="R258" i="13"/>
  <c r="R259" i="13"/>
  <c r="R260" i="13"/>
  <c r="R261" i="13"/>
  <c r="R262" i="13"/>
  <c r="R263" i="13"/>
  <c r="R264" i="13"/>
  <c r="R265" i="13"/>
  <c r="R266" i="13"/>
  <c r="R267" i="13"/>
  <c r="R268" i="13"/>
  <c r="R269" i="13"/>
  <c r="R270" i="13"/>
  <c r="R271" i="13"/>
  <c r="R272" i="13"/>
  <c r="R273" i="13"/>
  <c r="R274" i="13"/>
  <c r="R275" i="13"/>
  <c r="R276" i="13"/>
  <c r="R277" i="13"/>
  <c r="R278" i="13"/>
  <c r="R279" i="13"/>
  <c r="R280" i="13"/>
  <c r="R281" i="13"/>
  <c r="R282" i="13"/>
  <c r="R283" i="13"/>
  <c r="R284" i="13"/>
  <c r="R285" i="13"/>
  <c r="R286" i="13"/>
  <c r="R287" i="13"/>
  <c r="R288" i="13"/>
  <c r="R289" i="13"/>
  <c r="R290" i="13"/>
  <c r="R291" i="13"/>
  <c r="R292" i="13"/>
  <c r="R293" i="13"/>
  <c r="R294" i="13"/>
  <c r="R295" i="13"/>
  <c r="R296" i="13"/>
  <c r="R297" i="13"/>
  <c r="R298" i="13"/>
  <c r="R299" i="13"/>
  <c r="R300" i="13"/>
  <c r="R301" i="13"/>
  <c r="R302" i="13"/>
  <c r="R303" i="13"/>
  <c r="R304" i="13"/>
  <c r="R305" i="13"/>
  <c r="R306" i="13"/>
  <c r="R307" i="13"/>
  <c r="R308" i="13"/>
  <c r="R309" i="13"/>
  <c r="R310" i="13"/>
  <c r="R311" i="13"/>
  <c r="R312" i="13"/>
  <c r="R313" i="13"/>
  <c r="R314" i="13"/>
  <c r="R315" i="13"/>
  <c r="R316" i="13"/>
  <c r="R317" i="13"/>
  <c r="R318" i="13"/>
  <c r="R319" i="13"/>
  <c r="R320" i="13"/>
  <c r="R321" i="13"/>
  <c r="R322" i="13"/>
  <c r="R323" i="13"/>
  <c r="R324" i="13"/>
  <c r="R325" i="13"/>
  <c r="R326" i="13"/>
  <c r="R327" i="13"/>
  <c r="R328" i="13"/>
  <c r="R329" i="13"/>
  <c r="R330" i="13"/>
  <c r="R331" i="13"/>
  <c r="R332" i="13"/>
  <c r="R333" i="13"/>
  <c r="R334" i="13"/>
  <c r="R335" i="13"/>
  <c r="R336" i="13"/>
  <c r="R337" i="13"/>
  <c r="R338" i="13"/>
  <c r="R339" i="13"/>
  <c r="R340" i="13"/>
  <c r="R341" i="13"/>
  <c r="R342" i="13"/>
  <c r="R343" i="13"/>
  <c r="R344" i="13"/>
  <c r="R345" i="13"/>
  <c r="R197" i="13"/>
  <c r="R198" i="13"/>
  <c r="R199" i="13"/>
  <c r="R200" i="13"/>
  <c r="R201" i="13"/>
  <c r="R202" i="13"/>
  <c r="R203" i="13"/>
  <c r="R204" i="13"/>
  <c r="R205" i="13"/>
  <c r="R206" i="13"/>
  <c r="R207" i="13"/>
  <c r="R208" i="13"/>
  <c r="R209" i="13"/>
  <c r="R210" i="13"/>
  <c r="R211" i="13"/>
  <c r="R212" i="13"/>
  <c r="R213" i="13"/>
  <c r="R214" i="13"/>
  <c r="R215" i="13"/>
  <c r="R216" i="13"/>
  <c r="R217" i="13"/>
  <c r="R218" i="13"/>
  <c r="R219" i="13"/>
  <c r="R220" i="13"/>
  <c r="R221" i="13"/>
  <c r="R222" i="13"/>
  <c r="R223" i="13"/>
  <c r="R224" i="13"/>
  <c r="R225" i="13"/>
  <c r="R226" i="13"/>
  <c r="R227" i="13"/>
  <c r="R228" i="13"/>
  <c r="R229" i="13"/>
  <c r="R230" i="13"/>
  <c r="R231" i="13"/>
  <c r="R232" i="13"/>
  <c r="R233" i="13"/>
  <c r="R234" i="13"/>
  <c r="R235" i="13"/>
  <c r="R236" i="13"/>
  <c r="R237" i="13"/>
  <c r="R238" i="13"/>
  <c r="R239" i="13"/>
  <c r="R240" i="13"/>
  <c r="R241" i="13"/>
  <c r="R242" i="13"/>
  <c r="R243" i="13"/>
  <c r="R244" i="13"/>
  <c r="R245" i="13"/>
  <c r="R246" i="13"/>
  <c r="R247" i="13"/>
  <c r="R2" i="13"/>
  <c r="P246" i="13"/>
  <c r="P243" i="13"/>
  <c r="P242" i="13"/>
  <c r="P239" i="13"/>
  <c r="P235" i="13"/>
  <c r="P234" i="13"/>
  <c r="P231" i="13"/>
  <c r="P227" i="13"/>
  <c r="P226" i="13"/>
  <c r="P223" i="13"/>
  <c r="P219" i="13"/>
  <c r="P215" i="13"/>
  <c r="P214" i="13"/>
  <c r="P211" i="13"/>
  <c r="P210" i="13"/>
  <c r="P200" i="13"/>
  <c r="P345" i="13"/>
  <c r="P341" i="13"/>
  <c r="P338" i="13"/>
  <c r="P337" i="13"/>
  <c r="P335" i="13"/>
  <c r="P334" i="13"/>
  <c r="P333" i="13"/>
  <c r="P332" i="13"/>
  <c r="P331" i="13"/>
  <c r="P330" i="13"/>
  <c r="P329" i="13"/>
  <c r="P326" i="13"/>
  <c r="P325" i="13"/>
  <c r="P321" i="13"/>
  <c r="P318" i="13"/>
  <c r="P317" i="13"/>
  <c r="P314" i="13"/>
  <c r="P313" i="13"/>
  <c r="P310" i="13"/>
  <c r="P309" i="13"/>
  <c r="P306" i="13"/>
  <c r="P305" i="13"/>
  <c r="P302" i="13"/>
  <c r="P301" i="13"/>
  <c r="P299" i="13"/>
  <c r="P298" i="13"/>
  <c r="P297" i="13"/>
  <c r="P294" i="13"/>
  <c r="P293" i="13"/>
  <c r="P290" i="13"/>
  <c r="P289" i="13"/>
  <c r="P286" i="13"/>
  <c r="P285" i="13"/>
  <c r="P282" i="13"/>
  <c r="P281" i="13"/>
  <c r="P279" i="13"/>
  <c r="P278" i="13"/>
  <c r="P277" i="13"/>
  <c r="P274" i="13"/>
  <c r="P273" i="13"/>
  <c r="P272" i="13"/>
  <c r="P271" i="13"/>
  <c r="P270" i="13"/>
  <c r="P269" i="13"/>
  <c r="P255" i="13"/>
  <c r="P254" i="13"/>
  <c r="P251" i="13"/>
  <c r="P250" i="13"/>
  <c r="P248" i="13"/>
  <c r="P266" i="13"/>
  <c r="P264" i="13"/>
  <c r="P262" i="13"/>
  <c r="P260" i="13"/>
  <c r="P258" i="13"/>
  <c r="P196" i="13"/>
  <c r="P195" i="13"/>
  <c r="P192" i="13"/>
  <c r="P191" i="13"/>
  <c r="P188" i="13"/>
  <c r="P187" i="13"/>
  <c r="P184" i="13"/>
  <c r="P183" i="13"/>
  <c r="P182" i="13"/>
  <c r="P180" i="13"/>
  <c r="P179" i="13"/>
  <c r="P176" i="13"/>
  <c r="P175" i="13"/>
  <c r="P172" i="13"/>
  <c r="P171" i="13"/>
  <c r="P168" i="13"/>
  <c r="P167" i="13"/>
  <c r="P164" i="13"/>
  <c r="P163" i="13"/>
  <c r="P160" i="13"/>
  <c r="P159" i="13"/>
  <c r="P157" i="13"/>
  <c r="P154" i="13"/>
  <c r="P152" i="13"/>
  <c r="P150" i="13"/>
  <c r="P149" i="13"/>
  <c r="P146" i="13"/>
  <c r="P145" i="13"/>
  <c r="P142" i="13"/>
  <c r="P141" i="13"/>
  <c r="P138" i="13"/>
  <c r="P137" i="13"/>
  <c r="P136" i="13"/>
  <c r="P134" i="13"/>
  <c r="P133" i="13"/>
  <c r="P130" i="13"/>
  <c r="P126" i="13"/>
  <c r="P122" i="13"/>
  <c r="P118" i="13"/>
  <c r="P114" i="13"/>
  <c r="P110" i="13"/>
  <c r="P106" i="13"/>
  <c r="P102" i="13"/>
  <c r="P98" i="13"/>
  <c r="P94" i="13"/>
  <c r="P90" i="13"/>
  <c r="P89" i="13"/>
  <c r="P86" i="13"/>
  <c r="P85" i="13"/>
  <c r="P82" i="13"/>
  <c r="P81" i="13"/>
  <c r="P78" i="13"/>
  <c r="P77" i="13"/>
  <c r="P74" i="13"/>
  <c r="P73" i="13"/>
  <c r="P70" i="13"/>
  <c r="P69" i="13"/>
  <c r="P68" i="13"/>
  <c r="P67" i="13"/>
  <c r="P66" i="13"/>
  <c r="P65" i="13"/>
  <c r="P62" i="13"/>
  <c r="P61" i="13"/>
  <c r="P58" i="13"/>
  <c r="P57" i="13"/>
  <c r="P54" i="13"/>
  <c r="P53" i="13"/>
  <c r="P50" i="13"/>
  <c r="P49" i="13"/>
  <c r="P46" i="13"/>
  <c r="P45" i="13"/>
  <c r="P44" i="13"/>
  <c r="P42" i="13"/>
  <c r="P41" i="13"/>
  <c r="P40" i="13"/>
  <c r="P38" i="13"/>
  <c r="P34" i="13"/>
  <c r="P33" i="13"/>
  <c r="P30" i="13"/>
  <c r="P29" i="13"/>
  <c r="P28" i="13"/>
  <c r="P27" i="13"/>
  <c r="P26" i="13"/>
  <c r="P25" i="13"/>
  <c r="P23" i="13"/>
  <c r="P22" i="13"/>
  <c r="P18" i="13"/>
  <c r="P17" i="13"/>
  <c r="P16" i="13"/>
  <c r="P15" i="13"/>
  <c r="P14" i="13"/>
  <c r="P10" i="13"/>
  <c r="P6" i="13"/>
  <c r="P2" i="13"/>
  <c r="Q3" i="7"/>
  <c r="Q4" i="7"/>
  <c r="Q5" i="7"/>
  <c r="Q6" i="7"/>
  <c r="Q7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49" i="7"/>
  <c r="Q50" i="7"/>
  <c r="Q51" i="7"/>
  <c r="Q52" i="7"/>
  <c r="Q53" i="7"/>
  <c r="Q54" i="7"/>
  <c r="Q55" i="7"/>
  <c r="Q56" i="7"/>
  <c r="Q57" i="7"/>
  <c r="Q58" i="7"/>
  <c r="Q59" i="7"/>
  <c r="Q60" i="7"/>
  <c r="Q61" i="7"/>
  <c r="Q62" i="7"/>
  <c r="Q63" i="7"/>
  <c r="Q64" i="7"/>
  <c r="Q65" i="7"/>
  <c r="Q66" i="7"/>
  <c r="Q67" i="7"/>
  <c r="Q68" i="7"/>
  <c r="Q69" i="7"/>
  <c r="Q2" i="7"/>
  <c r="AC3" i="9"/>
  <c r="AC4" i="9"/>
  <c r="AC5" i="9"/>
  <c r="AC6" i="9"/>
  <c r="AC7" i="9"/>
  <c r="AC8" i="9"/>
  <c r="AC9" i="9"/>
  <c r="AC10" i="9"/>
  <c r="AC11" i="9"/>
  <c r="AC12" i="9"/>
  <c r="AC13" i="9"/>
  <c r="AC14" i="9"/>
  <c r="AC15" i="9"/>
  <c r="AC16" i="9"/>
  <c r="AC17" i="9"/>
  <c r="AC18" i="9"/>
  <c r="AC19" i="9"/>
  <c r="AC20" i="9"/>
  <c r="AC21" i="9"/>
  <c r="AC22" i="9"/>
  <c r="AC23" i="9"/>
  <c r="AC24" i="9"/>
  <c r="AC25" i="9"/>
  <c r="AC26" i="9"/>
  <c r="AC27" i="9"/>
  <c r="AC28" i="9"/>
  <c r="AC29" i="9"/>
  <c r="AC30" i="9"/>
  <c r="AC31" i="9"/>
  <c r="AC32" i="9"/>
  <c r="AC33" i="9"/>
  <c r="AC34" i="9"/>
  <c r="AC35" i="9"/>
  <c r="AC36" i="9"/>
  <c r="AC37" i="9"/>
  <c r="AC38" i="9"/>
  <c r="AC39" i="9"/>
  <c r="AC40" i="9"/>
  <c r="AC41" i="9"/>
  <c r="AC42" i="9"/>
  <c r="AC43" i="9"/>
  <c r="AC44" i="9"/>
  <c r="AC45" i="9"/>
  <c r="AC46" i="9"/>
  <c r="AC47" i="9"/>
  <c r="AC2" i="9"/>
  <c r="P11" i="13" l="1"/>
  <c r="P12" i="13"/>
  <c r="P13" i="13"/>
  <c r="P24" i="13"/>
  <c r="P56" i="13"/>
  <c r="P80" i="13"/>
  <c r="P104" i="13"/>
  <c r="P105" i="13"/>
  <c r="P124" i="13"/>
  <c r="P125" i="13"/>
  <c r="P287" i="13"/>
  <c r="P307" i="13"/>
  <c r="P308" i="13"/>
  <c r="P197" i="13"/>
  <c r="P198" i="13"/>
  <c r="P205" i="13"/>
  <c r="P218" i="13"/>
  <c r="P230" i="13"/>
  <c r="P7" i="13"/>
  <c r="P8" i="13"/>
  <c r="P9" i="13"/>
  <c r="P20" i="13"/>
  <c r="P21" i="13"/>
  <c r="P31" i="13"/>
  <c r="P32" i="13"/>
  <c r="P60" i="13"/>
  <c r="P84" i="13"/>
  <c r="P147" i="13"/>
  <c r="P148" i="13"/>
  <c r="P189" i="13"/>
  <c r="P190" i="13"/>
  <c r="P267" i="13"/>
  <c r="P252" i="13"/>
  <c r="P275" i="13"/>
  <c r="P291" i="13"/>
  <c r="P322" i="13"/>
  <c r="P323" i="13"/>
  <c r="P324" i="13"/>
  <c r="P342" i="13"/>
  <c r="P343" i="13"/>
  <c r="P344" i="13"/>
  <c r="P96" i="13"/>
  <c r="P97" i="13"/>
  <c r="P116" i="13"/>
  <c r="P117" i="13"/>
  <c r="P132" i="13"/>
  <c r="P169" i="13"/>
  <c r="P170" i="13"/>
  <c r="P315" i="13"/>
  <c r="P316" i="13"/>
  <c r="P336" i="13"/>
  <c r="P4" i="13"/>
  <c r="P5" i="13"/>
  <c r="P36" i="13"/>
  <c r="P37" i="13"/>
  <c r="P48" i="13"/>
  <c r="P64" i="13"/>
  <c r="P71" i="13"/>
  <c r="P72" i="13"/>
  <c r="P88" i="13"/>
  <c r="P111" i="13"/>
  <c r="P112" i="13"/>
  <c r="P113" i="13"/>
  <c r="P120" i="13"/>
  <c r="P121" i="13"/>
  <c r="P128" i="13"/>
  <c r="P129" i="13"/>
  <c r="P140" i="13"/>
  <c r="P155" i="13"/>
  <c r="P156" i="13"/>
  <c r="P161" i="13"/>
  <c r="P162" i="13"/>
  <c r="P174" i="13"/>
  <c r="P185" i="13"/>
  <c r="P186" i="13"/>
  <c r="P193" i="13"/>
  <c r="P194" i="13"/>
  <c r="P259" i="13"/>
  <c r="P265" i="13"/>
  <c r="P283" i="13"/>
  <c r="P284" i="13"/>
  <c r="P295" i="13"/>
  <c r="P296" i="13"/>
  <c r="P303" i="13"/>
  <c r="P304" i="13"/>
  <c r="P311" i="13"/>
  <c r="P312" i="13"/>
  <c r="P319" i="13"/>
  <c r="P320" i="13"/>
  <c r="P339" i="13"/>
  <c r="P340" i="13"/>
  <c r="P201" i="13"/>
  <c r="P202" i="13"/>
  <c r="P203" i="13"/>
  <c r="P222" i="13"/>
  <c r="P238" i="13"/>
  <c r="P52" i="13"/>
  <c r="P76" i="13"/>
  <c r="P92" i="13"/>
  <c r="P93" i="13"/>
  <c r="P100" i="13"/>
  <c r="P101" i="13"/>
  <c r="P108" i="13"/>
  <c r="P109" i="13"/>
  <c r="P144" i="13"/>
  <c r="P151" i="13"/>
  <c r="P153" i="13"/>
  <c r="P166" i="13"/>
  <c r="P178" i="13"/>
  <c r="P263" i="13"/>
  <c r="P256" i="13"/>
  <c r="P268" i="13"/>
  <c r="P327" i="13"/>
  <c r="P328" i="13"/>
  <c r="P3" i="13"/>
  <c r="P19" i="13"/>
  <c r="P35" i="13"/>
  <c r="P39" i="13"/>
  <c r="P43" i="13"/>
  <c r="P47" i="13"/>
  <c r="P51" i="13"/>
  <c r="P55" i="13"/>
  <c r="P59" i="13"/>
  <c r="P63" i="13"/>
  <c r="P75" i="13"/>
  <c r="P79" i="13"/>
  <c r="P83" i="13"/>
  <c r="P87" i="13"/>
  <c r="P91" i="13"/>
  <c r="P95" i="13"/>
  <c r="P99" i="13"/>
  <c r="P103" i="13"/>
  <c r="P107" i="13"/>
  <c r="P115" i="13"/>
  <c r="P119" i="13"/>
  <c r="P123" i="13"/>
  <c r="P127" i="13"/>
  <c r="P131" i="13"/>
  <c r="P135" i="13"/>
  <c r="P139" i="13"/>
  <c r="P143" i="13"/>
  <c r="P158" i="13"/>
  <c r="P165" i="13"/>
  <c r="P173" i="13"/>
  <c r="P177" i="13"/>
  <c r="P181" i="13"/>
  <c r="P257" i="13"/>
  <c r="P261" i="13"/>
  <c r="P249" i="13"/>
  <c r="P253" i="13"/>
  <c r="P276" i="13"/>
  <c r="P280" i="13"/>
  <c r="P288" i="13"/>
  <c r="P292" i="13"/>
  <c r="P300" i="13"/>
  <c r="P199" i="13"/>
  <c r="P207" i="13"/>
  <c r="P209" i="13"/>
  <c r="P213" i="13"/>
  <c r="P217" i="13"/>
  <c r="P221" i="13"/>
  <c r="P225" i="13"/>
  <c r="P229" i="13"/>
  <c r="P233" i="13"/>
  <c r="P237" i="13"/>
  <c r="P241" i="13"/>
  <c r="P245" i="13"/>
  <c r="P204" i="13"/>
  <c r="P212" i="13"/>
  <c r="P216" i="13"/>
  <c r="P220" i="13"/>
  <c r="P224" i="13"/>
  <c r="P228" i="13"/>
  <c r="P232" i="13"/>
  <c r="P236" i="13"/>
  <c r="P240" i="13"/>
  <c r="P244" i="13"/>
  <c r="P206" i="13"/>
  <c r="P208" i="13"/>
  <c r="P247" i="13"/>
  <c r="Q2" i="9" l="1"/>
  <c r="Q18" i="9"/>
  <c r="R18" i="9"/>
  <c r="S18" i="9"/>
  <c r="T18" i="9"/>
  <c r="U18" i="9"/>
  <c r="V18" i="9"/>
  <c r="W18" i="9"/>
  <c r="X18" i="9"/>
  <c r="Y18" i="9"/>
  <c r="Z18" i="9"/>
  <c r="Q19" i="9"/>
  <c r="R19" i="9"/>
  <c r="S19" i="9"/>
  <c r="T19" i="9"/>
  <c r="U19" i="9"/>
  <c r="V19" i="9"/>
  <c r="W19" i="9"/>
  <c r="X19" i="9"/>
  <c r="Y19" i="9"/>
  <c r="Z19" i="9"/>
  <c r="Q20" i="9"/>
  <c r="R20" i="9"/>
  <c r="S20" i="9"/>
  <c r="T20" i="9"/>
  <c r="U20" i="9"/>
  <c r="V20" i="9"/>
  <c r="W20" i="9"/>
  <c r="X20" i="9"/>
  <c r="Y20" i="9"/>
  <c r="Z20" i="9"/>
  <c r="Q21" i="9"/>
  <c r="R21" i="9"/>
  <c r="S21" i="9"/>
  <c r="T21" i="9"/>
  <c r="U21" i="9"/>
  <c r="V21" i="9"/>
  <c r="W21" i="9"/>
  <c r="X21" i="9"/>
  <c r="Y21" i="9"/>
  <c r="Z21" i="9"/>
  <c r="Q22" i="9"/>
  <c r="R22" i="9"/>
  <c r="S22" i="9"/>
  <c r="T22" i="9"/>
  <c r="U22" i="9"/>
  <c r="V22" i="9"/>
  <c r="W22" i="9"/>
  <c r="X22" i="9"/>
  <c r="Y22" i="9"/>
  <c r="Z22" i="9"/>
  <c r="R2" i="9"/>
  <c r="S2" i="9"/>
  <c r="T2" i="9"/>
  <c r="U2" i="9"/>
  <c r="V2" i="9"/>
  <c r="W2" i="9"/>
  <c r="X2" i="9"/>
  <c r="Y2" i="9"/>
  <c r="Z2" i="9"/>
  <c r="Q3" i="9"/>
  <c r="R3" i="9"/>
  <c r="S3" i="9"/>
  <c r="T3" i="9"/>
  <c r="U3" i="9"/>
  <c r="V3" i="9"/>
  <c r="W3" i="9"/>
  <c r="X3" i="9"/>
  <c r="Y3" i="9"/>
  <c r="Z3" i="9"/>
  <c r="Q4" i="9"/>
  <c r="R4" i="9"/>
  <c r="S4" i="9"/>
  <c r="T4" i="9"/>
  <c r="U4" i="9"/>
  <c r="V4" i="9"/>
  <c r="W4" i="9"/>
  <c r="X4" i="9"/>
  <c r="Y4" i="9"/>
  <c r="Z4" i="9"/>
  <c r="Q5" i="9"/>
  <c r="R5" i="9"/>
  <c r="S5" i="9"/>
  <c r="T5" i="9"/>
  <c r="U5" i="9"/>
  <c r="V5" i="9"/>
  <c r="W5" i="9"/>
  <c r="X5" i="9"/>
  <c r="Y5" i="9"/>
  <c r="Z5" i="9"/>
  <c r="Q6" i="9"/>
  <c r="R6" i="9"/>
  <c r="S6" i="9"/>
  <c r="T6" i="9"/>
  <c r="U6" i="9"/>
  <c r="V6" i="9"/>
  <c r="W6" i="9"/>
  <c r="X6" i="9"/>
  <c r="Y6" i="9"/>
  <c r="Z6" i="9"/>
  <c r="Q45" i="9"/>
  <c r="R45" i="9"/>
  <c r="S45" i="9"/>
  <c r="T45" i="9"/>
  <c r="U45" i="9"/>
  <c r="V45" i="9"/>
  <c r="W45" i="9"/>
  <c r="X45" i="9"/>
  <c r="Y45" i="9"/>
  <c r="Z45" i="9"/>
  <c r="Q46" i="9"/>
  <c r="R46" i="9"/>
  <c r="S46" i="9"/>
  <c r="T46" i="9"/>
  <c r="U46" i="9"/>
  <c r="V46" i="9"/>
  <c r="W46" i="9"/>
  <c r="X46" i="9"/>
  <c r="Y46" i="9"/>
  <c r="Z46" i="9"/>
  <c r="Q47" i="9"/>
  <c r="R47" i="9"/>
  <c r="S47" i="9"/>
  <c r="T47" i="9"/>
  <c r="U47" i="9"/>
  <c r="V47" i="9"/>
  <c r="W47" i="9"/>
  <c r="X47" i="9"/>
  <c r="Y47" i="9"/>
  <c r="Z47" i="9"/>
  <c r="Q7" i="9"/>
  <c r="R7" i="9"/>
  <c r="S7" i="9"/>
  <c r="T7" i="9"/>
  <c r="U7" i="9"/>
  <c r="V7" i="9"/>
  <c r="W7" i="9"/>
  <c r="X7" i="9"/>
  <c r="Y7" i="9"/>
  <c r="Z7" i="9"/>
  <c r="Q8" i="9"/>
  <c r="R8" i="9"/>
  <c r="S8" i="9"/>
  <c r="T8" i="9"/>
  <c r="U8" i="9"/>
  <c r="V8" i="9"/>
  <c r="W8" i="9"/>
  <c r="X8" i="9"/>
  <c r="Y8" i="9"/>
  <c r="Z8" i="9"/>
  <c r="Q9" i="9"/>
  <c r="AA9" i="9" s="1"/>
  <c r="R9" i="9"/>
  <c r="S9" i="9"/>
  <c r="T9" i="9"/>
  <c r="U9" i="9"/>
  <c r="V9" i="9"/>
  <c r="W9" i="9"/>
  <c r="X9" i="9"/>
  <c r="Y9" i="9"/>
  <c r="Z9" i="9"/>
  <c r="Q10" i="9"/>
  <c r="R10" i="9"/>
  <c r="S10" i="9"/>
  <c r="T10" i="9"/>
  <c r="U10" i="9"/>
  <c r="V10" i="9"/>
  <c r="W10" i="9"/>
  <c r="X10" i="9"/>
  <c r="Y10" i="9"/>
  <c r="Z10" i="9"/>
  <c r="Q11" i="9"/>
  <c r="R11" i="9"/>
  <c r="S11" i="9"/>
  <c r="T11" i="9"/>
  <c r="U11" i="9"/>
  <c r="V11" i="9"/>
  <c r="W11" i="9"/>
  <c r="X11" i="9"/>
  <c r="Y11" i="9"/>
  <c r="Z11" i="9"/>
  <c r="Q12" i="9"/>
  <c r="R12" i="9"/>
  <c r="S12" i="9"/>
  <c r="T12" i="9"/>
  <c r="U12" i="9"/>
  <c r="V12" i="9"/>
  <c r="W12" i="9"/>
  <c r="X12" i="9"/>
  <c r="Y12" i="9"/>
  <c r="Z12" i="9"/>
  <c r="Q13" i="9"/>
  <c r="R13" i="9"/>
  <c r="S13" i="9"/>
  <c r="T13" i="9"/>
  <c r="U13" i="9"/>
  <c r="V13" i="9"/>
  <c r="W13" i="9"/>
  <c r="X13" i="9"/>
  <c r="Y13" i="9"/>
  <c r="Z13" i="9"/>
  <c r="Q14" i="9"/>
  <c r="R14" i="9"/>
  <c r="S14" i="9"/>
  <c r="T14" i="9"/>
  <c r="U14" i="9"/>
  <c r="V14" i="9"/>
  <c r="W14" i="9"/>
  <c r="X14" i="9"/>
  <c r="Y14" i="9"/>
  <c r="Z14" i="9"/>
  <c r="Q23" i="9"/>
  <c r="R23" i="9"/>
  <c r="S23" i="9"/>
  <c r="T23" i="9"/>
  <c r="U23" i="9"/>
  <c r="V23" i="9"/>
  <c r="W23" i="9"/>
  <c r="X23" i="9"/>
  <c r="Y23" i="9"/>
  <c r="Z23" i="9"/>
  <c r="Q24" i="9"/>
  <c r="R24" i="9"/>
  <c r="S24" i="9"/>
  <c r="T24" i="9"/>
  <c r="U24" i="9"/>
  <c r="V24" i="9"/>
  <c r="W24" i="9"/>
  <c r="X24" i="9"/>
  <c r="Y24" i="9"/>
  <c r="Z24" i="9"/>
  <c r="Q25" i="9"/>
  <c r="AA25" i="9" s="1"/>
  <c r="R25" i="9"/>
  <c r="S25" i="9"/>
  <c r="T25" i="9"/>
  <c r="U25" i="9"/>
  <c r="V25" i="9"/>
  <c r="W25" i="9"/>
  <c r="X25" i="9"/>
  <c r="Y25" i="9"/>
  <c r="Z25" i="9"/>
  <c r="Q15" i="9"/>
  <c r="R15" i="9"/>
  <c r="S15" i="9"/>
  <c r="T15" i="9"/>
  <c r="U15" i="9"/>
  <c r="V15" i="9"/>
  <c r="W15" i="9"/>
  <c r="X15" i="9"/>
  <c r="Y15" i="9"/>
  <c r="Z15" i="9"/>
  <c r="Q16" i="9"/>
  <c r="R16" i="9"/>
  <c r="S16" i="9"/>
  <c r="T16" i="9"/>
  <c r="U16" i="9"/>
  <c r="V16" i="9"/>
  <c r="W16" i="9"/>
  <c r="X16" i="9"/>
  <c r="Y16" i="9"/>
  <c r="Z16" i="9"/>
  <c r="Q26" i="9"/>
  <c r="R26" i="9"/>
  <c r="S26" i="9"/>
  <c r="T26" i="9"/>
  <c r="U26" i="9"/>
  <c r="V26" i="9"/>
  <c r="W26" i="9"/>
  <c r="X26" i="9"/>
  <c r="Y26" i="9"/>
  <c r="Z26" i="9"/>
  <c r="Q27" i="9"/>
  <c r="AA27" i="9" s="1"/>
  <c r="R27" i="9"/>
  <c r="S27" i="9"/>
  <c r="T27" i="9"/>
  <c r="U27" i="9"/>
  <c r="V27" i="9"/>
  <c r="W27" i="9"/>
  <c r="X27" i="9"/>
  <c r="Y27" i="9"/>
  <c r="Z27" i="9"/>
  <c r="Q28" i="9"/>
  <c r="R28" i="9"/>
  <c r="S28" i="9"/>
  <c r="T28" i="9"/>
  <c r="U28" i="9"/>
  <c r="V28" i="9"/>
  <c r="W28" i="9"/>
  <c r="X28" i="9"/>
  <c r="Y28" i="9"/>
  <c r="Z28" i="9"/>
  <c r="Q29" i="9"/>
  <c r="R29" i="9"/>
  <c r="S29" i="9"/>
  <c r="T29" i="9"/>
  <c r="U29" i="9"/>
  <c r="V29" i="9"/>
  <c r="W29" i="9"/>
  <c r="X29" i="9"/>
  <c r="Y29" i="9"/>
  <c r="Z29" i="9"/>
  <c r="Q30" i="9"/>
  <c r="R30" i="9"/>
  <c r="S30" i="9"/>
  <c r="T30" i="9"/>
  <c r="U30" i="9"/>
  <c r="V30" i="9"/>
  <c r="W30" i="9"/>
  <c r="X30" i="9"/>
  <c r="Y30" i="9"/>
  <c r="Z30" i="9"/>
  <c r="Q31" i="9"/>
  <c r="R31" i="9"/>
  <c r="S31" i="9"/>
  <c r="T31" i="9"/>
  <c r="U31" i="9"/>
  <c r="V31" i="9"/>
  <c r="W31" i="9"/>
  <c r="X31" i="9"/>
  <c r="Y31" i="9"/>
  <c r="Z31" i="9"/>
  <c r="Q32" i="9"/>
  <c r="R32" i="9"/>
  <c r="S32" i="9"/>
  <c r="T32" i="9"/>
  <c r="U32" i="9"/>
  <c r="V32" i="9"/>
  <c r="W32" i="9"/>
  <c r="X32" i="9"/>
  <c r="Y32" i="9"/>
  <c r="Z32" i="9"/>
  <c r="Q33" i="9"/>
  <c r="R33" i="9"/>
  <c r="S33" i="9"/>
  <c r="T33" i="9"/>
  <c r="U33" i="9"/>
  <c r="V33" i="9"/>
  <c r="W33" i="9"/>
  <c r="X33" i="9"/>
  <c r="Y33" i="9"/>
  <c r="Z33" i="9"/>
  <c r="Q34" i="9"/>
  <c r="R34" i="9"/>
  <c r="S34" i="9"/>
  <c r="T34" i="9"/>
  <c r="U34" i="9"/>
  <c r="V34" i="9"/>
  <c r="W34" i="9"/>
  <c r="X34" i="9"/>
  <c r="Y34" i="9"/>
  <c r="Z34" i="9"/>
  <c r="Q35" i="9"/>
  <c r="R35" i="9"/>
  <c r="S35" i="9"/>
  <c r="T35" i="9"/>
  <c r="U35" i="9"/>
  <c r="V35" i="9"/>
  <c r="W35" i="9"/>
  <c r="X35" i="9"/>
  <c r="Y35" i="9"/>
  <c r="Z35" i="9"/>
  <c r="Q36" i="9"/>
  <c r="R36" i="9"/>
  <c r="S36" i="9"/>
  <c r="T36" i="9"/>
  <c r="U36" i="9"/>
  <c r="V36" i="9"/>
  <c r="W36" i="9"/>
  <c r="X36" i="9"/>
  <c r="Y36" i="9"/>
  <c r="Z36" i="9"/>
  <c r="Q37" i="9"/>
  <c r="R37" i="9"/>
  <c r="S37" i="9"/>
  <c r="T37" i="9"/>
  <c r="U37" i="9"/>
  <c r="V37" i="9"/>
  <c r="W37" i="9"/>
  <c r="X37" i="9"/>
  <c r="Y37" i="9"/>
  <c r="Z37" i="9"/>
  <c r="Q38" i="9"/>
  <c r="R38" i="9"/>
  <c r="S38" i="9"/>
  <c r="T38" i="9"/>
  <c r="U38" i="9"/>
  <c r="V38" i="9"/>
  <c r="W38" i="9"/>
  <c r="X38" i="9"/>
  <c r="Y38" i="9"/>
  <c r="Z38" i="9"/>
  <c r="Q39" i="9"/>
  <c r="AA39" i="9" s="1"/>
  <c r="R39" i="9"/>
  <c r="S39" i="9"/>
  <c r="T39" i="9"/>
  <c r="U39" i="9"/>
  <c r="V39" i="9"/>
  <c r="W39" i="9"/>
  <c r="X39" i="9"/>
  <c r="Y39" i="9"/>
  <c r="Z39" i="9"/>
  <c r="Q40" i="9"/>
  <c r="R40" i="9"/>
  <c r="S40" i="9"/>
  <c r="T40" i="9"/>
  <c r="U40" i="9"/>
  <c r="V40" i="9"/>
  <c r="W40" i="9"/>
  <c r="X40" i="9"/>
  <c r="Y40" i="9"/>
  <c r="Z40" i="9"/>
  <c r="Q41" i="9"/>
  <c r="R41" i="9"/>
  <c r="S41" i="9"/>
  <c r="T41" i="9"/>
  <c r="U41" i="9"/>
  <c r="V41" i="9"/>
  <c r="W41" i="9"/>
  <c r="X41" i="9"/>
  <c r="Y41" i="9"/>
  <c r="Z41" i="9"/>
  <c r="Q42" i="9"/>
  <c r="R42" i="9"/>
  <c r="S42" i="9"/>
  <c r="T42" i="9"/>
  <c r="U42" i="9"/>
  <c r="V42" i="9"/>
  <c r="W42" i="9"/>
  <c r="X42" i="9"/>
  <c r="Y42" i="9"/>
  <c r="Z42" i="9"/>
  <c r="Q43" i="9"/>
  <c r="R43" i="9"/>
  <c r="S43" i="9"/>
  <c r="T43" i="9"/>
  <c r="U43" i="9"/>
  <c r="V43" i="9"/>
  <c r="W43" i="9"/>
  <c r="X43" i="9"/>
  <c r="Y43" i="9"/>
  <c r="Z43" i="9"/>
  <c r="Q44" i="9"/>
  <c r="R44" i="9"/>
  <c r="S44" i="9"/>
  <c r="T44" i="9"/>
  <c r="U44" i="9"/>
  <c r="V44" i="9"/>
  <c r="W44" i="9"/>
  <c r="X44" i="9"/>
  <c r="Y44" i="9"/>
  <c r="Z44" i="9"/>
  <c r="R17" i="9"/>
  <c r="S17" i="9"/>
  <c r="T17" i="9"/>
  <c r="U17" i="9"/>
  <c r="V17" i="9"/>
  <c r="W17" i="9"/>
  <c r="X17" i="9"/>
  <c r="Y17" i="9"/>
  <c r="Z17" i="9"/>
  <c r="Q17" i="9"/>
  <c r="Z1" i="9"/>
  <c r="Y1" i="9"/>
  <c r="X1" i="9"/>
  <c r="W1" i="9"/>
  <c r="V1" i="9"/>
  <c r="U1" i="9"/>
  <c r="T1" i="9"/>
  <c r="S1" i="9"/>
  <c r="R1" i="9"/>
  <c r="Q1" i="9"/>
  <c r="AA26" i="9" l="1"/>
  <c r="AA46" i="9"/>
  <c r="AA4" i="9"/>
  <c r="AA31" i="9"/>
  <c r="AA35" i="9"/>
  <c r="AA13" i="9"/>
  <c r="AA21" i="9"/>
  <c r="AA42" i="9"/>
  <c r="AA37" i="9"/>
  <c r="AA28" i="9"/>
  <c r="AA23" i="9"/>
  <c r="AA47" i="9"/>
  <c r="AA45" i="9"/>
  <c r="AA2" i="9"/>
  <c r="AA18" i="9"/>
  <c r="AA44" i="9"/>
  <c r="AA43" i="9"/>
  <c r="AA40" i="9"/>
  <c r="AA38" i="9"/>
  <c r="AA33" i="9"/>
  <c r="AA15" i="9"/>
  <c r="AA24" i="9"/>
  <c r="AA11" i="9"/>
  <c r="AA5" i="9"/>
  <c r="AA3" i="9"/>
  <c r="AA22" i="9"/>
  <c r="AA19" i="9"/>
  <c r="AA36" i="9"/>
  <c r="AA34" i="9"/>
  <c r="AA29" i="9"/>
  <c r="AA14" i="9"/>
  <c r="AA12" i="9"/>
  <c r="AA7" i="9"/>
  <c r="AA41" i="9"/>
  <c r="AA32" i="9"/>
  <c r="AA30" i="9"/>
  <c r="AA16" i="9"/>
  <c r="AA10" i="9"/>
  <c r="AA8" i="9"/>
  <c r="AA6" i="9"/>
  <c r="AA20" i="9"/>
  <c r="AA17" i="9"/>
  <c r="E3" i="7" l="1"/>
  <c r="O3" i="7" s="1"/>
  <c r="F3" i="7"/>
  <c r="G3" i="7"/>
  <c r="H3" i="7"/>
  <c r="I3" i="7"/>
  <c r="J3" i="7"/>
  <c r="K3" i="7"/>
  <c r="L3" i="7"/>
  <c r="M3" i="7"/>
  <c r="N3" i="7"/>
  <c r="E4" i="7"/>
  <c r="F4" i="7"/>
  <c r="O4" i="7" s="1"/>
  <c r="G4" i="7"/>
  <c r="H4" i="7"/>
  <c r="I4" i="7"/>
  <c r="J4" i="7"/>
  <c r="K4" i="7"/>
  <c r="L4" i="7"/>
  <c r="M4" i="7"/>
  <c r="N4" i="7"/>
  <c r="E5" i="7"/>
  <c r="F5" i="7"/>
  <c r="G5" i="7"/>
  <c r="H5" i="7"/>
  <c r="I5" i="7"/>
  <c r="J5" i="7"/>
  <c r="K5" i="7"/>
  <c r="L5" i="7"/>
  <c r="M5" i="7"/>
  <c r="N5" i="7"/>
  <c r="O5" i="7"/>
  <c r="E6" i="7"/>
  <c r="O6" i="7" s="1"/>
  <c r="F6" i="7"/>
  <c r="G6" i="7"/>
  <c r="H6" i="7"/>
  <c r="I6" i="7"/>
  <c r="J6" i="7"/>
  <c r="K6" i="7"/>
  <c r="L6" i="7"/>
  <c r="M6" i="7"/>
  <c r="N6" i="7"/>
  <c r="E7" i="7"/>
  <c r="O7" i="7" s="1"/>
  <c r="F7" i="7"/>
  <c r="G7" i="7"/>
  <c r="H7" i="7"/>
  <c r="I7" i="7"/>
  <c r="J7" i="7"/>
  <c r="K7" i="7"/>
  <c r="L7" i="7"/>
  <c r="M7" i="7"/>
  <c r="N7" i="7"/>
  <c r="E8" i="7"/>
  <c r="F8" i="7"/>
  <c r="G8" i="7"/>
  <c r="H8" i="7"/>
  <c r="I8" i="7"/>
  <c r="J8" i="7"/>
  <c r="K8" i="7"/>
  <c r="L8" i="7"/>
  <c r="M8" i="7"/>
  <c r="N8" i="7"/>
  <c r="O8" i="7"/>
  <c r="E9" i="7"/>
  <c r="F9" i="7"/>
  <c r="G9" i="7"/>
  <c r="H9" i="7"/>
  <c r="O9" i="7" s="1"/>
  <c r="I9" i="7"/>
  <c r="J9" i="7"/>
  <c r="K9" i="7"/>
  <c r="L9" i="7"/>
  <c r="M9" i="7"/>
  <c r="N9" i="7"/>
  <c r="E10" i="7"/>
  <c r="O10" i="7" s="1"/>
  <c r="F10" i="7"/>
  <c r="G10" i="7"/>
  <c r="H10" i="7"/>
  <c r="I10" i="7"/>
  <c r="J10" i="7"/>
  <c r="K10" i="7"/>
  <c r="L10" i="7"/>
  <c r="M10" i="7"/>
  <c r="N10" i="7"/>
  <c r="E11" i="7"/>
  <c r="O11" i="7" s="1"/>
  <c r="F11" i="7"/>
  <c r="G11" i="7"/>
  <c r="H11" i="7"/>
  <c r="I11" i="7"/>
  <c r="J11" i="7"/>
  <c r="K11" i="7"/>
  <c r="L11" i="7"/>
  <c r="M11" i="7"/>
  <c r="N11" i="7"/>
  <c r="E12" i="7"/>
  <c r="F12" i="7"/>
  <c r="G12" i="7"/>
  <c r="H12" i="7"/>
  <c r="I12" i="7"/>
  <c r="J12" i="7"/>
  <c r="K12" i="7"/>
  <c r="L12" i="7"/>
  <c r="M12" i="7"/>
  <c r="N12" i="7"/>
  <c r="O12" i="7"/>
  <c r="E13" i="7"/>
  <c r="F13" i="7"/>
  <c r="G13" i="7"/>
  <c r="H13" i="7"/>
  <c r="O13" i="7" s="1"/>
  <c r="I13" i="7"/>
  <c r="J13" i="7"/>
  <c r="K13" i="7"/>
  <c r="L13" i="7"/>
  <c r="M13" i="7"/>
  <c r="N13" i="7"/>
  <c r="E14" i="7"/>
  <c r="O14" i="7" s="1"/>
  <c r="F14" i="7"/>
  <c r="G14" i="7"/>
  <c r="H14" i="7"/>
  <c r="I14" i="7"/>
  <c r="J14" i="7"/>
  <c r="K14" i="7"/>
  <c r="L14" i="7"/>
  <c r="M14" i="7"/>
  <c r="N14" i="7"/>
  <c r="E15" i="7"/>
  <c r="O15" i="7" s="1"/>
  <c r="F15" i="7"/>
  <c r="G15" i="7"/>
  <c r="H15" i="7"/>
  <c r="I15" i="7"/>
  <c r="J15" i="7"/>
  <c r="K15" i="7"/>
  <c r="L15" i="7"/>
  <c r="M15" i="7"/>
  <c r="N15" i="7"/>
  <c r="E16" i="7"/>
  <c r="F16" i="7"/>
  <c r="G16" i="7"/>
  <c r="H16" i="7"/>
  <c r="I16" i="7"/>
  <c r="J16" i="7"/>
  <c r="K16" i="7"/>
  <c r="L16" i="7"/>
  <c r="M16" i="7"/>
  <c r="N16" i="7"/>
  <c r="O16" i="7"/>
  <c r="E17" i="7"/>
  <c r="F17" i="7"/>
  <c r="G17" i="7"/>
  <c r="H17" i="7"/>
  <c r="O17" i="7" s="1"/>
  <c r="I17" i="7"/>
  <c r="J17" i="7"/>
  <c r="K17" i="7"/>
  <c r="L17" i="7"/>
  <c r="M17" i="7"/>
  <c r="N17" i="7"/>
  <c r="E18" i="7"/>
  <c r="O18" i="7" s="1"/>
  <c r="F18" i="7"/>
  <c r="G18" i="7"/>
  <c r="H18" i="7"/>
  <c r="I18" i="7"/>
  <c r="J18" i="7"/>
  <c r="K18" i="7"/>
  <c r="L18" i="7"/>
  <c r="M18" i="7"/>
  <c r="N18" i="7"/>
  <c r="E19" i="7"/>
  <c r="O19" i="7" s="1"/>
  <c r="F19" i="7"/>
  <c r="G19" i="7"/>
  <c r="H19" i="7"/>
  <c r="I19" i="7"/>
  <c r="J19" i="7"/>
  <c r="K19" i="7"/>
  <c r="L19" i="7"/>
  <c r="M19" i="7"/>
  <c r="N19" i="7"/>
  <c r="E20" i="7"/>
  <c r="F20" i="7"/>
  <c r="G20" i="7"/>
  <c r="H20" i="7"/>
  <c r="I20" i="7"/>
  <c r="J20" i="7"/>
  <c r="K20" i="7"/>
  <c r="L20" i="7"/>
  <c r="M20" i="7"/>
  <c r="N20" i="7"/>
  <c r="O20" i="7"/>
  <c r="E21" i="7"/>
  <c r="F21" i="7"/>
  <c r="G21" i="7"/>
  <c r="H21" i="7"/>
  <c r="O21" i="7" s="1"/>
  <c r="I21" i="7"/>
  <c r="J21" i="7"/>
  <c r="K21" i="7"/>
  <c r="L21" i="7"/>
  <c r="M21" i="7"/>
  <c r="N21" i="7"/>
  <c r="E22" i="7"/>
  <c r="O22" i="7" s="1"/>
  <c r="F22" i="7"/>
  <c r="G22" i="7"/>
  <c r="H22" i="7"/>
  <c r="I22" i="7"/>
  <c r="J22" i="7"/>
  <c r="K22" i="7"/>
  <c r="L22" i="7"/>
  <c r="M22" i="7"/>
  <c r="N22" i="7"/>
  <c r="E23" i="7"/>
  <c r="O23" i="7" s="1"/>
  <c r="F23" i="7"/>
  <c r="G23" i="7"/>
  <c r="H23" i="7"/>
  <c r="I23" i="7"/>
  <c r="J23" i="7"/>
  <c r="K23" i="7"/>
  <c r="L23" i="7"/>
  <c r="M23" i="7"/>
  <c r="N23" i="7"/>
  <c r="E24" i="7"/>
  <c r="F24" i="7"/>
  <c r="G24" i="7"/>
  <c r="H24" i="7"/>
  <c r="I24" i="7"/>
  <c r="J24" i="7"/>
  <c r="K24" i="7"/>
  <c r="L24" i="7"/>
  <c r="M24" i="7"/>
  <c r="N24" i="7"/>
  <c r="O24" i="7"/>
  <c r="E25" i="7"/>
  <c r="F25" i="7"/>
  <c r="G25" i="7"/>
  <c r="H25" i="7"/>
  <c r="O25" i="7" s="1"/>
  <c r="I25" i="7"/>
  <c r="J25" i="7"/>
  <c r="K25" i="7"/>
  <c r="L25" i="7"/>
  <c r="M25" i="7"/>
  <c r="N25" i="7"/>
  <c r="E26" i="7"/>
  <c r="O26" i="7" s="1"/>
  <c r="F26" i="7"/>
  <c r="G26" i="7"/>
  <c r="H26" i="7"/>
  <c r="I26" i="7"/>
  <c r="J26" i="7"/>
  <c r="K26" i="7"/>
  <c r="L26" i="7"/>
  <c r="M26" i="7"/>
  <c r="N26" i="7"/>
  <c r="E27" i="7"/>
  <c r="O27" i="7" s="1"/>
  <c r="F27" i="7"/>
  <c r="G27" i="7"/>
  <c r="H27" i="7"/>
  <c r="I27" i="7"/>
  <c r="J27" i="7"/>
  <c r="K27" i="7"/>
  <c r="L27" i="7"/>
  <c r="M27" i="7"/>
  <c r="N27" i="7"/>
  <c r="E28" i="7"/>
  <c r="F28" i="7"/>
  <c r="G28" i="7"/>
  <c r="H28" i="7"/>
  <c r="I28" i="7"/>
  <c r="J28" i="7"/>
  <c r="K28" i="7"/>
  <c r="L28" i="7"/>
  <c r="M28" i="7"/>
  <c r="N28" i="7"/>
  <c r="O28" i="7"/>
  <c r="E29" i="7"/>
  <c r="F29" i="7"/>
  <c r="G29" i="7"/>
  <c r="H29" i="7"/>
  <c r="O29" i="7" s="1"/>
  <c r="I29" i="7"/>
  <c r="J29" i="7"/>
  <c r="K29" i="7"/>
  <c r="L29" i="7"/>
  <c r="M29" i="7"/>
  <c r="N29" i="7"/>
  <c r="E30" i="7"/>
  <c r="O30" i="7" s="1"/>
  <c r="F30" i="7"/>
  <c r="G30" i="7"/>
  <c r="H30" i="7"/>
  <c r="I30" i="7"/>
  <c r="J30" i="7"/>
  <c r="K30" i="7"/>
  <c r="L30" i="7"/>
  <c r="M30" i="7"/>
  <c r="N30" i="7"/>
  <c r="E31" i="7"/>
  <c r="O31" i="7" s="1"/>
  <c r="F31" i="7"/>
  <c r="G31" i="7"/>
  <c r="H31" i="7"/>
  <c r="I31" i="7"/>
  <c r="J31" i="7"/>
  <c r="K31" i="7"/>
  <c r="L31" i="7"/>
  <c r="M31" i="7"/>
  <c r="N31" i="7"/>
  <c r="E32" i="7"/>
  <c r="F32" i="7"/>
  <c r="G32" i="7"/>
  <c r="H32" i="7"/>
  <c r="I32" i="7"/>
  <c r="J32" i="7"/>
  <c r="K32" i="7"/>
  <c r="L32" i="7"/>
  <c r="M32" i="7"/>
  <c r="N32" i="7"/>
  <c r="O32" i="7"/>
  <c r="E33" i="7"/>
  <c r="F33" i="7"/>
  <c r="G33" i="7"/>
  <c r="H33" i="7"/>
  <c r="O33" i="7" s="1"/>
  <c r="I33" i="7"/>
  <c r="J33" i="7"/>
  <c r="K33" i="7"/>
  <c r="L33" i="7"/>
  <c r="M33" i="7"/>
  <c r="N33" i="7"/>
  <c r="E34" i="7"/>
  <c r="O34" i="7" s="1"/>
  <c r="F34" i="7"/>
  <c r="G34" i="7"/>
  <c r="H34" i="7"/>
  <c r="I34" i="7"/>
  <c r="J34" i="7"/>
  <c r="K34" i="7"/>
  <c r="L34" i="7"/>
  <c r="M34" i="7"/>
  <c r="N34" i="7"/>
  <c r="E35" i="7"/>
  <c r="O35" i="7" s="1"/>
  <c r="F35" i="7"/>
  <c r="G35" i="7"/>
  <c r="H35" i="7"/>
  <c r="I35" i="7"/>
  <c r="J35" i="7"/>
  <c r="K35" i="7"/>
  <c r="L35" i="7"/>
  <c r="M35" i="7"/>
  <c r="N35" i="7"/>
  <c r="E36" i="7"/>
  <c r="F36" i="7"/>
  <c r="G36" i="7"/>
  <c r="H36" i="7"/>
  <c r="I36" i="7"/>
  <c r="J36" i="7"/>
  <c r="K36" i="7"/>
  <c r="L36" i="7"/>
  <c r="M36" i="7"/>
  <c r="N36" i="7"/>
  <c r="O36" i="7"/>
  <c r="E37" i="7"/>
  <c r="F37" i="7"/>
  <c r="G37" i="7"/>
  <c r="H37" i="7"/>
  <c r="O37" i="7" s="1"/>
  <c r="I37" i="7"/>
  <c r="J37" i="7"/>
  <c r="K37" i="7"/>
  <c r="L37" i="7"/>
  <c r="M37" i="7"/>
  <c r="N37" i="7"/>
  <c r="E38" i="7"/>
  <c r="O38" i="7" s="1"/>
  <c r="F38" i="7"/>
  <c r="G38" i="7"/>
  <c r="H38" i="7"/>
  <c r="I38" i="7"/>
  <c r="J38" i="7"/>
  <c r="K38" i="7"/>
  <c r="L38" i="7"/>
  <c r="M38" i="7"/>
  <c r="N38" i="7"/>
  <c r="E39" i="7"/>
  <c r="O39" i="7" s="1"/>
  <c r="F39" i="7"/>
  <c r="G39" i="7"/>
  <c r="H39" i="7"/>
  <c r="I39" i="7"/>
  <c r="J39" i="7"/>
  <c r="K39" i="7"/>
  <c r="L39" i="7"/>
  <c r="M39" i="7"/>
  <c r="N39" i="7"/>
  <c r="E40" i="7"/>
  <c r="F40" i="7"/>
  <c r="G40" i="7"/>
  <c r="H40" i="7"/>
  <c r="I40" i="7"/>
  <c r="J40" i="7"/>
  <c r="K40" i="7"/>
  <c r="L40" i="7"/>
  <c r="M40" i="7"/>
  <c r="N40" i="7"/>
  <c r="O40" i="7"/>
  <c r="E41" i="7"/>
  <c r="F41" i="7"/>
  <c r="G41" i="7"/>
  <c r="H41" i="7"/>
  <c r="O41" i="7" s="1"/>
  <c r="I41" i="7"/>
  <c r="J41" i="7"/>
  <c r="K41" i="7"/>
  <c r="L41" i="7"/>
  <c r="M41" i="7"/>
  <c r="N41" i="7"/>
  <c r="E42" i="7"/>
  <c r="O42" i="7" s="1"/>
  <c r="F42" i="7"/>
  <c r="G42" i="7"/>
  <c r="H42" i="7"/>
  <c r="I42" i="7"/>
  <c r="J42" i="7"/>
  <c r="K42" i="7"/>
  <c r="L42" i="7"/>
  <c r="M42" i="7"/>
  <c r="N42" i="7"/>
  <c r="E43" i="7"/>
  <c r="O43" i="7" s="1"/>
  <c r="F43" i="7"/>
  <c r="G43" i="7"/>
  <c r="H43" i="7"/>
  <c r="I43" i="7"/>
  <c r="J43" i="7"/>
  <c r="K43" i="7"/>
  <c r="L43" i="7"/>
  <c r="M43" i="7"/>
  <c r="N43" i="7"/>
  <c r="E44" i="7"/>
  <c r="F44" i="7"/>
  <c r="G44" i="7"/>
  <c r="H44" i="7"/>
  <c r="I44" i="7"/>
  <c r="J44" i="7"/>
  <c r="K44" i="7"/>
  <c r="O44" i="7" s="1"/>
  <c r="L44" i="7"/>
  <c r="M44" i="7"/>
  <c r="N44" i="7"/>
  <c r="E45" i="7"/>
  <c r="F45" i="7"/>
  <c r="G45" i="7"/>
  <c r="H45" i="7"/>
  <c r="O45" i="7" s="1"/>
  <c r="I45" i="7"/>
  <c r="J45" i="7"/>
  <c r="K45" i="7"/>
  <c r="L45" i="7"/>
  <c r="M45" i="7"/>
  <c r="N45" i="7"/>
  <c r="E46" i="7"/>
  <c r="O46" i="7" s="1"/>
  <c r="F46" i="7"/>
  <c r="G46" i="7"/>
  <c r="H46" i="7"/>
  <c r="I46" i="7"/>
  <c r="J46" i="7"/>
  <c r="K46" i="7"/>
  <c r="L46" i="7"/>
  <c r="M46" i="7"/>
  <c r="N46" i="7"/>
  <c r="E47" i="7"/>
  <c r="O47" i="7" s="1"/>
  <c r="F47" i="7"/>
  <c r="G47" i="7"/>
  <c r="H47" i="7"/>
  <c r="I47" i="7"/>
  <c r="J47" i="7"/>
  <c r="K47" i="7"/>
  <c r="L47" i="7"/>
  <c r="M47" i="7"/>
  <c r="N47" i="7"/>
  <c r="E48" i="7"/>
  <c r="F48" i="7"/>
  <c r="G48" i="7"/>
  <c r="H48" i="7"/>
  <c r="I48" i="7"/>
  <c r="J48" i="7"/>
  <c r="K48" i="7"/>
  <c r="L48" i="7"/>
  <c r="M48" i="7"/>
  <c r="N48" i="7"/>
  <c r="O48" i="7"/>
  <c r="E49" i="7"/>
  <c r="F49" i="7"/>
  <c r="G49" i="7"/>
  <c r="H49" i="7"/>
  <c r="O49" i="7" s="1"/>
  <c r="I49" i="7"/>
  <c r="J49" i="7"/>
  <c r="K49" i="7"/>
  <c r="L49" i="7"/>
  <c r="M49" i="7"/>
  <c r="N49" i="7"/>
  <c r="E50" i="7"/>
  <c r="O50" i="7" s="1"/>
  <c r="F50" i="7"/>
  <c r="G50" i="7"/>
  <c r="H50" i="7"/>
  <c r="I50" i="7"/>
  <c r="J50" i="7"/>
  <c r="K50" i="7"/>
  <c r="L50" i="7"/>
  <c r="M50" i="7"/>
  <c r="N50" i="7"/>
  <c r="E51" i="7"/>
  <c r="O51" i="7" s="1"/>
  <c r="F51" i="7"/>
  <c r="G51" i="7"/>
  <c r="H51" i="7"/>
  <c r="I51" i="7"/>
  <c r="J51" i="7"/>
  <c r="K51" i="7"/>
  <c r="L51" i="7"/>
  <c r="M51" i="7"/>
  <c r="N51" i="7"/>
  <c r="E52" i="7"/>
  <c r="F52" i="7"/>
  <c r="G52" i="7"/>
  <c r="H52" i="7"/>
  <c r="I52" i="7"/>
  <c r="J52" i="7"/>
  <c r="K52" i="7"/>
  <c r="O52" i="7" s="1"/>
  <c r="L52" i="7"/>
  <c r="M52" i="7"/>
  <c r="N52" i="7"/>
  <c r="E53" i="7"/>
  <c r="F53" i="7"/>
  <c r="G53" i="7"/>
  <c r="H53" i="7"/>
  <c r="O53" i="7" s="1"/>
  <c r="I53" i="7"/>
  <c r="J53" i="7"/>
  <c r="K53" i="7"/>
  <c r="L53" i="7"/>
  <c r="M53" i="7"/>
  <c r="N53" i="7"/>
  <c r="E54" i="7"/>
  <c r="O54" i="7" s="1"/>
  <c r="F54" i="7"/>
  <c r="G54" i="7"/>
  <c r="H54" i="7"/>
  <c r="I54" i="7"/>
  <c r="J54" i="7"/>
  <c r="K54" i="7"/>
  <c r="L54" i="7"/>
  <c r="M54" i="7"/>
  <c r="N54" i="7"/>
  <c r="E55" i="7"/>
  <c r="O55" i="7" s="1"/>
  <c r="F55" i="7"/>
  <c r="G55" i="7"/>
  <c r="H55" i="7"/>
  <c r="I55" i="7"/>
  <c r="J55" i="7"/>
  <c r="K55" i="7"/>
  <c r="L55" i="7"/>
  <c r="M55" i="7"/>
  <c r="N55" i="7"/>
  <c r="E56" i="7"/>
  <c r="F56" i="7"/>
  <c r="G56" i="7"/>
  <c r="H56" i="7"/>
  <c r="I56" i="7"/>
  <c r="J56" i="7"/>
  <c r="K56" i="7"/>
  <c r="L56" i="7"/>
  <c r="M56" i="7"/>
  <c r="N56" i="7"/>
  <c r="O56" i="7"/>
  <c r="E57" i="7"/>
  <c r="F57" i="7"/>
  <c r="G57" i="7"/>
  <c r="H57" i="7"/>
  <c r="O57" i="7" s="1"/>
  <c r="I57" i="7"/>
  <c r="J57" i="7"/>
  <c r="K57" i="7"/>
  <c r="L57" i="7"/>
  <c r="M57" i="7"/>
  <c r="N57" i="7"/>
  <c r="E58" i="7"/>
  <c r="O58" i="7" s="1"/>
  <c r="F58" i="7"/>
  <c r="G58" i="7"/>
  <c r="H58" i="7"/>
  <c r="I58" i="7"/>
  <c r="J58" i="7"/>
  <c r="K58" i="7"/>
  <c r="L58" i="7"/>
  <c r="M58" i="7"/>
  <c r="N58" i="7"/>
  <c r="E59" i="7"/>
  <c r="O59" i="7" s="1"/>
  <c r="F59" i="7"/>
  <c r="G59" i="7"/>
  <c r="H59" i="7"/>
  <c r="I59" i="7"/>
  <c r="J59" i="7"/>
  <c r="K59" i="7"/>
  <c r="L59" i="7"/>
  <c r="M59" i="7"/>
  <c r="N59" i="7"/>
  <c r="E60" i="7"/>
  <c r="F60" i="7"/>
  <c r="G60" i="7"/>
  <c r="H60" i="7"/>
  <c r="I60" i="7"/>
  <c r="J60" i="7"/>
  <c r="K60" i="7"/>
  <c r="L60" i="7"/>
  <c r="M60" i="7"/>
  <c r="N60" i="7"/>
  <c r="O60" i="7"/>
  <c r="E61" i="7"/>
  <c r="F61" i="7"/>
  <c r="G61" i="7"/>
  <c r="H61" i="7"/>
  <c r="O61" i="7" s="1"/>
  <c r="I61" i="7"/>
  <c r="J61" i="7"/>
  <c r="K61" i="7"/>
  <c r="L61" i="7"/>
  <c r="M61" i="7"/>
  <c r="N61" i="7"/>
  <c r="E62" i="7"/>
  <c r="O62" i="7" s="1"/>
  <c r="F62" i="7"/>
  <c r="G62" i="7"/>
  <c r="H62" i="7"/>
  <c r="I62" i="7"/>
  <c r="J62" i="7"/>
  <c r="K62" i="7"/>
  <c r="L62" i="7"/>
  <c r="M62" i="7"/>
  <c r="N62" i="7"/>
  <c r="E63" i="7"/>
  <c r="O63" i="7" s="1"/>
  <c r="F63" i="7"/>
  <c r="G63" i="7"/>
  <c r="H63" i="7"/>
  <c r="I63" i="7"/>
  <c r="J63" i="7"/>
  <c r="K63" i="7"/>
  <c r="L63" i="7"/>
  <c r="M63" i="7"/>
  <c r="N63" i="7"/>
  <c r="E64" i="7"/>
  <c r="F64" i="7"/>
  <c r="G64" i="7"/>
  <c r="H64" i="7"/>
  <c r="I64" i="7"/>
  <c r="J64" i="7"/>
  <c r="K64" i="7"/>
  <c r="L64" i="7"/>
  <c r="M64" i="7"/>
  <c r="N64" i="7"/>
  <c r="O64" i="7"/>
  <c r="E65" i="7"/>
  <c r="F65" i="7"/>
  <c r="G65" i="7"/>
  <c r="H65" i="7"/>
  <c r="O65" i="7" s="1"/>
  <c r="I65" i="7"/>
  <c r="J65" i="7"/>
  <c r="K65" i="7"/>
  <c r="L65" i="7"/>
  <c r="M65" i="7"/>
  <c r="N65" i="7"/>
  <c r="E66" i="7"/>
  <c r="O66" i="7" s="1"/>
  <c r="F66" i="7"/>
  <c r="G66" i="7"/>
  <c r="H66" i="7"/>
  <c r="I66" i="7"/>
  <c r="J66" i="7"/>
  <c r="K66" i="7"/>
  <c r="L66" i="7"/>
  <c r="M66" i="7"/>
  <c r="N66" i="7"/>
  <c r="E67" i="7"/>
  <c r="O67" i="7" s="1"/>
  <c r="F67" i="7"/>
  <c r="G67" i="7"/>
  <c r="H67" i="7"/>
  <c r="I67" i="7"/>
  <c r="J67" i="7"/>
  <c r="K67" i="7"/>
  <c r="L67" i="7"/>
  <c r="M67" i="7"/>
  <c r="N67" i="7"/>
  <c r="E68" i="7"/>
  <c r="F68" i="7"/>
  <c r="G68" i="7"/>
  <c r="H68" i="7"/>
  <c r="I68" i="7"/>
  <c r="J68" i="7"/>
  <c r="K68" i="7"/>
  <c r="O68" i="7" s="1"/>
  <c r="L68" i="7"/>
  <c r="M68" i="7"/>
  <c r="N68" i="7"/>
  <c r="E69" i="7"/>
  <c r="F69" i="7"/>
  <c r="G69" i="7"/>
  <c r="H69" i="7"/>
  <c r="O69" i="7" s="1"/>
  <c r="I69" i="7"/>
  <c r="J69" i="7"/>
  <c r="K69" i="7"/>
  <c r="L69" i="7"/>
  <c r="M69" i="7"/>
  <c r="N69" i="7"/>
  <c r="O2" i="7"/>
  <c r="F2" i="7"/>
  <c r="G2" i="7"/>
  <c r="H2" i="7"/>
  <c r="I2" i="7"/>
  <c r="J2" i="7"/>
  <c r="K2" i="7"/>
  <c r="L2" i="7"/>
  <c r="M2" i="7"/>
  <c r="N2" i="7"/>
  <c r="E2" i="7"/>
  <c r="A2" i="7"/>
  <c r="B2" i="7"/>
  <c r="C2" i="7"/>
  <c r="D2" i="7"/>
  <c r="A3" i="7"/>
  <c r="B3" i="7"/>
  <c r="C3" i="7"/>
  <c r="D3" i="7"/>
  <c r="A4" i="7"/>
  <c r="B4" i="7"/>
  <c r="C4" i="7"/>
  <c r="D4" i="7"/>
  <c r="A5" i="7"/>
  <c r="B5" i="7"/>
  <c r="C5" i="7"/>
  <c r="D5" i="7"/>
  <c r="A6" i="7"/>
  <c r="B6" i="7"/>
  <c r="C6" i="7"/>
  <c r="D6" i="7"/>
  <c r="A7" i="7"/>
  <c r="B7" i="7"/>
  <c r="C7" i="7"/>
  <c r="D7" i="7"/>
  <c r="A8" i="7"/>
  <c r="B8" i="7"/>
  <c r="C8" i="7"/>
  <c r="D8" i="7"/>
  <c r="A9" i="7"/>
  <c r="B9" i="7"/>
  <c r="C9" i="7"/>
  <c r="D9" i="7"/>
  <c r="A10" i="7"/>
  <c r="B10" i="7"/>
  <c r="C10" i="7"/>
  <c r="D10" i="7"/>
  <c r="A11" i="7"/>
  <c r="B11" i="7"/>
  <c r="C11" i="7"/>
  <c r="D11" i="7"/>
  <c r="A12" i="7"/>
  <c r="B12" i="7"/>
  <c r="C12" i="7"/>
  <c r="D12" i="7"/>
  <c r="A13" i="7"/>
  <c r="B13" i="7"/>
  <c r="C13" i="7"/>
  <c r="D13" i="7"/>
  <c r="A14" i="7"/>
  <c r="B14" i="7"/>
  <c r="C14" i="7"/>
  <c r="D14" i="7"/>
  <c r="A15" i="7"/>
  <c r="B15" i="7"/>
  <c r="C15" i="7"/>
  <c r="D15" i="7"/>
  <c r="A16" i="7"/>
  <c r="B16" i="7"/>
  <c r="C16" i="7"/>
  <c r="D16" i="7"/>
  <c r="A17" i="7"/>
  <c r="B17" i="7"/>
  <c r="C17" i="7"/>
  <c r="D17" i="7"/>
  <c r="A18" i="7"/>
  <c r="B18" i="7"/>
  <c r="C18" i="7"/>
  <c r="D18" i="7"/>
  <c r="A19" i="7"/>
  <c r="B19" i="7"/>
  <c r="C19" i="7"/>
  <c r="D19" i="7"/>
  <c r="A20" i="7"/>
  <c r="B20" i="7"/>
  <c r="C20" i="7"/>
  <c r="D20" i="7"/>
  <c r="A21" i="7"/>
  <c r="B21" i="7"/>
  <c r="C21" i="7"/>
  <c r="D21" i="7"/>
  <c r="A22" i="7"/>
  <c r="B22" i="7"/>
  <c r="C22" i="7"/>
  <c r="D22" i="7"/>
  <c r="A23" i="7"/>
  <c r="B23" i="7"/>
  <c r="C23" i="7"/>
  <c r="D23" i="7"/>
  <c r="A24" i="7"/>
  <c r="B24" i="7"/>
  <c r="C24" i="7"/>
  <c r="D24" i="7"/>
  <c r="A25" i="7"/>
  <c r="B25" i="7"/>
  <c r="C25" i="7"/>
  <c r="D25" i="7"/>
  <c r="A26" i="7"/>
  <c r="B26" i="7"/>
  <c r="C26" i="7"/>
  <c r="D26" i="7"/>
  <c r="A27" i="7"/>
  <c r="B27" i="7"/>
  <c r="C27" i="7"/>
  <c r="D27" i="7"/>
  <c r="A28" i="7"/>
  <c r="B28" i="7"/>
  <c r="C28" i="7"/>
  <c r="D28" i="7"/>
  <c r="A29" i="7"/>
  <c r="B29" i="7"/>
  <c r="C29" i="7"/>
  <c r="D29" i="7"/>
  <c r="A30" i="7"/>
  <c r="B30" i="7"/>
  <c r="C30" i="7"/>
  <c r="D30" i="7"/>
  <c r="A31" i="7"/>
  <c r="B31" i="7"/>
  <c r="C31" i="7"/>
  <c r="D31" i="7"/>
  <c r="A32" i="7"/>
  <c r="B32" i="7"/>
  <c r="C32" i="7"/>
  <c r="D32" i="7"/>
  <c r="A33" i="7"/>
  <c r="B33" i="7"/>
  <c r="C33" i="7"/>
  <c r="D33" i="7"/>
  <c r="A34" i="7"/>
  <c r="B34" i="7"/>
  <c r="C34" i="7"/>
  <c r="D34" i="7"/>
  <c r="A35" i="7"/>
  <c r="B35" i="7"/>
  <c r="C35" i="7"/>
  <c r="D35" i="7"/>
  <c r="A36" i="7"/>
  <c r="B36" i="7"/>
  <c r="C36" i="7"/>
  <c r="D36" i="7"/>
  <c r="A37" i="7"/>
  <c r="B37" i="7"/>
  <c r="C37" i="7"/>
  <c r="D37" i="7"/>
  <c r="A38" i="7"/>
  <c r="B38" i="7"/>
  <c r="C38" i="7"/>
  <c r="D38" i="7"/>
  <c r="A39" i="7"/>
  <c r="B39" i="7"/>
  <c r="C39" i="7"/>
  <c r="D39" i="7"/>
  <c r="A40" i="7"/>
  <c r="B40" i="7"/>
  <c r="C40" i="7"/>
  <c r="D40" i="7"/>
  <c r="A41" i="7"/>
  <c r="B41" i="7"/>
  <c r="C41" i="7"/>
  <c r="D41" i="7"/>
  <c r="A42" i="7"/>
  <c r="B42" i="7"/>
  <c r="C42" i="7"/>
  <c r="D42" i="7"/>
  <c r="A43" i="7"/>
  <c r="B43" i="7"/>
  <c r="C43" i="7"/>
  <c r="D43" i="7"/>
  <c r="A44" i="7"/>
  <c r="B44" i="7"/>
  <c r="C44" i="7"/>
  <c r="D44" i="7"/>
  <c r="A45" i="7"/>
  <c r="B45" i="7"/>
  <c r="C45" i="7"/>
  <c r="D45" i="7"/>
  <c r="A46" i="7"/>
  <c r="B46" i="7"/>
  <c r="C46" i="7"/>
  <c r="D46" i="7"/>
  <c r="A47" i="7"/>
  <c r="B47" i="7"/>
  <c r="C47" i="7"/>
  <c r="D47" i="7"/>
  <c r="A48" i="7"/>
  <c r="B48" i="7"/>
  <c r="C48" i="7"/>
  <c r="D48" i="7"/>
  <c r="A49" i="7"/>
  <c r="B49" i="7"/>
  <c r="C49" i="7"/>
  <c r="D49" i="7"/>
  <c r="A50" i="7"/>
  <c r="B50" i="7"/>
  <c r="C50" i="7"/>
  <c r="D50" i="7"/>
  <c r="A51" i="7"/>
  <c r="B51" i="7"/>
  <c r="C51" i="7"/>
  <c r="D51" i="7"/>
  <c r="A52" i="7"/>
  <c r="B52" i="7"/>
  <c r="C52" i="7"/>
  <c r="D52" i="7"/>
  <c r="A53" i="7"/>
  <c r="B53" i="7"/>
  <c r="C53" i="7"/>
  <c r="D53" i="7"/>
  <c r="A54" i="7"/>
  <c r="B54" i="7"/>
  <c r="C54" i="7"/>
  <c r="D54" i="7"/>
  <c r="A55" i="7"/>
  <c r="B55" i="7"/>
  <c r="C55" i="7"/>
  <c r="D55" i="7"/>
  <c r="A56" i="7"/>
  <c r="B56" i="7"/>
  <c r="C56" i="7"/>
  <c r="D56" i="7"/>
  <c r="A57" i="7"/>
  <c r="B57" i="7"/>
  <c r="C57" i="7"/>
  <c r="D57" i="7"/>
  <c r="A58" i="7"/>
  <c r="B58" i="7"/>
  <c r="C58" i="7"/>
  <c r="D58" i="7"/>
  <c r="A59" i="7"/>
  <c r="B59" i="7"/>
  <c r="C59" i="7"/>
  <c r="D59" i="7"/>
  <c r="A60" i="7"/>
  <c r="B60" i="7"/>
  <c r="C60" i="7"/>
  <c r="D60" i="7"/>
  <c r="A61" i="7"/>
  <c r="B61" i="7"/>
  <c r="C61" i="7"/>
  <c r="D61" i="7"/>
  <c r="A62" i="7"/>
  <c r="B62" i="7"/>
  <c r="C62" i="7"/>
  <c r="D62" i="7"/>
  <c r="A63" i="7"/>
  <c r="B63" i="7"/>
  <c r="C63" i="7"/>
  <c r="D63" i="7"/>
  <c r="A64" i="7"/>
  <c r="B64" i="7"/>
  <c r="C64" i="7"/>
  <c r="D64" i="7"/>
  <c r="A65" i="7"/>
  <c r="B65" i="7"/>
  <c r="C65" i="7"/>
  <c r="D65" i="7"/>
  <c r="A66" i="7"/>
  <c r="B66" i="7"/>
  <c r="C66" i="7"/>
  <c r="D66" i="7"/>
  <c r="A67" i="7"/>
  <c r="B67" i="7"/>
  <c r="C67" i="7"/>
  <c r="D67" i="7"/>
  <c r="A68" i="7"/>
  <c r="B68" i="7"/>
  <c r="C68" i="7"/>
  <c r="D68" i="7"/>
  <c r="A69" i="7"/>
  <c r="B69" i="7"/>
  <c r="C69" i="7"/>
  <c r="D69" i="7"/>
  <c r="O1" i="7"/>
  <c r="M1" i="7"/>
  <c r="N1" i="7"/>
  <c r="B1" i="7"/>
  <c r="C1" i="7"/>
  <c r="D1" i="7"/>
  <c r="E1" i="7"/>
  <c r="F1" i="7"/>
  <c r="G1" i="7"/>
  <c r="H1" i="7"/>
  <c r="I1" i="7"/>
  <c r="J1" i="7"/>
  <c r="K1" i="7"/>
  <c r="L1" i="7"/>
  <c r="A1" i="7"/>
  <c r="W3" i="2"/>
  <c r="W4" i="2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W89" i="2"/>
  <c r="W90" i="2"/>
  <c r="W91" i="2"/>
  <c r="W92" i="2"/>
  <c r="W93" i="2"/>
  <c r="W94" i="2"/>
  <c r="W95" i="2"/>
  <c r="W96" i="2"/>
  <c r="W97" i="2"/>
  <c r="W98" i="2"/>
  <c r="W99" i="2"/>
  <c r="W100" i="2"/>
  <c r="W101" i="2"/>
  <c r="W102" i="2"/>
  <c r="W103" i="2"/>
  <c r="W104" i="2"/>
  <c r="W105" i="2"/>
  <c r="W106" i="2"/>
  <c r="W107" i="2"/>
  <c r="W108" i="2"/>
  <c r="W109" i="2"/>
  <c r="W110" i="2"/>
  <c r="W111" i="2"/>
  <c r="W112" i="2"/>
  <c r="W113" i="2"/>
  <c r="W114" i="2"/>
  <c r="W115" i="2"/>
  <c r="W116" i="2"/>
  <c r="W117" i="2"/>
  <c r="W118" i="2"/>
  <c r="W119" i="2"/>
  <c r="W120" i="2"/>
  <c r="W121" i="2"/>
  <c r="W122" i="2"/>
  <c r="W123" i="2"/>
  <c r="W124" i="2"/>
  <c r="W125" i="2"/>
  <c r="W126" i="2"/>
  <c r="W127" i="2"/>
  <c r="W128" i="2"/>
  <c r="W129" i="2"/>
  <c r="W130" i="2"/>
  <c r="W131" i="2"/>
  <c r="W132" i="2"/>
  <c r="W133" i="2"/>
  <c r="W134" i="2"/>
  <c r="W135" i="2"/>
  <c r="W136" i="2"/>
  <c r="W137" i="2"/>
  <c r="W138" i="2"/>
  <c r="W139" i="2"/>
  <c r="W140" i="2"/>
  <c r="W141" i="2"/>
  <c r="W142" i="2"/>
  <c r="W143" i="2"/>
  <c r="W144" i="2"/>
  <c r="W145" i="2"/>
  <c r="W14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81" i="2"/>
  <c r="W182" i="2"/>
  <c r="W183" i="2"/>
  <c r="W184" i="2"/>
  <c r="W185" i="2"/>
  <c r="W186" i="2"/>
  <c r="W187" i="2"/>
  <c r="W188" i="2"/>
  <c r="W189" i="2"/>
  <c r="W190" i="2"/>
  <c r="W191" i="2"/>
  <c r="W192" i="2"/>
  <c r="W193" i="2"/>
  <c r="W194" i="2"/>
  <c r="W195" i="2"/>
  <c r="W196" i="2"/>
  <c r="W197" i="2"/>
  <c r="W198" i="2"/>
  <c r="W199" i="2"/>
  <c r="W200" i="2"/>
  <c r="W201" i="2"/>
  <c r="W202" i="2"/>
  <c r="W203" i="2"/>
  <c r="W204" i="2"/>
  <c r="W205" i="2"/>
  <c r="W206" i="2"/>
  <c r="W207" i="2"/>
  <c r="W208" i="2"/>
  <c r="W209" i="2"/>
  <c r="W210" i="2"/>
  <c r="W2" i="2"/>
  <c r="Q113" i="2"/>
  <c r="R113" i="2"/>
  <c r="S113" i="2"/>
  <c r="Q114" i="2"/>
  <c r="R114" i="2"/>
  <c r="S114" i="2"/>
  <c r="Q115" i="2"/>
  <c r="R115" i="2"/>
  <c r="S115" i="2"/>
  <c r="R116" i="2"/>
  <c r="S116" i="2"/>
  <c r="Q116" i="2"/>
  <c r="Q110" i="2"/>
  <c r="R110" i="2"/>
  <c r="S110" i="2"/>
  <c r="R111" i="2"/>
  <c r="S111" i="2"/>
  <c r="Q111" i="2"/>
  <c r="Q96" i="2"/>
  <c r="R96" i="2"/>
  <c r="S96" i="2"/>
  <c r="Q97" i="2"/>
  <c r="R97" i="2"/>
  <c r="S97" i="2"/>
  <c r="Q98" i="2"/>
  <c r="R98" i="2"/>
  <c r="S98" i="2"/>
  <c r="Q99" i="2"/>
  <c r="R99" i="2"/>
  <c r="S99" i="2"/>
  <c r="Q100" i="2"/>
  <c r="R100" i="2"/>
  <c r="S100" i="2"/>
  <c r="Q101" i="2"/>
  <c r="R101" i="2"/>
  <c r="S101" i="2"/>
  <c r="Q102" i="2"/>
  <c r="R102" i="2"/>
  <c r="S102" i="2"/>
  <c r="Q103" i="2"/>
  <c r="R103" i="2"/>
  <c r="S103" i="2"/>
  <c r="Q104" i="2"/>
  <c r="R104" i="2"/>
  <c r="S104" i="2"/>
  <c r="Q105" i="2"/>
  <c r="R105" i="2"/>
  <c r="S105" i="2"/>
  <c r="Q106" i="2"/>
  <c r="R106" i="2"/>
  <c r="S106" i="2"/>
  <c r="Q107" i="2"/>
  <c r="R107" i="2"/>
  <c r="S107" i="2"/>
  <c r="R108" i="2"/>
  <c r="S108" i="2"/>
  <c r="Q108" i="2"/>
  <c r="Q88" i="2"/>
  <c r="R88" i="2"/>
  <c r="S88" i="2"/>
  <c r="Q89" i="2"/>
  <c r="R89" i="2"/>
  <c r="S89" i="2"/>
  <c r="Q90" i="2"/>
  <c r="R90" i="2"/>
  <c r="S90" i="2"/>
  <c r="Q91" i="2"/>
  <c r="R91" i="2"/>
  <c r="S91" i="2"/>
  <c r="Q92" i="2"/>
  <c r="R92" i="2"/>
  <c r="S92" i="2"/>
  <c r="Q93" i="2"/>
  <c r="R93" i="2"/>
  <c r="S93" i="2"/>
  <c r="R94" i="2"/>
  <c r="S94" i="2"/>
  <c r="Q94" i="2"/>
  <c r="Q78" i="2"/>
  <c r="R78" i="2"/>
  <c r="S78" i="2"/>
  <c r="Q79" i="2"/>
  <c r="R79" i="2"/>
  <c r="S79" i="2"/>
  <c r="Q80" i="2"/>
  <c r="R80" i="2"/>
  <c r="S80" i="2"/>
  <c r="Q81" i="2"/>
  <c r="R81" i="2"/>
  <c r="S81" i="2"/>
  <c r="Q82" i="2"/>
  <c r="R82" i="2"/>
  <c r="S82" i="2"/>
  <c r="Q83" i="2"/>
  <c r="R83" i="2"/>
  <c r="S83" i="2"/>
  <c r="Q84" i="2"/>
  <c r="R84" i="2"/>
  <c r="S84" i="2"/>
  <c r="Q85" i="2"/>
  <c r="R85" i="2"/>
  <c r="S85" i="2"/>
  <c r="R86" i="2"/>
  <c r="S86" i="2"/>
  <c r="Q86" i="2"/>
  <c r="Q72" i="2"/>
  <c r="R72" i="2"/>
  <c r="S72" i="2"/>
  <c r="Q73" i="2"/>
  <c r="R73" i="2"/>
  <c r="S73" i="2"/>
  <c r="Q74" i="2"/>
  <c r="R74" i="2"/>
  <c r="S74" i="2"/>
  <c r="Q75" i="2"/>
  <c r="R75" i="2"/>
  <c r="S75" i="2"/>
  <c r="R76" i="2"/>
  <c r="S76" i="2"/>
  <c r="Q76" i="2"/>
  <c r="Q63" i="2"/>
  <c r="R63" i="2"/>
  <c r="S63" i="2"/>
  <c r="Q64" i="2"/>
  <c r="R64" i="2"/>
  <c r="S64" i="2"/>
  <c r="Q65" i="2"/>
  <c r="R65" i="2"/>
  <c r="S65" i="2"/>
  <c r="Q66" i="2"/>
  <c r="R66" i="2"/>
  <c r="S66" i="2"/>
  <c r="Q67" i="2"/>
  <c r="R67" i="2"/>
  <c r="S67" i="2"/>
  <c r="Q68" i="2"/>
  <c r="R68" i="2"/>
  <c r="S68" i="2"/>
  <c r="Q69" i="2"/>
  <c r="R69" i="2"/>
  <c r="S69" i="2"/>
  <c r="R70" i="2"/>
  <c r="S70" i="2"/>
  <c r="Q70" i="2"/>
  <c r="Q71" i="2"/>
  <c r="R118" i="2"/>
  <c r="S118" i="2"/>
  <c r="R119" i="2"/>
  <c r="S119" i="2"/>
  <c r="Q118" i="2"/>
  <c r="Q119" i="2"/>
  <c r="Q122" i="2"/>
  <c r="R122" i="2"/>
  <c r="S122" i="2"/>
  <c r="Q123" i="2"/>
  <c r="R123" i="2"/>
  <c r="S123" i="2"/>
  <c r="R124" i="2"/>
  <c r="S124" i="2"/>
  <c r="Q124" i="2"/>
  <c r="Q126" i="2"/>
  <c r="R126" i="2"/>
  <c r="S126" i="2"/>
  <c r="Q127" i="2"/>
  <c r="R127" i="2"/>
  <c r="S127" i="2"/>
  <c r="Q128" i="2"/>
  <c r="R128" i="2"/>
  <c r="S128" i="2"/>
  <c r="Q129" i="2"/>
  <c r="R129" i="2"/>
  <c r="S129" i="2"/>
  <c r="Q130" i="2"/>
  <c r="R130" i="2"/>
  <c r="S130" i="2"/>
  <c r="Q131" i="2"/>
  <c r="R131" i="2"/>
  <c r="S131" i="2"/>
  <c r="Q132" i="2"/>
  <c r="R132" i="2"/>
  <c r="S132" i="2"/>
  <c r="Q133" i="2"/>
  <c r="R133" i="2"/>
  <c r="S133" i="2"/>
  <c r="Q134" i="2"/>
  <c r="R134" i="2"/>
  <c r="S134" i="2"/>
  <c r="Q135" i="2"/>
  <c r="R135" i="2"/>
  <c r="S135" i="2"/>
  <c r="Q136" i="2"/>
  <c r="R136" i="2"/>
  <c r="S136" i="2"/>
  <c r="Q137" i="2"/>
  <c r="R137" i="2"/>
  <c r="S137" i="2"/>
  <c r="Q138" i="2"/>
  <c r="R138" i="2"/>
  <c r="S138" i="2"/>
  <c r="Q139" i="2"/>
  <c r="R139" i="2"/>
  <c r="S139" i="2"/>
  <c r="Q140" i="2"/>
  <c r="R140" i="2"/>
  <c r="S140" i="2"/>
  <c r="Q141" i="2"/>
  <c r="R141" i="2"/>
  <c r="S141" i="2"/>
  <c r="Q142" i="2"/>
  <c r="R142" i="2"/>
  <c r="S142" i="2"/>
  <c r="Q143" i="2"/>
  <c r="R143" i="2"/>
  <c r="S143" i="2"/>
  <c r="Q144" i="2"/>
  <c r="R144" i="2"/>
  <c r="S144" i="2"/>
  <c r="Q145" i="2"/>
  <c r="R145" i="2"/>
  <c r="S145" i="2"/>
  <c r="Q146" i="2"/>
  <c r="R146" i="2"/>
  <c r="S146" i="2"/>
  <c r="Q147" i="2"/>
  <c r="R147" i="2"/>
  <c r="S147" i="2"/>
  <c r="Q148" i="2"/>
  <c r="R148" i="2"/>
  <c r="S148" i="2"/>
  <c r="Q149" i="2"/>
  <c r="R149" i="2"/>
  <c r="S149" i="2"/>
  <c r="Q150" i="2"/>
  <c r="R150" i="2"/>
  <c r="S150" i="2"/>
  <c r="Q151" i="2"/>
  <c r="R151" i="2"/>
  <c r="S151" i="2"/>
  <c r="Q152" i="2"/>
  <c r="R152" i="2"/>
  <c r="S152" i="2"/>
  <c r="R153" i="2"/>
  <c r="S153" i="2"/>
  <c r="Q153" i="2"/>
  <c r="Q155" i="2"/>
  <c r="R155" i="2"/>
  <c r="S155" i="2"/>
  <c r="Q156" i="2"/>
  <c r="R156" i="2"/>
  <c r="S156" i="2"/>
  <c r="Q157" i="2"/>
  <c r="R157" i="2"/>
  <c r="S157" i="2"/>
  <c r="Q158" i="2"/>
  <c r="R158" i="2"/>
  <c r="S158" i="2"/>
  <c r="Q159" i="2"/>
  <c r="R159" i="2"/>
  <c r="S159" i="2"/>
  <c r="Q160" i="2"/>
  <c r="R160" i="2"/>
  <c r="S160" i="2"/>
  <c r="Q161" i="2"/>
  <c r="R161" i="2"/>
  <c r="S161" i="2"/>
  <c r="R162" i="2"/>
  <c r="S162" i="2"/>
  <c r="Q162" i="2"/>
  <c r="Q164" i="2"/>
  <c r="R164" i="2"/>
  <c r="S164" i="2"/>
  <c r="Q165" i="2"/>
  <c r="R165" i="2"/>
  <c r="S165" i="2"/>
  <c r="Q166" i="2"/>
  <c r="R166" i="2"/>
  <c r="S166" i="2"/>
  <c r="Q167" i="2"/>
  <c r="R167" i="2"/>
  <c r="S167" i="2"/>
  <c r="Q168" i="2"/>
  <c r="R168" i="2"/>
  <c r="S168" i="2"/>
  <c r="R169" i="2"/>
  <c r="S169" i="2"/>
  <c r="Q169" i="2"/>
  <c r="Q171" i="2"/>
  <c r="R171" i="2"/>
  <c r="S171" i="2"/>
  <c r="Q172" i="2"/>
  <c r="R172" i="2"/>
  <c r="S172" i="2"/>
  <c r="Q173" i="2"/>
  <c r="R173" i="2"/>
  <c r="S173" i="2"/>
  <c r="Q174" i="2"/>
  <c r="R174" i="2"/>
  <c r="S174" i="2"/>
  <c r="Q175" i="2"/>
  <c r="R175" i="2"/>
  <c r="S175" i="2"/>
  <c r="Q176" i="2"/>
  <c r="R176" i="2"/>
  <c r="S176" i="2"/>
  <c r="Q177" i="2"/>
  <c r="R177" i="2"/>
  <c r="S177" i="2"/>
  <c r="Q178" i="2"/>
  <c r="R178" i="2"/>
  <c r="S178" i="2"/>
  <c r="Q179" i="2"/>
  <c r="R179" i="2"/>
  <c r="S179" i="2"/>
  <c r="Q180" i="2"/>
  <c r="R180" i="2"/>
  <c r="S180" i="2"/>
  <c r="Q181" i="2"/>
  <c r="R181" i="2"/>
  <c r="S181" i="2"/>
  <c r="R182" i="2"/>
  <c r="S182" i="2"/>
  <c r="Q182" i="2"/>
  <c r="Q184" i="2"/>
  <c r="R184" i="2"/>
  <c r="S184" i="2"/>
  <c r="Q185" i="2"/>
  <c r="R185" i="2"/>
  <c r="S185" i="2"/>
  <c r="Q186" i="2"/>
  <c r="R186" i="2"/>
  <c r="S186" i="2"/>
  <c r="Q187" i="2"/>
  <c r="R187" i="2"/>
  <c r="S187" i="2"/>
  <c r="Q188" i="2"/>
  <c r="R188" i="2"/>
  <c r="S188" i="2"/>
  <c r="Q189" i="2"/>
  <c r="R189" i="2"/>
  <c r="S189" i="2"/>
  <c r="Q190" i="2"/>
  <c r="R190" i="2"/>
  <c r="S190" i="2"/>
  <c r="Q191" i="2"/>
  <c r="R191" i="2"/>
  <c r="S191" i="2"/>
  <c r="Q192" i="2"/>
  <c r="R192" i="2"/>
  <c r="S192" i="2"/>
  <c r="Q193" i="2"/>
  <c r="R193" i="2"/>
  <c r="S193" i="2"/>
  <c r="Q194" i="2"/>
  <c r="R194" i="2"/>
  <c r="S194" i="2"/>
  <c r="Q195" i="2"/>
  <c r="R195" i="2"/>
  <c r="S195" i="2"/>
  <c r="Q196" i="2"/>
  <c r="R196" i="2"/>
  <c r="S196" i="2"/>
  <c r="Q197" i="2"/>
  <c r="R197" i="2"/>
  <c r="S197" i="2"/>
  <c r="R198" i="2"/>
  <c r="S198" i="2"/>
  <c r="Q198" i="2"/>
  <c r="Q200" i="2"/>
  <c r="R200" i="2"/>
  <c r="S200" i="2"/>
  <c r="Q201" i="2"/>
  <c r="R201" i="2"/>
  <c r="S201" i="2"/>
  <c r="Q202" i="2"/>
  <c r="R202" i="2"/>
  <c r="S202" i="2"/>
  <c r="Q203" i="2"/>
  <c r="R203" i="2"/>
  <c r="S203" i="2"/>
  <c r="Q204" i="2"/>
  <c r="R204" i="2"/>
  <c r="S204" i="2"/>
  <c r="R205" i="2"/>
  <c r="S205" i="2"/>
  <c r="Q205" i="2"/>
  <c r="Q53" i="2"/>
  <c r="R53" i="2"/>
  <c r="S53" i="2"/>
  <c r="Q54" i="2"/>
  <c r="R54" i="2"/>
  <c r="S54" i="2"/>
  <c r="Q55" i="2"/>
  <c r="R55" i="2"/>
  <c r="S55" i="2"/>
  <c r="Q56" i="2"/>
  <c r="R56" i="2"/>
  <c r="S56" i="2"/>
  <c r="Q57" i="2"/>
  <c r="R57" i="2"/>
  <c r="S57" i="2"/>
  <c r="Q58" i="2"/>
  <c r="R58" i="2"/>
  <c r="S58" i="2"/>
  <c r="Q59" i="2"/>
  <c r="R59" i="2"/>
  <c r="S59" i="2"/>
  <c r="Q60" i="2"/>
  <c r="R60" i="2"/>
  <c r="S60" i="2"/>
  <c r="Q61" i="2"/>
  <c r="R61" i="2"/>
  <c r="S61" i="2"/>
  <c r="R52" i="2"/>
  <c r="S52" i="2"/>
  <c r="Q52" i="2"/>
  <c r="Q44" i="2"/>
  <c r="R44" i="2"/>
  <c r="S44" i="2"/>
  <c r="Q45" i="2"/>
  <c r="R45" i="2"/>
  <c r="S45" i="2"/>
  <c r="Q46" i="2"/>
  <c r="R46" i="2"/>
  <c r="S46" i="2"/>
  <c r="Q47" i="2"/>
  <c r="R47" i="2"/>
  <c r="S47" i="2"/>
  <c r="Q48" i="2"/>
  <c r="R48" i="2"/>
  <c r="S48" i="2"/>
  <c r="Q49" i="2"/>
  <c r="R49" i="2"/>
  <c r="S49" i="2"/>
  <c r="R50" i="2"/>
  <c r="S50" i="2"/>
  <c r="Q50" i="2"/>
  <c r="Q32" i="2"/>
  <c r="R32" i="2"/>
  <c r="S32" i="2"/>
  <c r="Q33" i="2"/>
  <c r="R33" i="2"/>
  <c r="S33" i="2"/>
  <c r="Q34" i="2"/>
  <c r="R34" i="2"/>
  <c r="S34" i="2"/>
  <c r="Q35" i="2"/>
  <c r="R35" i="2"/>
  <c r="S35" i="2"/>
  <c r="Q36" i="2"/>
  <c r="R36" i="2"/>
  <c r="S36" i="2"/>
  <c r="Q37" i="2"/>
  <c r="R37" i="2"/>
  <c r="S37" i="2"/>
  <c r="Q38" i="2"/>
  <c r="R38" i="2"/>
  <c r="S38" i="2"/>
  <c r="Q39" i="2"/>
  <c r="R39" i="2"/>
  <c r="S39" i="2"/>
  <c r="Q40" i="2"/>
  <c r="R40" i="2"/>
  <c r="S40" i="2"/>
  <c r="Q41" i="2"/>
  <c r="R41" i="2"/>
  <c r="S41" i="2"/>
  <c r="R42" i="2"/>
  <c r="S42" i="2"/>
  <c r="Q42" i="2"/>
  <c r="Q14" i="2"/>
  <c r="R14" i="2"/>
  <c r="S14" i="2"/>
  <c r="Q15" i="2"/>
  <c r="R15" i="2"/>
  <c r="S15" i="2"/>
  <c r="Q16" i="2"/>
  <c r="R16" i="2"/>
  <c r="S16" i="2"/>
  <c r="Q17" i="2"/>
  <c r="R17" i="2"/>
  <c r="S17" i="2"/>
  <c r="Q18" i="2"/>
  <c r="R18" i="2"/>
  <c r="S18" i="2"/>
  <c r="Q19" i="2"/>
  <c r="R19" i="2"/>
  <c r="S19" i="2"/>
  <c r="Q20" i="2"/>
  <c r="R20" i="2"/>
  <c r="S20" i="2"/>
  <c r="Q21" i="2"/>
  <c r="R21" i="2"/>
  <c r="S21" i="2"/>
  <c r="Q22" i="2"/>
  <c r="R22" i="2"/>
  <c r="S22" i="2"/>
  <c r="Q23" i="2"/>
  <c r="R23" i="2"/>
  <c r="S23" i="2"/>
  <c r="Q24" i="2"/>
  <c r="R24" i="2"/>
  <c r="S24" i="2"/>
  <c r="Q25" i="2"/>
  <c r="R25" i="2"/>
  <c r="S25" i="2"/>
  <c r="Q26" i="2"/>
  <c r="R26" i="2"/>
  <c r="S26" i="2"/>
  <c r="Q27" i="2"/>
  <c r="R27" i="2"/>
  <c r="S27" i="2"/>
  <c r="Q28" i="2"/>
  <c r="R28" i="2"/>
  <c r="S28" i="2"/>
  <c r="Q29" i="2"/>
  <c r="R29" i="2"/>
  <c r="S29" i="2"/>
  <c r="Q30" i="2"/>
  <c r="R30" i="2"/>
  <c r="S30" i="2"/>
  <c r="R13" i="2"/>
  <c r="S13" i="2"/>
  <c r="Q13" i="2"/>
  <c r="Q3" i="2"/>
  <c r="R3" i="2"/>
  <c r="S3" i="2"/>
  <c r="Q4" i="2"/>
  <c r="R4" i="2"/>
  <c r="S4" i="2"/>
  <c r="Q5" i="2"/>
  <c r="R5" i="2"/>
  <c r="S5" i="2"/>
  <c r="Q6" i="2"/>
  <c r="R6" i="2"/>
  <c r="S6" i="2"/>
  <c r="Q7" i="2"/>
  <c r="R7" i="2"/>
  <c r="S7" i="2"/>
  <c r="Q8" i="2"/>
  <c r="R8" i="2"/>
  <c r="S8" i="2"/>
  <c r="Q9" i="2"/>
  <c r="R9" i="2"/>
  <c r="S9" i="2"/>
  <c r="Q10" i="2"/>
  <c r="R10" i="2"/>
  <c r="S10" i="2"/>
  <c r="Q11" i="2"/>
  <c r="R11" i="2"/>
  <c r="S11" i="2"/>
  <c r="R2" i="2"/>
  <c r="S2" i="2"/>
  <c r="Q2" i="2"/>
  <c r="S12" i="2"/>
  <c r="S31" i="2"/>
  <c r="S43" i="2"/>
  <c r="S51" i="2"/>
  <c r="S62" i="2"/>
  <c r="S71" i="2"/>
  <c r="S77" i="2"/>
  <c r="S87" i="2"/>
  <c r="S95" i="2"/>
  <c r="S109" i="2"/>
  <c r="S112" i="2"/>
  <c r="S117" i="2"/>
  <c r="S120" i="2"/>
  <c r="S121" i="2"/>
  <c r="S125" i="2"/>
  <c r="S154" i="2"/>
  <c r="S163" i="2"/>
  <c r="S170" i="2"/>
  <c r="S183" i="2"/>
  <c r="S199" i="2"/>
  <c r="S206" i="2"/>
  <c r="S207" i="2"/>
  <c r="S208" i="2"/>
  <c r="S209" i="2"/>
  <c r="S210" i="2"/>
  <c r="R12" i="2"/>
  <c r="Q208" i="2"/>
  <c r="R208" i="2"/>
  <c r="Q209" i="2"/>
  <c r="R209" i="2"/>
  <c r="Q210" i="2"/>
  <c r="R210" i="2"/>
  <c r="R207" i="2"/>
  <c r="Q207" i="2"/>
  <c r="R206" i="2"/>
  <c r="Q206" i="2"/>
  <c r="R199" i="2"/>
  <c r="Q199" i="2"/>
  <c r="R183" i="2"/>
  <c r="Q183" i="2"/>
  <c r="R170" i="2"/>
  <c r="Q170" i="2"/>
  <c r="R163" i="2"/>
  <c r="Q163" i="2"/>
  <c r="R154" i="2"/>
  <c r="Q154" i="2"/>
  <c r="R125" i="2"/>
  <c r="Q125" i="2"/>
  <c r="R121" i="2"/>
  <c r="Q121" i="2"/>
  <c r="R120" i="2"/>
  <c r="Q120" i="2"/>
  <c r="R117" i="2"/>
  <c r="Q117" i="2"/>
  <c r="Q109" i="2"/>
  <c r="R112" i="2"/>
  <c r="Q112" i="2"/>
  <c r="R109" i="2"/>
  <c r="R95" i="2"/>
  <c r="Q95" i="2"/>
  <c r="R87" i="2"/>
  <c r="Q87" i="2"/>
  <c r="R77" i="2"/>
  <c r="Q77" i="2"/>
  <c r="R71" i="2"/>
  <c r="Q62" i="2"/>
  <c r="R51" i="2"/>
  <c r="Q51" i="2"/>
  <c r="Q43" i="2"/>
  <c r="R43" i="2"/>
  <c r="R31" i="2"/>
  <c r="Q31" i="2"/>
  <c r="Q12" i="2"/>
  <c r="R62" i="2"/>
  <c r="O210" i="2" l="1"/>
  <c r="O209" i="2"/>
  <c r="O208" i="2"/>
  <c r="O207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O86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206" i="2"/>
  <c r="O205" i="2"/>
  <c r="O204" i="2"/>
  <c r="O203" i="2"/>
  <c r="O202" i="2"/>
  <c r="O201" i="2"/>
  <c r="O200" i="2"/>
  <c r="O199" i="2"/>
  <c r="O198" i="2"/>
  <c r="O197" i="2"/>
  <c r="O196" i="2"/>
  <c r="O195" i="2"/>
  <c r="O194" i="2"/>
  <c r="O193" i="2"/>
  <c r="O192" i="2"/>
  <c r="O191" i="2"/>
  <c r="O190" i="2"/>
  <c r="O189" i="2"/>
  <c r="O188" i="2"/>
  <c r="O187" i="2"/>
  <c r="O186" i="2"/>
  <c r="O185" i="2"/>
  <c r="O184" i="2"/>
  <c r="O62" i="2"/>
  <c r="O61" i="2"/>
  <c r="O60" i="2"/>
  <c r="O59" i="2"/>
  <c r="O58" i="2"/>
  <c r="O57" i="2"/>
  <c r="O56" i="2"/>
  <c r="O55" i="2"/>
  <c r="O54" i="2"/>
  <c r="O53" i="2"/>
  <c r="O52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112" i="2"/>
  <c r="O111" i="2"/>
  <c r="O110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63" i="2"/>
  <c r="O162" i="2"/>
  <c r="O161" i="2"/>
  <c r="O160" i="2"/>
  <c r="O159" i="2"/>
  <c r="O158" i="2"/>
  <c r="O157" i="2"/>
  <c r="O156" i="2"/>
  <c r="O155" i="2"/>
  <c r="O12" i="2"/>
  <c r="O11" i="2"/>
  <c r="O10" i="2"/>
  <c r="O9" i="2"/>
  <c r="O8" i="2"/>
  <c r="O7" i="2"/>
  <c r="O6" i="2"/>
  <c r="O5" i="2"/>
  <c r="O4" i="2"/>
  <c r="O3" i="2"/>
  <c r="O2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</calcChain>
</file>

<file path=xl/sharedStrings.xml><?xml version="1.0" encoding="utf-8"?>
<sst xmlns="http://schemas.openxmlformats.org/spreadsheetml/2006/main" count="3081" uniqueCount="685">
  <si>
    <t>Sample</t>
  </si>
  <si>
    <t>Locality</t>
  </si>
  <si>
    <t>Type</t>
  </si>
  <si>
    <t>SiO2</t>
  </si>
  <si>
    <t>TiO2</t>
  </si>
  <si>
    <t>Al2O3</t>
  </si>
  <si>
    <t>FeO</t>
  </si>
  <si>
    <t>MnO</t>
  </si>
  <si>
    <t>MgO</t>
  </si>
  <si>
    <t>CaO</t>
  </si>
  <si>
    <t>Na2O</t>
  </si>
  <si>
    <t>K2O</t>
  </si>
  <si>
    <t>P2O5</t>
  </si>
  <si>
    <t>Total</t>
  </si>
  <si>
    <t>Phonolite</t>
  </si>
  <si>
    <t>190406_2</t>
  </si>
  <si>
    <t>Analysis</t>
  </si>
  <si>
    <t>190406_2ter J2 24</t>
  </si>
  <si>
    <t>190406_2b obs_2</t>
  </si>
  <si>
    <t>190406_2ter J2 21</t>
  </si>
  <si>
    <t>190406_2ter 4test</t>
  </si>
  <si>
    <t>190406_2ter J2 19</t>
  </si>
  <si>
    <t>190406_2ter J2 22</t>
  </si>
  <si>
    <t>190406_2b obs_9</t>
  </si>
  <si>
    <t>190406_2ter J1 8</t>
  </si>
  <si>
    <t>190406_2ter J2 25</t>
  </si>
  <si>
    <t>190406_2ter J2 27</t>
  </si>
  <si>
    <t>190406_2ter 2</t>
  </si>
  <si>
    <t>190406_2ter J1 15</t>
  </si>
  <si>
    <t>190406_2ter 5</t>
  </si>
  <si>
    <t>190406_2b obs_1</t>
  </si>
  <si>
    <t>190406_2ter J1 17</t>
  </si>
  <si>
    <t>190406_2ter J2 29</t>
  </si>
  <si>
    <t>190406_2ter J1 11</t>
  </si>
  <si>
    <t>190406_2ter J2 28</t>
  </si>
  <si>
    <t>190406_2ter J1 10</t>
  </si>
  <si>
    <t>190406_2ter J1 16</t>
  </si>
  <si>
    <t>190406_2ter J1 9</t>
  </si>
  <si>
    <t>190406_2ter J1 7</t>
  </si>
  <si>
    <t>190406_2b obs_16</t>
  </si>
  <si>
    <t>190406_2b obs_10</t>
  </si>
  <si>
    <t>190406_2b obs_3</t>
  </si>
  <si>
    <t>190406_2b obs_5</t>
  </si>
  <si>
    <t>190406_2b obs_15</t>
  </si>
  <si>
    <t>190406_2b obs_11</t>
  </si>
  <si>
    <t>190406_2b obs_14</t>
  </si>
  <si>
    <t>190405_6</t>
  </si>
  <si>
    <t>190405_6 J2 droite 1</t>
  </si>
  <si>
    <t>190405_6 J1 gauche 6</t>
  </si>
  <si>
    <t>190405_6 J2 droite 2</t>
  </si>
  <si>
    <t>190405_6 J2 droite 5</t>
  </si>
  <si>
    <t>190405_6 J2 droite 4</t>
  </si>
  <si>
    <t>190405_6 J1 gauche 9</t>
  </si>
  <si>
    <t>190405_6 J1 droite 13</t>
  </si>
  <si>
    <t>190405_6 J1 droite 10</t>
  </si>
  <si>
    <t>190405_6 J1 droite 14</t>
  </si>
  <si>
    <t>190405_6 J1 droite 11</t>
  </si>
  <si>
    <t>190406_3</t>
  </si>
  <si>
    <t>190406_3 J2 6</t>
  </si>
  <si>
    <t>190406_3 J1 1</t>
  </si>
  <si>
    <t>190406_3 J2 10</t>
  </si>
  <si>
    <t>190406_3 J2 8</t>
  </si>
  <si>
    <t>190406_3 J1 5</t>
  </si>
  <si>
    <t>190406_3 J2 9</t>
  </si>
  <si>
    <t>190406_3 J2 11</t>
  </si>
  <si>
    <t>190406_3 J2 7</t>
  </si>
  <si>
    <t>190406_3 J2 12</t>
  </si>
  <si>
    <t>190407_9b J3 droite 24</t>
  </si>
  <si>
    <t>190407_9b J3 top 2</t>
  </si>
  <si>
    <t>190407_9b J3 gauche 13</t>
  </si>
  <si>
    <t>190407_9 J1 petit 14</t>
  </si>
  <si>
    <t>190407_9 J1 grd 28</t>
  </si>
  <si>
    <t>190407_9b J3 gauche 18</t>
  </si>
  <si>
    <t>190407_9 J1 petit 47</t>
  </si>
  <si>
    <t>190407_9b J3 top 4</t>
  </si>
  <si>
    <t>190407_9b J3 gauche 20</t>
  </si>
  <si>
    <t>190407_9 J1 petit 46</t>
  </si>
  <si>
    <t>190407_9 J1 grd 30</t>
  </si>
  <si>
    <t>190407_9b J3 top 5</t>
  </si>
  <si>
    <t>190407_9b J3 gauche 19</t>
  </si>
  <si>
    <t>190407_9 J1 petit 48</t>
  </si>
  <si>
    <t>190407_9b J3 top 1</t>
  </si>
  <si>
    <t>190407_9 J1 grd 27</t>
  </si>
  <si>
    <t>190407_9b J3 top 3</t>
  </si>
  <si>
    <t>190407_9 J1 petit 44</t>
  </si>
  <si>
    <t>190407_9 J1 grd 24</t>
  </si>
  <si>
    <t>190407_9b</t>
  </si>
  <si>
    <t>190408_2b</t>
  </si>
  <si>
    <t>190408_2b aggregate</t>
  </si>
  <si>
    <t>190405_4</t>
  </si>
  <si>
    <t>MAY190405_4_J1_5</t>
  </si>
  <si>
    <t>MAY190405_4_J1_6</t>
  </si>
  <si>
    <t>MAY190405_4_J1_7</t>
  </si>
  <si>
    <t>MAY190405_4_J1_8</t>
  </si>
  <si>
    <t>MAY190405_4_J1_10</t>
  </si>
  <si>
    <t>MAY190405_4_J1_11</t>
  </si>
  <si>
    <t>MAY190405_4_J1_12</t>
  </si>
  <si>
    <t>MAY190405_4_J1B_20</t>
  </si>
  <si>
    <t>MAY190405_4_J1B_23</t>
  </si>
  <si>
    <t>MAY190405_4_J1B_24</t>
  </si>
  <si>
    <t>MAY190405_4_J1B_30</t>
  </si>
  <si>
    <t>MAY190405_4_J2B_14</t>
  </si>
  <si>
    <t>190404_3</t>
  </si>
  <si>
    <t>MAY190404_3_J1A_11</t>
  </si>
  <si>
    <t>MAY190404_3_J1A_12</t>
  </si>
  <si>
    <t>MAY190404_3_J1A_13</t>
  </si>
  <si>
    <t>MAY190404_3_J1A_15</t>
  </si>
  <si>
    <t>MAY190404_3_J1A_16</t>
  </si>
  <si>
    <t>MAY190404_3_J1A_17</t>
  </si>
  <si>
    <t>MAY190404_3_J1A_18</t>
  </si>
  <si>
    <t>MAY190404_3_J2A_13</t>
  </si>
  <si>
    <t>181217_19</t>
  </si>
  <si>
    <t>181217_21</t>
  </si>
  <si>
    <t>181217_22</t>
  </si>
  <si>
    <t>181217_23</t>
  </si>
  <si>
    <t>May181217_19 J1 2</t>
  </si>
  <si>
    <t>May181217_19 J2 1</t>
  </si>
  <si>
    <t>May181217_19 J2 2</t>
  </si>
  <si>
    <t>May181217_19 J2 3</t>
  </si>
  <si>
    <t>May181217_19 J2 4</t>
  </si>
  <si>
    <t>May181217_19 J2 5</t>
  </si>
  <si>
    <t>May181217_19 J2 6</t>
  </si>
  <si>
    <t>May181217_21 J1 3</t>
  </si>
  <si>
    <t>May181217_21 Obs 1</t>
  </si>
  <si>
    <t>May181217_21 Obs 4</t>
  </si>
  <si>
    <t>May181217_21 Obs 3</t>
  </si>
  <si>
    <t>May181217_21 Obs 2</t>
  </si>
  <si>
    <t>May181217_21 J1 5</t>
  </si>
  <si>
    <t>May181217_21 Obs 5</t>
  </si>
  <si>
    <t>May181217_21 J2 2</t>
  </si>
  <si>
    <t>May181217_21 J2 8</t>
  </si>
  <si>
    <t>May181217_21 J2 1</t>
  </si>
  <si>
    <t>May181217_21 J2 6</t>
  </si>
  <si>
    <t>May181217_21 J2 4</t>
  </si>
  <si>
    <t>May181217_21 J2 3</t>
  </si>
  <si>
    <t>May190405_2 J2 6</t>
  </si>
  <si>
    <t>May190405_2 J2 7</t>
  </si>
  <si>
    <t>May190405_2 J2 4</t>
  </si>
  <si>
    <t>May190405_2 J2 5</t>
  </si>
  <si>
    <t>May190405_2 J1 3</t>
  </si>
  <si>
    <t>May190405_2 J1 2</t>
  </si>
  <si>
    <t>May190405_2 J1 6</t>
  </si>
  <si>
    <t>May190405_2 J2 1</t>
  </si>
  <si>
    <t>May190405_2 J1 4</t>
  </si>
  <si>
    <t>May190405_2 J1 5</t>
  </si>
  <si>
    <t>May190405_2 J1 1</t>
  </si>
  <si>
    <t>190405_2</t>
  </si>
  <si>
    <t>190405_3</t>
  </si>
  <si>
    <t>190405_5</t>
  </si>
  <si>
    <t>190405_7</t>
  </si>
  <si>
    <t>May181217_23 J1 1</t>
  </si>
  <si>
    <t>May181217_23 J1 2</t>
  </si>
  <si>
    <t>May181217_23 J1 3</t>
  </si>
  <si>
    <t>May181217_23 J1 4</t>
  </si>
  <si>
    <t>May181217_23 J1 5</t>
  </si>
  <si>
    <t>May181217_23 J2 1</t>
  </si>
  <si>
    <t>May181217_23 J2 2</t>
  </si>
  <si>
    <t>May181217_23 J2 3</t>
  </si>
  <si>
    <t>May181217_23 J2 4</t>
  </si>
  <si>
    <t>May181217_23 J2 5</t>
  </si>
  <si>
    <t>May181217_23 J2 6</t>
  </si>
  <si>
    <t>May181217_23 obs 1</t>
  </si>
  <si>
    <t>May181217_23 obs 2</t>
  </si>
  <si>
    <t>May181217_23 obs 3</t>
  </si>
  <si>
    <t>May181217_23 obs 4</t>
  </si>
  <si>
    <t>May181217_23 obs 5</t>
  </si>
  <si>
    <t>May181217_22 J2 2</t>
  </si>
  <si>
    <t>May181217_22 J2 3</t>
  </si>
  <si>
    <t>May181217_22 obs 1</t>
  </si>
  <si>
    <t>May181217_22 obs 6</t>
  </si>
  <si>
    <t>May181217_22 obs 3</t>
  </si>
  <si>
    <t>May181217_22 obs 2</t>
  </si>
  <si>
    <t>May181217_22 obs 4</t>
  </si>
  <si>
    <t>MAY190405_3 J1 6</t>
  </si>
  <si>
    <t>MAY190405_3 J2 6</t>
  </si>
  <si>
    <t>MAY190405_3 J2 3</t>
  </si>
  <si>
    <t>MAY190405_3 J1 5</t>
  </si>
  <si>
    <t>MAY190405_3 J1 2</t>
  </si>
  <si>
    <t>MAY190405_3 J1 3</t>
  </si>
  <si>
    <t>MAY190405_3 J1 1</t>
  </si>
  <si>
    <t>MAY190405_3 J2 2</t>
  </si>
  <si>
    <t>MAY190405_3 J2 4</t>
  </si>
  <si>
    <t>MAY190405_5 J1 4</t>
  </si>
  <si>
    <t>MAY190405_5 J2 4</t>
  </si>
  <si>
    <t>MAY190405_5 J2 5</t>
  </si>
  <si>
    <t>MAY190405_5 J2 1</t>
  </si>
  <si>
    <t>MAY190405_5 J2 2</t>
  </si>
  <si>
    <t>MAY190405_5 J2 3</t>
  </si>
  <si>
    <t>MAY190405_7 J1 5</t>
  </si>
  <si>
    <t>MAY190405_7 J1 6</t>
  </si>
  <si>
    <t>MAY190405_7 J1 7</t>
  </si>
  <si>
    <t>MAY190405_7 J1 8</t>
  </si>
  <si>
    <t>MAY190405_7 J1 9</t>
  </si>
  <si>
    <t>MAY190405_7 J2 1</t>
  </si>
  <si>
    <t>MAY190405_7 J2 2</t>
  </si>
  <si>
    <t>MAY190405_7 J2 3</t>
  </si>
  <si>
    <t>MAY190405_7 J2 4</t>
  </si>
  <si>
    <t>MAY190405_7 J2 5</t>
  </si>
  <si>
    <t>MAY190407_4 J1 4</t>
  </si>
  <si>
    <t>MAY190407_4 J2 3</t>
  </si>
  <si>
    <t>MAY190407_4 J2 2</t>
  </si>
  <si>
    <t>MAY190407_4 J1 3</t>
  </si>
  <si>
    <t>MAY190407_4 J1 6</t>
  </si>
  <si>
    <t>MAY190407_4 J1 2</t>
  </si>
  <si>
    <t>MAY190407_4 J1 5</t>
  </si>
  <si>
    <t>MAY190407_4 J1 1</t>
  </si>
  <si>
    <t>190407_4</t>
  </si>
  <si>
    <t>190407_3</t>
  </si>
  <si>
    <t>MAY190407_3 J2 2</t>
  </si>
  <si>
    <t>MAY190407_3 obs 1</t>
  </si>
  <si>
    <t>MAY190407_3 J2 4</t>
  </si>
  <si>
    <t>MAY190407_3 J2 3</t>
  </si>
  <si>
    <t>MAY190407_3 J1 1</t>
  </si>
  <si>
    <t>MAY190407_3 J1 2</t>
  </si>
  <si>
    <t>MAY190407_3 obs 3</t>
  </si>
  <si>
    <t>MAY190407_3 J2 5</t>
  </si>
  <si>
    <t>MAY190407_3 obs 2</t>
  </si>
  <si>
    <t>MAY190407_3 obs 4</t>
  </si>
  <si>
    <t>MAY190407_3 J1 6</t>
  </si>
  <si>
    <t>MAY190407_3 obs 5</t>
  </si>
  <si>
    <t>MAY190407_3 J1 5</t>
  </si>
  <si>
    <t>MAY190407_3 J1 4</t>
  </si>
  <si>
    <t>190404-2d</t>
  </si>
  <si>
    <t>190404-2d 1</t>
  </si>
  <si>
    <t>190404-2d 2</t>
  </si>
  <si>
    <t>190404-2d 4</t>
  </si>
  <si>
    <t>190404-2d 5</t>
  </si>
  <si>
    <t>190404-2d 6</t>
  </si>
  <si>
    <t>190408-1b</t>
  </si>
  <si>
    <t>190408-1b 1</t>
  </si>
  <si>
    <t>190408-1b 5</t>
  </si>
  <si>
    <t>190408-1b 3</t>
  </si>
  <si>
    <t>190408_1a 3</t>
  </si>
  <si>
    <t>190408_1a</t>
  </si>
  <si>
    <t>190408-2d 3</t>
  </si>
  <si>
    <t>190408-2d 4</t>
  </si>
  <si>
    <t>190408-2d 1</t>
  </si>
  <si>
    <t>190408-2d 5</t>
  </si>
  <si>
    <t>190408-2d</t>
  </si>
  <si>
    <t>210713_10 3</t>
  </si>
  <si>
    <t>210713_10 2</t>
  </si>
  <si>
    <t>210713_10 4</t>
  </si>
  <si>
    <t>210713_10 1</t>
  </si>
  <si>
    <t>210713_10</t>
  </si>
  <si>
    <t>210713_11</t>
  </si>
  <si>
    <t>210713_12</t>
  </si>
  <si>
    <t>210713_13</t>
  </si>
  <si>
    <t>Vigie</t>
  </si>
  <si>
    <t>Moya</t>
  </si>
  <si>
    <t>Mirandola</t>
  </si>
  <si>
    <t>Dziani</t>
  </si>
  <si>
    <t>SiO2 err</t>
  </si>
  <si>
    <t>Na2O err</t>
  </si>
  <si>
    <t>Statut</t>
  </si>
  <si>
    <t>OK</t>
  </si>
  <si>
    <t>K2O err</t>
  </si>
  <si>
    <t>Ok</t>
  </si>
  <si>
    <t>Reference</t>
  </si>
  <si>
    <t>Rock Type</t>
  </si>
  <si>
    <t>FeOT*</t>
  </si>
  <si>
    <t>B</t>
  </si>
  <si>
    <t xml:space="preserve"> [1278] FLOWER M. F. J. (1971)</t>
  </si>
  <si>
    <t>Anjouan</t>
  </si>
  <si>
    <t>La Grille</t>
  </si>
  <si>
    <t>NOT GIVEN</t>
  </si>
  <si>
    <t xml:space="preserve"> [1420] STRONG D. F. (1972)</t>
  </si>
  <si>
    <t>Moheli</t>
  </si>
  <si>
    <t xml:space="preserve"> [1279] FLOWER M. F. J. (1973)</t>
  </si>
  <si>
    <t>AJ-32</t>
  </si>
  <si>
    <t>VOLCANIC ROCK</t>
  </si>
  <si>
    <t>BASALT, OLIVINE</t>
  </si>
  <si>
    <t>AJ-67</t>
  </si>
  <si>
    <t>BASANITE</t>
  </si>
  <si>
    <t>AJ-76</t>
  </si>
  <si>
    <t>HAWAIITE, NEPHELINE</t>
  </si>
  <si>
    <t>AJ-75</t>
  </si>
  <si>
    <t>MUGEARITE, NEPHELINE</t>
  </si>
  <si>
    <t>AJ-2</t>
  </si>
  <si>
    <t>PHONOLITE</t>
  </si>
  <si>
    <t>BASALT, HYPERSTHENE</t>
  </si>
  <si>
    <t>HAWAIITE, HYPERSTHENE</t>
  </si>
  <si>
    <t>BASALT, ALKALINE</t>
  </si>
  <si>
    <t>HAWAIITE</t>
  </si>
  <si>
    <t>BENMOREITE</t>
  </si>
  <si>
    <t>TRACHYTE</t>
  </si>
  <si>
    <t>BENMOREITE, NEPHELINE</t>
  </si>
  <si>
    <t>PHONOLITE, PERALKALINE</t>
  </si>
  <si>
    <t>AJ-35</t>
  </si>
  <si>
    <t>ANKARAMITE</t>
  </si>
  <si>
    <t>AJ-110</t>
  </si>
  <si>
    <t>AJ-146</t>
  </si>
  <si>
    <t>AJ-27</t>
  </si>
  <si>
    <t>OCEANITE</t>
  </si>
  <si>
    <t>AJ-218</t>
  </si>
  <si>
    <t>BASANITE, OLIVINE</t>
  </si>
  <si>
    <t>AJ-117</t>
  </si>
  <si>
    <t>AJ-10</t>
  </si>
  <si>
    <t>BASANITE, OLIVINE-CLINOPYROXENE</t>
  </si>
  <si>
    <t xml:space="preserve"> [1313] NOUGIER J. (1986)</t>
  </si>
  <si>
    <t>AN08</t>
  </si>
  <si>
    <t>AN02</t>
  </si>
  <si>
    <t>AN01</t>
  </si>
  <si>
    <t>AN04</t>
  </si>
  <si>
    <t xml:space="preserve"> [1365] THOMPSON R. N. (1971)</t>
  </si>
  <si>
    <t>AJ32</t>
  </si>
  <si>
    <t>THOLEIITE, OLIVINE</t>
  </si>
  <si>
    <t>AJ35</t>
  </si>
  <si>
    <t>AJ168</t>
  </si>
  <si>
    <t>AJ68</t>
  </si>
  <si>
    <t>AJ33</t>
  </si>
  <si>
    <t>AJ102</t>
  </si>
  <si>
    <t>HAWAIITE, BASALTIC</t>
  </si>
  <si>
    <t>AJ99</t>
  </si>
  <si>
    <t>AJ175</t>
  </si>
  <si>
    <t>AJ76</t>
  </si>
  <si>
    <t>AJ75</t>
  </si>
  <si>
    <t>AJ98</t>
  </si>
  <si>
    <t>AJ123</t>
  </si>
  <si>
    <t xml:space="preserve"> [25403] QUIDELLEUR X. (2022)</t>
  </si>
  <si>
    <t>19AN01</t>
  </si>
  <si>
    <t>19AN02</t>
  </si>
  <si>
    <t>19AN09</t>
  </si>
  <si>
    <t>19AN10</t>
  </si>
  <si>
    <t>19AN11</t>
  </si>
  <si>
    <t>19AN12</t>
  </si>
  <si>
    <t>19AN13</t>
  </si>
  <si>
    <t>19AN14</t>
  </si>
  <si>
    <t>19AN15</t>
  </si>
  <si>
    <t>19AN16</t>
  </si>
  <si>
    <t>BASALT</t>
  </si>
  <si>
    <t>19AN17</t>
  </si>
  <si>
    <t>TEPHRIPHONOLITE</t>
  </si>
  <si>
    <t>19AN18</t>
  </si>
  <si>
    <t>19AN19</t>
  </si>
  <si>
    <t>PHONOTEPHRITE</t>
  </si>
  <si>
    <t xml:space="preserve"> [850] CLASS C. (1998)</t>
  </si>
  <si>
    <t>Karthala</t>
  </si>
  <si>
    <t>K1</t>
  </si>
  <si>
    <t>K2</t>
  </si>
  <si>
    <t>K3</t>
  </si>
  <si>
    <t>K4</t>
  </si>
  <si>
    <t>K5</t>
  </si>
  <si>
    <t>K6</t>
  </si>
  <si>
    <t>K7</t>
  </si>
  <si>
    <t>K8</t>
  </si>
  <si>
    <t>K9</t>
  </si>
  <si>
    <t>K10</t>
  </si>
  <si>
    <t>K11</t>
  </si>
  <si>
    <t>K12</t>
  </si>
  <si>
    <t>K13</t>
  </si>
  <si>
    <t>K14</t>
  </si>
  <si>
    <t>K15</t>
  </si>
  <si>
    <t>K18</t>
  </si>
  <si>
    <t>K19</t>
  </si>
  <si>
    <t>K20</t>
  </si>
  <si>
    <t>K21</t>
  </si>
  <si>
    <t>K22</t>
  </si>
  <si>
    <t>K23</t>
  </si>
  <si>
    <t>K24_UNLEACHED</t>
  </si>
  <si>
    <t>K25</t>
  </si>
  <si>
    <t>K26</t>
  </si>
  <si>
    <t>K27</t>
  </si>
  <si>
    <t>K28</t>
  </si>
  <si>
    <t>K31</t>
  </si>
  <si>
    <t>KG7</t>
  </si>
  <si>
    <t>K88-3</t>
  </si>
  <si>
    <t>K88-4</t>
  </si>
  <si>
    <t>K88-17</t>
  </si>
  <si>
    <t>K30A</t>
  </si>
  <si>
    <t>K30B_UNLEACHED</t>
  </si>
  <si>
    <t>K30C</t>
  </si>
  <si>
    <t>K30D</t>
  </si>
  <si>
    <t>K16</t>
  </si>
  <si>
    <t>K17</t>
  </si>
  <si>
    <t>GC-1</t>
  </si>
  <si>
    <t>BASALT, ALKALINE, OLIVINE</t>
  </si>
  <si>
    <t xml:space="preserve"> [1298] CLAUDE-IVANAJ C.(1998)  [GeoReM [2805] ]</t>
  </si>
  <si>
    <t>86KA08</t>
  </si>
  <si>
    <t>TRACHYBASALT</t>
  </si>
  <si>
    <t>88KA06</t>
  </si>
  <si>
    <t>85KA36</t>
  </si>
  <si>
    <t>86KA58</t>
  </si>
  <si>
    <t>85KA08</t>
  </si>
  <si>
    <t>85KA12</t>
  </si>
  <si>
    <t>85KA37</t>
  </si>
  <si>
    <t>95KA01</t>
  </si>
  <si>
    <t>95KA02</t>
  </si>
  <si>
    <t>95KA06</t>
  </si>
  <si>
    <t>95KA07</t>
  </si>
  <si>
    <t>95KA37</t>
  </si>
  <si>
    <t>95KA08</t>
  </si>
  <si>
    <t>95KA09</t>
  </si>
  <si>
    <t>95KA10</t>
  </si>
  <si>
    <t>95KA11</t>
  </si>
  <si>
    <t>95KA34</t>
  </si>
  <si>
    <t>85KA53</t>
  </si>
  <si>
    <t>88KA17</t>
  </si>
  <si>
    <t>85KA15</t>
  </si>
  <si>
    <t>85KA54</t>
  </si>
  <si>
    <t>85KA21</t>
  </si>
  <si>
    <t xml:space="preserve"> [1303] SPAETH A. (1996)</t>
  </si>
  <si>
    <t>GC-3</t>
  </si>
  <si>
    <t>GC-5</t>
  </si>
  <si>
    <t xml:space="preserve"> [1331] DENIEL C. (1998)</t>
  </si>
  <si>
    <t>87KA3</t>
  </si>
  <si>
    <t>88KA6</t>
  </si>
  <si>
    <t>89KA6</t>
  </si>
  <si>
    <t>89KA8</t>
  </si>
  <si>
    <t>89KA9</t>
  </si>
  <si>
    <t>85KA23</t>
  </si>
  <si>
    <t>85KA34</t>
  </si>
  <si>
    <t>88KA11</t>
  </si>
  <si>
    <t>89KA2</t>
  </si>
  <si>
    <t>89KA3</t>
  </si>
  <si>
    <t>89KA4</t>
  </si>
  <si>
    <t>89KA5</t>
  </si>
  <si>
    <t>89KA7</t>
  </si>
  <si>
    <t xml:space="preserve"> [1423] STRONG D. F. (1972)</t>
  </si>
  <si>
    <t xml:space="preserve"> [7510] CLASS C. (2005)</t>
  </si>
  <si>
    <t>K40</t>
  </si>
  <si>
    <t>K41</t>
  </si>
  <si>
    <t>K42</t>
  </si>
  <si>
    <t>K43</t>
  </si>
  <si>
    <t>K44</t>
  </si>
  <si>
    <t xml:space="preserve"> [804] CLASS C. (1997)</t>
  </si>
  <si>
    <t>G88-6</t>
  </si>
  <si>
    <t>G88-12</t>
  </si>
  <si>
    <t>G7</t>
  </si>
  <si>
    <t>G8</t>
  </si>
  <si>
    <t>G10</t>
  </si>
  <si>
    <t>G11</t>
  </si>
  <si>
    <t>G14</t>
  </si>
  <si>
    <t>G15</t>
  </si>
  <si>
    <t>G16</t>
  </si>
  <si>
    <t>G17A</t>
  </si>
  <si>
    <t>KG3</t>
  </si>
  <si>
    <t>KG4</t>
  </si>
  <si>
    <t>G87-9</t>
  </si>
  <si>
    <t>G88-2</t>
  </si>
  <si>
    <t>G3</t>
  </si>
  <si>
    <t>G5</t>
  </si>
  <si>
    <t>G12</t>
  </si>
  <si>
    <t>G13</t>
  </si>
  <si>
    <t>G17B</t>
  </si>
  <si>
    <t>G17D</t>
  </si>
  <si>
    <t>G18A</t>
  </si>
  <si>
    <t>G18B</t>
  </si>
  <si>
    <t>KG1</t>
  </si>
  <si>
    <t>KG2</t>
  </si>
  <si>
    <t>KG5</t>
  </si>
  <si>
    <t>G1</t>
  </si>
  <si>
    <t>G17C_UNLEACHED</t>
  </si>
  <si>
    <t>G17E</t>
  </si>
  <si>
    <t>G18C</t>
  </si>
  <si>
    <t>GC-9</t>
  </si>
  <si>
    <t>NEPHELINITE, OLIVINE</t>
  </si>
  <si>
    <t>95GR04</t>
  </si>
  <si>
    <t>88GR12</t>
  </si>
  <si>
    <t>RH-1B</t>
  </si>
  <si>
    <t>RH-7</t>
  </si>
  <si>
    <t>RH-9</t>
  </si>
  <si>
    <t>RH-11</t>
  </si>
  <si>
    <t>87GR1</t>
  </si>
  <si>
    <t>87GR7</t>
  </si>
  <si>
    <t>88GR14</t>
  </si>
  <si>
    <t>89GR1</t>
  </si>
  <si>
    <t>89GR2</t>
  </si>
  <si>
    <t>BASALT, PICRITIC</t>
  </si>
  <si>
    <t>89GR3</t>
  </si>
  <si>
    <t>BASALT, NEPHELINE</t>
  </si>
  <si>
    <t>37(2)</t>
  </si>
  <si>
    <t>Mayotte</t>
  </si>
  <si>
    <t>A</t>
  </si>
  <si>
    <t>NEPHELINITE</t>
  </si>
  <si>
    <t>C</t>
  </si>
  <si>
    <t>D</t>
  </si>
  <si>
    <t>E</t>
  </si>
  <si>
    <t>F</t>
  </si>
  <si>
    <t>G</t>
  </si>
  <si>
    <t xml:space="preserve"> [18960] PELLETER A.-A.(2014)  [GeoReM [8381] ]</t>
  </si>
  <si>
    <t>PN9</t>
  </si>
  <si>
    <t>PN14</t>
  </si>
  <si>
    <t>FL399</t>
  </si>
  <si>
    <t>BASANITE, CLINOPYROXENE</t>
  </si>
  <si>
    <t>FL468</t>
  </si>
  <si>
    <t>Mayotte - Petite Terre</t>
  </si>
  <si>
    <t>MA-1</t>
  </si>
  <si>
    <t>MA-3</t>
  </si>
  <si>
    <t>MA-5</t>
  </si>
  <si>
    <t>PN5A</t>
  </si>
  <si>
    <t>PN5B</t>
  </si>
  <si>
    <t>PN15</t>
  </si>
  <si>
    <t>M15C</t>
  </si>
  <si>
    <t>M54</t>
  </si>
  <si>
    <t>H</t>
  </si>
  <si>
    <t>TRACHYTE, NEPHELINE</t>
  </si>
  <si>
    <t>M66</t>
  </si>
  <si>
    <t>MELILITITE, OLIVINE</t>
  </si>
  <si>
    <t>M19</t>
  </si>
  <si>
    <t>M24</t>
  </si>
  <si>
    <t>M60</t>
  </si>
  <si>
    <t>M63</t>
  </si>
  <si>
    <t>M20</t>
  </si>
  <si>
    <t>M112</t>
  </si>
  <si>
    <t>M104</t>
  </si>
  <si>
    <t>M113</t>
  </si>
  <si>
    <t>M109</t>
  </si>
  <si>
    <t>M108</t>
  </si>
  <si>
    <t>M22</t>
  </si>
  <si>
    <t>MA-30</t>
  </si>
  <si>
    <t>MA-29</t>
  </si>
  <si>
    <t>M25</t>
  </si>
  <si>
    <t>J7</t>
  </si>
  <si>
    <t>TEPHRITE</t>
  </si>
  <si>
    <t>M127</t>
  </si>
  <si>
    <t>PN11</t>
  </si>
  <si>
    <t>MA-8</t>
  </si>
  <si>
    <t>MA-11</t>
  </si>
  <si>
    <t>MA-14A</t>
  </si>
  <si>
    <t>MA-35</t>
  </si>
  <si>
    <t>MA-65</t>
  </si>
  <si>
    <t>MA-7</t>
  </si>
  <si>
    <t>BASALT, SUBALKALINE</t>
  </si>
  <si>
    <t>MA-12</t>
  </si>
  <si>
    <t>MA-22</t>
  </si>
  <si>
    <t>MA-33</t>
  </si>
  <si>
    <t>MA-34</t>
  </si>
  <si>
    <t>SHOSHONITE</t>
  </si>
  <si>
    <t>FL386</t>
  </si>
  <si>
    <t>M59</t>
  </si>
  <si>
    <t>M97</t>
  </si>
  <si>
    <t>M4</t>
  </si>
  <si>
    <t>M75</t>
  </si>
  <si>
    <t>BASALT, ALKALINE, CLINOPYROXENE-OLIVINE</t>
  </si>
  <si>
    <t>M56</t>
  </si>
  <si>
    <t>TRACHYANDESITE, BASALTIC</t>
  </si>
  <si>
    <t>M58</t>
  </si>
  <si>
    <t>M29</t>
  </si>
  <si>
    <t>M82</t>
  </si>
  <si>
    <t>M122</t>
  </si>
  <si>
    <t>TEPHRITE, CLINOPYROXENE</t>
  </si>
  <si>
    <t>M123</t>
  </si>
  <si>
    <t>PHONOLITE, TEPHRI</t>
  </si>
  <si>
    <t>M31</t>
  </si>
  <si>
    <t>M76</t>
  </si>
  <si>
    <t>MA-60</t>
  </si>
  <si>
    <t>MA-61</t>
  </si>
  <si>
    <t>MA-55</t>
  </si>
  <si>
    <t>MA-73</t>
  </si>
  <si>
    <t>MA-81</t>
  </si>
  <si>
    <t>PN2</t>
  </si>
  <si>
    <t>PN3</t>
  </si>
  <si>
    <t>PN7</t>
  </si>
  <si>
    <t>PN8</t>
  </si>
  <si>
    <t>PN12F</t>
  </si>
  <si>
    <t>J2</t>
  </si>
  <si>
    <t>FL426</t>
  </si>
  <si>
    <t>FL442</t>
  </si>
  <si>
    <t>FL478</t>
  </si>
  <si>
    <t>M35</t>
  </si>
  <si>
    <t>BASANITE, CLINOPYROXENE-OLIVINE</t>
  </si>
  <si>
    <t>M103</t>
  </si>
  <si>
    <t>M128</t>
  </si>
  <si>
    <t>M38</t>
  </si>
  <si>
    <t>M137</t>
  </si>
  <si>
    <t>M41</t>
  </si>
  <si>
    <t>BASALT, ALKALINE, CLINOPYROXENE</t>
  </si>
  <si>
    <t>M88</t>
  </si>
  <si>
    <t>M50</t>
  </si>
  <si>
    <t>M93</t>
  </si>
  <si>
    <t>M89</t>
  </si>
  <si>
    <t>M132</t>
  </si>
  <si>
    <t>M115</t>
  </si>
  <si>
    <t>M94</t>
  </si>
  <si>
    <t>M87</t>
  </si>
  <si>
    <t>M140</t>
  </si>
  <si>
    <t>M131</t>
  </si>
  <si>
    <t>M129</t>
  </si>
  <si>
    <t>M91</t>
  </si>
  <si>
    <t>M133</t>
  </si>
  <si>
    <t>M139</t>
  </si>
  <si>
    <t>M138</t>
  </si>
  <si>
    <t>M135</t>
  </si>
  <si>
    <t>M64</t>
  </si>
  <si>
    <t>RH-15</t>
  </si>
  <si>
    <t>RH-16</t>
  </si>
  <si>
    <t>RH-17</t>
  </si>
  <si>
    <t>RH-28</t>
  </si>
  <si>
    <t>RH-12A</t>
  </si>
  <si>
    <t>RH-21</t>
  </si>
  <si>
    <t>RH-26</t>
  </si>
  <si>
    <t>RH-29</t>
  </si>
  <si>
    <t>RH-36</t>
  </si>
  <si>
    <t>RH-39</t>
  </si>
  <si>
    <t>RH-14</t>
  </si>
  <si>
    <t>RH-18</t>
  </si>
  <si>
    <t>RH-31</t>
  </si>
  <si>
    <t>MO12</t>
  </si>
  <si>
    <t>MO10</t>
  </si>
  <si>
    <t>MO04</t>
  </si>
  <si>
    <t>MO05</t>
  </si>
  <si>
    <t>TRACHYTE, SANIDINE</t>
  </si>
  <si>
    <t>TRACHYTE, HORNBLENDE</t>
  </si>
  <si>
    <t>References:</t>
  </si>
  <si>
    <t>[103] ROY-BARMAN M., ALLEGRE C.-J.:   187OS/186OS IN OCEANIC ISLAND BASALTS: TRACING OCEANIC CRUST RECYCLING IN THE MANTLE |  EARTH PLANET. SCI. LETT. 129    [1995]  145-161  | doi: 10.1016/0012-821X(94)00238-T</t>
  </si>
  <si>
    <t>[173] JOCHUM K. P., HOFMANN A. W.:   CONSTRAINTS ON EARTH EVOLUTION FROM ANTIMONY IN MANTLE-DERIVED ROCKS |  CHEM. GEOL. 139    [1997]  39-49  | GeoReM-id: 65 | doi: 10.1016/S0009-2541(97)00032-6</t>
  </si>
  <si>
    <t>[174] JOCHUM K. P., HOFMANN A. W., SEUFERT H. M.:   TIN IN MANTLE-DERIVED ROCKS: CONSTRAINTS ON EARTH EVOLUTION |  GEOCHIM. COSMOCHIM. ACTA 57    [1993]  3585-3595  | GeoReM-id: 69 | doi: 10.1016/0016-7037(93)90141-I</t>
  </si>
  <si>
    <t>[183] HOFMANN A. W., JOCHUM K. P., SEUFERT H. M., WHITE W. M.:   NB AND PB IN OCEANIC BASALTS: NEW CONSTRAINTS ON MANTLE EVOLUTION |  EARTH PLANET. SCI. LETT. 79    [1986]  33-45  | doi: 10.1016/0012-821X(86)90038-5</t>
  </si>
  <si>
    <t>[459] REISBERG L., ZINDLER A., MARCANTONIO F., WHITE W., WYMAN D. A., WEAVER B. L.:   OS ISOTOPE SYSTEMATICS IN OCEAN ISLAND BASALTS |  EARTH PLANET. SCI. LETT. 120    [1993]  149-167  | doi: 10.1016/0012-821X(93)90236-3</t>
  </si>
  <si>
    <t>[476] SALTERS V. J. M., WHITE W. M.:   HF ISOTOPE CONSTRAINTS ON MANTLE EVOLUTION |  CHEM. GEOL. 145    [1998]  447-460  | doi: 10.1016/S0009-2541(97)00154-X</t>
  </si>
  <si>
    <t>[804] CLASS C., GOLDSTEIN S. L.:   PLUME-LITHOSPHERE INTERACTIONS IN THE OCEAN BASINS: CONSTRAINTS FROM THE SOURCE MINERALOGY |  EARTH PLANET. SCI. LETT. 150    [1997]  245-260  | doi: 10.1016/S0012-821X(97)00089-7</t>
  </si>
  <si>
    <t>[850] CLASS C., GOLDSTEIN S. L., ALTHERR R., BACHELERY P.:   THE PROCESS OF PLUME-LITHOSPHERE INTERACTIONS IN THE OCEAN BASINS: THE CASE OF GRANDE COMORE |  J. PETROL. 39    [1998]  881-903  | doi: 10.1093/petroj/39.5.881</t>
  </si>
  <si>
    <t>[1048] COLTORTI M., BONADIMAN C., LAI R. W., SIENA F., UPTON B. G. J.:   CARBONATITE METASOMATISM OF THE OCEANIC UPPER MANTLE: EVIDENCE FROM CLINOPYROXENE AND GLASSES IN ULTRAMAFIC XENOLITHS OF GRANDE COMORE, INDIAN OCEAN |  J. PETROL. 40    [1999]  133-165  | doi: 10.1093/petroj/40.1.133</t>
  </si>
  <si>
    <t>[1278] FLOWER M. F. J.:   RARE EARTH ELEMENT DISTRIBUTION IN LAVAS AND ULTRAMAFIC XENOLITHS FROM THE COMORES ARCHIPELAGO, WESTERN INDIAN OCEAN |  CONTRIB. MINERAL. PETROL. 31    [1971]  335-346  | doi: 10.1007/BF00371153</t>
  </si>
  <si>
    <t>[1279] FLOWER M. F. J.:   EVOLUTION OF BASALTIC AND DIFFERENTIATED LAVAS FROM ANJOUAN, COMORES ARCHIPELAGO |  CONTRIB. MINERAL. PETROL. 38    [1973]  237-260  | doi: 10.1007/BF00374768</t>
  </si>
  <si>
    <t>[1298] CLAUDE-IVANAJ C., BOURDON B., ALLEGRE C.-J.:   RA-TH-SR ISOTOPE SYSTEMATICS IN GRANDE COMORE ISLAND: A CASE STUDY OF PLUME-LITHOSPHERE INTERACTION |  EARTH PLANET. SCI. LETT. 164    [1998]  99-117  | GeoReM-id: 2805 | doi: 10.1016/S0012-821X(98)00195-2</t>
  </si>
  <si>
    <t>[1301] EMERICK C. M., DUNCAN R. A.:   AGE PROGRESSIVE VOLCANISM IN THE COMORES ARCHIPELAGO, WESTERN INDIAN OCEAN AND IMPLICATIONS FOR SOMALI PLATE TECTONICS |  EARTH PLANET. SCI. LETT. 60    [1982]  415-428  | doi: 10.1016/0012-821X(82)90077-2</t>
  </si>
  <si>
    <t>[1302] HAJASH A., ARMSTRONG R. L.:   PALEOMAGNETIC AND RADIOMETRIC EVIDENCE FOR THE AGE OF THE COMORES ISLANDS, WEST CENTRAL INDIAN OCEAN |  EARTH PLANET. SCI. LETT. 16    [1972]  231-236  | doi: 10.1016/0012-821X(72)90195-1</t>
  </si>
  <si>
    <t>[1303] SPAETH A., LE ROEX A. P., DUNCAN R. A.:   THE GEOCHEMISTRY OF LAVAS FROM THE COMORES ARCHIPELAGO, WESTERN INDIAN OCEAN: PETROGENESIS AND MANTLE SOURCE REGION CHARACTERISTICS |  J. PETROL. 37    [1996]  961-991  | doi: 10.1093/petrology/37.4.961</t>
  </si>
  <si>
    <t>[1304] CHABAUX F., ALLEGRE C.-J.:   238U-230TH-226RA DISEQUILIBRIA IN VOLCANICS: A NEW INSIGHT INTO MELTING CONDITIONS |  EARTH PLANET. SCI. LETT. 126    [1994]  61-74  | doi: 10.1016/0012-821X(94)90242-9</t>
  </si>
  <si>
    <t>[1307] FLOWER M. F. J.:   TRACE-ELEMENT DISTRIBUTION IN LAVAS FROM ANJOUAN AND GRANDE COMORE, WESTERN INDIAN OCEAN |  CHEM. GEOL. 12    [1973]  81-98  | doi: 10.1016/0009-2541(73)90107-1</t>
  </si>
  <si>
    <t>[1313] NOUGIER J., CANTAGREL J. M., KARCHE J. P.:   THE COMORES ARCHIPELAGO IN THE WESTERN INDIAN OCEAN: VOLCANOLOGY, GEOCHRONOLOGY AND GEODYNAMIC SETTING |  J. AFR. EARTH SCI. 5    [1986]  135-145  | doi: 10.1016/0899-5362(86)90003-5</t>
  </si>
  <si>
    <t xml:space="preserve">[1319] LACROIX A.:   LE VOLCAN ACTIF DE L^ILE DE LA REUNION ET SES PRODUITS |   [1936]  1-297 </t>
  </si>
  <si>
    <t>[1331] DENIEL C.:   GEOCHEMICAL AND ISOTOPIC (SR, ND, PB) EVIDENCE FOR PLUME-LITHOSPHERE INTERACTIONS IN THE GENESIS OF GRANDE COMORE MAGMAS (INDIAN OCEAN) |  CHEM. GEOL. 144    [1998]  281-303  | doi: 10.1016/S0009-2541(97)00139-3</t>
  </si>
  <si>
    <t>[1345] DUPRE B., ALLEGRE C.-J.:   PB-SR ISOTOPE VARIATION IN INDIAN OCEAN BASALTS AND MIXING PHENOMENA |  NATURE 303    [1983]  142-146  | doi: 10.1038/303142a0</t>
  </si>
  <si>
    <t>[1365] THOMPSON R. N., FLOWER M. F. J.:   ONE-ATMOSPHERE MELTING AND CRYSTALLIZATION RELATIONS OF LAVAS FROM ANJOUAN, COMORES ARCHIPELAGO, WESTERN INDIAN OCEAN |  EARTH PLANET. SCI. LETT. 12    [1971]  97-107  | doi: 10.1016/0012-821X(71)90060-4</t>
  </si>
  <si>
    <t xml:space="preserve">[1413] MONTAGGIONI L., NOUGIER J.:   CLASTIC ROCK INCLUSIONS IN VOLCANOES OF ANJOUAN (COMORES ARCHIPELAGO). ORIGIN AND SIGNIFICANCE IN THE EVOLUTION OF THE MOZAMBIQUE CHANNEL |  BULL. SOC. GEOL. FRANCE SER. 7 23    [1981]  595-601 </t>
  </si>
  <si>
    <t>[1420] STRONG D. F.:   PETROLOGY OF THE ISLAND OF MOHELI, WESTERN INDIAN OCEAN |  BULL. GEOL. SOC. AM. 83    [1972]  389-406  | doi: 10.1130/0016-7606(1972)83[389:POTIOM]2.0.CO;2</t>
  </si>
  <si>
    <t>[1423] STRONG D. F.:   THE PETROLOGY OF THE LAVAS OF GRANDE COMORE |  J. PETROL. 13    [1972]  181-217  | doi: 10.1093/petrology/13.2.181</t>
  </si>
  <si>
    <t>[1489] BOURDON B., JORON J.-L., CLAUDE-IVANAJ C., ALLEGRE C.-J.:   U-TH-PA-RA SYSTEMATICS FOR THE GRANDE COMORE VOLCANICS: MELTING PROCESSES IN AN UPWELLING PLUME |  EARTH PLANET. SCI. LETT. 164    [1998]  119-133  | doi: 10.1016/S0012-821X(98)00227-1</t>
  </si>
  <si>
    <t>[3378] BOURDON B., JORON J.-L., ALLEGRE C.-J.:   A METHOD FOR 231PA ANALYSIS BY THERMAL IONIZATION MASS SPECTROMETRY IN SILICATE ROCKS |  CHEM. GEOL. 157    [1999]  147-151  | doi: 10.1016/S0009-2541(98)00198-3</t>
  </si>
  <si>
    <t>[7510] CLASS C., GOLDSTEIN S. L., STUTE M., KURZ M. D., SCHLOSSER P.:   GRAND COMORE ISLAND: A WELL-CONSTRAINED ^LOW 3HE/4HE^ MANTLE PLUME |  EARTH PLANET. SCI. LETT. 233    [2005]  391-409  | doi: 10.1016/j.epsl.2005.02.029</t>
  </si>
  <si>
    <t>[13472] CLASS C., GOLDSTEIN S. L., SHIREY S. B.:   OSMIUM ISOTOPES IN GRANDE COMORE LAVAS: A NEW EXTREME AMONG A SPECTRUM OF EM-TYPE MANTLE ENDMEMBERS |  EARTH PLANET. SCI. LETT. 284    [2009]  219-227  | GeoReM-id: 3971 | doi: 10.1016/j.epsl.2009.04.031</t>
  </si>
  <si>
    <t>[18960] PELLETER A.-A., CAROFF M., CORDIER C., BACHELERY P., NEHLIG P., DEBEUF D., ARNAUD N. O.:   MELILITE-BEARING LAVAS IN MAYOTTE (FRANCE): AN INSIGHT INTO THE MANTLE SOURCE BELOW THE COMORES |  LITHOS 208-209    [2014]  281-297  | GeoReM-id: 8381 | doi: 10.1016/j.lithos.2014.09.012</t>
  </si>
  <si>
    <t>[25403] QUIDELLEUR X., MICHON L., FAMIN V., GEFFRAY M.-C., DANISIK M., GARDINER N. J., RUSQUET A.:   HOLOCENE VOLCANIC ACTIVITY IN ANJOUAN ISLAND (COMOROS ARCHIPELAGO) REVEALED BY NEW CASSIGNOL-GILLOT GROUNDMASS K-AR AND 14C AGES |  QUATERNARY GEOCHRON. 67 (101236)   [2022]   | doi: 10.1016/j.quageo.2021.101236</t>
  </si>
  <si>
    <t>Mayotte - Sous-marin</t>
  </si>
  <si>
    <t>MAY02-DR06-02-vrac1B</t>
  </si>
  <si>
    <t>MAY02-DR06-02-vrac1A</t>
  </si>
  <si>
    <t>MAY02-DR06-0201</t>
  </si>
  <si>
    <t>Mayotte - Fer à Cheval</t>
  </si>
  <si>
    <t>MAY04-DR09-0105a</t>
  </si>
  <si>
    <t>MAY04-DR09-0105</t>
  </si>
  <si>
    <t>MAY02-DR07-0202</t>
  </si>
  <si>
    <t>MAY02-DR07-0201</t>
  </si>
  <si>
    <t>MAY02-DR07-01ALFvrac</t>
  </si>
  <si>
    <t>MAY02-DR07-0112MB</t>
  </si>
  <si>
    <t>MAY02-DR07-0104</t>
  </si>
  <si>
    <t>MAY02-DR07-0103MB</t>
  </si>
  <si>
    <t>MAY02-DR07-0102MB</t>
  </si>
  <si>
    <t>MAY02-DR07-0101MB-verre</t>
  </si>
  <si>
    <t>MAY01-DR02-0501</t>
  </si>
  <si>
    <t>MAY01-DR02-0401</t>
  </si>
  <si>
    <t>MAY01-DR02-0301</t>
  </si>
  <si>
    <t>MAY01-DR02-0202</t>
  </si>
  <si>
    <t>MAY01-DR02-0102</t>
  </si>
  <si>
    <t>Mayotte - Nouveau volcan</t>
  </si>
  <si>
    <t>MAY04-DR12-0503</t>
  </si>
  <si>
    <t>MAY04-DR12-0501</t>
  </si>
  <si>
    <t>MAY04-DR12-0301</t>
  </si>
  <si>
    <t>MAY04-DR11-a</t>
  </si>
  <si>
    <t>MAY04-DR11-0704-2</t>
  </si>
  <si>
    <t>MAY04-DR11-0704</t>
  </si>
  <si>
    <t>MAY04-DR11-0603</t>
  </si>
  <si>
    <t>MAY04-DR11-0502</t>
  </si>
  <si>
    <t>MAY04-DR11-0402</t>
  </si>
  <si>
    <t>MAY04-DR11-0102</t>
  </si>
  <si>
    <t>MAY04-DR11-0101 bordure vitreuse</t>
  </si>
  <si>
    <t>MAY04-DR10-0803</t>
  </si>
  <si>
    <t>MAY04-DR10-07</t>
  </si>
  <si>
    <t>MAY04-DR10-0601</t>
  </si>
  <si>
    <t>MAY04-DR10-0512</t>
  </si>
  <si>
    <t>MAY04-DR10-0401</t>
  </si>
  <si>
    <t>MAY04-DR10-0202</t>
  </si>
  <si>
    <t>MAY04-DR10-0201</t>
  </si>
  <si>
    <t>MAY02-DR08-01ALF</t>
  </si>
  <si>
    <t>MAY02-DR08-0108</t>
  </si>
  <si>
    <t>MAY02-DR08-0102MB</t>
  </si>
  <si>
    <t>MAY01-DR01-06</t>
  </si>
  <si>
    <t xml:space="preserve">MAY01-DR01-05 </t>
  </si>
  <si>
    <t>MAY01-DR01-04-bordure vitreuse</t>
  </si>
  <si>
    <t>MAY01-DR01-04-bloc</t>
  </si>
  <si>
    <t>MAY01-DR01-01-vrac</t>
  </si>
  <si>
    <t>MAY01-DR01-01</t>
  </si>
  <si>
    <t>Location</t>
  </si>
  <si>
    <t>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</si>
</sst>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0" fillId="0" borderId="0" xfId="0" applyNumberFormat="1" applyAlignment="1">
      <alignment horizontal="center" vertical="center"/>
    </xf>
    <xf numFmtId="2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/>
    <xf numFmtId="168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BFC4"/>
      <color rgb="FF52B5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4116541905028796E-2"/>
          <c:y val="3.0003518518518523E-2"/>
          <c:w val="0.88939551616464652"/>
          <c:h val="0.87802500000000006"/>
        </c:manualLayout>
      </c:layout>
      <c:scatterChart>
        <c:scatterStyle val="lineMarker"/>
        <c:varyColors val="0"/>
        <c:ser>
          <c:idx val="0"/>
          <c:order val="0"/>
          <c:tx>
            <c:v>TAS Params 1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Parameters'!$A$2:$A$13</c:f>
              <c:numCache>
                <c:formatCode>General</c:formatCode>
                <c:ptCount val="12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48.4</c:v>
                </c:pt>
                <c:pt idx="5">
                  <c:v>52.4</c:v>
                </c:pt>
                <c:pt idx="6">
                  <c:v>57.6</c:v>
                </c:pt>
                <c:pt idx="7">
                  <c:v>53</c:v>
                </c:pt>
                <c:pt idx="8">
                  <c:v>49.4</c:v>
                </c:pt>
                <c:pt idx="9">
                  <c:v>45</c:v>
                </c:pt>
                <c:pt idx="10">
                  <c:v>45</c:v>
                </c:pt>
                <c:pt idx="11">
                  <c:v>45</c:v>
                </c:pt>
              </c:numCache>
            </c:numRef>
          </c:xVal>
          <c:yVal>
            <c:numRef>
              <c:f>'[2]TAS Parameters'!$B$2:$B$13</c:f>
              <c:numCache>
                <c:formatCode>General</c:formatCode>
                <c:ptCount val="12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  <c:pt idx="6">
                  <c:v>11.7</c:v>
                </c:pt>
                <c:pt idx="7">
                  <c:v>9.3000000000000007</c:v>
                </c:pt>
                <c:pt idx="8">
                  <c:v>7.3</c:v>
                </c:pt>
                <c:pt idx="9">
                  <c:v>5</c:v>
                </c:pt>
                <c:pt idx="10">
                  <c:v>3</c:v>
                </c:pt>
                <c:pt idx="11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57-CB44-BBEF-A382722AEA2C}"/>
            </c:ext>
          </c:extLst>
        </c:ser>
        <c:ser>
          <c:idx val="2"/>
          <c:order val="1"/>
          <c:tx>
            <c:v>TAS Params 2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Parameters'!$A$16:$A$17</c:f>
              <c:numCache>
                <c:formatCode>General</c:formatCode>
                <c:ptCount val="2"/>
                <c:pt idx="0">
                  <c:v>57.6</c:v>
                </c:pt>
                <c:pt idx="1">
                  <c:v>61</c:v>
                </c:pt>
              </c:numCache>
            </c:numRef>
          </c:xVal>
          <c:yVal>
            <c:numRef>
              <c:f>'[2]TAS Parameters'!$B$16:$B$17</c:f>
              <c:numCache>
                <c:formatCode>General</c:formatCode>
                <c:ptCount val="2"/>
                <c:pt idx="0">
                  <c:v>11.7</c:v>
                </c:pt>
                <c:pt idx="1">
                  <c:v>13.5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57-CB44-BBEF-A382722AEA2C}"/>
            </c:ext>
          </c:extLst>
        </c:ser>
        <c:ser>
          <c:idx val="3"/>
          <c:order val="2"/>
          <c:tx>
            <c:v>TAS Params 3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Parameters'!$A$20:$A$21</c:f>
              <c:numCache>
                <c:formatCode>General</c:formatCode>
                <c:ptCount val="2"/>
                <c:pt idx="0">
                  <c:v>41</c:v>
                </c:pt>
                <c:pt idx="1">
                  <c:v>45</c:v>
                </c:pt>
              </c:numCache>
            </c:numRef>
          </c:xVal>
          <c:yVal>
            <c:numRef>
              <c:f>'[2]TAS Parameters'!$B$20:$B$21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757-CB44-BBEF-A382722AEA2C}"/>
            </c:ext>
          </c:extLst>
        </c:ser>
        <c:ser>
          <c:idx val="4"/>
          <c:order val="3"/>
          <c:tx>
            <c:v>TAS Params 4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Parameters'!$A$24:$A$29</c:f>
              <c:numCache>
                <c:formatCode>General</c:formatCode>
                <c:ptCount val="6"/>
                <c:pt idx="0">
                  <c:v>45</c:v>
                </c:pt>
                <c:pt idx="1">
                  <c:v>52</c:v>
                </c:pt>
                <c:pt idx="2">
                  <c:v>57</c:v>
                </c:pt>
                <c:pt idx="3">
                  <c:v>63</c:v>
                </c:pt>
                <c:pt idx="4">
                  <c:v>69</c:v>
                </c:pt>
                <c:pt idx="5">
                  <c:v>77.5</c:v>
                </c:pt>
              </c:numCache>
            </c:numRef>
          </c:xVal>
          <c:yVal>
            <c:numRef>
              <c:f>'[2]TAS Parameters'!$B$24:$B$29</c:f>
              <c:numCache>
                <c:formatCode>General</c:formatCode>
                <c:ptCount val="6"/>
                <c:pt idx="0">
                  <c:v>5</c:v>
                </c:pt>
                <c:pt idx="1">
                  <c:v>5</c:v>
                </c:pt>
                <c:pt idx="2">
                  <c:v>5.9</c:v>
                </c:pt>
                <c:pt idx="3">
                  <c:v>7</c:v>
                </c:pt>
                <c:pt idx="4">
                  <c:v>8</c:v>
                </c:pt>
                <c:pt idx="5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57-CB44-BBEF-A382722AEA2C}"/>
            </c:ext>
          </c:extLst>
        </c:ser>
        <c:ser>
          <c:idx val="5"/>
          <c:order val="4"/>
          <c:tx>
            <c:v>TAS Params 5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Parameters'!$A$32:$A$35</c:f>
              <c:numCache>
                <c:formatCode>General</c:formatCode>
                <c:ptCount val="4"/>
                <c:pt idx="0">
                  <c:v>45</c:v>
                </c:pt>
                <c:pt idx="1">
                  <c:v>49.4</c:v>
                </c:pt>
                <c:pt idx="2">
                  <c:v>52</c:v>
                </c:pt>
                <c:pt idx="3">
                  <c:v>52</c:v>
                </c:pt>
              </c:numCache>
            </c:numRef>
          </c:xVal>
          <c:yVal>
            <c:numRef>
              <c:f>'[2]TAS Parameters'!$B$32:$B$35</c:f>
              <c:numCache>
                <c:formatCode>General</c:formatCode>
                <c:ptCount val="4"/>
                <c:pt idx="0">
                  <c:v>9.4</c:v>
                </c:pt>
                <c:pt idx="1">
                  <c:v>7.3</c:v>
                </c:pt>
                <c:pt idx="2">
                  <c:v>5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757-CB44-BBEF-A382722AEA2C}"/>
            </c:ext>
          </c:extLst>
        </c:ser>
        <c:ser>
          <c:idx val="6"/>
          <c:order val="5"/>
          <c:tx>
            <c:v>TAS Params 6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Parameters'!$A$38:$A$41</c:f>
              <c:numCache>
                <c:formatCode>General</c:formatCode>
                <c:ptCount val="4"/>
                <c:pt idx="0">
                  <c:v>48.4</c:v>
                </c:pt>
                <c:pt idx="1">
                  <c:v>53</c:v>
                </c:pt>
                <c:pt idx="2">
                  <c:v>57</c:v>
                </c:pt>
                <c:pt idx="3">
                  <c:v>57</c:v>
                </c:pt>
              </c:numCache>
            </c:numRef>
          </c:xVal>
          <c:yVal>
            <c:numRef>
              <c:f>'[2]TAS Parameters'!$B$38:$B$41</c:f>
              <c:numCache>
                <c:formatCode>General</c:formatCode>
                <c:ptCount val="4"/>
                <c:pt idx="0">
                  <c:v>11.5</c:v>
                </c:pt>
                <c:pt idx="1">
                  <c:v>9.3000000000000007</c:v>
                </c:pt>
                <c:pt idx="2">
                  <c:v>5.9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757-CB44-BBEF-A382722AEA2C}"/>
            </c:ext>
          </c:extLst>
        </c:ser>
        <c:ser>
          <c:idx val="7"/>
          <c:order val="6"/>
          <c:tx>
            <c:v>TAS Params 7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Parameters'!$A$44:$A$47</c:f>
              <c:numCache>
                <c:formatCode>General</c:formatCode>
                <c:ptCount val="4"/>
                <c:pt idx="0">
                  <c:v>52.4</c:v>
                </c:pt>
                <c:pt idx="1">
                  <c:v>57.6</c:v>
                </c:pt>
                <c:pt idx="2">
                  <c:v>63</c:v>
                </c:pt>
                <c:pt idx="3">
                  <c:v>63</c:v>
                </c:pt>
              </c:numCache>
            </c:numRef>
          </c:xVal>
          <c:yVal>
            <c:numRef>
              <c:f>'[2]TAS Parameters'!$B$44:$B$47</c:f>
              <c:numCache>
                <c:formatCode>General</c:formatCode>
                <c:ptCount val="4"/>
                <c:pt idx="0">
                  <c:v>14</c:v>
                </c:pt>
                <c:pt idx="1">
                  <c:v>11.7</c:v>
                </c:pt>
                <c:pt idx="2">
                  <c:v>7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757-CB44-BBEF-A382722AEA2C}"/>
            </c:ext>
          </c:extLst>
        </c:ser>
        <c:ser>
          <c:idx val="8"/>
          <c:order val="7"/>
          <c:tx>
            <c:v>TAS Params 8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Parameters'!$A$50:$A$51</c:f>
              <c:numCache>
                <c:formatCode>General</c:formatCode>
                <c:ptCount val="2"/>
                <c:pt idx="0">
                  <c:v>69</c:v>
                </c:pt>
                <c:pt idx="1">
                  <c:v>69</c:v>
                </c:pt>
              </c:numCache>
            </c:numRef>
          </c:xVal>
          <c:yVal>
            <c:numRef>
              <c:f>'[2]TAS Parameters'!$B$50:$B$51</c:f>
              <c:numCache>
                <c:formatCode>General</c:formatCode>
                <c:ptCount val="2"/>
                <c:pt idx="0">
                  <c:v>8</c:v>
                </c:pt>
                <c:pt idx="1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757-CB44-BBEF-A382722AEA2C}"/>
            </c:ext>
          </c:extLst>
        </c:ser>
        <c:ser>
          <c:idx val="1"/>
          <c:order val="8"/>
          <c:tx>
            <c:v>Comoros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/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Litterature!$F$2:$F$247</c:f>
              <c:numCache>
                <c:formatCode>0.00</c:formatCode>
                <c:ptCount val="246"/>
                <c:pt idx="0">
                  <c:v>47.73</c:v>
                </c:pt>
                <c:pt idx="1">
                  <c:v>46.3</c:v>
                </c:pt>
                <c:pt idx="2">
                  <c:v>46.31</c:v>
                </c:pt>
                <c:pt idx="3">
                  <c:v>49.68</c:v>
                </c:pt>
                <c:pt idx="4">
                  <c:v>55.75</c:v>
                </c:pt>
                <c:pt idx="5">
                  <c:v>47.23</c:v>
                </c:pt>
                <c:pt idx="6">
                  <c:v>49.92</c:v>
                </c:pt>
                <c:pt idx="7">
                  <c:v>46.25</c:v>
                </c:pt>
                <c:pt idx="8">
                  <c:v>48.36</c:v>
                </c:pt>
                <c:pt idx="9">
                  <c:v>55.59</c:v>
                </c:pt>
                <c:pt idx="10">
                  <c:v>56.09</c:v>
                </c:pt>
                <c:pt idx="11">
                  <c:v>44.65</c:v>
                </c:pt>
                <c:pt idx="12">
                  <c:v>46.78</c:v>
                </c:pt>
                <c:pt idx="13">
                  <c:v>49.57</c:v>
                </c:pt>
                <c:pt idx="14">
                  <c:v>52.96</c:v>
                </c:pt>
                <c:pt idx="15">
                  <c:v>54.72</c:v>
                </c:pt>
                <c:pt idx="16">
                  <c:v>56</c:v>
                </c:pt>
                <c:pt idx="17">
                  <c:v>47.33</c:v>
                </c:pt>
                <c:pt idx="18">
                  <c:v>46.53</c:v>
                </c:pt>
                <c:pt idx="19">
                  <c:v>47.73</c:v>
                </c:pt>
                <c:pt idx="20">
                  <c:v>47.65</c:v>
                </c:pt>
                <c:pt idx="21">
                  <c:v>46.59</c:v>
                </c:pt>
                <c:pt idx="22">
                  <c:v>43.3</c:v>
                </c:pt>
                <c:pt idx="23">
                  <c:v>44.74</c:v>
                </c:pt>
                <c:pt idx="24">
                  <c:v>44.78</c:v>
                </c:pt>
                <c:pt idx="25">
                  <c:v>44.4</c:v>
                </c:pt>
                <c:pt idx="26">
                  <c:v>44</c:v>
                </c:pt>
                <c:pt idx="27">
                  <c:v>52.5</c:v>
                </c:pt>
                <c:pt idx="28">
                  <c:v>53.55</c:v>
                </c:pt>
                <c:pt idx="29">
                  <c:v>47.73</c:v>
                </c:pt>
                <c:pt idx="30">
                  <c:v>47.33</c:v>
                </c:pt>
                <c:pt idx="31">
                  <c:v>49.12</c:v>
                </c:pt>
                <c:pt idx="32">
                  <c:v>46.88</c:v>
                </c:pt>
                <c:pt idx="33">
                  <c:v>46.33</c:v>
                </c:pt>
                <c:pt idx="34">
                  <c:v>46.35</c:v>
                </c:pt>
                <c:pt idx="35">
                  <c:v>44.38</c:v>
                </c:pt>
                <c:pt idx="36">
                  <c:v>48.59</c:v>
                </c:pt>
                <c:pt idx="37">
                  <c:v>46.31</c:v>
                </c:pt>
                <c:pt idx="38">
                  <c:v>49.68</c:v>
                </c:pt>
                <c:pt idx="39">
                  <c:v>48.38</c:v>
                </c:pt>
                <c:pt idx="40">
                  <c:v>52.56</c:v>
                </c:pt>
                <c:pt idx="41">
                  <c:v>44.12</c:v>
                </c:pt>
                <c:pt idx="42">
                  <c:v>43.8</c:v>
                </c:pt>
                <c:pt idx="43">
                  <c:v>43.79</c:v>
                </c:pt>
                <c:pt idx="44">
                  <c:v>43.17</c:v>
                </c:pt>
                <c:pt idx="45">
                  <c:v>45.34</c:v>
                </c:pt>
                <c:pt idx="46">
                  <c:v>45.76</c:v>
                </c:pt>
                <c:pt idx="47">
                  <c:v>45.68</c:v>
                </c:pt>
                <c:pt idx="48">
                  <c:v>44.9</c:v>
                </c:pt>
                <c:pt idx="49">
                  <c:v>47.05</c:v>
                </c:pt>
                <c:pt idx="50">
                  <c:v>45.13</c:v>
                </c:pt>
                <c:pt idx="51">
                  <c:v>53.39</c:v>
                </c:pt>
                <c:pt idx="52">
                  <c:v>45.88</c:v>
                </c:pt>
                <c:pt idx="53">
                  <c:v>49.66</c:v>
                </c:pt>
                <c:pt idx="54">
                  <c:v>46.42</c:v>
                </c:pt>
                <c:pt idx="55">
                  <c:v>47.72</c:v>
                </c:pt>
                <c:pt idx="56">
                  <c:v>46.55</c:v>
                </c:pt>
                <c:pt idx="57">
                  <c:v>46.62</c:v>
                </c:pt>
                <c:pt idx="58">
                  <c:v>46.87</c:v>
                </c:pt>
                <c:pt idx="59">
                  <c:v>47.23</c:v>
                </c:pt>
                <c:pt idx="60">
                  <c:v>46.43</c:v>
                </c:pt>
                <c:pt idx="61">
                  <c:v>47.1</c:v>
                </c:pt>
                <c:pt idx="62">
                  <c:v>46.72</c:v>
                </c:pt>
                <c:pt idx="63">
                  <c:v>46.83</c:v>
                </c:pt>
                <c:pt idx="64">
                  <c:v>46.75</c:v>
                </c:pt>
                <c:pt idx="65">
                  <c:v>46.75</c:v>
                </c:pt>
                <c:pt idx="66">
                  <c:v>47.25</c:v>
                </c:pt>
                <c:pt idx="67">
                  <c:v>47.01</c:v>
                </c:pt>
                <c:pt idx="68">
                  <c:v>46.84</c:v>
                </c:pt>
                <c:pt idx="69">
                  <c:v>47.73</c:v>
                </c:pt>
                <c:pt idx="70">
                  <c:v>47.23</c:v>
                </c:pt>
                <c:pt idx="71">
                  <c:v>47.69</c:v>
                </c:pt>
                <c:pt idx="72">
                  <c:v>48.38</c:v>
                </c:pt>
                <c:pt idx="73">
                  <c:v>47.29</c:v>
                </c:pt>
                <c:pt idx="74">
                  <c:v>48.05</c:v>
                </c:pt>
                <c:pt idx="75">
                  <c:v>46.18</c:v>
                </c:pt>
                <c:pt idx="76">
                  <c:v>47.67</c:v>
                </c:pt>
                <c:pt idx="77">
                  <c:v>46.84</c:v>
                </c:pt>
                <c:pt idx="78">
                  <c:v>47.04</c:v>
                </c:pt>
                <c:pt idx="79">
                  <c:v>48.49</c:v>
                </c:pt>
                <c:pt idx="80">
                  <c:v>47.25</c:v>
                </c:pt>
                <c:pt idx="81">
                  <c:v>46.89</c:v>
                </c:pt>
                <c:pt idx="82">
                  <c:v>46.69</c:v>
                </c:pt>
                <c:pt idx="83">
                  <c:v>46.38</c:v>
                </c:pt>
                <c:pt idx="84">
                  <c:v>47.37</c:v>
                </c:pt>
                <c:pt idx="85">
                  <c:v>46.23</c:v>
                </c:pt>
                <c:pt idx="86">
                  <c:v>45.82</c:v>
                </c:pt>
                <c:pt idx="87">
                  <c:v>45.81</c:v>
                </c:pt>
                <c:pt idx="88">
                  <c:v>46.28</c:v>
                </c:pt>
                <c:pt idx="89">
                  <c:v>45.7</c:v>
                </c:pt>
                <c:pt idx="90">
                  <c:v>45.87</c:v>
                </c:pt>
                <c:pt idx="91">
                  <c:v>47.12</c:v>
                </c:pt>
                <c:pt idx="92">
                  <c:v>46.76</c:v>
                </c:pt>
                <c:pt idx="93">
                  <c:v>46.17</c:v>
                </c:pt>
                <c:pt idx="94">
                  <c:v>45.76</c:v>
                </c:pt>
                <c:pt idx="95">
                  <c:v>47.72</c:v>
                </c:pt>
                <c:pt idx="96">
                  <c:v>46.61</c:v>
                </c:pt>
                <c:pt idx="97">
                  <c:v>47.24</c:v>
                </c:pt>
                <c:pt idx="98">
                  <c:v>45.62</c:v>
                </c:pt>
                <c:pt idx="99">
                  <c:v>46.59</c:v>
                </c:pt>
                <c:pt idx="100">
                  <c:v>46.8</c:v>
                </c:pt>
                <c:pt idx="101">
                  <c:v>46.24</c:v>
                </c:pt>
                <c:pt idx="102">
                  <c:v>46.62</c:v>
                </c:pt>
                <c:pt idx="103">
                  <c:v>46.54</c:v>
                </c:pt>
                <c:pt idx="104">
                  <c:v>46.56</c:v>
                </c:pt>
                <c:pt idx="105">
                  <c:v>47.55</c:v>
                </c:pt>
                <c:pt idx="106">
                  <c:v>47.12</c:v>
                </c:pt>
                <c:pt idx="107">
                  <c:v>47.16</c:v>
                </c:pt>
                <c:pt idx="108">
                  <c:v>47.39</c:v>
                </c:pt>
                <c:pt idx="109">
                  <c:v>47.12</c:v>
                </c:pt>
                <c:pt idx="110">
                  <c:v>47.15</c:v>
                </c:pt>
                <c:pt idx="111">
                  <c:v>47.53</c:v>
                </c:pt>
                <c:pt idx="112">
                  <c:v>47.03</c:v>
                </c:pt>
                <c:pt idx="113">
                  <c:v>46.64</c:v>
                </c:pt>
                <c:pt idx="114">
                  <c:v>46.47</c:v>
                </c:pt>
                <c:pt idx="115">
                  <c:v>46.6</c:v>
                </c:pt>
                <c:pt idx="116">
                  <c:v>46.8</c:v>
                </c:pt>
                <c:pt idx="117">
                  <c:v>48.52</c:v>
                </c:pt>
                <c:pt idx="118">
                  <c:v>47.4</c:v>
                </c:pt>
                <c:pt idx="119">
                  <c:v>47.11</c:v>
                </c:pt>
                <c:pt idx="120">
                  <c:v>48.28</c:v>
                </c:pt>
                <c:pt idx="121">
                  <c:v>46.46</c:v>
                </c:pt>
                <c:pt idx="122">
                  <c:v>47.1</c:v>
                </c:pt>
                <c:pt idx="123">
                  <c:v>47.23</c:v>
                </c:pt>
                <c:pt idx="124">
                  <c:v>47.28</c:v>
                </c:pt>
                <c:pt idx="125">
                  <c:v>47.12</c:v>
                </c:pt>
                <c:pt idx="126">
                  <c:v>46.44</c:v>
                </c:pt>
                <c:pt idx="127">
                  <c:v>46.64</c:v>
                </c:pt>
                <c:pt idx="128">
                  <c:v>46.71</c:v>
                </c:pt>
                <c:pt idx="129">
                  <c:v>47.93</c:v>
                </c:pt>
                <c:pt idx="130">
                  <c:v>47.05</c:v>
                </c:pt>
                <c:pt idx="131">
                  <c:v>47.45</c:v>
                </c:pt>
                <c:pt idx="132">
                  <c:v>45.4</c:v>
                </c:pt>
                <c:pt idx="133">
                  <c:v>46.05</c:v>
                </c:pt>
                <c:pt idx="134">
                  <c:v>44.91</c:v>
                </c:pt>
                <c:pt idx="135">
                  <c:v>45.85</c:v>
                </c:pt>
                <c:pt idx="136">
                  <c:v>48.32</c:v>
                </c:pt>
                <c:pt idx="137">
                  <c:v>47.37</c:v>
                </c:pt>
                <c:pt idx="138">
                  <c:v>46.48</c:v>
                </c:pt>
                <c:pt idx="139">
                  <c:v>46.55</c:v>
                </c:pt>
                <c:pt idx="140">
                  <c:v>46.67</c:v>
                </c:pt>
                <c:pt idx="141">
                  <c:v>46.34</c:v>
                </c:pt>
                <c:pt idx="142">
                  <c:v>46.85</c:v>
                </c:pt>
                <c:pt idx="143">
                  <c:v>46.85</c:v>
                </c:pt>
                <c:pt idx="144">
                  <c:v>46.88</c:v>
                </c:pt>
                <c:pt idx="145">
                  <c:v>42.98</c:v>
                </c:pt>
                <c:pt idx="146">
                  <c:v>42.58</c:v>
                </c:pt>
                <c:pt idx="147">
                  <c:v>42.61</c:v>
                </c:pt>
                <c:pt idx="148">
                  <c:v>43.11</c:v>
                </c:pt>
                <c:pt idx="149">
                  <c:v>45.16</c:v>
                </c:pt>
                <c:pt idx="150">
                  <c:v>42.32</c:v>
                </c:pt>
                <c:pt idx="151">
                  <c:v>42.72</c:v>
                </c:pt>
                <c:pt idx="152">
                  <c:v>47.27</c:v>
                </c:pt>
                <c:pt idx="153">
                  <c:v>42.54</c:v>
                </c:pt>
                <c:pt idx="154">
                  <c:v>44.02</c:v>
                </c:pt>
                <c:pt idx="155">
                  <c:v>42.79</c:v>
                </c:pt>
                <c:pt idx="156">
                  <c:v>46.96</c:v>
                </c:pt>
                <c:pt idx="157">
                  <c:v>45.4</c:v>
                </c:pt>
                <c:pt idx="158">
                  <c:v>43.64</c:v>
                </c:pt>
                <c:pt idx="159">
                  <c:v>46.3</c:v>
                </c:pt>
                <c:pt idx="160">
                  <c:v>42.95</c:v>
                </c:pt>
                <c:pt idx="161">
                  <c:v>43.43</c:v>
                </c:pt>
                <c:pt idx="162">
                  <c:v>42.19</c:v>
                </c:pt>
                <c:pt idx="163">
                  <c:v>43.24</c:v>
                </c:pt>
                <c:pt idx="164">
                  <c:v>43.91</c:v>
                </c:pt>
                <c:pt idx="165">
                  <c:v>43.4</c:v>
                </c:pt>
                <c:pt idx="166">
                  <c:v>41.79</c:v>
                </c:pt>
                <c:pt idx="167">
                  <c:v>43.45</c:v>
                </c:pt>
                <c:pt idx="168">
                  <c:v>43</c:v>
                </c:pt>
                <c:pt idx="169">
                  <c:v>42.71</c:v>
                </c:pt>
                <c:pt idx="170">
                  <c:v>40.86</c:v>
                </c:pt>
                <c:pt idx="171">
                  <c:v>45.21</c:v>
                </c:pt>
                <c:pt idx="172">
                  <c:v>43.97</c:v>
                </c:pt>
                <c:pt idx="173">
                  <c:v>42.08</c:v>
                </c:pt>
                <c:pt idx="174">
                  <c:v>43.49</c:v>
                </c:pt>
                <c:pt idx="175">
                  <c:v>42.5</c:v>
                </c:pt>
                <c:pt idx="176">
                  <c:v>42.56</c:v>
                </c:pt>
                <c:pt idx="177">
                  <c:v>46.91</c:v>
                </c:pt>
                <c:pt idx="178">
                  <c:v>42.81</c:v>
                </c:pt>
                <c:pt idx="179">
                  <c:v>42.38</c:v>
                </c:pt>
                <c:pt idx="180">
                  <c:v>41.48</c:v>
                </c:pt>
                <c:pt idx="181">
                  <c:v>42.65</c:v>
                </c:pt>
                <c:pt idx="182">
                  <c:v>46.48</c:v>
                </c:pt>
                <c:pt idx="183">
                  <c:v>42.38</c:v>
                </c:pt>
                <c:pt idx="184">
                  <c:v>42.14</c:v>
                </c:pt>
                <c:pt idx="185">
                  <c:v>44.81</c:v>
                </c:pt>
                <c:pt idx="186">
                  <c:v>43.5</c:v>
                </c:pt>
                <c:pt idx="187">
                  <c:v>43.49</c:v>
                </c:pt>
                <c:pt idx="188">
                  <c:v>42.7</c:v>
                </c:pt>
                <c:pt idx="189">
                  <c:v>43.16</c:v>
                </c:pt>
                <c:pt idx="190">
                  <c:v>42.04</c:v>
                </c:pt>
                <c:pt idx="191">
                  <c:v>46.59</c:v>
                </c:pt>
                <c:pt idx="192">
                  <c:v>43.26</c:v>
                </c:pt>
                <c:pt idx="193">
                  <c:v>42.03</c:v>
                </c:pt>
                <c:pt idx="194">
                  <c:v>41.72</c:v>
                </c:pt>
                <c:pt idx="195">
                  <c:v>44.97</c:v>
                </c:pt>
                <c:pt idx="196">
                  <c:v>47.25</c:v>
                </c:pt>
                <c:pt idx="197">
                  <c:v>45.06</c:v>
                </c:pt>
                <c:pt idx="198">
                  <c:v>43.46</c:v>
                </c:pt>
                <c:pt idx="199">
                  <c:v>39.049999999999997</c:v>
                </c:pt>
                <c:pt idx="200">
                  <c:v>42.29</c:v>
                </c:pt>
                <c:pt idx="201">
                  <c:v>40.81</c:v>
                </c:pt>
                <c:pt idx="202">
                  <c:v>41.22</c:v>
                </c:pt>
                <c:pt idx="203">
                  <c:v>42.17</c:v>
                </c:pt>
                <c:pt idx="204">
                  <c:v>47.38</c:v>
                </c:pt>
                <c:pt idx="205">
                  <c:v>39.5</c:v>
                </c:pt>
                <c:pt idx="206">
                  <c:v>38.76</c:v>
                </c:pt>
                <c:pt idx="207">
                  <c:v>37.83</c:v>
                </c:pt>
                <c:pt idx="208">
                  <c:v>40.35</c:v>
                </c:pt>
                <c:pt idx="209">
                  <c:v>46.1</c:v>
                </c:pt>
                <c:pt idx="210">
                  <c:v>39.25</c:v>
                </c:pt>
                <c:pt idx="211">
                  <c:v>40</c:v>
                </c:pt>
                <c:pt idx="212">
                  <c:v>46.2</c:v>
                </c:pt>
                <c:pt idx="213">
                  <c:v>44.21</c:v>
                </c:pt>
                <c:pt idx="214">
                  <c:v>44.19</c:v>
                </c:pt>
                <c:pt idx="215">
                  <c:v>42.3</c:v>
                </c:pt>
                <c:pt idx="216">
                  <c:v>45.82</c:v>
                </c:pt>
                <c:pt idx="217">
                  <c:v>44.74</c:v>
                </c:pt>
                <c:pt idx="218">
                  <c:v>45.69</c:v>
                </c:pt>
                <c:pt idx="219">
                  <c:v>44.62</c:v>
                </c:pt>
                <c:pt idx="220">
                  <c:v>45.85</c:v>
                </c:pt>
                <c:pt idx="221">
                  <c:v>47.08</c:v>
                </c:pt>
                <c:pt idx="222">
                  <c:v>45.1</c:v>
                </c:pt>
                <c:pt idx="223">
                  <c:v>39.22</c:v>
                </c:pt>
                <c:pt idx="224">
                  <c:v>43.08</c:v>
                </c:pt>
                <c:pt idx="225">
                  <c:v>47.43</c:v>
                </c:pt>
                <c:pt idx="226">
                  <c:v>41.4</c:v>
                </c:pt>
                <c:pt idx="227">
                  <c:v>44.52</c:v>
                </c:pt>
                <c:pt idx="228">
                  <c:v>42.27</c:v>
                </c:pt>
                <c:pt idx="229">
                  <c:v>43.33</c:v>
                </c:pt>
                <c:pt idx="230">
                  <c:v>42.38</c:v>
                </c:pt>
                <c:pt idx="231">
                  <c:v>44.7</c:v>
                </c:pt>
                <c:pt idx="232">
                  <c:v>42.56</c:v>
                </c:pt>
                <c:pt idx="233">
                  <c:v>41.42</c:v>
                </c:pt>
                <c:pt idx="234">
                  <c:v>42.44</c:v>
                </c:pt>
                <c:pt idx="235">
                  <c:v>41.37</c:v>
                </c:pt>
                <c:pt idx="236">
                  <c:v>40.090000000000003</c:v>
                </c:pt>
                <c:pt idx="237">
                  <c:v>41.86</c:v>
                </c:pt>
                <c:pt idx="238">
                  <c:v>40.28</c:v>
                </c:pt>
                <c:pt idx="239">
                  <c:v>39.53</c:v>
                </c:pt>
                <c:pt idx="240">
                  <c:v>40.24</c:v>
                </c:pt>
                <c:pt idx="241">
                  <c:v>45.03</c:v>
                </c:pt>
                <c:pt idx="242">
                  <c:v>54.1</c:v>
                </c:pt>
                <c:pt idx="243">
                  <c:v>52.06</c:v>
                </c:pt>
                <c:pt idx="244">
                  <c:v>54.46</c:v>
                </c:pt>
                <c:pt idx="245">
                  <c:v>53.14</c:v>
                </c:pt>
              </c:numCache>
            </c:numRef>
          </c:xVal>
          <c:yVal>
            <c:numRef>
              <c:f>Litterature!$R$2:$R$247</c:f>
              <c:numCache>
                <c:formatCode>0.00</c:formatCode>
                <c:ptCount val="246"/>
                <c:pt idx="0">
                  <c:v>2.79</c:v>
                </c:pt>
                <c:pt idx="1">
                  <c:v>5.07</c:v>
                </c:pt>
                <c:pt idx="2">
                  <c:v>7.5500000000000007</c:v>
                </c:pt>
                <c:pt idx="3">
                  <c:v>9.18</c:v>
                </c:pt>
                <c:pt idx="4">
                  <c:v>12.08</c:v>
                </c:pt>
                <c:pt idx="5">
                  <c:v>2.96</c:v>
                </c:pt>
                <c:pt idx="6">
                  <c:v>4.22</c:v>
                </c:pt>
                <c:pt idx="7">
                  <c:v>3.88</c:v>
                </c:pt>
                <c:pt idx="8">
                  <c:v>6.1099999999999994</c:v>
                </c:pt>
                <c:pt idx="9">
                  <c:v>8.49</c:v>
                </c:pt>
                <c:pt idx="10">
                  <c:v>9.42</c:v>
                </c:pt>
                <c:pt idx="11">
                  <c:v>5.12</c:v>
                </c:pt>
                <c:pt idx="12">
                  <c:v>7.7100000000000009</c:v>
                </c:pt>
                <c:pt idx="13">
                  <c:v>8.9400000000000013</c:v>
                </c:pt>
                <c:pt idx="14">
                  <c:v>10.84</c:v>
                </c:pt>
                <c:pt idx="15">
                  <c:v>12.169999999999998</c:v>
                </c:pt>
                <c:pt idx="16">
                  <c:v>13.200000000000001</c:v>
                </c:pt>
                <c:pt idx="17">
                  <c:v>2.74</c:v>
                </c:pt>
                <c:pt idx="18">
                  <c:v>3.0700000000000003</c:v>
                </c:pt>
                <c:pt idx="19">
                  <c:v>2.79</c:v>
                </c:pt>
                <c:pt idx="20">
                  <c:v>2.2599999999999998</c:v>
                </c:pt>
                <c:pt idx="21">
                  <c:v>2.4900000000000002</c:v>
                </c:pt>
                <c:pt idx="22">
                  <c:v>4.55</c:v>
                </c:pt>
                <c:pt idx="23">
                  <c:v>3.79</c:v>
                </c:pt>
                <c:pt idx="24">
                  <c:v>3.84</c:v>
                </c:pt>
                <c:pt idx="25">
                  <c:v>4.4000000000000004</c:v>
                </c:pt>
                <c:pt idx="26">
                  <c:v>6.3</c:v>
                </c:pt>
                <c:pt idx="27">
                  <c:v>10.8</c:v>
                </c:pt>
                <c:pt idx="28">
                  <c:v>11.85</c:v>
                </c:pt>
                <c:pt idx="29">
                  <c:v>2.79</c:v>
                </c:pt>
                <c:pt idx="30">
                  <c:v>2.74</c:v>
                </c:pt>
                <c:pt idx="31">
                  <c:v>2.86</c:v>
                </c:pt>
                <c:pt idx="32">
                  <c:v>3.9299999999999997</c:v>
                </c:pt>
                <c:pt idx="33">
                  <c:v>3.1399999999999997</c:v>
                </c:pt>
                <c:pt idx="34">
                  <c:v>4.7200000000000006</c:v>
                </c:pt>
                <c:pt idx="35">
                  <c:v>5.6</c:v>
                </c:pt>
                <c:pt idx="36">
                  <c:v>6.41</c:v>
                </c:pt>
                <c:pt idx="37">
                  <c:v>7.5500000000000007</c:v>
                </c:pt>
                <c:pt idx="38">
                  <c:v>9.18</c:v>
                </c:pt>
                <c:pt idx="39">
                  <c:v>8.629999999999999</c:v>
                </c:pt>
                <c:pt idx="40">
                  <c:v>10.45</c:v>
                </c:pt>
                <c:pt idx="41">
                  <c:v>6.46</c:v>
                </c:pt>
                <c:pt idx="42">
                  <c:v>6.09</c:v>
                </c:pt>
                <c:pt idx="43">
                  <c:v>3.5700000000000003</c:v>
                </c:pt>
                <c:pt idx="44">
                  <c:v>4.5</c:v>
                </c:pt>
                <c:pt idx="45">
                  <c:v>8.83</c:v>
                </c:pt>
                <c:pt idx="46">
                  <c:v>6.63</c:v>
                </c:pt>
                <c:pt idx="47">
                  <c:v>7.1</c:v>
                </c:pt>
                <c:pt idx="48">
                  <c:v>6.9899999999999993</c:v>
                </c:pt>
                <c:pt idx="49">
                  <c:v>5.14</c:v>
                </c:pt>
                <c:pt idx="50">
                  <c:v>3.59</c:v>
                </c:pt>
                <c:pt idx="51">
                  <c:v>11.8</c:v>
                </c:pt>
                <c:pt idx="52">
                  <c:v>5.66</c:v>
                </c:pt>
                <c:pt idx="53">
                  <c:v>9.32</c:v>
                </c:pt>
                <c:pt idx="54">
                  <c:v>5.21</c:v>
                </c:pt>
                <c:pt idx="55">
                  <c:v>4.1500000000000004</c:v>
                </c:pt>
                <c:pt idx="56">
                  <c:v>4.3599999999999994</c:v>
                </c:pt>
                <c:pt idx="57">
                  <c:v>4.6099999999999994</c:v>
                </c:pt>
                <c:pt idx="58">
                  <c:v>5.83</c:v>
                </c:pt>
                <c:pt idx="59">
                  <c:v>4.95</c:v>
                </c:pt>
                <c:pt idx="60">
                  <c:v>5.3</c:v>
                </c:pt>
                <c:pt idx="61">
                  <c:v>4.83</c:v>
                </c:pt>
                <c:pt idx="62">
                  <c:v>4.28</c:v>
                </c:pt>
                <c:pt idx="63">
                  <c:v>4.4800000000000004</c:v>
                </c:pt>
                <c:pt idx="64">
                  <c:v>4.34</c:v>
                </c:pt>
                <c:pt idx="65">
                  <c:v>3.86</c:v>
                </c:pt>
                <c:pt idx="66">
                  <c:v>4.62</c:v>
                </c:pt>
                <c:pt idx="67">
                  <c:v>4.3099999999999996</c:v>
                </c:pt>
                <c:pt idx="68">
                  <c:v>4.37</c:v>
                </c:pt>
                <c:pt idx="69">
                  <c:v>3.96</c:v>
                </c:pt>
                <c:pt idx="70">
                  <c:v>3.8</c:v>
                </c:pt>
                <c:pt idx="71">
                  <c:v>5</c:v>
                </c:pt>
                <c:pt idx="72">
                  <c:v>4.01</c:v>
                </c:pt>
                <c:pt idx="73">
                  <c:v>4.4400000000000004</c:v>
                </c:pt>
                <c:pt idx="74">
                  <c:v>4.97</c:v>
                </c:pt>
                <c:pt idx="75">
                  <c:v>4.68</c:v>
                </c:pt>
                <c:pt idx="76">
                  <c:v>5.0199999999999996</c:v>
                </c:pt>
                <c:pt idx="77">
                  <c:v>4.68</c:v>
                </c:pt>
                <c:pt idx="78">
                  <c:v>4.62</c:v>
                </c:pt>
                <c:pt idx="79">
                  <c:v>5.3000000000000007</c:v>
                </c:pt>
                <c:pt idx="80">
                  <c:v>4.07</c:v>
                </c:pt>
                <c:pt idx="81">
                  <c:v>4.66</c:v>
                </c:pt>
                <c:pt idx="82">
                  <c:v>4</c:v>
                </c:pt>
                <c:pt idx="83">
                  <c:v>3.62</c:v>
                </c:pt>
                <c:pt idx="84">
                  <c:v>4.38</c:v>
                </c:pt>
                <c:pt idx="85">
                  <c:v>3.66</c:v>
                </c:pt>
                <c:pt idx="86">
                  <c:v>2.67</c:v>
                </c:pt>
                <c:pt idx="87">
                  <c:v>2.36</c:v>
                </c:pt>
                <c:pt idx="88">
                  <c:v>1.88</c:v>
                </c:pt>
                <c:pt idx="89">
                  <c:v>3.3499999999999996</c:v>
                </c:pt>
                <c:pt idx="90">
                  <c:v>3.34</c:v>
                </c:pt>
                <c:pt idx="91">
                  <c:v>4.13</c:v>
                </c:pt>
                <c:pt idx="92">
                  <c:v>6.1300000000000008</c:v>
                </c:pt>
                <c:pt idx="93">
                  <c:v>5.34</c:v>
                </c:pt>
                <c:pt idx="94">
                  <c:v>3.4000000000000004</c:v>
                </c:pt>
                <c:pt idx="95">
                  <c:v>4.9000000000000004</c:v>
                </c:pt>
                <c:pt idx="96">
                  <c:v>4.62</c:v>
                </c:pt>
                <c:pt idx="97">
                  <c:v>5.09</c:v>
                </c:pt>
                <c:pt idx="98">
                  <c:v>3.31</c:v>
                </c:pt>
                <c:pt idx="99">
                  <c:v>4.54</c:v>
                </c:pt>
                <c:pt idx="100">
                  <c:v>4.67</c:v>
                </c:pt>
                <c:pt idx="101">
                  <c:v>3.81</c:v>
                </c:pt>
                <c:pt idx="102">
                  <c:v>4.59</c:v>
                </c:pt>
                <c:pt idx="103">
                  <c:v>4.91</c:v>
                </c:pt>
                <c:pt idx="104">
                  <c:v>4.04</c:v>
                </c:pt>
                <c:pt idx="105">
                  <c:v>4.37</c:v>
                </c:pt>
                <c:pt idx="106">
                  <c:v>4.53</c:v>
                </c:pt>
                <c:pt idx="107">
                  <c:v>4.33</c:v>
                </c:pt>
                <c:pt idx="108">
                  <c:v>3.96</c:v>
                </c:pt>
                <c:pt idx="109">
                  <c:v>5.08</c:v>
                </c:pt>
                <c:pt idx="110">
                  <c:v>4.37</c:v>
                </c:pt>
                <c:pt idx="111">
                  <c:v>4.88</c:v>
                </c:pt>
                <c:pt idx="112">
                  <c:v>4.68</c:v>
                </c:pt>
                <c:pt idx="113">
                  <c:v>4.97</c:v>
                </c:pt>
                <c:pt idx="114">
                  <c:v>4.7300000000000004</c:v>
                </c:pt>
                <c:pt idx="115">
                  <c:v>4.8499999999999996</c:v>
                </c:pt>
                <c:pt idx="116">
                  <c:v>5.0599999999999996</c:v>
                </c:pt>
                <c:pt idx="117">
                  <c:v>4.09</c:v>
                </c:pt>
                <c:pt idx="118">
                  <c:v>5</c:v>
                </c:pt>
                <c:pt idx="119">
                  <c:v>5.58</c:v>
                </c:pt>
                <c:pt idx="120">
                  <c:v>3.44</c:v>
                </c:pt>
                <c:pt idx="121">
                  <c:v>4.87</c:v>
                </c:pt>
                <c:pt idx="122">
                  <c:v>4.16</c:v>
                </c:pt>
                <c:pt idx="123">
                  <c:v>5.01</c:v>
                </c:pt>
                <c:pt idx="124">
                  <c:v>4.12</c:v>
                </c:pt>
                <c:pt idx="125">
                  <c:v>4.6400000000000006</c:v>
                </c:pt>
                <c:pt idx="126">
                  <c:v>3.62</c:v>
                </c:pt>
                <c:pt idx="127">
                  <c:v>4.3100000000000005</c:v>
                </c:pt>
                <c:pt idx="128">
                  <c:v>5.38</c:v>
                </c:pt>
                <c:pt idx="129">
                  <c:v>5.21</c:v>
                </c:pt>
                <c:pt idx="130">
                  <c:v>4.1400000000000006</c:v>
                </c:pt>
                <c:pt idx="131">
                  <c:v>4.24</c:v>
                </c:pt>
                <c:pt idx="132">
                  <c:v>1.94</c:v>
                </c:pt>
                <c:pt idx="133">
                  <c:v>3.23</c:v>
                </c:pt>
                <c:pt idx="134">
                  <c:v>2.04</c:v>
                </c:pt>
                <c:pt idx="135">
                  <c:v>2.33</c:v>
                </c:pt>
                <c:pt idx="136">
                  <c:v>4.6499999999999995</c:v>
                </c:pt>
                <c:pt idx="137">
                  <c:v>3.41</c:v>
                </c:pt>
                <c:pt idx="138">
                  <c:v>4.34</c:v>
                </c:pt>
                <c:pt idx="139">
                  <c:v>2.92</c:v>
                </c:pt>
                <c:pt idx="140">
                  <c:v>5.21</c:v>
                </c:pt>
                <c:pt idx="141">
                  <c:v>4.08</c:v>
                </c:pt>
                <c:pt idx="142">
                  <c:v>5.08</c:v>
                </c:pt>
                <c:pt idx="143">
                  <c:v>5.07</c:v>
                </c:pt>
                <c:pt idx="144">
                  <c:v>4.9800000000000004</c:v>
                </c:pt>
                <c:pt idx="145">
                  <c:v>4.34</c:v>
                </c:pt>
                <c:pt idx="146">
                  <c:v>3.75</c:v>
                </c:pt>
                <c:pt idx="147">
                  <c:v>3.94</c:v>
                </c:pt>
                <c:pt idx="148">
                  <c:v>3.81</c:v>
                </c:pt>
                <c:pt idx="149">
                  <c:v>3.6100000000000003</c:v>
                </c:pt>
                <c:pt idx="150">
                  <c:v>4.08</c:v>
                </c:pt>
                <c:pt idx="151">
                  <c:v>3.81</c:v>
                </c:pt>
                <c:pt idx="152">
                  <c:v>3.3600000000000003</c:v>
                </c:pt>
                <c:pt idx="153">
                  <c:v>3.44</c:v>
                </c:pt>
                <c:pt idx="154">
                  <c:v>3.81</c:v>
                </c:pt>
                <c:pt idx="155">
                  <c:v>4.3100000000000005</c:v>
                </c:pt>
                <c:pt idx="156">
                  <c:v>3.62</c:v>
                </c:pt>
                <c:pt idx="157">
                  <c:v>3.72</c:v>
                </c:pt>
                <c:pt idx="158">
                  <c:v>3.84</c:v>
                </c:pt>
                <c:pt idx="159">
                  <c:v>3.06</c:v>
                </c:pt>
                <c:pt idx="160">
                  <c:v>3.7199999999999998</c:v>
                </c:pt>
                <c:pt idx="161">
                  <c:v>2.98</c:v>
                </c:pt>
                <c:pt idx="162">
                  <c:v>4.46</c:v>
                </c:pt>
                <c:pt idx="163">
                  <c:v>4.04</c:v>
                </c:pt>
                <c:pt idx="164">
                  <c:v>2.48</c:v>
                </c:pt>
                <c:pt idx="165">
                  <c:v>2.5999999999999996</c:v>
                </c:pt>
                <c:pt idx="166">
                  <c:v>3.33</c:v>
                </c:pt>
                <c:pt idx="167">
                  <c:v>3.86</c:v>
                </c:pt>
                <c:pt idx="168">
                  <c:v>4.16</c:v>
                </c:pt>
                <c:pt idx="169">
                  <c:v>3.74</c:v>
                </c:pt>
                <c:pt idx="170">
                  <c:v>4.8</c:v>
                </c:pt>
                <c:pt idx="171">
                  <c:v>6.15</c:v>
                </c:pt>
                <c:pt idx="172">
                  <c:v>3.07</c:v>
                </c:pt>
                <c:pt idx="173">
                  <c:v>3.67</c:v>
                </c:pt>
                <c:pt idx="174">
                  <c:v>4.4000000000000004</c:v>
                </c:pt>
                <c:pt idx="175">
                  <c:v>3.8499999999999996</c:v>
                </c:pt>
                <c:pt idx="176">
                  <c:v>3.8099999999999996</c:v>
                </c:pt>
                <c:pt idx="177">
                  <c:v>4.7200000000000006</c:v>
                </c:pt>
                <c:pt idx="178">
                  <c:v>4.33</c:v>
                </c:pt>
                <c:pt idx="179">
                  <c:v>3.0300000000000002</c:v>
                </c:pt>
                <c:pt idx="180">
                  <c:v>5.63</c:v>
                </c:pt>
                <c:pt idx="181">
                  <c:v>5.57</c:v>
                </c:pt>
                <c:pt idx="182">
                  <c:v>3.5</c:v>
                </c:pt>
                <c:pt idx="183">
                  <c:v>3.6900000000000004</c:v>
                </c:pt>
                <c:pt idx="184">
                  <c:v>4.0599999999999996</c:v>
                </c:pt>
                <c:pt idx="185">
                  <c:v>2.84</c:v>
                </c:pt>
                <c:pt idx="186">
                  <c:v>3.7800000000000002</c:v>
                </c:pt>
                <c:pt idx="187">
                  <c:v>4.4000000000000004</c:v>
                </c:pt>
                <c:pt idx="188">
                  <c:v>3.67</c:v>
                </c:pt>
                <c:pt idx="189">
                  <c:v>3.6500000000000004</c:v>
                </c:pt>
                <c:pt idx="190">
                  <c:v>2.81</c:v>
                </c:pt>
                <c:pt idx="191">
                  <c:v>3.3600000000000003</c:v>
                </c:pt>
                <c:pt idx="192">
                  <c:v>3.83</c:v>
                </c:pt>
                <c:pt idx="193">
                  <c:v>2.67</c:v>
                </c:pt>
                <c:pt idx="194">
                  <c:v>4.18</c:v>
                </c:pt>
                <c:pt idx="195">
                  <c:v>3.94</c:v>
                </c:pt>
                <c:pt idx="196">
                  <c:v>4.46</c:v>
                </c:pt>
                <c:pt idx="197">
                  <c:v>3.68</c:v>
                </c:pt>
                <c:pt idx="198">
                  <c:v>4.25</c:v>
                </c:pt>
                <c:pt idx="199">
                  <c:v>5.1400000000000006</c:v>
                </c:pt>
                <c:pt idx="200">
                  <c:v>3.3</c:v>
                </c:pt>
                <c:pt idx="201">
                  <c:v>5.4</c:v>
                </c:pt>
                <c:pt idx="202">
                  <c:v>7.89</c:v>
                </c:pt>
                <c:pt idx="203">
                  <c:v>5.1099999999999994</c:v>
                </c:pt>
                <c:pt idx="204">
                  <c:v>5.4399999999999995</c:v>
                </c:pt>
                <c:pt idx="205">
                  <c:v>5.66</c:v>
                </c:pt>
                <c:pt idx="206">
                  <c:v>6.63</c:v>
                </c:pt>
                <c:pt idx="207">
                  <c:v>4.95</c:v>
                </c:pt>
                <c:pt idx="208">
                  <c:v>3.25</c:v>
                </c:pt>
                <c:pt idx="209">
                  <c:v>4</c:v>
                </c:pt>
                <c:pt idx="210">
                  <c:v>3.35</c:v>
                </c:pt>
                <c:pt idx="211">
                  <c:v>2.1</c:v>
                </c:pt>
                <c:pt idx="212">
                  <c:v>3.4299999999999997</c:v>
                </c:pt>
                <c:pt idx="213">
                  <c:v>2.93</c:v>
                </c:pt>
                <c:pt idx="214">
                  <c:v>2.23</c:v>
                </c:pt>
                <c:pt idx="215">
                  <c:v>2.0099999999999998</c:v>
                </c:pt>
                <c:pt idx="216">
                  <c:v>3.09</c:v>
                </c:pt>
                <c:pt idx="217">
                  <c:v>2.7199999999999998</c:v>
                </c:pt>
                <c:pt idx="218">
                  <c:v>2.9699999999999998</c:v>
                </c:pt>
                <c:pt idx="219">
                  <c:v>3.74</c:v>
                </c:pt>
                <c:pt idx="220">
                  <c:v>3.8499999999999996</c:v>
                </c:pt>
                <c:pt idx="221">
                  <c:v>4.84</c:v>
                </c:pt>
                <c:pt idx="222">
                  <c:v>3.7300000000000004</c:v>
                </c:pt>
                <c:pt idx="223">
                  <c:v>1.1000000000000001</c:v>
                </c:pt>
                <c:pt idx="224">
                  <c:v>4.1500000000000004</c:v>
                </c:pt>
                <c:pt idx="225">
                  <c:v>6.3000000000000007</c:v>
                </c:pt>
                <c:pt idx="226">
                  <c:v>3.38</c:v>
                </c:pt>
                <c:pt idx="227">
                  <c:v>4.5500000000000007</c:v>
                </c:pt>
                <c:pt idx="228">
                  <c:v>2.71</c:v>
                </c:pt>
                <c:pt idx="229">
                  <c:v>4.2700000000000005</c:v>
                </c:pt>
                <c:pt idx="230">
                  <c:v>3.61</c:v>
                </c:pt>
                <c:pt idx="231">
                  <c:v>5.08</c:v>
                </c:pt>
                <c:pt idx="232">
                  <c:v>3.8200000000000003</c:v>
                </c:pt>
                <c:pt idx="233">
                  <c:v>2.6</c:v>
                </c:pt>
                <c:pt idx="234">
                  <c:v>3.48</c:v>
                </c:pt>
                <c:pt idx="235">
                  <c:v>4.95</c:v>
                </c:pt>
                <c:pt idx="236">
                  <c:v>4.4499999999999993</c:v>
                </c:pt>
                <c:pt idx="237">
                  <c:v>4.29</c:v>
                </c:pt>
                <c:pt idx="238">
                  <c:v>6.0500000000000007</c:v>
                </c:pt>
                <c:pt idx="239">
                  <c:v>5.58</c:v>
                </c:pt>
                <c:pt idx="240">
                  <c:v>4.33</c:v>
                </c:pt>
                <c:pt idx="241">
                  <c:v>9.18</c:v>
                </c:pt>
                <c:pt idx="242">
                  <c:v>10.25</c:v>
                </c:pt>
                <c:pt idx="243">
                  <c:v>10.629999999999999</c:v>
                </c:pt>
                <c:pt idx="244">
                  <c:v>14.22</c:v>
                </c:pt>
                <c:pt idx="245">
                  <c:v>11.61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8757-CB44-BBEF-A382722AEA2C}"/>
            </c:ext>
          </c:extLst>
        </c:ser>
        <c:ser>
          <c:idx val="9"/>
          <c:order val="9"/>
          <c:tx>
            <c:v>Mayotte - Old shield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Litterature!$F$257:$F$345</c:f>
              <c:numCache>
                <c:formatCode>0.00</c:formatCode>
                <c:ptCount val="89"/>
                <c:pt idx="0">
                  <c:v>38.9</c:v>
                </c:pt>
                <c:pt idx="1">
                  <c:v>44</c:v>
                </c:pt>
                <c:pt idx="2">
                  <c:v>41.02</c:v>
                </c:pt>
                <c:pt idx="3">
                  <c:v>45.18</c:v>
                </c:pt>
                <c:pt idx="4">
                  <c:v>51.23</c:v>
                </c:pt>
                <c:pt idx="5">
                  <c:v>45.23</c:v>
                </c:pt>
                <c:pt idx="6">
                  <c:v>44.6</c:v>
                </c:pt>
                <c:pt idx="7">
                  <c:v>54.19</c:v>
                </c:pt>
                <c:pt idx="8">
                  <c:v>44.59</c:v>
                </c:pt>
                <c:pt idx="9">
                  <c:v>42.23</c:v>
                </c:pt>
                <c:pt idx="10">
                  <c:v>41.36</c:v>
                </c:pt>
                <c:pt idx="11">
                  <c:v>36.630000000000003</c:v>
                </c:pt>
                <c:pt idx="12">
                  <c:v>39.840000000000003</c:v>
                </c:pt>
                <c:pt idx="13">
                  <c:v>41.9</c:v>
                </c:pt>
                <c:pt idx="14">
                  <c:v>42.02</c:v>
                </c:pt>
                <c:pt idx="15">
                  <c:v>42.81</c:v>
                </c:pt>
                <c:pt idx="16">
                  <c:v>43.17</c:v>
                </c:pt>
                <c:pt idx="17">
                  <c:v>43.44</c:v>
                </c:pt>
                <c:pt idx="18">
                  <c:v>43.53</c:v>
                </c:pt>
                <c:pt idx="19">
                  <c:v>44.34</c:v>
                </c:pt>
                <c:pt idx="20">
                  <c:v>44.46</c:v>
                </c:pt>
                <c:pt idx="21">
                  <c:v>44.72</c:v>
                </c:pt>
                <c:pt idx="22">
                  <c:v>45.16</c:v>
                </c:pt>
                <c:pt idx="23">
                  <c:v>45.25</c:v>
                </c:pt>
                <c:pt idx="24">
                  <c:v>45.34</c:v>
                </c:pt>
                <c:pt idx="25">
                  <c:v>45.71</c:v>
                </c:pt>
                <c:pt idx="26">
                  <c:v>49.02</c:v>
                </c:pt>
                <c:pt idx="27">
                  <c:v>51.66</c:v>
                </c:pt>
                <c:pt idx="28">
                  <c:v>55.85</c:v>
                </c:pt>
                <c:pt idx="29">
                  <c:v>46.73</c:v>
                </c:pt>
                <c:pt idx="30">
                  <c:v>46.91</c:v>
                </c:pt>
                <c:pt idx="31">
                  <c:v>52.8</c:v>
                </c:pt>
                <c:pt idx="32">
                  <c:v>44.1</c:v>
                </c:pt>
                <c:pt idx="33">
                  <c:v>58.02</c:v>
                </c:pt>
                <c:pt idx="34">
                  <c:v>44.75</c:v>
                </c:pt>
                <c:pt idx="35">
                  <c:v>46.53</c:v>
                </c:pt>
                <c:pt idx="36">
                  <c:v>40.74</c:v>
                </c:pt>
                <c:pt idx="37">
                  <c:v>43.36</c:v>
                </c:pt>
                <c:pt idx="38">
                  <c:v>49.59</c:v>
                </c:pt>
                <c:pt idx="39">
                  <c:v>36.549999999999997</c:v>
                </c:pt>
                <c:pt idx="40">
                  <c:v>44.82</c:v>
                </c:pt>
                <c:pt idx="41">
                  <c:v>43.98</c:v>
                </c:pt>
                <c:pt idx="42">
                  <c:v>46.38</c:v>
                </c:pt>
                <c:pt idx="43">
                  <c:v>47.18</c:v>
                </c:pt>
                <c:pt idx="44">
                  <c:v>49.77</c:v>
                </c:pt>
                <c:pt idx="45">
                  <c:v>58.98</c:v>
                </c:pt>
                <c:pt idx="46">
                  <c:v>60.35</c:v>
                </c:pt>
                <c:pt idx="47">
                  <c:v>44.91</c:v>
                </c:pt>
                <c:pt idx="48">
                  <c:v>46.76</c:v>
                </c:pt>
                <c:pt idx="49">
                  <c:v>55</c:v>
                </c:pt>
                <c:pt idx="50">
                  <c:v>56.15</c:v>
                </c:pt>
                <c:pt idx="51">
                  <c:v>58.47</c:v>
                </c:pt>
                <c:pt idx="52">
                  <c:v>42.56</c:v>
                </c:pt>
                <c:pt idx="53">
                  <c:v>39.76</c:v>
                </c:pt>
                <c:pt idx="54">
                  <c:v>40.1</c:v>
                </c:pt>
                <c:pt idx="55">
                  <c:v>45.49</c:v>
                </c:pt>
                <c:pt idx="56">
                  <c:v>41.81</c:v>
                </c:pt>
                <c:pt idx="57">
                  <c:v>38.9</c:v>
                </c:pt>
                <c:pt idx="58">
                  <c:v>41.67</c:v>
                </c:pt>
                <c:pt idx="59">
                  <c:v>53.91</c:v>
                </c:pt>
                <c:pt idx="60">
                  <c:v>46.02</c:v>
                </c:pt>
                <c:pt idx="61">
                  <c:v>38.1</c:v>
                </c:pt>
                <c:pt idx="62">
                  <c:v>42.15</c:v>
                </c:pt>
                <c:pt idx="63">
                  <c:v>53.55</c:v>
                </c:pt>
                <c:pt idx="64">
                  <c:v>54.58</c:v>
                </c:pt>
                <c:pt idx="65">
                  <c:v>49.94</c:v>
                </c:pt>
                <c:pt idx="66">
                  <c:v>42.03</c:v>
                </c:pt>
                <c:pt idx="67">
                  <c:v>54.34</c:v>
                </c:pt>
                <c:pt idx="68">
                  <c:v>39.950000000000003</c:v>
                </c:pt>
                <c:pt idx="69">
                  <c:v>41.63</c:v>
                </c:pt>
                <c:pt idx="70">
                  <c:v>40.54</c:v>
                </c:pt>
                <c:pt idx="71">
                  <c:v>46.82</c:v>
                </c:pt>
                <c:pt idx="72">
                  <c:v>39.32</c:v>
                </c:pt>
                <c:pt idx="73">
                  <c:v>40.090000000000003</c:v>
                </c:pt>
                <c:pt idx="74">
                  <c:v>41.25</c:v>
                </c:pt>
                <c:pt idx="75">
                  <c:v>40.47</c:v>
                </c:pt>
                <c:pt idx="76">
                  <c:v>40.9</c:v>
                </c:pt>
                <c:pt idx="77">
                  <c:v>41.51</c:v>
                </c:pt>
                <c:pt idx="78">
                  <c:v>42.92</c:v>
                </c:pt>
                <c:pt idx="79">
                  <c:v>40.99</c:v>
                </c:pt>
                <c:pt idx="80">
                  <c:v>47.15</c:v>
                </c:pt>
                <c:pt idx="81">
                  <c:v>54.47</c:v>
                </c:pt>
                <c:pt idx="82">
                  <c:v>38.299999999999997</c:v>
                </c:pt>
                <c:pt idx="83">
                  <c:v>50.24</c:v>
                </c:pt>
                <c:pt idx="84">
                  <c:v>40.4</c:v>
                </c:pt>
                <c:pt idx="85">
                  <c:v>48.54</c:v>
                </c:pt>
                <c:pt idx="86">
                  <c:v>38.72</c:v>
                </c:pt>
                <c:pt idx="87">
                  <c:v>41.28</c:v>
                </c:pt>
                <c:pt idx="88">
                  <c:v>40.67</c:v>
                </c:pt>
              </c:numCache>
            </c:numRef>
          </c:xVal>
          <c:yVal>
            <c:numRef>
              <c:f>Litterature!$R$257:$R$345</c:f>
              <c:numCache>
                <c:formatCode>0.00</c:formatCode>
                <c:ptCount val="89"/>
                <c:pt idx="0">
                  <c:v>5.03</c:v>
                </c:pt>
                <c:pt idx="1">
                  <c:v>2.9000000000000004</c:v>
                </c:pt>
                <c:pt idx="2">
                  <c:v>7.4599999999999991</c:v>
                </c:pt>
                <c:pt idx="3">
                  <c:v>5.3900000000000006</c:v>
                </c:pt>
                <c:pt idx="4">
                  <c:v>15.32</c:v>
                </c:pt>
                <c:pt idx="5">
                  <c:v>5.2799999999999994</c:v>
                </c:pt>
                <c:pt idx="6">
                  <c:v>5.2</c:v>
                </c:pt>
                <c:pt idx="7">
                  <c:v>13.71</c:v>
                </c:pt>
                <c:pt idx="8">
                  <c:v>8.89</c:v>
                </c:pt>
                <c:pt idx="9">
                  <c:v>2.1</c:v>
                </c:pt>
                <c:pt idx="10">
                  <c:v>6.8100000000000005</c:v>
                </c:pt>
                <c:pt idx="11">
                  <c:v>4.54</c:v>
                </c:pt>
                <c:pt idx="12">
                  <c:v>5.5399999999999991</c:v>
                </c:pt>
                <c:pt idx="13">
                  <c:v>5.68</c:v>
                </c:pt>
                <c:pt idx="14">
                  <c:v>3.77</c:v>
                </c:pt>
                <c:pt idx="15">
                  <c:v>5.25</c:v>
                </c:pt>
                <c:pt idx="16">
                  <c:v>2.9299999999999997</c:v>
                </c:pt>
                <c:pt idx="17">
                  <c:v>4.71</c:v>
                </c:pt>
                <c:pt idx="18">
                  <c:v>3.6399999999999997</c:v>
                </c:pt>
                <c:pt idx="19">
                  <c:v>3.0700000000000003</c:v>
                </c:pt>
                <c:pt idx="20">
                  <c:v>2.96</c:v>
                </c:pt>
                <c:pt idx="21">
                  <c:v>4.1400000000000006</c:v>
                </c:pt>
                <c:pt idx="22">
                  <c:v>3.48</c:v>
                </c:pt>
                <c:pt idx="23">
                  <c:v>4.18</c:v>
                </c:pt>
                <c:pt idx="24">
                  <c:v>4.6000000000000005</c:v>
                </c:pt>
                <c:pt idx="25">
                  <c:v>3.6900000000000004</c:v>
                </c:pt>
                <c:pt idx="26">
                  <c:v>7.49</c:v>
                </c:pt>
                <c:pt idx="27">
                  <c:v>13.5</c:v>
                </c:pt>
                <c:pt idx="28">
                  <c:v>15.329999999999998</c:v>
                </c:pt>
                <c:pt idx="29">
                  <c:v>4.68</c:v>
                </c:pt>
                <c:pt idx="30">
                  <c:v>5.67</c:v>
                </c:pt>
                <c:pt idx="31">
                  <c:v>9.35</c:v>
                </c:pt>
                <c:pt idx="32">
                  <c:v>4.75</c:v>
                </c:pt>
                <c:pt idx="33">
                  <c:v>11.94</c:v>
                </c:pt>
                <c:pt idx="34">
                  <c:v>3.84</c:v>
                </c:pt>
                <c:pt idx="35">
                  <c:v>4.5</c:v>
                </c:pt>
                <c:pt idx="36">
                  <c:v>4.0999999999999996</c:v>
                </c:pt>
                <c:pt idx="37">
                  <c:v>4.95</c:v>
                </c:pt>
                <c:pt idx="38">
                  <c:v>5.82</c:v>
                </c:pt>
                <c:pt idx="39">
                  <c:v>3.12</c:v>
                </c:pt>
                <c:pt idx="40">
                  <c:v>3.42</c:v>
                </c:pt>
                <c:pt idx="41">
                  <c:v>4.2</c:v>
                </c:pt>
                <c:pt idx="42">
                  <c:v>6.35</c:v>
                </c:pt>
                <c:pt idx="43">
                  <c:v>5</c:v>
                </c:pt>
                <c:pt idx="44">
                  <c:v>7.3000000000000007</c:v>
                </c:pt>
                <c:pt idx="45">
                  <c:v>13.73</c:v>
                </c:pt>
                <c:pt idx="46">
                  <c:v>12.85</c:v>
                </c:pt>
                <c:pt idx="47">
                  <c:v>5.39</c:v>
                </c:pt>
                <c:pt idx="48">
                  <c:v>5.8500000000000005</c:v>
                </c:pt>
                <c:pt idx="49">
                  <c:v>10.809999999999999</c:v>
                </c:pt>
                <c:pt idx="50">
                  <c:v>11.68</c:v>
                </c:pt>
                <c:pt idx="51">
                  <c:v>12.61</c:v>
                </c:pt>
                <c:pt idx="52">
                  <c:v>4.8100000000000005</c:v>
                </c:pt>
                <c:pt idx="53">
                  <c:v>5.35</c:v>
                </c:pt>
                <c:pt idx="54">
                  <c:v>6.73</c:v>
                </c:pt>
                <c:pt idx="55">
                  <c:v>11.77</c:v>
                </c:pt>
                <c:pt idx="56">
                  <c:v>9.74</c:v>
                </c:pt>
                <c:pt idx="57">
                  <c:v>3.91</c:v>
                </c:pt>
                <c:pt idx="58">
                  <c:v>3.4699999999999998</c:v>
                </c:pt>
                <c:pt idx="59">
                  <c:v>14.639999999999999</c:v>
                </c:pt>
                <c:pt idx="60">
                  <c:v>12.71</c:v>
                </c:pt>
                <c:pt idx="61">
                  <c:v>4.49</c:v>
                </c:pt>
                <c:pt idx="62">
                  <c:v>4.62</c:v>
                </c:pt>
                <c:pt idx="63">
                  <c:v>12.81</c:v>
                </c:pt>
                <c:pt idx="64">
                  <c:v>14.62</c:v>
                </c:pt>
                <c:pt idx="65">
                  <c:v>11.8</c:v>
                </c:pt>
                <c:pt idx="66">
                  <c:v>3.43</c:v>
                </c:pt>
                <c:pt idx="67">
                  <c:v>13.93</c:v>
                </c:pt>
                <c:pt idx="68">
                  <c:v>4</c:v>
                </c:pt>
                <c:pt idx="69">
                  <c:v>6.57</c:v>
                </c:pt>
                <c:pt idx="70">
                  <c:v>3.66</c:v>
                </c:pt>
                <c:pt idx="71">
                  <c:v>3.67</c:v>
                </c:pt>
                <c:pt idx="72">
                  <c:v>4.5999999999999996</c:v>
                </c:pt>
                <c:pt idx="73">
                  <c:v>5</c:v>
                </c:pt>
                <c:pt idx="74">
                  <c:v>5.54</c:v>
                </c:pt>
                <c:pt idx="75">
                  <c:v>5.67</c:v>
                </c:pt>
                <c:pt idx="76">
                  <c:v>7.02</c:v>
                </c:pt>
                <c:pt idx="77">
                  <c:v>7.45</c:v>
                </c:pt>
                <c:pt idx="78">
                  <c:v>8.5599999999999987</c:v>
                </c:pt>
                <c:pt idx="79">
                  <c:v>8.26</c:v>
                </c:pt>
                <c:pt idx="80">
                  <c:v>10.96</c:v>
                </c:pt>
                <c:pt idx="81">
                  <c:v>14.14</c:v>
                </c:pt>
                <c:pt idx="82">
                  <c:v>5.08</c:v>
                </c:pt>
                <c:pt idx="83">
                  <c:v>12.940000000000001</c:v>
                </c:pt>
                <c:pt idx="84">
                  <c:v>7.49</c:v>
                </c:pt>
                <c:pt idx="85">
                  <c:v>12.71</c:v>
                </c:pt>
                <c:pt idx="86">
                  <c:v>7.27</c:v>
                </c:pt>
                <c:pt idx="87">
                  <c:v>5.34</c:v>
                </c:pt>
                <c:pt idx="88">
                  <c:v>5.99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8757-CB44-BBEF-A382722AEA2C}"/>
            </c:ext>
          </c:extLst>
        </c:ser>
        <c:ser>
          <c:idx val="15"/>
          <c:order val="10"/>
          <c:tx>
            <c:v>Mayotte - Petite Terre</c:v>
          </c:tx>
          <c:spPr>
            <a:ln>
              <a:noFill/>
            </a:ln>
          </c:spPr>
          <c:marker>
            <c:symbol val="diamond"/>
            <c:size val="10"/>
            <c:spPr>
              <a:ln>
                <a:solidFill>
                  <a:schemeClr val="bg1"/>
                </a:solidFill>
              </a:ln>
            </c:spPr>
          </c:marker>
          <c:xVal>
            <c:numRef>
              <c:f>Litterature!$F$248:$F$256</c:f>
              <c:numCache>
                <c:formatCode>0.00</c:formatCode>
                <c:ptCount val="9"/>
                <c:pt idx="0">
                  <c:v>44.31</c:v>
                </c:pt>
                <c:pt idx="1">
                  <c:v>47.39</c:v>
                </c:pt>
                <c:pt idx="2">
                  <c:v>59.1</c:v>
                </c:pt>
                <c:pt idx="3">
                  <c:v>57.8</c:v>
                </c:pt>
                <c:pt idx="4">
                  <c:v>44.08</c:v>
                </c:pt>
                <c:pt idx="5">
                  <c:v>57.7</c:v>
                </c:pt>
                <c:pt idx="6">
                  <c:v>58.46</c:v>
                </c:pt>
                <c:pt idx="7">
                  <c:v>58.42</c:v>
                </c:pt>
                <c:pt idx="8">
                  <c:v>56.95</c:v>
                </c:pt>
              </c:numCache>
            </c:numRef>
          </c:xVal>
          <c:yVal>
            <c:numRef>
              <c:f>Litterature!$R$248:$R$256</c:f>
              <c:numCache>
                <c:formatCode>0.00</c:formatCode>
                <c:ptCount val="9"/>
                <c:pt idx="0">
                  <c:v>6.68</c:v>
                </c:pt>
                <c:pt idx="1">
                  <c:v>8.4600000000000009</c:v>
                </c:pt>
                <c:pt idx="2">
                  <c:v>12.77</c:v>
                </c:pt>
                <c:pt idx="3">
                  <c:v>13.18</c:v>
                </c:pt>
                <c:pt idx="4">
                  <c:v>2.5700000000000003</c:v>
                </c:pt>
                <c:pt idx="5">
                  <c:v>13.190000000000001</c:v>
                </c:pt>
                <c:pt idx="6">
                  <c:v>13.98</c:v>
                </c:pt>
                <c:pt idx="7">
                  <c:v>13.79</c:v>
                </c:pt>
                <c:pt idx="8">
                  <c:v>13.45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8757-CB44-BBEF-A382722AEA2C}"/>
            </c:ext>
          </c:extLst>
        </c:ser>
        <c:ser>
          <c:idx val="10"/>
          <c:order val="11"/>
          <c:tx>
            <c:v>Mayotte - Volcanic chain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rgbClr val="8EBFC4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2022'!$Q$2:$Q$47</c:f>
              <c:numCache>
                <c:formatCode>0.0</c:formatCode>
                <c:ptCount val="46"/>
                <c:pt idx="0">
                  <c:v>58.141625974499583</c:v>
                </c:pt>
                <c:pt idx="1">
                  <c:v>58.372214720972835</c:v>
                </c:pt>
                <c:pt idx="2">
                  <c:v>57.980145996906678</c:v>
                </c:pt>
                <c:pt idx="3">
                  <c:v>58.267839794717723</c:v>
                </c:pt>
                <c:pt idx="4">
                  <c:v>58.337676146805507</c:v>
                </c:pt>
                <c:pt idx="5">
                  <c:v>58.75136873549453</c:v>
                </c:pt>
                <c:pt idx="6">
                  <c:v>58.007972408621065</c:v>
                </c:pt>
                <c:pt idx="7">
                  <c:v>58.436064669649419</c:v>
                </c:pt>
                <c:pt idx="8">
                  <c:v>58.20328929635491</c:v>
                </c:pt>
                <c:pt idx="9">
                  <c:v>58.449296588009787</c:v>
                </c:pt>
                <c:pt idx="10">
                  <c:v>58.31608478268582</c:v>
                </c:pt>
                <c:pt idx="11">
                  <c:v>58.0335395087656</c:v>
                </c:pt>
                <c:pt idx="12">
                  <c:v>58.386131438706776</c:v>
                </c:pt>
                <c:pt idx="13">
                  <c:v>43.677193251738217</c:v>
                </c:pt>
                <c:pt idx="14">
                  <c:v>48.462261757037709</c:v>
                </c:pt>
                <c:pt idx="15">
                  <c:v>47.231310711182331</c:v>
                </c:pt>
                <c:pt idx="16">
                  <c:v>46.959995152898969</c:v>
                </c:pt>
                <c:pt idx="17">
                  <c:v>46.573450661645097</c:v>
                </c:pt>
                <c:pt idx="18">
                  <c:v>47.00430971250227</c:v>
                </c:pt>
                <c:pt idx="19">
                  <c:v>47.293530205895664</c:v>
                </c:pt>
                <c:pt idx="20">
                  <c:v>46.80151088706122</c:v>
                </c:pt>
                <c:pt idx="21">
                  <c:v>48.600215917704368</c:v>
                </c:pt>
                <c:pt idx="22">
                  <c:v>45.194511858639977</c:v>
                </c:pt>
                <c:pt idx="23">
                  <c:v>48.329278762205107</c:v>
                </c:pt>
                <c:pt idx="24">
                  <c:v>47.555901508473291</c:v>
                </c:pt>
                <c:pt idx="25">
                  <c:v>47.907261879953637</c:v>
                </c:pt>
                <c:pt idx="26">
                  <c:v>47.982716602942119</c:v>
                </c:pt>
                <c:pt idx="27">
                  <c:v>48.343311940958706</c:v>
                </c:pt>
                <c:pt idx="28">
                  <c:v>48.588955755002729</c:v>
                </c:pt>
                <c:pt idx="29">
                  <c:v>47.872286996886601</c:v>
                </c:pt>
                <c:pt idx="30">
                  <c:v>48.279521417847015</c:v>
                </c:pt>
                <c:pt idx="31">
                  <c:v>48.249441282196507</c:v>
                </c:pt>
                <c:pt idx="32">
                  <c:v>48.810938995095263</c:v>
                </c:pt>
                <c:pt idx="33">
                  <c:v>48.950765848382893</c:v>
                </c:pt>
                <c:pt idx="34">
                  <c:v>49.14636277847297</c:v>
                </c:pt>
                <c:pt idx="35">
                  <c:v>48.455197704372843</c:v>
                </c:pt>
                <c:pt idx="36">
                  <c:v>48.665853691729232</c:v>
                </c:pt>
                <c:pt idx="37">
                  <c:v>44.289239270724572</c:v>
                </c:pt>
                <c:pt idx="38">
                  <c:v>48.643710718338141</c:v>
                </c:pt>
                <c:pt idx="39">
                  <c:v>48.870953691107736</c:v>
                </c:pt>
                <c:pt idx="40">
                  <c:v>47.399086117376541</c:v>
                </c:pt>
                <c:pt idx="41">
                  <c:v>48.048686639012388</c:v>
                </c:pt>
                <c:pt idx="42">
                  <c:v>47.833489738694254</c:v>
                </c:pt>
                <c:pt idx="43">
                  <c:v>45.721707032983552</c:v>
                </c:pt>
                <c:pt idx="44">
                  <c:v>45.677377556504716</c:v>
                </c:pt>
                <c:pt idx="45">
                  <c:v>45.639154993772841</c:v>
                </c:pt>
              </c:numCache>
            </c:numRef>
          </c:xVal>
          <c:yVal>
            <c:numRef>
              <c:f>'Berthod et al. 2021 2022'!$AC$2:$AC$47</c:f>
              <c:numCache>
                <c:formatCode>0.0</c:formatCode>
                <c:ptCount val="46"/>
                <c:pt idx="0">
                  <c:v>13.621437088123631</c:v>
                </c:pt>
                <c:pt idx="1">
                  <c:v>13.52437721342212</c:v>
                </c:pt>
                <c:pt idx="2">
                  <c:v>13.372708091116968</c:v>
                </c:pt>
                <c:pt idx="3">
                  <c:v>13.290765738808169</c:v>
                </c:pt>
                <c:pt idx="4">
                  <c:v>13.398216336568964</c:v>
                </c:pt>
                <c:pt idx="5">
                  <c:v>13.667535572588452</c:v>
                </c:pt>
                <c:pt idx="6">
                  <c:v>13.11503711239369</c:v>
                </c:pt>
                <c:pt idx="7">
                  <c:v>13.741374020188864</c:v>
                </c:pt>
                <c:pt idx="8">
                  <c:v>13.451053262501297</c:v>
                </c:pt>
                <c:pt idx="9">
                  <c:v>13.678991036326348</c:v>
                </c:pt>
                <c:pt idx="10">
                  <c:v>13.680148465068402</c:v>
                </c:pt>
                <c:pt idx="11">
                  <c:v>13.447304087425657</c:v>
                </c:pt>
                <c:pt idx="12">
                  <c:v>13.412171462684295</c:v>
                </c:pt>
                <c:pt idx="13">
                  <c:v>4.9906058715388628</c:v>
                </c:pt>
                <c:pt idx="14">
                  <c:v>7.5078553419993863</c:v>
                </c:pt>
                <c:pt idx="15">
                  <c:v>7.2726327191574516</c:v>
                </c:pt>
                <c:pt idx="16">
                  <c:v>6.8949812551252334</c:v>
                </c:pt>
                <c:pt idx="17">
                  <c:v>6.7342858516506805</c:v>
                </c:pt>
                <c:pt idx="18">
                  <c:v>7.0088492642870275</c:v>
                </c:pt>
                <c:pt idx="19">
                  <c:v>7.1432574910432649</c:v>
                </c:pt>
                <c:pt idx="20">
                  <c:v>6.746681443257267</c:v>
                </c:pt>
                <c:pt idx="21">
                  <c:v>7.8293818309419265</c:v>
                </c:pt>
                <c:pt idx="22">
                  <c:v>7.6490702659712007</c:v>
                </c:pt>
                <c:pt idx="23">
                  <c:v>7.9583553530112798</c:v>
                </c:pt>
                <c:pt idx="24">
                  <c:v>7.3159465371839527</c:v>
                </c:pt>
                <c:pt idx="25">
                  <c:v>7.3361146504507229</c:v>
                </c:pt>
                <c:pt idx="26">
                  <c:v>7.3308034430592048</c:v>
                </c:pt>
                <c:pt idx="27">
                  <c:v>7.2153895680246087</c:v>
                </c:pt>
                <c:pt idx="28">
                  <c:v>7.1884437191190651</c:v>
                </c:pt>
                <c:pt idx="29">
                  <c:v>7.3582423557700096</c:v>
                </c:pt>
                <c:pt idx="30">
                  <c:v>7.1162017376735012</c:v>
                </c:pt>
                <c:pt idx="31">
                  <c:v>7.5209696892465416</c:v>
                </c:pt>
                <c:pt idx="32">
                  <c:v>7.3145167208289639</c:v>
                </c:pt>
                <c:pt idx="33">
                  <c:v>7.784939723079642</c:v>
                </c:pt>
                <c:pt idx="34">
                  <c:v>7.7195029841173977</c:v>
                </c:pt>
                <c:pt idx="35">
                  <c:v>7.30339514300187</c:v>
                </c:pt>
                <c:pt idx="36">
                  <c:v>7.4736855800465491</c:v>
                </c:pt>
                <c:pt idx="37">
                  <c:v>5.3619998768180732</c:v>
                </c:pt>
                <c:pt idx="38">
                  <c:v>7.5396975109950368</c:v>
                </c:pt>
                <c:pt idx="39">
                  <c:v>7.5874974643983109</c:v>
                </c:pt>
                <c:pt idx="40">
                  <c:v>6.8296187862106184</c:v>
                </c:pt>
                <c:pt idx="41">
                  <c:v>7.0385101180652629</c:v>
                </c:pt>
                <c:pt idx="42">
                  <c:v>6.9202859194550896</c:v>
                </c:pt>
                <c:pt idx="43">
                  <c:v>6.9714561862514843</c:v>
                </c:pt>
                <c:pt idx="44">
                  <c:v>7.1292929401527605</c:v>
                </c:pt>
                <c:pt idx="45">
                  <c:v>7.1625182216435261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8757-CB44-BBEF-A382722AEA2C}"/>
            </c:ext>
          </c:extLst>
        </c:ser>
        <c:ser>
          <c:idx val="13"/>
          <c:order val="12"/>
          <c:tx>
            <c:v>Petite Terre - Mirandola</c:v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Normalized'!$E$33:$E$43</c:f>
              <c:numCache>
                <c:formatCode>0.00</c:formatCode>
                <c:ptCount val="11"/>
                <c:pt idx="0">
                  <c:v>61.146864534176643</c:v>
                </c:pt>
                <c:pt idx="1">
                  <c:v>60.668809450266913</c:v>
                </c:pt>
                <c:pt idx="2">
                  <c:v>60.640632655622994</c:v>
                </c:pt>
                <c:pt idx="3">
                  <c:v>60.244705882352939</c:v>
                </c:pt>
                <c:pt idx="4">
                  <c:v>60.563913675036311</c:v>
                </c:pt>
                <c:pt idx="5">
                  <c:v>60.518201262617104</c:v>
                </c:pt>
                <c:pt idx="6">
                  <c:v>60.105639192616209</c:v>
                </c:pt>
                <c:pt idx="7">
                  <c:v>60.406059930382639</c:v>
                </c:pt>
                <c:pt idx="8">
                  <c:v>60.456432691503885</c:v>
                </c:pt>
                <c:pt idx="9">
                  <c:v>60.072974607815055</c:v>
                </c:pt>
                <c:pt idx="10">
                  <c:v>60.280724300723044</c:v>
                </c:pt>
              </c:numCache>
            </c:numRef>
          </c:xVal>
          <c:yVal>
            <c:numRef>
              <c:f>'Corrected + Normalized'!$Q$33:$Q$43</c:f>
              <c:numCache>
                <c:formatCode>0.00</c:formatCode>
                <c:ptCount val="11"/>
                <c:pt idx="0">
                  <c:v>14.02094754090964</c:v>
                </c:pt>
                <c:pt idx="1">
                  <c:v>14.013213492400862</c:v>
                </c:pt>
                <c:pt idx="2">
                  <c:v>13.857563401212346</c:v>
                </c:pt>
                <c:pt idx="3">
                  <c:v>14.248156862745095</c:v>
                </c:pt>
                <c:pt idx="4">
                  <c:v>14.286470222037767</c:v>
                </c:pt>
                <c:pt idx="5">
                  <c:v>14.487780372984759</c:v>
                </c:pt>
                <c:pt idx="6">
                  <c:v>14.444251382803998</c:v>
                </c:pt>
                <c:pt idx="7">
                  <c:v>14.831262568079246</c:v>
                </c:pt>
                <c:pt idx="8">
                  <c:v>14.622854247230762</c:v>
                </c:pt>
                <c:pt idx="9">
                  <c:v>14.687542395962225</c:v>
                </c:pt>
                <c:pt idx="10">
                  <c:v>14.632771911759043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8757-CB44-BBEF-A382722AEA2C}"/>
            </c:ext>
          </c:extLst>
        </c:ser>
        <c:ser>
          <c:idx val="11"/>
          <c:order val="13"/>
          <c:tx>
            <c:v>Petite Terre - La Vigie</c:v>
          </c:tx>
          <c:spPr>
            <a:ln>
              <a:noFill/>
            </a:ln>
          </c:spPr>
          <c:marker>
            <c:symbol val="triang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Normalized'!$E$50:$E$69</c:f>
              <c:numCache>
                <c:formatCode>0.00</c:formatCode>
                <c:ptCount val="20"/>
                <c:pt idx="0">
                  <c:v>60.255825864009459</c:v>
                </c:pt>
                <c:pt idx="1">
                  <c:v>60.054188968999931</c:v>
                </c:pt>
                <c:pt idx="2">
                  <c:v>60.161162322202543</c:v>
                </c:pt>
                <c:pt idx="3">
                  <c:v>59.956131955904326</c:v>
                </c:pt>
                <c:pt idx="4">
                  <c:v>60.086314507063086</c:v>
                </c:pt>
                <c:pt idx="5">
                  <c:v>60.053728812512965</c:v>
                </c:pt>
                <c:pt idx="6">
                  <c:v>60.555221720725577</c:v>
                </c:pt>
                <c:pt idx="7">
                  <c:v>60.807414081606382</c:v>
                </c:pt>
                <c:pt idx="8">
                  <c:v>60.649487969966167</c:v>
                </c:pt>
                <c:pt idx="9">
                  <c:v>60.450093705305044</c:v>
                </c:pt>
                <c:pt idx="10">
                  <c:v>60.41592821873995</c:v>
                </c:pt>
                <c:pt idx="11">
                  <c:v>60.405981221935527</c:v>
                </c:pt>
                <c:pt idx="12">
                  <c:v>60.479393435683868</c:v>
                </c:pt>
                <c:pt idx="13">
                  <c:v>60.023830436649902</c:v>
                </c:pt>
                <c:pt idx="14">
                  <c:v>60.414501789631686</c:v>
                </c:pt>
                <c:pt idx="15">
                  <c:v>60.283899763969956</c:v>
                </c:pt>
                <c:pt idx="16">
                  <c:v>60.367520378904551</c:v>
                </c:pt>
                <c:pt idx="17">
                  <c:v>60.140619716034983</c:v>
                </c:pt>
                <c:pt idx="18">
                  <c:v>59.461974315051137</c:v>
                </c:pt>
                <c:pt idx="19">
                  <c:v>60.415305768594891</c:v>
                </c:pt>
              </c:numCache>
            </c:numRef>
          </c:xVal>
          <c:yVal>
            <c:numRef>
              <c:f>'Corrected + Normalized'!$Q$50:$Q$69</c:f>
              <c:numCache>
                <c:formatCode>0.00</c:formatCode>
                <c:ptCount val="20"/>
                <c:pt idx="0">
                  <c:v>14.292389999363721</c:v>
                </c:pt>
                <c:pt idx="1">
                  <c:v>14.251553734975726</c:v>
                </c:pt>
                <c:pt idx="2">
                  <c:v>14.153023500769287</c:v>
                </c:pt>
                <c:pt idx="3">
                  <c:v>14.514839090151931</c:v>
                </c:pt>
                <c:pt idx="4">
                  <c:v>14.371996289282874</c:v>
                </c:pt>
                <c:pt idx="5">
                  <c:v>14.304087381857311</c:v>
                </c:pt>
                <c:pt idx="6">
                  <c:v>13.968050117139951</c:v>
                </c:pt>
                <c:pt idx="7">
                  <c:v>14.125473033852494</c:v>
                </c:pt>
                <c:pt idx="8">
                  <c:v>14.333831752814378</c:v>
                </c:pt>
                <c:pt idx="9">
                  <c:v>13.889756530602181</c:v>
                </c:pt>
                <c:pt idx="10">
                  <c:v>14.21333657563493</c:v>
                </c:pt>
                <c:pt idx="11">
                  <c:v>14.175565588628762</c:v>
                </c:pt>
                <c:pt idx="12">
                  <c:v>14.054503865694041</c:v>
                </c:pt>
                <c:pt idx="13">
                  <c:v>14.35845016470137</c:v>
                </c:pt>
                <c:pt idx="14">
                  <c:v>13.974217960326285</c:v>
                </c:pt>
                <c:pt idx="15">
                  <c:v>14.366825541023186</c:v>
                </c:pt>
                <c:pt idx="16">
                  <c:v>13.828230743786893</c:v>
                </c:pt>
                <c:pt idx="17">
                  <c:v>13.991914113959508</c:v>
                </c:pt>
                <c:pt idx="18">
                  <c:v>13.98278885431343</c:v>
                </c:pt>
                <c:pt idx="19">
                  <c:v>14.131565577141746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8757-CB44-BBEF-A382722AEA2C}"/>
            </c:ext>
          </c:extLst>
        </c:ser>
        <c:ser>
          <c:idx val="12"/>
          <c:order val="14"/>
          <c:tx>
            <c:v>Petite Terre - Moya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Normalized'!$E$44:$E$49</c:f>
              <c:numCache>
                <c:formatCode>0.00</c:formatCode>
                <c:ptCount val="6"/>
                <c:pt idx="0">
                  <c:v>60.568533146624283</c:v>
                </c:pt>
                <c:pt idx="1">
                  <c:v>59.738146342652641</c:v>
                </c:pt>
                <c:pt idx="2">
                  <c:v>60.250925127997164</c:v>
                </c:pt>
                <c:pt idx="3">
                  <c:v>60.646451283736987</c:v>
                </c:pt>
                <c:pt idx="4">
                  <c:v>59.298080379974365</c:v>
                </c:pt>
                <c:pt idx="5">
                  <c:v>59.877992225817785</c:v>
                </c:pt>
              </c:numCache>
            </c:numRef>
          </c:xVal>
          <c:yVal>
            <c:numRef>
              <c:f>'Corrected + Normalized'!$Q$44:$Q$49</c:f>
              <c:numCache>
                <c:formatCode>0.00</c:formatCode>
                <c:ptCount val="6"/>
                <c:pt idx="0">
                  <c:v>13.726575713846664</c:v>
                </c:pt>
                <c:pt idx="1">
                  <c:v>14.663926707793136</c:v>
                </c:pt>
                <c:pt idx="2">
                  <c:v>14.495868606478428</c:v>
                </c:pt>
                <c:pt idx="3">
                  <c:v>14.064086521543171</c:v>
                </c:pt>
                <c:pt idx="4">
                  <c:v>14.947819350134438</c:v>
                </c:pt>
                <c:pt idx="5">
                  <c:v>14.45655968379123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8757-CB44-BBEF-A382722AEA2C}"/>
            </c:ext>
          </c:extLst>
        </c:ser>
        <c:ser>
          <c:idx val="14"/>
          <c:order val="15"/>
          <c:tx>
            <c:v>Petite Terre - Dziani</c:v>
          </c:tx>
          <c:spPr>
            <a:ln>
              <a:noFill/>
            </a:ln>
          </c:spPr>
          <c:marker>
            <c:symbol val="square"/>
            <c:size val="8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Normalized'!$E$2:$E$32</c:f>
              <c:numCache>
                <c:formatCode>0.00</c:formatCode>
                <c:ptCount val="31"/>
                <c:pt idx="0">
                  <c:v>60.256834390161721</c:v>
                </c:pt>
                <c:pt idx="1">
                  <c:v>59.848501107319557</c:v>
                </c:pt>
                <c:pt idx="2">
                  <c:v>59.840019421258724</c:v>
                </c:pt>
                <c:pt idx="3">
                  <c:v>59.944235657557073</c:v>
                </c:pt>
                <c:pt idx="4">
                  <c:v>60.302752652648337</c:v>
                </c:pt>
                <c:pt idx="5">
                  <c:v>60.195910728600765</c:v>
                </c:pt>
                <c:pt idx="6">
                  <c:v>60.357108965682585</c:v>
                </c:pt>
                <c:pt idx="7">
                  <c:v>60.081924205204054</c:v>
                </c:pt>
                <c:pt idx="8">
                  <c:v>60.045382116628268</c:v>
                </c:pt>
                <c:pt idx="9">
                  <c:v>60.516181589276457</c:v>
                </c:pt>
                <c:pt idx="10">
                  <c:v>61.447902140597456</c:v>
                </c:pt>
                <c:pt idx="11">
                  <c:v>61.487838838509511</c:v>
                </c:pt>
                <c:pt idx="12">
                  <c:v>59.742081291485363</c:v>
                </c:pt>
                <c:pt idx="13">
                  <c:v>60.333867309874925</c:v>
                </c:pt>
                <c:pt idx="14">
                  <c:v>61.007726651646259</c:v>
                </c:pt>
                <c:pt idx="15">
                  <c:v>60.474455782969962</c:v>
                </c:pt>
                <c:pt idx="16">
                  <c:v>60.546660200596953</c:v>
                </c:pt>
                <c:pt idx="17">
                  <c:v>60.623122306199207</c:v>
                </c:pt>
                <c:pt idx="18">
                  <c:v>60.241338769689534</c:v>
                </c:pt>
                <c:pt idx="19">
                  <c:v>60.248758218015809</c:v>
                </c:pt>
                <c:pt idx="20">
                  <c:v>60.420322446186063</c:v>
                </c:pt>
                <c:pt idx="21">
                  <c:v>60.55135593950093</c:v>
                </c:pt>
                <c:pt idx="22">
                  <c:v>60.074333470721427</c:v>
                </c:pt>
                <c:pt idx="23">
                  <c:v>60.442149940225988</c:v>
                </c:pt>
                <c:pt idx="24">
                  <c:v>60.03172438944538</c:v>
                </c:pt>
                <c:pt idx="25">
                  <c:v>59.839202219346511</c:v>
                </c:pt>
                <c:pt idx="26">
                  <c:v>60.400308538201386</c:v>
                </c:pt>
                <c:pt idx="27">
                  <c:v>60.329934348951802</c:v>
                </c:pt>
                <c:pt idx="28">
                  <c:v>59.974832258031242</c:v>
                </c:pt>
                <c:pt idx="29">
                  <c:v>59.913793551026586</c:v>
                </c:pt>
                <c:pt idx="30">
                  <c:v>60.175771690095601</c:v>
                </c:pt>
              </c:numCache>
            </c:numRef>
          </c:xVal>
          <c:yVal>
            <c:numRef>
              <c:f>'Corrected + Normalized'!$Q$2:$Q$32</c:f>
              <c:numCache>
                <c:formatCode>0.00</c:formatCode>
                <c:ptCount val="31"/>
                <c:pt idx="0">
                  <c:v>14.485598899573823</c:v>
                </c:pt>
                <c:pt idx="1">
                  <c:v>14.306037165466346</c:v>
                </c:pt>
                <c:pt idx="2">
                  <c:v>14.570228148788871</c:v>
                </c:pt>
                <c:pt idx="3">
                  <c:v>14.396869412923706</c:v>
                </c:pt>
                <c:pt idx="4">
                  <c:v>14.013851074356449</c:v>
                </c:pt>
                <c:pt idx="5">
                  <c:v>14.010368705938218</c:v>
                </c:pt>
                <c:pt idx="6">
                  <c:v>13.957716300650789</c:v>
                </c:pt>
                <c:pt idx="7">
                  <c:v>14.382249358041772</c:v>
                </c:pt>
                <c:pt idx="8">
                  <c:v>14.464830347876642</c:v>
                </c:pt>
                <c:pt idx="9">
                  <c:v>14.575039380638136</c:v>
                </c:pt>
                <c:pt idx="10">
                  <c:v>13.680696861394233</c:v>
                </c:pt>
                <c:pt idx="11">
                  <c:v>13.762346285750372</c:v>
                </c:pt>
                <c:pt idx="12">
                  <c:v>14.080664945716848</c:v>
                </c:pt>
                <c:pt idx="13">
                  <c:v>14.114746076896687</c:v>
                </c:pt>
                <c:pt idx="14">
                  <c:v>13.419894183955103</c:v>
                </c:pt>
                <c:pt idx="15">
                  <c:v>14.170942760497734</c:v>
                </c:pt>
                <c:pt idx="16">
                  <c:v>14.443447930215143</c:v>
                </c:pt>
                <c:pt idx="17">
                  <c:v>14.728166417430181</c:v>
                </c:pt>
                <c:pt idx="18">
                  <c:v>14.756059486678557</c:v>
                </c:pt>
                <c:pt idx="19">
                  <c:v>14.750237229041161</c:v>
                </c:pt>
                <c:pt idx="20">
                  <c:v>14.393573718525989</c:v>
                </c:pt>
                <c:pt idx="21">
                  <c:v>14.535011266179117</c:v>
                </c:pt>
                <c:pt idx="22">
                  <c:v>14.905443754991452</c:v>
                </c:pt>
                <c:pt idx="23">
                  <c:v>14.95689262954437</c:v>
                </c:pt>
                <c:pt idx="24">
                  <c:v>14.964545767249492</c:v>
                </c:pt>
                <c:pt idx="25">
                  <c:v>14.891062689960622</c:v>
                </c:pt>
                <c:pt idx="26">
                  <c:v>14.948904866346959</c:v>
                </c:pt>
                <c:pt idx="27">
                  <c:v>14.751481657300285</c:v>
                </c:pt>
                <c:pt idx="28">
                  <c:v>14.916941294178928</c:v>
                </c:pt>
                <c:pt idx="29">
                  <c:v>15.0163493199119</c:v>
                </c:pt>
                <c:pt idx="30">
                  <c:v>14.755718503415356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8757-CB44-BBEF-A382722AE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  <c:extLst/>
      </c:scatterChart>
      <c:valAx>
        <c:axId val="1813242512"/>
        <c:scaling>
          <c:orientation val="minMax"/>
          <c:max val="80"/>
          <c:min val="35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GB" sz="1200"/>
                  <a:t>SiO2 wt.%</a:t>
                </a:r>
              </a:p>
            </c:rich>
          </c:tx>
          <c:layout>
            <c:manualLayout>
              <c:xMode val="edge"/>
              <c:yMode val="edge"/>
              <c:x val="0.46106423305993049"/>
              <c:y val="0.94639129629629626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</c:spPr>
        <c:crossAx val="1815329808"/>
        <c:crosses val="autoZero"/>
        <c:crossBetween val="midCat"/>
      </c:valAx>
      <c:valAx>
        <c:axId val="1815329808"/>
        <c:scaling>
          <c:orientation val="minMax"/>
          <c:max val="18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GB" sz="1200"/>
                  <a:t>K</a:t>
                </a:r>
                <a:r>
                  <a:rPr lang="en-GB" sz="1200" baseline="-25000"/>
                  <a:t>2</a:t>
                </a:r>
                <a:r>
                  <a:rPr lang="en-GB" sz="1200"/>
                  <a:t>O + Na</a:t>
                </a:r>
                <a:r>
                  <a:rPr lang="en-GB" sz="1200" baseline="-25000"/>
                  <a:t>2</a:t>
                </a:r>
                <a:r>
                  <a:rPr lang="en-GB" sz="1200"/>
                  <a:t>O wt.%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crossAx val="1813242512"/>
        <c:crosses val="autoZero"/>
        <c:crossBetween val="midCat"/>
      </c:valAx>
      <c:spPr>
        <a:noFill/>
        <a:ln>
          <a:solidFill>
            <a:schemeClr val="tx1"/>
          </a:solidFill>
        </a:ln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ayout>
        <c:manualLayout>
          <c:xMode val="edge"/>
          <c:yMode val="edge"/>
          <c:x val="8.0464212732204665E-2"/>
          <c:y val="3.8649999999999997E-2"/>
          <c:w val="0.1863589072905999"/>
          <c:h val="0.3052429386135446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4116541905028796E-2"/>
          <c:y val="3.0003518518518523E-2"/>
          <c:w val="0.88939551616464652"/>
          <c:h val="0.87802500000000006"/>
        </c:manualLayout>
      </c:layout>
      <c:scatterChart>
        <c:scatterStyle val="lineMarker"/>
        <c:varyColors val="0"/>
        <c:ser>
          <c:idx val="0"/>
          <c:order val="0"/>
          <c:tx>
            <c:v>TAS Params 1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Parameters'!$A$2:$A$13</c:f>
              <c:numCache>
                <c:formatCode>General</c:formatCode>
                <c:ptCount val="12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48.4</c:v>
                </c:pt>
                <c:pt idx="5">
                  <c:v>52.4</c:v>
                </c:pt>
                <c:pt idx="6">
                  <c:v>57.6</c:v>
                </c:pt>
                <c:pt idx="7">
                  <c:v>53</c:v>
                </c:pt>
                <c:pt idx="8">
                  <c:v>49.4</c:v>
                </c:pt>
                <c:pt idx="9">
                  <c:v>45</c:v>
                </c:pt>
                <c:pt idx="10">
                  <c:v>45</c:v>
                </c:pt>
                <c:pt idx="11">
                  <c:v>45</c:v>
                </c:pt>
              </c:numCache>
            </c:numRef>
          </c:xVal>
          <c:yVal>
            <c:numRef>
              <c:f>'[2]TAS Parameters'!$B$2:$B$13</c:f>
              <c:numCache>
                <c:formatCode>General</c:formatCode>
                <c:ptCount val="12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  <c:pt idx="6">
                  <c:v>11.7</c:v>
                </c:pt>
                <c:pt idx="7">
                  <c:v>9.3000000000000007</c:v>
                </c:pt>
                <c:pt idx="8">
                  <c:v>7.3</c:v>
                </c:pt>
                <c:pt idx="9">
                  <c:v>5</c:v>
                </c:pt>
                <c:pt idx="10">
                  <c:v>3</c:v>
                </c:pt>
                <c:pt idx="11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91-0345-9129-3C4B456F61C0}"/>
            </c:ext>
          </c:extLst>
        </c:ser>
        <c:ser>
          <c:idx val="2"/>
          <c:order val="1"/>
          <c:tx>
            <c:v>TAS Params 2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Parameters'!$A$16:$A$17</c:f>
              <c:numCache>
                <c:formatCode>General</c:formatCode>
                <c:ptCount val="2"/>
                <c:pt idx="0">
                  <c:v>57.6</c:v>
                </c:pt>
                <c:pt idx="1">
                  <c:v>61</c:v>
                </c:pt>
              </c:numCache>
            </c:numRef>
          </c:xVal>
          <c:yVal>
            <c:numRef>
              <c:f>'[2]TAS Parameters'!$B$16:$B$17</c:f>
              <c:numCache>
                <c:formatCode>General</c:formatCode>
                <c:ptCount val="2"/>
                <c:pt idx="0">
                  <c:v>11.7</c:v>
                </c:pt>
                <c:pt idx="1">
                  <c:v>13.5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191-0345-9129-3C4B456F61C0}"/>
            </c:ext>
          </c:extLst>
        </c:ser>
        <c:ser>
          <c:idx val="3"/>
          <c:order val="2"/>
          <c:tx>
            <c:v>TAS Params 3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Parameters'!$A$20:$A$21</c:f>
              <c:numCache>
                <c:formatCode>General</c:formatCode>
                <c:ptCount val="2"/>
                <c:pt idx="0">
                  <c:v>41</c:v>
                </c:pt>
                <c:pt idx="1">
                  <c:v>45</c:v>
                </c:pt>
              </c:numCache>
            </c:numRef>
          </c:xVal>
          <c:yVal>
            <c:numRef>
              <c:f>'[2]TAS Parameters'!$B$20:$B$21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91-0345-9129-3C4B456F61C0}"/>
            </c:ext>
          </c:extLst>
        </c:ser>
        <c:ser>
          <c:idx val="4"/>
          <c:order val="3"/>
          <c:tx>
            <c:v>TAS Params 4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Parameters'!$A$24:$A$29</c:f>
              <c:numCache>
                <c:formatCode>General</c:formatCode>
                <c:ptCount val="6"/>
                <c:pt idx="0">
                  <c:v>45</c:v>
                </c:pt>
                <c:pt idx="1">
                  <c:v>52</c:v>
                </c:pt>
                <c:pt idx="2">
                  <c:v>57</c:v>
                </c:pt>
                <c:pt idx="3">
                  <c:v>63</c:v>
                </c:pt>
                <c:pt idx="4">
                  <c:v>69</c:v>
                </c:pt>
                <c:pt idx="5">
                  <c:v>77.5</c:v>
                </c:pt>
              </c:numCache>
            </c:numRef>
          </c:xVal>
          <c:yVal>
            <c:numRef>
              <c:f>'[2]TAS Parameters'!$B$24:$B$29</c:f>
              <c:numCache>
                <c:formatCode>General</c:formatCode>
                <c:ptCount val="6"/>
                <c:pt idx="0">
                  <c:v>5</c:v>
                </c:pt>
                <c:pt idx="1">
                  <c:v>5</c:v>
                </c:pt>
                <c:pt idx="2">
                  <c:v>5.9</c:v>
                </c:pt>
                <c:pt idx="3">
                  <c:v>7</c:v>
                </c:pt>
                <c:pt idx="4">
                  <c:v>8</c:v>
                </c:pt>
                <c:pt idx="5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191-0345-9129-3C4B456F61C0}"/>
            </c:ext>
          </c:extLst>
        </c:ser>
        <c:ser>
          <c:idx val="5"/>
          <c:order val="4"/>
          <c:tx>
            <c:v>TAS Params 5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Parameters'!$A$32:$A$35</c:f>
              <c:numCache>
                <c:formatCode>General</c:formatCode>
                <c:ptCount val="4"/>
                <c:pt idx="0">
                  <c:v>45</c:v>
                </c:pt>
                <c:pt idx="1">
                  <c:v>49.4</c:v>
                </c:pt>
                <c:pt idx="2">
                  <c:v>52</c:v>
                </c:pt>
                <c:pt idx="3">
                  <c:v>52</c:v>
                </c:pt>
              </c:numCache>
            </c:numRef>
          </c:xVal>
          <c:yVal>
            <c:numRef>
              <c:f>'[2]TAS Parameters'!$B$32:$B$35</c:f>
              <c:numCache>
                <c:formatCode>General</c:formatCode>
                <c:ptCount val="4"/>
                <c:pt idx="0">
                  <c:v>9.4</c:v>
                </c:pt>
                <c:pt idx="1">
                  <c:v>7.3</c:v>
                </c:pt>
                <c:pt idx="2">
                  <c:v>5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191-0345-9129-3C4B456F61C0}"/>
            </c:ext>
          </c:extLst>
        </c:ser>
        <c:ser>
          <c:idx val="6"/>
          <c:order val="5"/>
          <c:tx>
            <c:v>TAS Params 6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Parameters'!$A$38:$A$41</c:f>
              <c:numCache>
                <c:formatCode>General</c:formatCode>
                <c:ptCount val="4"/>
                <c:pt idx="0">
                  <c:v>48.4</c:v>
                </c:pt>
                <c:pt idx="1">
                  <c:v>53</c:v>
                </c:pt>
                <c:pt idx="2">
                  <c:v>57</c:v>
                </c:pt>
                <c:pt idx="3">
                  <c:v>57</c:v>
                </c:pt>
              </c:numCache>
            </c:numRef>
          </c:xVal>
          <c:yVal>
            <c:numRef>
              <c:f>'[2]TAS Parameters'!$B$38:$B$41</c:f>
              <c:numCache>
                <c:formatCode>General</c:formatCode>
                <c:ptCount val="4"/>
                <c:pt idx="0">
                  <c:v>11.5</c:v>
                </c:pt>
                <c:pt idx="1">
                  <c:v>9.3000000000000007</c:v>
                </c:pt>
                <c:pt idx="2">
                  <c:v>5.9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191-0345-9129-3C4B456F61C0}"/>
            </c:ext>
          </c:extLst>
        </c:ser>
        <c:ser>
          <c:idx val="7"/>
          <c:order val="6"/>
          <c:tx>
            <c:v>TAS Params 7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Parameters'!$A$44:$A$47</c:f>
              <c:numCache>
                <c:formatCode>General</c:formatCode>
                <c:ptCount val="4"/>
                <c:pt idx="0">
                  <c:v>52.4</c:v>
                </c:pt>
                <c:pt idx="1">
                  <c:v>57.6</c:v>
                </c:pt>
                <c:pt idx="2">
                  <c:v>63</c:v>
                </c:pt>
                <c:pt idx="3">
                  <c:v>63</c:v>
                </c:pt>
              </c:numCache>
            </c:numRef>
          </c:xVal>
          <c:yVal>
            <c:numRef>
              <c:f>'[2]TAS Parameters'!$B$44:$B$47</c:f>
              <c:numCache>
                <c:formatCode>General</c:formatCode>
                <c:ptCount val="4"/>
                <c:pt idx="0">
                  <c:v>14</c:v>
                </c:pt>
                <c:pt idx="1">
                  <c:v>11.7</c:v>
                </c:pt>
                <c:pt idx="2">
                  <c:v>7</c:v>
                </c:pt>
                <c:pt idx="3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191-0345-9129-3C4B456F61C0}"/>
            </c:ext>
          </c:extLst>
        </c:ser>
        <c:ser>
          <c:idx val="8"/>
          <c:order val="7"/>
          <c:tx>
            <c:v>TAS Params 8</c:v>
          </c:tx>
          <c:spPr>
            <a:ln w="12700">
              <a:solidFill>
                <a:srgbClr val="000000"/>
              </a:solidFill>
            </a:ln>
          </c:spPr>
          <c:marker>
            <c:symbol val="none"/>
          </c:marker>
          <c:xVal>
            <c:numRef>
              <c:f>'[2]TAS Parameters'!$A$50:$A$51</c:f>
              <c:numCache>
                <c:formatCode>General</c:formatCode>
                <c:ptCount val="2"/>
                <c:pt idx="0">
                  <c:v>69</c:v>
                </c:pt>
                <c:pt idx="1">
                  <c:v>69</c:v>
                </c:pt>
              </c:numCache>
            </c:numRef>
          </c:xVal>
          <c:yVal>
            <c:numRef>
              <c:f>'[2]TAS Parameters'!$B$50:$B$51</c:f>
              <c:numCache>
                <c:formatCode>General</c:formatCode>
                <c:ptCount val="2"/>
                <c:pt idx="0">
                  <c:v>8</c:v>
                </c:pt>
                <c:pt idx="1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191-0345-9129-3C4B456F61C0}"/>
            </c:ext>
          </c:extLst>
        </c:ser>
        <c:ser>
          <c:idx val="1"/>
          <c:order val="8"/>
          <c:tx>
            <c:v>Comoros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/>
              </a:solidFill>
              <a:ln>
                <a:solidFill>
                  <a:schemeClr val="tx1">
                    <a:lumMod val="85000"/>
                    <a:lumOff val="15000"/>
                  </a:schemeClr>
                </a:solidFill>
              </a:ln>
            </c:spPr>
          </c:marker>
          <c:xVal>
            <c:numRef>
              <c:f>Litterature!$F$2:$F$247</c:f>
              <c:numCache>
                <c:formatCode>0.00</c:formatCode>
                <c:ptCount val="246"/>
                <c:pt idx="0">
                  <c:v>47.73</c:v>
                </c:pt>
                <c:pt idx="1">
                  <c:v>46.3</c:v>
                </c:pt>
                <c:pt idx="2">
                  <c:v>46.31</c:v>
                </c:pt>
                <c:pt idx="3">
                  <c:v>49.68</c:v>
                </c:pt>
                <c:pt idx="4">
                  <c:v>55.75</c:v>
                </c:pt>
                <c:pt idx="5">
                  <c:v>47.23</c:v>
                </c:pt>
                <c:pt idx="6">
                  <c:v>49.92</c:v>
                </c:pt>
                <c:pt idx="7">
                  <c:v>46.25</c:v>
                </c:pt>
                <c:pt idx="8">
                  <c:v>48.36</c:v>
                </c:pt>
                <c:pt idx="9">
                  <c:v>55.59</c:v>
                </c:pt>
                <c:pt idx="10">
                  <c:v>56.09</c:v>
                </c:pt>
                <c:pt idx="11">
                  <c:v>44.65</c:v>
                </c:pt>
                <c:pt idx="12">
                  <c:v>46.78</c:v>
                </c:pt>
                <c:pt idx="13">
                  <c:v>49.57</c:v>
                </c:pt>
                <c:pt idx="14">
                  <c:v>52.96</c:v>
                </c:pt>
                <c:pt idx="15">
                  <c:v>54.72</c:v>
                </c:pt>
                <c:pt idx="16">
                  <c:v>56</c:v>
                </c:pt>
                <c:pt idx="17">
                  <c:v>47.33</c:v>
                </c:pt>
                <c:pt idx="18">
                  <c:v>46.53</c:v>
                </c:pt>
                <c:pt idx="19">
                  <c:v>47.73</c:v>
                </c:pt>
                <c:pt idx="20">
                  <c:v>47.65</c:v>
                </c:pt>
                <c:pt idx="21">
                  <c:v>46.59</c:v>
                </c:pt>
                <c:pt idx="22">
                  <c:v>43.3</c:v>
                </c:pt>
                <c:pt idx="23">
                  <c:v>44.74</c:v>
                </c:pt>
                <c:pt idx="24">
                  <c:v>44.78</c:v>
                </c:pt>
                <c:pt idx="25">
                  <c:v>44.4</c:v>
                </c:pt>
                <c:pt idx="26">
                  <c:v>44</c:v>
                </c:pt>
                <c:pt idx="27">
                  <c:v>52.5</c:v>
                </c:pt>
                <c:pt idx="28">
                  <c:v>53.55</c:v>
                </c:pt>
                <c:pt idx="29">
                  <c:v>47.73</c:v>
                </c:pt>
                <c:pt idx="30">
                  <c:v>47.33</c:v>
                </c:pt>
                <c:pt idx="31">
                  <c:v>49.12</c:v>
                </c:pt>
                <c:pt idx="32">
                  <c:v>46.88</c:v>
                </c:pt>
                <c:pt idx="33">
                  <c:v>46.33</c:v>
                </c:pt>
                <c:pt idx="34">
                  <c:v>46.35</c:v>
                </c:pt>
                <c:pt idx="35">
                  <c:v>44.38</c:v>
                </c:pt>
                <c:pt idx="36">
                  <c:v>48.59</c:v>
                </c:pt>
                <c:pt idx="37">
                  <c:v>46.31</c:v>
                </c:pt>
                <c:pt idx="38">
                  <c:v>49.68</c:v>
                </c:pt>
                <c:pt idx="39">
                  <c:v>48.38</c:v>
                </c:pt>
                <c:pt idx="40">
                  <c:v>52.56</c:v>
                </c:pt>
                <c:pt idx="41">
                  <c:v>44.12</c:v>
                </c:pt>
                <c:pt idx="42">
                  <c:v>43.8</c:v>
                </c:pt>
                <c:pt idx="43">
                  <c:v>43.79</c:v>
                </c:pt>
                <c:pt idx="44">
                  <c:v>43.17</c:v>
                </c:pt>
                <c:pt idx="45">
                  <c:v>45.34</c:v>
                </c:pt>
                <c:pt idx="46">
                  <c:v>45.76</c:v>
                </c:pt>
                <c:pt idx="47">
                  <c:v>45.68</c:v>
                </c:pt>
                <c:pt idx="48">
                  <c:v>44.9</c:v>
                </c:pt>
                <c:pt idx="49">
                  <c:v>47.05</c:v>
                </c:pt>
                <c:pt idx="50">
                  <c:v>45.13</c:v>
                </c:pt>
                <c:pt idx="51">
                  <c:v>53.39</c:v>
                </c:pt>
                <c:pt idx="52">
                  <c:v>45.88</c:v>
                </c:pt>
                <c:pt idx="53">
                  <c:v>49.66</c:v>
                </c:pt>
                <c:pt idx="54">
                  <c:v>46.42</c:v>
                </c:pt>
                <c:pt idx="55">
                  <c:v>47.72</c:v>
                </c:pt>
                <c:pt idx="56">
                  <c:v>46.55</c:v>
                </c:pt>
                <c:pt idx="57">
                  <c:v>46.62</c:v>
                </c:pt>
                <c:pt idx="58">
                  <c:v>46.87</c:v>
                </c:pt>
                <c:pt idx="59">
                  <c:v>47.23</c:v>
                </c:pt>
                <c:pt idx="60">
                  <c:v>46.43</c:v>
                </c:pt>
                <c:pt idx="61">
                  <c:v>47.1</c:v>
                </c:pt>
                <c:pt idx="62">
                  <c:v>46.72</c:v>
                </c:pt>
                <c:pt idx="63">
                  <c:v>46.83</c:v>
                </c:pt>
                <c:pt idx="64">
                  <c:v>46.75</c:v>
                </c:pt>
                <c:pt idx="65">
                  <c:v>46.75</c:v>
                </c:pt>
                <c:pt idx="66">
                  <c:v>47.25</c:v>
                </c:pt>
                <c:pt idx="67">
                  <c:v>47.01</c:v>
                </c:pt>
                <c:pt idx="68">
                  <c:v>46.84</c:v>
                </c:pt>
                <c:pt idx="69">
                  <c:v>47.73</c:v>
                </c:pt>
                <c:pt idx="70">
                  <c:v>47.23</c:v>
                </c:pt>
                <c:pt idx="71">
                  <c:v>47.69</c:v>
                </c:pt>
                <c:pt idx="72">
                  <c:v>48.38</c:v>
                </c:pt>
                <c:pt idx="73">
                  <c:v>47.29</c:v>
                </c:pt>
                <c:pt idx="74">
                  <c:v>48.05</c:v>
                </c:pt>
                <c:pt idx="75">
                  <c:v>46.18</c:v>
                </c:pt>
                <c:pt idx="76">
                  <c:v>47.67</c:v>
                </c:pt>
                <c:pt idx="77">
                  <c:v>46.84</c:v>
                </c:pt>
                <c:pt idx="78">
                  <c:v>47.04</c:v>
                </c:pt>
                <c:pt idx="79">
                  <c:v>48.49</c:v>
                </c:pt>
                <c:pt idx="80">
                  <c:v>47.25</c:v>
                </c:pt>
                <c:pt idx="81">
                  <c:v>46.89</c:v>
                </c:pt>
                <c:pt idx="82">
                  <c:v>46.69</c:v>
                </c:pt>
                <c:pt idx="83">
                  <c:v>46.38</c:v>
                </c:pt>
                <c:pt idx="84">
                  <c:v>47.37</c:v>
                </c:pt>
                <c:pt idx="85">
                  <c:v>46.23</c:v>
                </c:pt>
                <c:pt idx="86">
                  <c:v>45.82</c:v>
                </c:pt>
                <c:pt idx="87">
                  <c:v>45.81</c:v>
                </c:pt>
                <c:pt idx="88">
                  <c:v>46.28</c:v>
                </c:pt>
                <c:pt idx="89">
                  <c:v>45.7</c:v>
                </c:pt>
                <c:pt idx="90">
                  <c:v>45.87</c:v>
                </c:pt>
                <c:pt idx="91">
                  <c:v>47.12</c:v>
                </c:pt>
                <c:pt idx="92">
                  <c:v>46.76</c:v>
                </c:pt>
                <c:pt idx="93">
                  <c:v>46.17</c:v>
                </c:pt>
                <c:pt idx="94">
                  <c:v>45.76</c:v>
                </c:pt>
                <c:pt idx="95">
                  <c:v>47.72</c:v>
                </c:pt>
                <c:pt idx="96">
                  <c:v>46.61</c:v>
                </c:pt>
                <c:pt idx="97">
                  <c:v>47.24</c:v>
                </c:pt>
                <c:pt idx="98">
                  <c:v>45.62</c:v>
                </c:pt>
                <c:pt idx="99">
                  <c:v>46.59</c:v>
                </c:pt>
                <c:pt idx="100">
                  <c:v>46.8</c:v>
                </c:pt>
                <c:pt idx="101">
                  <c:v>46.24</c:v>
                </c:pt>
                <c:pt idx="102">
                  <c:v>46.62</c:v>
                </c:pt>
                <c:pt idx="103">
                  <c:v>46.54</c:v>
                </c:pt>
                <c:pt idx="104">
                  <c:v>46.56</c:v>
                </c:pt>
                <c:pt idx="105">
                  <c:v>47.55</c:v>
                </c:pt>
                <c:pt idx="106">
                  <c:v>47.12</c:v>
                </c:pt>
                <c:pt idx="107">
                  <c:v>47.16</c:v>
                </c:pt>
                <c:pt idx="108">
                  <c:v>47.39</c:v>
                </c:pt>
                <c:pt idx="109">
                  <c:v>47.12</c:v>
                </c:pt>
                <c:pt idx="110">
                  <c:v>47.15</c:v>
                </c:pt>
                <c:pt idx="111">
                  <c:v>47.53</c:v>
                </c:pt>
                <c:pt idx="112">
                  <c:v>47.03</c:v>
                </c:pt>
                <c:pt idx="113">
                  <c:v>46.64</c:v>
                </c:pt>
                <c:pt idx="114">
                  <c:v>46.47</c:v>
                </c:pt>
                <c:pt idx="115">
                  <c:v>46.6</c:v>
                </c:pt>
                <c:pt idx="116">
                  <c:v>46.8</c:v>
                </c:pt>
                <c:pt idx="117">
                  <c:v>48.52</c:v>
                </c:pt>
                <c:pt idx="118">
                  <c:v>47.4</c:v>
                </c:pt>
                <c:pt idx="119">
                  <c:v>47.11</c:v>
                </c:pt>
                <c:pt idx="120">
                  <c:v>48.28</c:v>
                </c:pt>
                <c:pt idx="121">
                  <c:v>46.46</c:v>
                </c:pt>
                <c:pt idx="122">
                  <c:v>47.1</c:v>
                </c:pt>
                <c:pt idx="123">
                  <c:v>47.23</c:v>
                </c:pt>
                <c:pt idx="124">
                  <c:v>47.28</c:v>
                </c:pt>
                <c:pt idx="125">
                  <c:v>47.12</c:v>
                </c:pt>
                <c:pt idx="126">
                  <c:v>46.44</c:v>
                </c:pt>
                <c:pt idx="127">
                  <c:v>46.64</c:v>
                </c:pt>
                <c:pt idx="128">
                  <c:v>46.71</c:v>
                </c:pt>
                <c:pt idx="129">
                  <c:v>47.93</c:v>
                </c:pt>
                <c:pt idx="130">
                  <c:v>47.05</c:v>
                </c:pt>
                <c:pt idx="131">
                  <c:v>47.45</c:v>
                </c:pt>
                <c:pt idx="132">
                  <c:v>45.4</c:v>
                </c:pt>
                <c:pt idx="133">
                  <c:v>46.05</c:v>
                </c:pt>
                <c:pt idx="134">
                  <c:v>44.91</c:v>
                </c:pt>
                <c:pt idx="135">
                  <c:v>45.85</c:v>
                </c:pt>
                <c:pt idx="136">
                  <c:v>48.32</c:v>
                </c:pt>
                <c:pt idx="137">
                  <c:v>47.37</c:v>
                </c:pt>
                <c:pt idx="138">
                  <c:v>46.48</c:v>
                </c:pt>
                <c:pt idx="139">
                  <c:v>46.55</c:v>
                </c:pt>
                <c:pt idx="140">
                  <c:v>46.67</c:v>
                </c:pt>
                <c:pt idx="141">
                  <c:v>46.34</c:v>
                </c:pt>
                <c:pt idx="142">
                  <c:v>46.85</c:v>
                </c:pt>
                <c:pt idx="143">
                  <c:v>46.85</c:v>
                </c:pt>
                <c:pt idx="144">
                  <c:v>46.88</c:v>
                </c:pt>
                <c:pt idx="145">
                  <c:v>42.98</c:v>
                </c:pt>
                <c:pt idx="146">
                  <c:v>42.58</c:v>
                </c:pt>
                <c:pt idx="147">
                  <c:v>42.61</c:v>
                </c:pt>
                <c:pt idx="148">
                  <c:v>43.11</c:v>
                </c:pt>
                <c:pt idx="149">
                  <c:v>45.16</c:v>
                </c:pt>
                <c:pt idx="150">
                  <c:v>42.32</c:v>
                </c:pt>
                <c:pt idx="151">
                  <c:v>42.72</c:v>
                </c:pt>
                <c:pt idx="152">
                  <c:v>47.27</c:v>
                </c:pt>
                <c:pt idx="153">
                  <c:v>42.54</c:v>
                </c:pt>
                <c:pt idx="154">
                  <c:v>44.02</c:v>
                </c:pt>
                <c:pt idx="155">
                  <c:v>42.79</c:v>
                </c:pt>
                <c:pt idx="156">
                  <c:v>46.96</c:v>
                </c:pt>
                <c:pt idx="157">
                  <c:v>45.4</c:v>
                </c:pt>
                <c:pt idx="158">
                  <c:v>43.64</c:v>
                </c:pt>
                <c:pt idx="159">
                  <c:v>46.3</c:v>
                </c:pt>
                <c:pt idx="160">
                  <c:v>42.95</c:v>
                </c:pt>
                <c:pt idx="161">
                  <c:v>43.43</c:v>
                </c:pt>
                <c:pt idx="162">
                  <c:v>42.19</c:v>
                </c:pt>
                <c:pt idx="163">
                  <c:v>43.24</c:v>
                </c:pt>
                <c:pt idx="164">
                  <c:v>43.91</c:v>
                </c:pt>
                <c:pt idx="165">
                  <c:v>43.4</c:v>
                </c:pt>
                <c:pt idx="166">
                  <c:v>41.79</c:v>
                </c:pt>
                <c:pt idx="167">
                  <c:v>43.45</c:v>
                </c:pt>
                <c:pt idx="168">
                  <c:v>43</c:v>
                </c:pt>
                <c:pt idx="169">
                  <c:v>42.71</c:v>
                </c:pt>
                <c:pt idx="170">
                  <c:v>40.86</c:v>
                </c:pt>
                <c:pt idx="171">
                  <c:v>45.21</c:v>
                </c:pt>
                <c:pt idx="172">
                  <c:v>43.97</c:v>
                </c:pt>
                <c:pt idx="173">
                  <c:v>42.08</c:v>
                </c:pt>
                <c:pt idx="174">
                  <c:v>43.49</c:v>
                </c:pt>
                <c:pt idx="175">
                  <c:v>42.5</c:v>
                </c:pt>
                <c:pt idx="176">
                  <c:v>42.56</c:v>
                </c:pt>
                <c:pt idx="177">
                  <c:v>46.91</c:v>
                </c:pt>
                <c:pt idx="178">
                  <c:v>42.81</c:v>
                </c:pt>
                <c:pt idx="179">
                  <c:v>42.38</c:v>
                </c:pt>
                <c:pt idx="180">
                  <c:v>41.48</c:v>
                </c:pt>
                <c:pt idx="181">
                  <c:v>42.65</c:v>
                </c:pt>
                <c:pt idx="182">
                  <c:v>46.48</c:v>
                </c:pt>
                <c:pt idx="183">
                  <c:v>42.38</c:v>
                </c:pt>
                <c:pt idx="184">
                  <c:v>42.14</c:v>
                </c:pt>
                <c:pt idx="185">
                  <c:v>44.81</c:v>
                </c:pt>
                <c:pt idx="186">
                  <c:v>43.5</c:v>
                </c:pt>
                <c:pt idx="187">
                  <c:v>43.49</c:v>
                </c:pt>
                <c:pt idx="188">
                  <c:v>42.7</c:v>
                </c:pt>
                <c:pt idx="189">
                  <c:v>43.16</c:v>
                </c:pt>
                <c:pt idx="190">
                  <c:v>42.04</c:v>
                </c:pt>
                <c:pt idx="191">
                  <c:v>46.59</c:v>
                </c:pt>
                <c:pt idx="192">
                  <c:v>43.26</c:v>
                </c:pt>
                <c:pt idx="193">
                  <c:v>42.03</c:v>
                </c:pt>
                <c:pt idx="194">
                  <c:v>41.72</c:v>
                </c:pt>
                <c:pt idx="195">
                  <c:v>44.97</c:v>
                </c:pt>
                <c:pt idx="196">
                  <c:v>47.25</c:v>
                </c:pt>
                <c:pt idx="197">
                  <c:v>45.06</c:v>
                </c:pt>
                <c:pt idx="198">
                  <c:v>43.46</c:v>
                </c:pt>
                <c:pt idx="199">
                  <c:v>39.049999999999997</c:v>
                </c:pt>
                <c:pt idx="200">
                  <c:v>42.29</c:v>
                </c:pt>
                <c:pt idx="201">
                  <c:v>40.81</c:v>
                </c:pt>
                <c:pt idx="202">
                  <c:v>41.22</c:v>
                </c:pt>
                <c:pt idx="203">
                  <c:v>42.17</c:v>
                </c:pt>
                <c:pt idx="204">
                  <c:v>47.38</c:v>
                </c:pt>
                <c:pt idx="205">
                  <c:v>39.5</c:v>
                </c:pt>
                <c:pt idx="206">
                  <c:v>38.76</c:v>
                </c:pt>
                <c:pt idx="207">
                  <c:v>37.83</c:v>
                </c:pt>
                <c:pt idx="208">
                  <c:v>40.35</c:v>
                </c:pt>
                <c:pt idx="209">
                  <c:v>46.1</c:v>
                </c:pt>
                <c:pt idx="210">
                  <c:v>39.25</c:v>
                </c:pt>
                <c:pt idx="211">
                  <c:v>40</c:v>
                </c:pt>
                <c:pt idx="212">
                  <c:v>46.2</c:v>
                </c:pt>
                <c:pt idx="213">
                  <c:v>44.21</c:v>
                </c:pt>
                <c:pt idx="214">
                  <c:v>44.19</c:v>
                </c:pt>
                <c:pt idx="215">
                  <c:v>42.3</c:v>
                </c:pt>
                <c:pt idx="216">
                  <c:v>45.82</c:v>
                </c:pt>
                <c:pt idx="217">
                  <c:v>44.74</c:v>
                </c:pt>
                <c:pt idx="218">
                  <c:v>45.69</c:v>
                </c:pt>
                <c:pt idx="219">
                  <c:v>44.62</c:v>
                </c:pt>
                <c:pt idx="220">
                  <c:v>45.85</c:v>
                </c:pt>
                <c:pt idx="221">
                  <c:v>47.08</c:v>
                </c:pt>
                <c:pt idx="222">
                  <c:v>45.1</c:v>
                </c:pt>
                <c:pt idx="223">
                  <c:v>39.22</c:v>
                </c:pt>
                <c:pt idx="224">
                  <c:v>43.08</c:v>
                </c:pt>
                <c:pt idx="225">
                  <c:v>47.43</c:v>
                </c:pt>
                <c:pt idx="226">
                  <c:v>41.4</c:v>
                </c:pt>
                <c:pt idx="227">
                  <c:v>44.52</c:v>
                </c:pt>
                <c:pt idx="228">
                  <c:v>42.27</c:v>
                </c:pt>
                <c:pt idx="229">
                  <c:v>43.33</c:v>
                </c:pt>
                <c:pt idx="230">
                  <c:v>42.38</c:v>
                </c:pt>
                <c:pt idx="231">
                  <c:v>44.7</c:v>
                </c:pt>
                <c:pt idx="232">
                  <c:v>42.56</c:v>
                </c:pt>
                <c:pt idx="233">
                  <c:v>41.42</c:v>
                </c:pt>
                <c:pt idx="234">
                  <c:v>42.44</c:v>
                </c:pt>
                <c:pt idx="235">
                  <c:v>41.37</c:v>
                </c:pt>
                <c:pt idx="236">
                  <c:v>40.090000000000003</c:v>
                </c:pt>
                <c:pt idx="237">
                  <c:v>41.86</c:v>
                </c:pt>
                <c:pt idx="238">
                  <c:v>40.28</c:v>
                </c:pt>
                <c:pt idx="239">
                  <c:v>39.53</c:v>
                </c:pt>
                <c:pt idx="240">
                  <c:v>40.24</c:v>
                </c:pt>
                <c:pt idx="241">
                  <c:v>45.03</c:v>
                </c:pt>
                <c:pt idx="242">
                  <c:v>54.1</c:v>
                </c:pt>
                <c:pt idx="243">
                  <c:v>52.06</c:v>
                </c:pt>
                <c:pt idx="244">
                  <c:v>54.46</c:v>
                </c:pt>
                <c:pt idx="245">
                  <c:v>53.14</c:v>
                </c:pt>
              </c:numCache>
            </c:numRef>
          </c:xVal>
          <c:yVal>
            <c:numRef>
              <c:f>Litterature!$R$2:$R$247</c:f>
              <c:numCache>
                <c:formatCode>0.00</c:formatCode>
                <c:ptCount val="246"/>
                <c:pt idx="0">
                  <c:v>2.79</c:v>
                </c:pt>
                <c:pt idx="1">
                  <c:v>5.07</c:v>
                </c:pt>
                <c:pt idx="2">
                  <c:v>7.5500000000000007</c:v>
                </c:pt>
                <c:pt idx="3">
                  <c:v>9.18</c:v>
                </c:pt>
                <c:pt idx="4">
                  <c:v>12.08</c:v>
                </c:pt>
                <c:pt idx="5">
                  <c:v>2.96</c:v>
                </c:pt>
                <c:pt idx="6">
                  <c:v>4.22</c:v>
                </c:pt>
                <c:pt idx="7">
                  <c:v>3.88</c:v>
                </c:pt>
                <c:pt idx="8">
                  <c:v>6.1099999999999994</c:v>
                </c:pt>
                <c:pt idx="9">
                  <c:v>8.49</c:v>
                </c:pt>
                <c:pt idx="10">
                  <c:v>9.42</c:v>
                </c:pt>
                <c:pt idx="11">
                  <c:v>5.12</c:v>
                </c:pt>
                <c:pt idx="12">
                  <c:v>7.7100000000000009</c:v>
                </c:pt>
                <c:pt idx="13">
                  <c:v>8.9400000000000013</c:v>
                </c:pt>
                <c:pt idx="14">
                  <c:v>10.84</c:v>
                </c:pt>
                <c:pt idx="15">
                  <c:v>12.169999999999998</c:v>
                </c:pt>
                <c:pt idx="16">
                  <c:v>13.200000000000001</c:v>
                </c:pt>
                <c:pt idx="17">
                  <c:v>2.74</c:v>
                </c:pt>
                <c:pt idx="18">
                  <c:v>3.0700000000000003</c:v>
                </c:pt>
                <c:pt idx="19">
                  <c:v>2.79</c:v>
                </c:pt>
                <c:pt idx="20">
                  <c:v>2.2599999999999998</c:v>
                </c:pt>
                <c:pt idx="21">
                  <c:v>2.4900000000000002</c:v>
                </c:pt>
                <c:pt idx="22">
                  <c:v>4.55</c:v>
                </c:pt>
                <c:pt idx="23">
                  <c:v>3.79</c:v>
                </c:pt>
                <c:pt idx="24">
                  <c:v>3.84</c:v>
                </c:pt>
                <c:pt idx="25">
                  <c:v>4.4000000000000004</c:v>
                </c:pt>
                <c:pt idx="26">
                  <c:v>6.3</c:v>
                </c:pt>
                <c:pt idx="27">
                  <c:v>10.8</c:v>
                </c:pt>
                <c:pt idx="28">
                  <c:v>11.85</c:v>
                </c:pt>
                <c:pt idx="29">
                  <c:v>2.79</c:v>
                </c:pt>
                <c:pt idx="30">
                  <c:v>2.74</c:v>
                </c:pt>
                <c:pt idx="31">
                  <c:v>2.86</c:v>
                </c:pt>
                <c:pt idx="32">
                  <c:v>3.9299999999999997</c:v>
                </c:pt>
                <c:pt idx="33">
                  <c:v>3.1399999999999997</c:v>
                </c:pt>
                <c:pt idx="34">
                  <c:v>4.7200000000000006</c:v>
                </c:pt>
                <c:pt idx="35">
                  <c:v>5.6</c:v>
                </c:pt>
                <c:pt idx="36">
                  <c:v>6.41</c:v>
                </c:pt>
                <c:pt idx="37">
                  <c:v>7.5500000000000007</c:v>
                </c:pt>
                <c:pt idx="38">
                  <c:v>9.18</c:v>
                </c:pt>
                <c:pt idx="39">
                  <c:v>8.629999999999999</c:v>
                </c:pt>
                <c:pt idx="40">
                  <c:v>10.45</c:v>
                </c:pt>
                <c:pt idx="41">
                  <c:v>6.46</c:v>
                </c:pt>
                <c:pt idx="42">
                  <c:v>6.09</c:v>
                </c:pt>
                <c:pt idx="43">
                  <c:v>3.5700000000000003</c:v>
                </c:pt>
                <c:pt idx="44">
                  <c:v>4.5</c:v>
                </c:pt>
                <c:pt idx="45">
                  <c:v>8.83</c:v>
                </c:pt>
                <c:pt idx="46">
                  <c:v>6.63</c:v>
                </c:pt>
                <c:pt idx="47">
                  <c:v>7.1</c:v>
                </c:pt>
                <c:pt idx="48">
                  <c:v>6.9899999999999993</c:v>
                </c:pt>
                <c:pt idx="49">
                  <c:v>5.14</c:v>
                </c:pt>
                <c:pt idx="50">
                  <c:v>3.59</c:v>
                </c:pt>
                <c:pt idx="51">
                  <c:v>11.8</c:v>
                </c:pt>
                <c:pt idx="52">
                  <c:v>5.66</c:v>
                </c:pt>
                <c:pt idx="53">
                  <c:v>9.32</c:v>
                </c:pt>
                <c:pt idx="54">
                  <c:v>5.21</c:v>
                </c:pt>
                <c:pt idx="55">
                  <c:v>4.1500000000000004</c:v>
                </c:pt>
                <c:pt idx="56">
                  <c:v>4.3599999999999994</c:v>
                </c:pt>
                <c:pt idx="57">
                  <c:v>4.6099999999999994</c:v>
                </c:pt>
                <c:pt idx="58">
                  <c:v>5.83</c:v>
                </c:pt>
                <c:pt idx="59">
                  <c:v>4.95</c:v>
                </c:pt>
                <c:pt idx="60">
                  <c:v>5.3</c:v>
                </c:pt>
                <c:pt idx="61">
                  <c:v>4.83</c:v>
                </c:pt>
                <c:pt idx="62">
                  <c:v>4.28</c:v>
                </c:pt>
                <c:pt idx="63">
                  <c:v>4.4800000000000004</c:v>
                </c:pt>
                <c:pt idx="64">
                  <c:v>4.34</c:v>
                </c:pt>
                <c:pt idx="65">
                  <c:v>3.86</c:v>
                </c:pt>
                <c:pt idx="66">
                  <c:v>4.62</c:v>
                </c:pt>
                <c:pt idx="67">
                  <c:v>4.3099999999999996</c:v>
                </c:pt>
                <c:pt idx="68">
                  <c:v>4.37</c:v>
                </c:pt>
                <c:pt idx="69">
                  <c:v>3.96</c:v>
                </c:pt>
                <c:pt idx="70">
                  <c:v>3.8</c:v>
                </c:pt>
                <c:pt idx="71">
                  <c:v>5</c:v>
                </c:pt>
                <c:pt idx="72">
                  <c:v>4.01</c:v>
                </c:pt>
                <c:pt idx="73">
                  <c:v>4.4400000000000004</c:v>
                </c:pt>
                <c:pt idx="74">
                  <c:v>4.97</c:v>
                </c:pt>
                <c:pt idx="75">
                  <c:v>4.68</c:v>
                </c:pt>
                <c:pt idx="76">
                  <c:v>5.0199999999999996</c:v>
                </c:pt>
                <c:pt idx="77">
                  <c:v>4.68</c:v>
                </c:pt>
                <c:pt idx="78">
                  <c:v>4.62</c:v>
                </c:pt>
                <c:pt idx="79">
                  <c:v>5.3000000000000007</c:v>
                </c:pt>
                <c:pt idx="80">
                  <c:v>4.07</c:v>
                </c:pt>
                <c:pt idx="81">
                  <c:v>4.66</c:v>
                </c:pt>
                <c:pt idx="82">
                  <c:v>4</c:v>
                </c:pt>
                <c:pt idx="83">
                  <c:v>3.62</c:v>
                </c:pt>
                <c:pt idx="84">
                  <c:v>4.38</c:v>
                </c:pt>
                <c:pt idx="85">
                  <c:v>3.66</c:v>
                </c:pt>
                <c:pt idx="86">
                  <c:v>2.67</c:v>
                </c:pt>
                <c:pt idx="87">
                  <c:v>2.36</c:v>
                </c:pt>
                <c:pt idx="88">
                  <c:v>1.88</c:v>
                </c:pt>
                <c:pt idx="89">
                  <c:v>3.3499999999999996</c:v>
                </c:pt>
                <c:pt idx="90">
                  <c:v>3.34</c:v>
                </c:pt>
                <c:pt idx="91">
                  <c:v>4.13</c:v>
                </c:pt>
                <c:pt idx="92">
                  <c:v>6.1300000000000008</c:v>
                </c:pt>
                <c:pt idx="93">
                  <c:v>5.34</c:v>
                </c:pt>
                <c:pt idx="94">
                  <c:v>3.4000000000000004</c:v>
                </c:pt>
                <c:pt idx="95">
                  <c:v>4.9000000000000004</c:v>
                </c:pt>
                <c:pt idx="96">
                  <c:v>4.62</c:v>
                </c:pt>
                <c:pt idx="97">
                  <c:v>5.09</c:v>
                </c:pt>
                <c:pt idx="98">
                  <c:v>3.31</c:v>
                </c:pt>
                <c:pt idx="99">
                  <c:v>4.54</c:v>
                </c:pt>
                <c:pt idx="100">
                  <c:v>4.67</c:v>
                </c:pt>
                <c:pt idx="101">
                  <c:v>3.81</c:v>
                </c:pt>
                <c:pt idx="102">
                  <c:v>4.59</c:v>
                </c:pt>
                <c:pt idx="103">
                  <c:v>4.91</c:v>
                </c:pt>
                <c:pt idx="104">
                  <c:v>4.04</c:v>
                </c:pt>
                <c:pt idx="105">
                  <c:v>4.37</c:v>
                </c:pt>
                <c:pt idx="106">
                  <c:v>4.53</c:v>
                </c:pt>
                <c:pt idx="107">
                  <c:v>4.33</c:v>
                </c:pt>
                <c:pt idx="108">
                  <c:v>3.96</c:v>
                </c:pt>
                <c:pt idx="109">
                  <c:v>5.08</c:v>
                </c:pt>
                <c:pt idx="110">
                  <c:v>4.37</c:v>
                </c:pt>
                <c:pt idx="111">
                  <c:v>4.88</c:v>
                </c:pt>
                <c:pt idx="112">
                  <c:v>4.68</c:v>
                </c:pt>
                <c:pt idx="113">
                  <c:v>4.97</c:v>
                </c:pt>
                <c:pt idx="114">
                  <c:v>4.7300000000000004</c:v>
                </c:pt>
                <c:pt idx="115">
                  <c:v>4.8499999999999996</c:v>
                </c:pt>
                <c:pt idx="116">
                  <c:v>5.0599999999999996</c:v>
                </c:pt>
                <c:pt idx="117">
                  <c:v>4.09</c:v>
                </c:pt>
                <c:pt idx="118">
                  <c:v>5</c:v>
                </c:pt>
                <c:pt idx="119">
                  <c:v>5.58</c:v>
                </c:pt>
                <c:pt idx="120">
                  <c:v>3.44</c:v>
                </c:pt>
                <c:pt idx="121">
                  <c:v>4.87</c:v>
                </c:pt>
                <c:pt idx="122">
                  <c:v>4.16</c:v>
                </c:pt>
                <c:pt idx="123">
                  <c:v>5.01</c:v>
                </c:pt>
                <c:pt idx="124">
                  <c:v>4.12</c:v>
                </c:pt>
                <c:pt idx="125">
                  <c:v>4.6400000000000006</c:v>
                </c:pt>
                <c:pt idx="126">
                  <c:v>3.62</c:v>
                </c:pt>
                <c:pt idx="127">
                  <c:v>4.3100000000000005</c:v>
                </c:pt>
                <c:pt idx="128">
                  <c:v>5.38</c:v>
                </c:pt>
                <c:pt idx="129">
                  <c:v>5.21</c:v>
                </c:pt>
                <c:pt idx="130">
                  <c:v>4.1400000000000006</c:v>
                </c:pt>
                <c:pt idx="131">
                  <c:v>4.24</c:v>
                </c:pt>
                <c:pt idx="132">
                  <c:v>1.94</c:v>
                </c:pt>
                <c:pt idx="133">
                  <c:v>3.23</c:v>
                </c:pt>
                <c:pt idx="134">
                  <c:v>2.04</c:v>
                </c:pt>
                <c:pt idx="135">
                  <c:v>2.33</c:v>
                </c:pt>
                <c:pt idx="136">
                  <c:v>4.6499999999999995</c:v>
                </c:pt>
                <c:pt idx="137">
                  <c:v>3.41</c:v>
                </c:pt>
                <c:pt idx="138">
                  <c:v>4.34</c:v>
                </c:pt>
                <c:pt idx="139">
                  <c:v>2.92</c:v>
                </c:pt>
                <c:pt idx="140">
                  <c:v>5.21</c:v>
                </c:pt>
                <c:pt idx="141">
                  <c:v>4.08</c:v>
                </c:pt>
                <c:pt idx="142">
                  <c:v>5.08</c:v>
                </c:pt>
                <c:pt idx="143">
                  <c:v>5.07</c:v>
                </c:pt>
                <c:pt idx="144">
                  <c:v>4.9800000000000004</c:v>
                </c:pt>
                <c:pt idx="145">
                  <c:v>4.34</c:v>
                </c:pt>
                <c:pt idx="146">
                  <c:v>3.75</c:v>
                </c:pt>
                <c:pt idx="147">
                  <c:v>3.94</c:v>
                </c:pt>
                <c:pt idx="148">
                  <c:v>3.81</c:v>
                </c:pt>
                <c:pt idx="149">
                  <c:v>3.6100000000000003</c:v>
                </c:pt>
                <c:pt idx="150">
                  <c:v>4.08</c:v>
                </c:pt>
                <c:pt idx="151">
                  <c:v>3.81</c:v>
                </c:pt>
                <c:pt idx="152">
                  <c:v>3.3600000000000003</c:v>
                </c:pt>
                <c:pt idx="153">
                  <c:v>3.44</c:v>
                </c:pt>
                <c:pt idx="154">
                  <c:v>3.81</c:v>
                </c:pt>
                <c:pt idx="155">
                  <c:v>4.3100000000000005</c:v>
                </c:pt>
                <c:pt idx="156">
                  <c:v>3.62</c:v>
                </c:pt>
                <c:pt idx="157">
                  <c:v>3.72</c:v>
                </c:pt>
                <c:pt idx="158">
                  <c:v>3.84</c:v>
                </c:pt>
                <c:pt idx="159">
                  <c:v>3.06</c:v>
                </c:pt>
                <c:pt idx="160">
                  <c:v>3.7199999999999998</c:v>
                </c:pt>
                <c:pt idx="161">
                  <c:v>2.98</c:v>
                </c:pt>
                <c:pt idx="162">
                  <c:v>4.46</c:v>
                </c:pt>
                <c:pt idx="163">
                  <c:v>4.04</c:v>
                </c:pt>
                <c:pt idx="164">
                  <c:v>2.48</c:v>
                </c:pt>
                <c:pt idx="165">
                  <c:v>2.5999999999999996</c:v>
                </c:pt>
                <c:pt idx="166">
                  <c:v>3.33</c:v>
                </c:pt>
                <c:pt idx="167">
                  <c:v>3.86</c:v>
                </c:pt>
                <c:pt idx="168">
                  <c:v>4.16</c:v>
                </c:pt>
                <c:pt idx="169">
                  <c:v>3.74</c:v>
                </c:pt>
                <c:pt idx="170">
                  <c:v>4.8</c:v>
                </c:pt>
                <c:pt idx="171">
                  <c:v>6.15</c:v>
                </c:pt>
                <c:pt idx="172">
                  <c:v>3.07</c:v>
                </c:pt>
                <c:pt idx="173">
                  <c:v>3.67</c:v>
                </c:pt>
                <c:pt idx="174">
                  <c:v>4.4000000000000004</c:v>
                </c:pt>
                <c:pt idx="175">
                  <c:v>3.8499999999999996</c:v>
                </c:pt>
                <c:pt idx="176">
                  <c:v>3.8099999999999996</c:v>
                </c:pt>
                <c:pt idx="177">
                  <c:v>4.7200000000000006</c:v>
                </c:pt>
                <c:pt idx="178">
                  <c:v>4.33</c:v>
                </c:pt>
                <c:pt idx="179">
                  <c:v>3.0300000000000002</c:v>
                </c:pt>
                <c:pt idx="180">
                  <c:v>5.63</c:v>
                </c:pt>
                <c:pt idx="181">
                  <c:v>5.57</c:v>
                </c:pt>
                <c:pt idx="182">
                  <c:v>3.5</c:v>
                </c:pt>
                <c:pt idx="183">
                  <c:v>3.6900000000000004</c:v>
                </c:pt>
                <c:pt idx="184">
                  <c:v>4.0599999999999996</c:v>
                </c:pt>
                <c:pt idx="185">
                  <c:v>2.84</c:v>
                </c:pt>
                <c:pt idx="186">
                  <c:v>3.7800000000000002</c:v>
                </c:pt>
                <c:pt idx="187">
                  <c:v>4.4000000000000004</c:v>
                </c:pt>
                <c:pt idx="188">
                  <c:v>3.67</c:v>
                </c:pt>
                <c:pt idx="189">
                  <c:v>3.6500000000000004</c:v>
                </c:pt>
                <c:pt idx="190">
                  <c:v>2.81</c:v>
                </c:pt>
                <c:pt idx="191">
                  <c:v>3.3600000000000003</c:v>
                </c:pt>
                <c:pt idx="192">
                  <c:v>3.83</c:v>
                </c:pt>
                <c:pt idx="193">
                  <c:v>2.67</c:v>
                </c:pt>
                <c:pt idx="194">
                  <c:v>4.18</c:v>
                </c:pt>
                <c:pt idx="195">
                  <c:v>3.94</c:v>
                </c:pt>
                <c:pt idx="196">
                  <c:v>4.46</c:v>
                </c:pt>
                <c:pt idx="197">
                  <c:v>3.68</c:v>
                </c:pt>
                <c:pt idx="198">
                  <c:v>4.25</c:v>
                </c:pt>
                <c:pt idx="199">
                  <c:v>5.1400000000000006</c:v>
                </c:pt>
                <c:pt idx="200">
                  <c:v>3.3</c:v>
                </c:pt>
                <c:pt idx="201">
                  <c:v>5.4</c:v>
                </c:pt>
                <c:pt idx="202">
                  <c:v>7.89</c:v>
                </c:pt>
                <c:pt idx="203">
                  <c:v>5.1099999999999994</c:v>
                </c:pt>
                <c:pt idx="204">
                  <c:v>5.4399999999999995</c:v>
                </c:pt>
                <c:pt idx="205">
                  <c:v>5.66</c:v>
                </c:pt>
                <c:pt idx="206">
                  <c:v>6.63</c:v>
                </c:pt>
                <c:pt idx="207">
                  <c:v>4.95</c:v>
                </c:pt>
                <c:pt idx="208">
                  <c:v>3.25</c:v>
                </c:pt>
                <c:pt idx="209">
                  <c:v>4</c:v>
                </c:pt>
                <c:pt idx="210">
                  <c:v>3.35</c:v>
                </c:pt>
                <c:pt idx="211">
                  <c:v>2.1</c:v>
                </c:pt>
                <c:pt idx="212">
                  <c:v>3.4299999999999997</c:v>
                </c:pt>
                <c:pt idx="213">
                  <c:v>2.93</c:v>
                </c:pt>
                <c:pt idx="214">
                  <c:v>2.23</c:v>
                </c:pt>
                <c:pt idx="215">
                  <c:v>2.0099999999999998</c:v>
                </c:pt>
                <c:pt idx="216">
                  <c:v>3.09</c:v>
                </c:pt>
                <c:pt idx="217">
                  <c:v>2.7199999999999998</c:v>
                </c:pt>
                <c:pt idx="218">
                  <c:v>2.9699999999999998</c:v>
                </c:pt>
                <c:pt idx="219">
                  <c:v>3.74</c:v>
                </c:pt>
                <c:pt idx="220">
                  <c:v>3.8499999999999996</c:v>
                </c:pt>
                <c:pt idx="221">
                  <c:v>4.84</c:v>
                </c:pt>
                <c:pt idx="222">
                  <c:v>3.7300000000000004</c:v>
                </c:pt>
                <c:pt idx="223">
                  <c:v>1.1000000000000001</c:v>
                </c:pt>
                <c:pt idx="224">
                  <c:v>4.1500000000000004</c:v>
                </c:pt>
                <c:pt idx="225">
                  <c:v>6.3000000000000007</c:v>
                </c:pt>
                <c:pt idx="226">
                  <c:v>3.38</c:v>
                </c:pt>
                <c:pt idx="227">
                  <c:v>4.5500000000000007</c:v>
                </c:pt>
                <c:pt idx="228">
                  <c:v>2.71</c:v>
                </c:pt>
                <c:pt idx="229">
                  <c:v>4.2700000000000005</c:v>
                </c:pt>
                <c:pt idx="230">
                  <c:v>3.61</c:v>
                </c:pt>
                <c:pt idx="231">
                  <c:v>5.08</c:v>
                </c:pt>
                <c:pt idx="232">
                  <c:v>3.8200000000000003</c:v>
                </c:pt>
                <c:pt idx="233">
                  <c:v>2.6</c:v>
                </c:pt>
                <c:pt idx="234">
                  <c:v>3.48</c:v>
                </c:pt>
                <c:pt idx="235">
                  <c:v>4.95</c:v>
                </c:pt>
                <c:pt idx="236">
                  <c:v>4.4499999999999993</c:v>
                </c:pt>
                <c:pt idx="237">
                  <c:v>4.29</c:v>
                </c:pt>
                <c:pt idx="238">
                  <c:v>6.0500000000000007</c:v>
                </c:pt>
                <c:pt idx="239">
                  <c:v>5.58</c:v>
                </c:pt>
                <c:pt idx="240">
                  <c:v>4.33</c:v>
                </c:pt>
                <c:pt idx="241">
                  <c:v>9.18</c:v>
                </c:pt>
                <c:pt idx="242">
                  <c:v>10.25</c:v>
                </c:pt>
                <c:pt idx="243">
                  <c:v>10.629999999999999</c:v>
                </c:pt>
                <c:pt idx="244">
                  <c:v>14.22</c:v>
                </c:pt>
                <c:pt idx="245">
                  <c:v>11.61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191-0345-9129-3C4B456F61C0}"/>
            </c:ext>
          </c:extLst>
        </c:ser>
        <c:ser>
          <c:idx val="9"/>
          <c:order val="9"/>
          <c:tx>
            <c:v>Mayotte - Old shield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Litterature!$F$257:$F$345</c:f>
              <c:numCache>
                <c:formatCode>0.00</c:formatCode>
                <c:ptCount val="89"/>
                <c:pt idx="0">
                  <c:v>38.9</c:v>
                </c:pt>
                <c:pt idx="1">
                  <c:v>44</c:v>
                </c:pt>
                <c:pt idx="2">
                  <c:v>41.02</c:v>
                </c:pt>
                <c:pt idx="3">
                  <c:v>45.18</c:v>
                </c:pt>
                <c:pt idx="4">
                  <c:v>51.23</c:v>
                </c:pt>
                <c:pt idx="5">
                  <c:v>45.23</c:v>
                </c:pt>
                <c:pt idx="6">
                  <c:v>44.6</c:v>
                </c:pt>
                <c:pt idx="7">
                  <c:v>54.19</c:v>
                </c:pt>
                <c:pt idx="8">
                  <c:v>44.59</c:v>
                </c:pt>
                <c:pt idx="9">
                  <c:v>42.23</c:v>
                </c:pt>
                <c:pt idx="10">
                  <c:v>41.36</c:v>
                </c:pt>
                <c:pt idx="11">
                  <c:v>36.630000000000003</c:v>
                </c:pt>
                <c:pt idx="12">
                  <c:v>39.840000000000003</c:v>
                </c:pt>
                <c:pt idx="13">
                  <c:v>41.9</c:v>
                </c:pt>
                <c:pt idx="14">
                  <c:v>42.02</c:v>
                </c:pt>
                <c:pt idx="15">
                  <c:v>42.81</c:v>
                </c:pt>
                <c:pt idx="16">
                  <c:v>43.17</c:v>
                </c:pt>
                <c:pt idx="17">
                  <c:v>43.44</c:v>
                </c:pt>
                <c:pt idx="18">
                  <c:v>43.53</c:v>
                </c:pt>
                <c:pt idx="19">
                  <c:v>44.34</c:v>
                </c:pt>
                <c:pt idx="20">
                  <c:v>44.46</c:v>
                </c:pt>
                <c:pt idx="21">
                  <c:v>44.72</c:v>
                </c:pt>
                <c:pt idx="22">
                  <c:v>45.16</c:v>
                </c:pt>
                <c:pt idx="23">
                  <c:v>45.25</c:v>
                </c:pt>
                <c:pt idx="24">
                  <c:v>45.34</c:v>
                </c:pt>
                <c:pt idx="25">
                  <c:v>45.71</c:v>
                </c:pt>
                <c:pt idx="26">
                  <c:v>49.02</c:v>
                </c:pt>
                <c:pt idx="27">
                  <c:v>51.66</c:v>
                </c:pt>
                <c:pt idx="28">
                  <c:v>55.85</c:v>
                </c:pt>
                <c:pt idx="29">
                  <c:v>46.73</c:v>
                </c:pt>
                <c:pt idx="30">
                  <c:v>46.91</c:v>
                </c:pt>
                <c:pt idx="31">
                  <c:v>52.8</c:v>
                </c:pt>
                <c:pt idx="32">
                  <c:v>44.1</c:v>
                </c:pt>
                <c:pt idx="33">
                  <c:v>58.02</c:v>
                </c:pt>
                <c:pt idx="34">
                  <c:v>44.75</c:v>
                </c:pt>
                <c:pt idx="35">
                  <c:v>46.53</c:v>
                </c:pt>
                <c:pt idx="36">
                  <c:v>40.74</c:v>
                </c:pt>
                <c:pt idx="37">
                  <c:v>43.36</c:v>
                </c:pt>
                <c:pt idx="38">
                  <c:v>49.59</c:v>
                </c:pt>
                <c:pt idx="39">
                  <c:v>36.549999999999997</c:v>
                </c:pt>
                <c:pt idx="40">
                  <c:v>44.82</c:v>
                </c:pt>
                <c:pt idx="41">
                  <c:v>43.98</c:v>
                </c:pt>
                <c:pt idx="42">
                  <c:v>46.38</c:v>
                </c:pt>
                <c:pt idx="43">
                  <c:v>47.18</c:v>
                </c:pt>
                <c:pt idx="44">
                  <c:v>49.77</c:v>
                </c:pt>
                <c:pt idx="45">
                  <c:v>58.98</c:v>
                </c:pt>
                <c:pt idx="46">
                  <c:v>60.35</c:v>
                </c:pt>
                <c:pt idx="47">
                  <c:v>44.91</c:v>
                </c:pt>
                <c:pt idx="48">
                  <c:v>46.76</c:v>
                </c:pt>
                <c:pt idx="49">
                  <c:v>55</c:v>
                </c:pt>
                <c:pt idx="50">
                  <c:v>56.15</c:v>
                </c:pt>
                <c:pt idx="51">
                  <c:v>58.47</c:v>
                </c:pt>
                <c:pt idx="52">
                  <c:v>42.56</c:v>
                </c:pt>
                <c:pt idx="53">
                  <c:v>39.76</c:v>
                </c:pt>
                <c:pt idx="54">
                  <c:v>40.1</c:v>
                </c:pt>
                <c:pt idx="55">
                  <c:v>45.49</c:v>
                </c:pt>
                <c:pt idx="56">
                  <c:v>41.81</c:v>
                </c:pt>
                <c:pt idx="57">
                  <c:v>38.9</c:v>
                </c:pt>
                <c:pt idx="58">
                  <c:v>41.67</c:v>
                </c:pt>
                <c:pt idx="59">
                  <c:v>53.91</c:v>
                </c:pt>
                <c:pt idx="60">
                  <c:v>46.02</c:v>
                </c:pt>
                <c:pt idx="61">
                  <c:v>38.1</c:v>
                </c:pt>
                <c:pt idx="62">
                  <c:v>42.15</c:v>
                </c:pt>
                <c:pt idx="63">
                  <c:v>53.55</c:v>
                </c:pt>
                <c:pt idx="64">
                  <c:v>54.58</c:v>
                </c:pt>
                <c:pt idx="65">
                  <c:v>49.94</c:v>
                </c:pt>
                <c:pt idx="66">
                  <c:v>42.03</c:v>
                </c:pt>
                <c:pt idx="67">
                  <c:v>54.34</c:v>
                </c:pt>
                <c:pt idx="68">
                  <c:v>39.950000000000003</c:v>
                </c:pt>
                <c:pt idx="69">
                  <c:v>41.63</c:v>
                </c:pt>
                <c:pt idx="70">
                  <c:v>40.54</c:v>
                </c:pt>
                <c:pt idx="71">
                  <c:v>46.82</c:v>
                </c:pt>
                <c:pt idx="72">
                  <c:v>39.32</c:v>
                </c:pt>
                <c:pt idx="73">
                  <c:v>40.090000000000003</c:v>
                </c:pt>
                <c:pt idx="74">
                  <c:v>41.25</c:v>
                </c:pt>
                <c:pt idx="75">
                  <c:v>40.47</c:v>
                </c:pt>
                <c:pt idx="76">
                  <c:v>40.9</c:v>
                </c:pt>
                <c:pt idx="77">
                  <c:v>41.51</c:v>
                </c:pt>
                <c:pt idx="78">
                  <c:v>42.92</c:v>
                </c:pt>
                <c:pt idx="79">
                  <c:v>40.99</c:v>
                </c:pt>
                <c:pt idx="80">
                  <c:v>47.15</c:v>
                </c:pt>
                <c:pt idx="81">
                  <c:v>54.47</c:v>
                </c:pt>
                <c:pt idx="82">
                  <c:v>38.299999999999997</c:v>
                </c:pt>
                <c:pt idx="83">
                  <c:v>50.24</c:v>
                </c:pt>
                <c:pt idx="84">
                  <c:v>40.4</c:v>
                </c:pt>
                <c:pt idx="85">
                  <c:v>48.54</c:v>
                </c:pt>
                <c:pt idx="86">
                  <c:v>38.72</c:v>
                </c:pt>
                <c:pt idx="87">
                  <c:v>41.28</c:v>
                </c:pt>
                <c:pt idx="88">
                  <c:v>40.67</c:v>
                </c:pt>
              </c:numCache>
            </c:numRef>
          </c:xVal>
          <c:yVal>
            <c:numRef>
              <c:f>Litterature!$R$257:$R$345</c:f>
              <c:numCache>
                <c:formatCode>0.00</c:formatCode>
                <c:ptCount val="89"/>
                <c:pt idx="0">
                  <c:v>5.03</c:v>
                </c:pt>
                <c:pt idx="1">
                  <c:v>2.9000000000000004</c:v>
                </c:pt>
                <c:pt idx="2">
                  <c:v>7.4599999999999991</c:v>
                </c:pt>
                <c:pt idx="3">
                  <c:v>5.3900000000000006</c:v>
                </c:pt>
                <c:pt idx="4">
                  <c:v>15.32</c:v>
                </c:pt>
                <c:pt idx="5">
                  <c:v>5.2799999999999994</c:v>
                </c:pt>
                <c:pt idx="6">
                  <c:v>5.2</c:v>
                </c:pt>
                <c:pt idx="7">
                  <c:v>13.71</c:v>
                </c:pt>
                <c:pt idx="8">
                  <c:v>8.89</c:v>
                </c:pt>
                <c:pt idx="9">
                  <c:v>2.1</c:v>
                </c:pt>
                <c:pt idx="10">
                  <c:v>6.8100000000000005</c:v>
                </c:pt>
                <c:pt idx="11">
                  <c:v>4.54</c:v>
                </c:pt>
                <c:pt idx="12">
                  <c:v>5.5399999999999991</c:v>
                </c:pt>
                <c:pt idx="13">
                  <c:v>5.68</c:v>
                </c:pt>
                <c:pt idx="14">
                  <c:v>3.77</c:v>
                </c:pt>
                <c:pt idx="15">
                  <c:v>5.25</c:v>
                </c:pt>
                <c:pt idx="16">
                  <c:v>2.9299999999999997</c:v>
                </c:pt>
                <c:pt idx="17">
                  <c:v>4.71</c:v>
                </c:pt>
                <c:pt idx="18">
                  <c:v>3.6399999999999997</c:v>
                </c:pt>
                <c:pt idx="19">
                  <c:v>3.0700000000000003</c:v>
                </c:pt>
                <c:pt idx="20">
                  <c:v>2.96</c:v>
                </c:pt>
                <c:pt idx="21">
                  <c:v>4.1400000000000006</c:v>
                </c:pt>
                <c:pt idx="22">
                  <c:v>3.48</c:v>
                </c:pt>
                <c:pt idx="23">
                  <c:v>4.18</c:v>
                </c:pt>
                <c:pt idx="24">
                  <c:v>4.6000000000000005</c:v>
                </c:pt>
                <c:pt idx="25">
                  <c:v>3.6900000000000004</c:v>
                </c:pt>
                <c:pt idx="26">
                  <c:v>7.49</c:v>
                </c:pt>
                <c:pt idx="27">
                  <c:v>13.5</c:v>
                </c:pt>
                <c:pt idx="28">
                  <c:v>15.329999999999998</c:v>
                </c:pt>
                <c:pt idx="29">
                  <c:v>4.68</c:v>
                </c:pt>
                <c:pt idx="30">
                  <c:v>5.67</c:v>
                </c:pt>
                <c:pt idx="31">
                  <c:v>9.35</c:v>
                </c:pt>
                <c:pt idx="32">
                  <c:v>4.75</c:v>
                </c:pt>
                <c:pt idx="33">
                  <c:v>11.94</c:v>
                </c:pt>
                <c:pt idx="34">
                  <c:v>3.84</c:v>
                </c:pt>
                <c:pt idx="35">
                  <c:v>4.5</c:v>
                </c:pt>
                <c:pt idx="36">
                  <c:v>4.0999999999999996</c:v>
                </c:pt>
                <c:pt idx="37">
                  <c:v>4.95</c:v>
                </c:pt>
                <c:pt idx="38">
                  <c:v>5.82</c:v>
                </c:pt>
                <c:pt idx="39">
                  <c:v>3.12</c:v>
                </c:pt>
                <c:pt idx="40">
                  <c:v>3.42</c:v>
                </c:pt>
                <c:pt idx="41">
                  <c:v>4.2</c:v>
                </c:pt>
                <c:pt idx="42">
                  <c:v>6.35</c:v>
                </c:pt>
                <c:pt idx="43">
                  <c:v>5</c:v>
                </c:pt>
                <c:pt idx="44">
                  <c:v>7.3000000000000007</c:v>
                </c:pt>
                <c:pt idx="45">
                  <c:v>13.73</c:v>
                </c:pt>
                <c:pt idx="46">
                  <c:v>12.85</c:v>
                </c:pt>
                <c:pt idx="47">
                  <c:v>5.39</c:v>
                </c:pt>
                <c:pt idx="48">
                  <c:v>5.8500000000000005</c:v>
                </c:pt>
                <c:pt idx="49">
                  <c:v>10.809999999999999</c:v>
                </c:pt>
                <c:pt idx="50">
                  <c:v>11.68</c:v>
                </c:pt>
                <c:pt idx="51">
                  <c:v>12.61</c:v>
                </c:pt>
                <c:pt idx="52">
                  <c:v>4.8100000000000005</c:v>
                </c:pt>
                <c:pt idx="53">
                  <c:v>5.35</c:v>
                </c:pt>
                <c:pt idx="54">
                  <c:v>6.73</c:v>
                </c:pt>
                <c:pt idx="55">
                  <c:v>11.77</c:v>
                </c:pt>
                <c:pt idx="56">
                  <c:v>9.74</c:v>
                </c:pt>
                <c:pt idx="57">
                  <c:v>3.91</c:v>
                </c:pt>
                <c:pt idx="58">
                  <c:v>3.4699999999999998</c:v>
                </c:pt>
                <c:pt idx="59">
                  <c:v>14.639999999999999</c:v>
                </c:pt>
                <c:pt idx="60">
                  <c:v>12.71</c:v>
                </c:pt>
                <c:pt idx="61">
                  <c:v>4.49</c:v>
                </c:pt>
                <c:pt idx="62">
                  <c:v>4.62</c:v>
                </c:pt>
                <c:pt idx="63">
                  <c:v>12.81</c:v>
                </c:pt>
                <c:pt idx="64">
                  <c:v>14.62</c:v>
                </c:pt>
                <c:pt idx="65">
                  <c:v>11.8</c:v>
                </c:pt>
                <c:pt idx="66">
                  <c:v>3.43</c:v>
                </c:pt>
                <c:pt idx="67">
                  <c:v>13.93</c:v>
                </c:pt>
                <c:pt idx="68">
                  <c:v>4</c:v>
                </c:pt>
                <c:pt idx="69">
                  <c:v>6.57</c:v>
                </c:pt>
                <c:pt idx="70">
                  <c:v>3.66</c:v>
                </c:pt>
                <c:pt idx="71">
                  <c:v>3.67</c:v>
                </c:pt>
                <c:pt idx="72">
                  <c:v>4.5999999999999996</c:v>
                </c:pt>
                <c:pt idx="73">
                  <c:v>5</c:v>
                </c:pt>
                <c:pt idx="74">
                  <c:v>5.54</c:v>
                </c:pt>
                <c:pt idx="75">
                  <c:v>5.67</c:v>
                </c:pt>
                <c:pt idx="76">
                  <c:v>7.02</c:v>
                </c:pt>
                <c:pt idx="77">
                  <c:v>7.45</c:v>
                </c:pt>
                <c:pt idx="78">
                  <c:v>8.5599999999999987</c:v>
                </c:pt>
                <c:pt idx="79">
                  <c:v>8.26</c:v>
                </c:pt>
                <c:pt idx="80">
                  <c:v>10.96</c:v>
                </c:pt>
                <c:pt idx="81">
                  <c:v>14.14</c:v>
                </c:pt>
                <c:pt idx="82">
                  <c:v>5.08</c:v>
                </c:pt>
                <c:pt idx="83">
                  <c:v>12.940000000000001</c:v>
                </c:pt>
                <c:pt idx="84">
                  <c:v>7.49</c:v>
                </c:pt>
                <c:pt idx="85">
                  <c:v>12.71</c:v>
                </c:pt>
                <c:pt idx="86">
                  <c:v>7.27</c:v>
                </c:pt>
                <c:pt idx="87">
                  <c:v>5.34</c:v>
                </c:pt>
                <c:pt idx="88">
                  <c:v>5.99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191-0345-9129-3C4B456F61C0}"/>
            </c:ext>
          </c:extLst>
        </c:ser>
        <c:ser>
          <c:idx val="15"/>
          <c:order val="10"/>
          <c:tx>
            <c:v>Mayotte - Petite Terre</c:v>
          </c:tx>
          <c:spPr>
            <a:ln>
              <a:noFill/>
            </a:ln>
          </c:spPr>
          <c:marker>
            <c:symbol val="diamond"/>
            <c:size val="10"/>
            <c:spPr>
              <a:ln>
                <a:solidFill>
                  <a:schemeClr val="bg1"/>
                </a:solidFill>
              </a:ln>
            </c:spPr>
          </c:marker>
          <c:xVal>
            <c:numRef>
              <c:f>Litterature!$F$248:$F$256</c:f>
              <c:numCache>
                <c:formatCode>0.00</c:formatCode>
                <c:ptCount val="9"/>
                <c:pt idx="0">
                  <c:v>44.31</c:v>
                </c:pt>
                <c:pt idx="1">
                  <c:v>47.39</c:v>
                </c:pt>
                <c:pt idx="2">
                  <c:v>59.1</c:v>
                </c:pt>
                <c:pt idx="3">
                  <c:v>57.8</c:v>
                </c:pt>
                <c:pt idx="4">
                  <c:v>44.08</c:v>
                </c:pt>
                <c:pt idx="5">
                  <c:v>57.7</c:v>
                </c:pt>
                <c:pt idx="6">
                  <c:v>58.46</c:v>
                </c:pt>
                <c:pt idx="7">
                  <c:v>58.42</c:v>
                </c:pt>
                <c:pt idx="8">
                  <c:v>56.95</c:v>
                </c:pt>
              </c:numCache>
            </c:numRef>
          </c:xVal>
          <c:yVal>
            <c:numRef>
              <c:f>Litterature!$R$248:$R$256</c:f>
              <c:numCache>
                <c:formatCode>0.00</c:formatCode>
                <c:ptCount val="9"/>
                <c:pt idx="0">
                  <c:v>6.68</c:v>
                </c:pt>
                <c:pt idx="1">
                  <c:v>8.4600000000000009</c:v>
                </c:pt>
                <c:pt idx="2">
                  <c:v>12.77</c:v>
                </c:pt>
                <c:pt idx="3">
                  <c:v>13.18</c:v>
                </c:pt>
                <c:pt idx="4">
                  <c:v>2.5700000000000003</c:v>
                </c:pt>
                <c:pt idx="5">
                  <c:v>13.190000000000001</c:v>
                </c:pt>
                <c:pt idx="6">
                  <c:v>13.98</c:v>
                </c:pt>
                <c:pt idx="7">
                  <c:v>13.79</c:v>
                </c:pt>
                <c:pt idx="8">
                  <c:v>13.45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191-0345-9129-3C4B456F61C0}"/>
            </c:ext>
          </c:extLst>
        </c:ser>
        <c:ser>
          <c:idx val="10"/>
          <c:order val="11"/>
          <c:tx>
            <c:v>Mayotte - Volcanic chain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rgbClr val="8EBFC4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2022'!$Q$2:$Q$47</c:f>
              <c:numCache>
                <c:formatCode>0.0</c:formatCode>
                <c:ptCount val="46"/>
                <c:pt idx="0">
                  <c:v>58.141625974499583</c:v>
                </c:pt>
                <c:pt idx="1">
                  <c:v>58.372214720972835</c:v>
                </c:pt>
                <c:pt idx="2">
                  <c:v>57.980145996906678</c:v>
                </c:pt>
                <c:pt idx="3">
                  <c:v>58.267839794717723</c:v>
                </c:pt>
                <c:pt idx="4">
                  <c:v>58.337676146805507</c:v>
                </c:pt>
                <c:pt idx="5">
                  <c:v>58.75136873549453</c:v>
                </c:pt>
                <c:pt idx="6">
                  <c:v>58.007972408621065</c:v>
                </c:pt>
                <c:pt idx="7">
                  <c:v>58.436064669649419</c:v>
                </c:pt>
                <c:pt idx="8">
                  <c:v>58.20328929635491</c:v>
                </c:pt>
                <c:pt idx="9">
                  <c:v>58.449296588009787</c:v>
                </c:pt>
                <c:pt idx="10">
                  <c:v>58.31608478268582</c:v>
                </c:pt>
                <c:pt idx="11">
                  <c:v>58.0335395087656</c:v>
                </c:pt>
                <c:pt idx="12">
                  <c:v>58.386131438706776</c:v>
                </c:pt>
                <c:pt idx="13">
                  <c:v>43.677193251738217</c:v>
                </c:pt>
                <c:pt idx="14">
                  <c:v>48.462261757037709</c:v>
                </c:pt>
                <c:pt idx="15">
                  <c:v>47.231310711182331</c:v>
                </c:pt>
                <c:pt idx="16">
                  <c:v>46.959995152898969</c:v>
                </c:pt>
                <c:pt idx="17">
                  <c:v>46.573450661645097</c:v>
                </c:pt>
                <c:pt idx="18">
                  <c:v>47.00430971250227</c:v>
                </c:pt>
                <c:pt idx="19">
                  <c:v>47.293530205895664</c:v>
                </c:pt>
                <c:pt idx="20">
                  <c:v>46.80151088706122</c:v>
                </c:pt>
                <c:pt idx="21">
                  <c:v>48.600215917704368</c:v>
                </c:pt>
                <c:pt idx="22">
                  <c:v>45.194511858639977</c:v>
                </c:pt>
                <c:pt idx="23">
                  <c:v>48.329278762205107</c:v>
                </c:pt>
                <c:pt idx="24">
                  <c:v>47.555901508473291</c:v>
                </c:pt>
                <c:pt idx="25">
                  <c:v>47.907261879953637</c:v>
                </c:pt>
                <c:pt idx="26">
                  <c:v>47.982716602942119</c:v>
                </c:pt>
                <c:pt idx="27">
                  <c:v>48.343311940958706</c:v>
                </c:pt>
                <c:pt idx="28">
                  <c:v>48.588955755002729</c:v>
                </c:pt>
                <c:pt idx="29">
                  <c:v>47.872286996886601</c:v>
                </c:pt>
                <c:pt idx="30">
                  <c:v>48.279521417847015</c:v>
                </c:pt>
                <c:pt idx="31">
                  <c:v>48.249441282196507</c:v>
                </c:pt>
                <c:pt idx="32">
                  <c:v>48.810938995095263</c:v>
                </c:pt>
                <c:pt idx="33">
                  <c:v>48.950765848382893</c:v>
                </c:pt>
                <c:pt idx="34">
                  <c:v>49.14636277847297</c:v>
                </c:pt>
                <c:pt idx="35">
                  <c:v>48.455197704372843</c:v>
                </c:pt>
                <c:pt idx="36">
                  <c:v>48.665853691729232</c:v>
                </c:pt>
                <c:pt idx="37">
                  <c:v>44.289239270724572</c:v>
                </c:pt>
                <c:pt idx="38">
                  <c:v>48.643710718338141</c:v>
                </c:pt>
                <c:pt idx="39">
                  <c:v>48.870953691107736</c:v>
                </c:pt>
                <c:pt idx="40">
                  <c:v>47.399086117376541</c:v>
                </c:pt>
                <c:pt idx="41">
                  <c:v>48.048686639012388</c:v>
                </c:pt>
                <c:pt idx="42">
                  <c:v>47.833489738694254</c:v>
                </c:pt>
                <c:pt idx="43">
                  <c:v>45.721707032983552</c:v>
                </c:pt>
                <c:pt idx="44">
                  <c:v>45.677377556504716</c:v>
                </c:pt>
                <c:pt idx="45">
                  <c:v>45.639154993772841</c:v>
                </c:pt>
              </c:numCache>
            </c:numRef>
          </c:xVal>
          <c:yVal>
            <c:numRef>
              <c:f>'Berthod et al. 2021 2022'!$AC$2:$AC$47</c:f>
              <c:numCache>
                <c:formatCode>0.0</c:formatCode>
                <c:ptCount val="46"/>
                <c:pt idx="0">
                  <c:v>13.621437088123631</c:v>
                </c:pt>
                <c:pt idx="1">
                  <c:v>13.52437721342212</c:v>
                </c:pt>
                <c:pt idx="2">
                  <c:v>13.372708091116968</c:v>
                </c:pt>
                <c:pt idx="3">
                  <c:v>13.290765738808169</c:v>
                </c:pt>
                <c:pt idx="4">
                  <c:v>13.398216336568964</c:v>
                </c:pt>
                <c:pt idx="5">
                  <c:v>13.667535572588452</c:v>
                </c:pt>
                <c:pt idx="6">
                  <c:v>13.11503711239369</c:v>
                </c:pt>
                <c:pt idx="7">
                  <c:v>13.741374020188864</c:v>
                </c:pt>
                <c:pt idx="8">
                  <c:v>13.451053262501297</c:v>
                </c:pt>
                <c:pt idx="9">
                  <c:v>13.678991036326348</c:v>
                </c:pt>
                <c:pt idx="10">
                  <c:v>13.680148465068402</c:v>
                </c:pt>
                <c:pt idx="11">
                  <c:v>13.447304087425657</c:v>
                </c:pt>
                <c:pt idx="12">
                  <c:v>13.412171462684295</c:v>
                </c:pt>
                <c:pt idx="13">
                  <c:v>4.9906058715388628</c:v>
                </c:pt>
                <c:pt idx="14">
                  <c:v>7.5078553419993863</c:v>
                </c:pt>
                <c:pt idx="15">
                  <c:v>7.2726327191574516</c:v>
                </c:pt>
                <c:pt idx="16">
                  <c:v>6.8949812551252334</c:v>
                </c:pt>
                <c:pt idx="17">
                  <c:v>6.7342858516506805</c:v>
                </c:pt>
                <c:pt idx="18">
                  <c:v>7.0088492642870275</c:v>
                </c:pt>
                <c:pt idx="19">
                  <c:v>7.1432574910432649</c:v>
                </c:pt>
                <c:pt idx="20">
                  <c:v>6.746681443257267</c:v>
                </c:pt>
                <c:pt idx="21">
                  <c:v>7.8293818309419265</c:v>
                </c:pt>
                <c:pt idx="22">
                  <c:v>7.6490702659712007</c:v>
                </c:pt>
                <c:pt idx="23">
                  <c:v>7.9583553530112798</c:v>
                </c:pt>
                <c:pt idx="24">
                  <c:v>7.3159465371839527</c:v>
                </c:pt>
                <c:pt idx="25">
                  <c:v>7.3361146504507229</c:v>
                </c:pt>
                <c:pt idx="26">
                  <c:v>7.3308034430592048</c:v>
                </c:pt>
                <c:pt idx="27">
                  <c:v>7.2153895680246087</c:v>
                </c:pt>
                <c:pt idx="28">
                  <c:v>7.1884437191190651</c:v>
                </c:pt>
                <c:pt idx="29">
                  <c:v>7.3582423557700096</c:v>
                </c:pt>
                <c:pt idx="30">
                  <c:v>7.1162017376735012</c:v>
                </c:pt>
                <c:pt idx="31">
                  <c:v>7.5209696892465416</c:v>
                </c:pt>
                <c:pt idx="32">
                  <c:v>7.3145167208289639</c:v>
                </c:pt>
                <c:pt idx="33">
                  <c:v>7.784939723079642</c:v>
                </c:pt>
                <c:pt idx="34">
                  <c:v>7.7195029841173977</c:v>
                </c:pt>
                <c:pt idx="35">
                  <c:v>7.30339514300187</c:v>
                </c:pt>
                <c:pt idx="36">
                  <c:v>7.4736855800465491</c:v>
                </c:pt>
                <c:pt idx="37">
                  <c:v>5.3619998768180732</c:v>
                </c:pt>
                <c:pt idx="38">
                  <c:v>7.5396975109950368</c:v>
                </c:pt>
                <c:pt idx="39">
                  <c:v>7.5874974643983109</c:v>
                </c:pt>
                <c:pt idx="40">
                  <c:v>6.8296187862106184</c:v>
                </c:pt>
                <c:pt idx="41">
                  <c:v>7.0385101180652629</c:v>
                </c:pt>
                <c:pt idx="42">
                  <c:v>6.9202859194550896</c:v>
                </c:pt>
                <c:pt idx="43">
                  <c:v>6.9714561862514843</c:v>
                </c:pt>
                <c:pt idx="44">
                  <c:v>7.1292929401527605</c:v>
                </c:pt>
                <c:pt idx="45">
                  <c:v>7.1625182216435261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9191-0345-9129-3C4B456F61C0}"/>
            </c:ext>
          </c:extLst>
        </c:ser>
        <c:ser>
          <c:idx val="13"/>
          <c:order val="12"/>
          <c:tx>
            <c:v>Petite Terre - Mirandola</c:v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Normalized'!$E$33:$E$43</c:f>
              <c:numCache>
                <c:formatCode>0.00</c:formatCode>
                <c:ptCount val="11"/>
                <c:pt idx="0">
                  <c:v>61.146864534176643</c:v>
                </c:pt>
                <c:pt idx="1">
                  <c:v>60.668809450266913</c:v>
                </c:pt>
                <c:pt idx="2">
                  <c:v>60.640632655622994</c:v>
                </c:pt>
                <c:pt idx="3">
                  <c:v>60.244705882352939</c:v>
                </c:pt>
                <c:pt idx="4">
                  <c:v>60.563913675036311</c:v>
                </c:pt>
                <c:pt idx="5">
                  <c:v>60.518201262617104</c:v>
                </c:pt>
                <c:pt idx="6">
                  <c:v>60.105639192616209</c:v>
                </c:pt>
                <c:pt idx="7">
                  <c:v>60.406059930382639</c:v>
                </c:pt>
                <c:pt idx="8">
                  <c:v>60.456432691503885</c:v>
                </c:pt>
                <c:pt idx="9">
                  <c:v>60.072974607815055</c:v>
                </c:pt>
                <c:pt idx="10">
                  <c:v>60.280724300723044</c:v>
                </c:pt>
              </c:numCache>
            </c:numRef>
          </c:xVal>
          <c:yVal>
            <c:numRef>
              <c:f>'Corrected + Normalized'!$Q$33:$Q$43</c:f>
              <c:numCache>
                <c:formatCode>0.00</c:formatCode>
                <c:ptCount val="11"/>
                <c:pt idx="0">
                  <c:v>14.02094754090964</c:v>
                </c:pt>
                <c:pt idx="1">
                  <c:v>14.013213492400862</c:v>
                </c:pt>
                <c:pt idx="2">
                  <c:v>13.857563401212346</c:v>
                </c:pt>
                <c:pt idx="3">
                  <c:v>14.248156862745095</c:v>
                </c:pt>
                <c:pt idx="4">
                  <c:v>14.286470222037767</c:v>
                </c:pt>
                <c:pt idx="5">
                  <c:v>14.487780372984759</c:v>
                </c:pt>
                <c:pt idx="6">
                  <c:v>14.444251382803998</c:v>
                </c:pt>
                <c:pt idx="7">
                  <c:v>14.831262568079246</c:v>
                </c:pt>
                <c:pt idx="8">
                  <c:v>14.622854247230762</c:v>
                </c:pt>
                <c:pt idx="9">
                  <c:v>14.687542395962225</c:v>
                </c:pt>
                <c:pt idx="10">
                  <c:v>14.632771911759043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9191-0345-9129-3C4B456F61C0}"/>
            </c:ext>
          </c:extLst>
        </c:ser>
        <c:ser>
          <c:idx val="11"/>
          <c:order val="13"/>
          <c:tx>
            <c:v>Petite Terre - La Vigie</c:v>
          </c:tx>
          <c:spPr>
            <a:ln>
              <a:noFill/>
            </a:ln>
          </c:spPr>
          <c:marker>
            <c:symbol val="triang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Normalized'!$E$50:$E$69</c:f>
              <c:numCache>
                <c:formatCode>0.00</c:formatCode>
                <c:ptCount val="20"/>
                <c:pt idx="0">
                  <c:v>60.255825864009459</c:v>
                </c:pt>
                <c:pt idx="1">
                  <c:v>60.054188968999931</c:v>
                </c:pt>
                <c:pt idx="2">
                  <c:v>60.161162322202543</c:v>
                </c:pt>
                <c:pt idx="3">
                  <c:v>59.956131955904326</c:v>
                </c:pt>
                <c:pt idx="4">
                  <c:v>60.086314507063086</c:v>
                </c:pt>
                <c:pt idx="5">
                  <c:v>60.053728812512965</c:v>
                </c:pt>
                <c:pt idx="6">
                  <c:v>60.555221720725577</c:v>
                </c:pt>
                <c:pt idx="7">
                  <c:v>60.807414081606382</c:v>
                </c:pt>
                <c:pt idx="8">
                  <c:v>60.649487969966167</c:v>
                </c:pt>
                <c:pt idx="9">
                  <c:v>60.450093705305044</c:v>
                </c:pt>
                <c:pt idx="10">
                  <c:v>60.41592821873995</c:v>
                </c:pt>
                <c:pt idx="11">
                  <c:v>60.405981221935527</c:v>
                </c:pt>
                <c:pt idx="12">
                  <c:v>60.479393435683868</c:v>
                </c:pt>
                <c:pt idx="13">
                  <c:v>60.023830436649902</c:v>
                </c:pt>
                <c:pt idx="14">
                  <c:v>60.414501789631686</c:v>
                </c:pt>
                <c:pt idx="15">
                  <c:v>60.283899763969956</c:v>
                </c:pt>
                <c:pt idx="16">
                  <c:v>60.367520378904551</c:v>
                </c:pt>
                <c:pt idx="17">
                  <c:v>60.140619716034983</c:v>
                </c:pt>
                <c:pt idx="18">
                  <c:v>59.461974315051137</c:v>
                </c:pt>
                <c:pt idx="19">
                  <c:v>60.415305768594891</c:v>
                </c:pt>
              </c:numCache>
            </c:numRef>
          </c:xVal>
          <c:yVal>
            <c:numRef>
              <c:f>'Corrected + Normalized'!$Q$50:$Q$69</c:f>
              <c:numCache>
                <c:formatCode>0.00</c:formatCode>
                <c:ptCount val="20"/>
                <c:pt idx="0">
                  <c:v>14.292389999363721</c:v>
                </c:pt>
                <c:pt idx="1">
                  <c:v>14.251553734975726</c:v>
                </c:pt>
                <c:pt idx="2">
                  <c:v>14.153023500769287</c:v>
                </c:pt>
                <c:pt idx="3">
                  <c:v>14.514839090151931</c:v>
                </c:pt>
                <c:pt idx="4">
                  <c:v>14.371996289282874</c:v>
                </c:pt>
                <c:pt idx="5">
                  <c:v>14.304087381857311</c:v>
                </c:pt>
                <c:pt idx="6">
                  <c:v>13.968050117139951</c:v>
                </c:pt>
                <c:pt idx="7">
                  <c:v>14.125473033852494</c:v>
                </c:pt>
                <c:pt idx="8">
                  <c:v>14.333831752814378</c:v>
                </c:pt>
                <c:pt idx="9">
                  <c:v>13.889756530602181</c:v>
                </c:pt>
                <c:pt idx="10">
                  <c:v>14.21333657563493</c:v>
                </c:pt>
                <c:pt idx="11">
                  <c:v>14.175565588628762</c:v>
                </c:pt>
                <c:pt idx="12">
                  <c:v>14.054503865694041</c:v>
                </c:pt>
                <c:pt idx="13">
                  <c:v>14.35845016470137</c:v>
                </c:pt>
                <c:pt idx="14">
                  <c:v>13.974217960326285</c:v>
                </c:pt>
                <c:pt idx="15">
                  <c:v>14.366825541023186</c:v>
                </c:pt>
                <c:pt idx="16">
                  <c:v>13.828230743786893</c:v>
                </c:pt>
                <c:pt idx="17">
                  <c:v>13.991914113959508</c:v>
                </c:pt>
                <c:pt idx="18">
                  <c:v>13.98278885431343</c:v>
                </c:pt>
                <c:pt idx="19">
                  <c:v>14.131565577141746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9191-0345-9129-3C4B456F61C0}"/>
            </c:ext>
          </c:extLst>
        </c:ser>
        <c:ser>
          <c:idx val="12"/>
          <c:order val="14"/>
          <c:tx>
            <c:v>Petite Terre - Moya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Normalized'!$E$44:$E$49</c:f>
              <c:numCache>
                <c:formatCode>0.00</c:formatCode>
                <c:ptCount val="6"/>
                <c:pt idx="0">
                  <c:v>60.568533146624283</c:v>
                </c:pt>
                <c:pt idx="1">
                  <c:v>59.738146342652641</c:v>
                </c:pt>
                <c:pt idx="2">
                  <c:v>60.250925127997164</c:v>
                </c:pt>
                <c:pt idx="3">
                  <c:v>60.646451283736987</c:v>
                </c:pt>
                <c:pt idx="4">
                  <c:v>59.298080379974365</c:v>
                </c:pt>
                <c:pt idx="5">
                  <c:v>59.877992225817785</c:v>
                </c:pt>
              </c:numCache>
            </c:numRef>
          </c:xVal>
          <c:yVal>
            <c:numRef>
              <c:f>'Corrected + Normalized'!$Q$44:$Q$49</c:f>
              <c:numCache>
                <c:formatCode>0.00</c:formatCode>
                <c:ptCount val="6"/>
                <c:pt idx="0">
                  <c:v>13.726575713846664</c:v>
                </c:pt>
                <c:pt idx="1">
                  <c:v>14.663926707793136</c:v>
                </c:pt>
                <c:pt idx="2">
                  <c:v>14.495868606478428</c:v>
                </c:pt>
                <c:pt idx="3">
                  <c:v>14.064086521543171</c:v>
                </c:pt>
                <c:pt idx="4">
                  <c:v>14.947819350134438</c:v>
                </c:pt>
                <c:pt idx="5">
                  <c:v>14.45655968379123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9191-0345-9129-3C4B456F61C0}"/>
            </c:ext>
          </c:extLst>
        </c:ser>
        <c:ser>
          <c:idx val="14"/>
          <c:order val="15"/>
          <c:tx>
            <c:v>Petite Terre - Dziani</c:v>
          </c:tx>
          <c:spPr>
            <a:ln>
              <a:noFill/>
            </a:ln>
          </c:spPr>
          <c:marker>
            <c:symbol val="square"/>
            <c:size val="8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Normalized'!$E$2:$E$32</c:f>
              <c:numCache>
                <c:formatCode>0.00</c:formatCode>
                <c:ptCount val="31"/>
                <c:pt idx="0">
                  <c:v>60.256834390161721</c:v>
                </c:pt>
                <c:pt idx="1">
                  <c:v>59.848501107319557</c:v>
                </c:pt>
                <c:pt idx="2">
                  <c:v>59.840019421258724</c:v>
                </c:pt>
                <c:pt idx="3">
                  <c:v>59.944235657557073</c:v>
                </c:pt>
                <c:pt idx="4">
                  <c:v>60.302752652648337</c:v>
                </c:pt>
                <c:pt idx="5">
                  <c:v>60.195910728600765</c:v>
                </c:pt>
                <c:pt idx="6">
                  <c:v>60.357108965682585</c:v>
                </c:pt>
                <c:pt idx="7">
                  <c:v>60.081924205204054</c:v>
                </c:pt>
                <c:pt idx="8">
                  <c:v>60.045382116628268</c:v>
                </c:pt>
                <c:pt idx="9">
                  <c:v>60.516181589276457</c:v>
                </c:pt>
                <c:pt idx="10">
                  <c:v>61.447902140597456</c:v>
                </c:pt>
                <c:pt idx="11">
                  <c:v>61.487838838509511</c:v>
                </c:pt>
                <c:pt idx="12">
                  <c:v>59.742081291485363</c:v>
                </c:pt>
                <c:pt idx="13">
                  <c:v>60.333867309874925</c:v>
                </c:pt>
                <c:pt idx="14">
                  <c:v>61.007726651646259</c:v>
                </c:pt>
                <c:pt idx="15">
                  <c:v>60.474455782969962</c:v>
                </c:pt>
                <c:pt idx="16">
                  <c:v>60.546660200596953</c:v>
                </c:pt>
                <c:pt idx="17">
                  <c:v>60.623122306199207</c:v>
                </c:pt>
                <c:pt idx="18">
                  <c:v>60.241338769689534</c:v>
                </c:pt>
                <c:pt idx="19">
                  <c:v>60.248758218015809</c:v>
                </c:pt>
                <c:pt idx="20">
                  <c:v>60.420322446186063</c:v>
                </c:pt>
                <c:pt idx="21">
                  <c:v>60.55135593950093</c:v>
                </c:pt>
                <c:pt idx="22">
                  <c:v>60.074333470721427</c:v>
                </c:pt>
                <c:pt idx="23">
                  <c:v>60.442149940225988</c:v>
                </c:pt>
                <c:pt idx="24">
                  <c:v>60.03172438944538</c:v>
                </c:pt>
                <c:pt idx="25">
                  <c:v>59.839202219346511</c:v>
                </c:pt>
                <c:pt idx="26">
                  <c:v>60.400308538201386</c:v>
                </c:pt>
                <c:pt idx="27">
                  <c:v>60.329934348951802</c:v>
                </c:pt>
                <c:pt idx="28">
                  <c:v>59.974832258031242</c:v>
                </c:pt>
                <c:pt idx="29">
                  <c:v>59.913793551026586</c:v>
                </c:pt>
                <c:pt idx="30">
                  <c:v>60.175771690095601</c:v>
                </c:pt>
              </c:numCache>
            </c:numRef>
          </c:xVal>
          <c:yVal>
            <c:numRef>
              <c:f>'Corrected + Normalized'!$Q$2:$Q$32</c:f>
              <c:numCache>
                <c:formatCode>0.00</c:formatCode>
                <c:ptCount val="31"/>
                <c:pt idx="0">
                  <c:v>14.485598899573823</c:v>
                </c:pt>
                <c:pt idx="1">
                  <c:v>14.306037165466346</c:v>
                </c:pt>
                <c:pt idx="2">
                  <c:v>14.570228148788871</c:v>
                </c:pt>
                <c:pt idx="3">
                  <c:v>14.396869412923706</c:v>
                </c:pt>
                <c:pt idx="4">
                  <c:v>14.013851074356449</c:v>
                </c:pt>
                <c:pt idx="5">
                  <c:v>14.010368705938218</c:v>
                </c:pt>
                <c:pt idx="6">
                  <c:v>13.957716300650789</c:v>
                </c:pt>
                <c:pt idx="7">
                  <c:v>14.382249358041772</c:v>
                </c:pt>
                <c:pt idx="8">
                  <c:v>14.464830347876642</c:v>
                </c:pt>
                <c:pt idx="9">
                  <c:v>14.575039380638136</c:v>
                </c:pt>
                <c:pt idx="10">
                  <c:v>13.680696861394233</c:v>
                </c:pt>
                <c:pt idx="11">
                  <c:v>13.762346285750372</c:v>
                </c:pt>
                <c:pt idx="12">
                  <c:v>14.080664945716848</c:v>
                </c:pt>
                <c:pt idx="13">
                  <c:v>14.114746076896687</c:v>
                </c:pt>
                <c:pt idx="14">
                  <c:v>13.419894183955103</c:v>
                </c:pt>
                <c:pt idx="15">
                  <c:v>14.170942760497734</c:v>
                </c:pt>
                <c:pt idx="16">
                  <c:v>14.443447930215143</c:v>
                </c:pt>
                <c:pt idx="17">
                  <c:v>14.728166417430181</c:v>
                </c:pt>
                <c:pt idx="18">
                  <c:v>14.756059486678557</c:v>
                </c:pt>
                <c:pt idx="19">
                  <c:v>14.750237229041161</c:v>
                </c:pt>
                <c:pt idx="20">
                  <c:v>14.393573718525989</c:v>
                </c:pt>
                <c:pt idx="21">
                  <c:v>14.535011266179117</c:v>
                </c:pt>
                <c:pt idx="22">
                  <c:v>14.905443754991452</c:v>
                </c:pt>
                <c:pt idx="23">
                  <c:v>14.95689262954437</c:v>
                </c:pt>
                <c:pt idx="24">
                  <c:v>14.964545767249492</c:v>
                </c:pt>
                <c:pt idx="25">
                  <c:v>14.891062689960622</c:v>
                </c:pt>
                <c:pt idx="26">
                  <c:v>14.948904866346959</c:v>
                </c:pt>
                <c:pt idx="27">
                  <c:v>14.751481657300285</c:v>
                </c:pt>
                <c:pt idx="28">
                  <c:v>14.916941294178928</c:v>
                </c:pt>
                <c:pt idx="29">
                  <c:v>15.0163493199119</c:v>
                </c:pt>
                <c:pt idx="30">
                  <c:v>14.755718503415356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9191-0345-9129-3C4B456F61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  <c:extLst/>
      </c:scatterChart>
      <c:valAx>
        <c:axId val="1813242512"/>
        <c:scaling>
          <c:orientation val="minMax"/>
          <c:max val="63"/>
          <c:min val="57"/>
        </c:scaling>
        <c:delete val="0"/>
        <c:axPos val="b"/>
        <c:numFmt formatCode="General" sourceLinked="1"/>
        <c:majorTickMark val="in"/>
        <c:minorTickMark val="none"/>
        <c:tickLblPos val="nextTo"/>
        <c:spPr>
          <a:solidFill>
            <a:schemeClr val="bg1"/>
          </a:solidFill>
          <a:ln>
            <a:solidFill>
              <a:schemeClr val="tx1"/>
            </a:solidFill>
          </a:ln>
        </c:spPr>
        <c:crossAx val="1815329808"/>
        <c:crosses val="autoZero"/>
        <c:crossBetween val="midCat"/>
      </c:valAx>
      <c:valAx>
        <c:axId val="1815329808"/>
        <c:scaling>
          <c:orientation val="minMax"/>
          <c:max val="16"/>
          <c:min val="12"/>
        </c:scaling>
        <c:delete val="0"/>
        <c:axPos val="l"/>
        <c:numFmt formatCode="General" sourceLinked="1"/>
        <c:majorTickMark val="in"/>
        <c:minorTickMark val="none"/>
        <c:tickLblPos val="nextTo"/>
        <c:spPr>
          <a:solidFill>
            <a:schemeClr val="bg1"/>
          </a:solidFill>
          <a:ln>
            <a:solidFill>
              <a:schemeClr val="tx1"/>
            </a:solidFill>
          </a:ln>
        </c:spPr>
        <c:crossAx val="1813242512"/>
        <c:crosses val="autoZero"/>
        <c:crossBetween val="midCat"/>
        <c:majorUnit val="1"/>
      </c:valAx>
      <c:spPr>
        <a:solidFill>
          <a:schemeClr val="bg1"/>
        </a:solidFill>
        <a:ln>
          <a:solidFill>
            <a:schemeClr val="tx1"/>
          </a:solidFill>
        </a:ln>
      </c:spPr>
    </c:plotArea>
    <c:plotVisOnly val="1"/>
    <c:dispBlanksAs val="gap"/>
    <c:showDLblsOverMax val="0"/>
  </c:chart>
  <c:spPr>
    <a:solidFill>
      <a:schemeClr val="bg1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80780131957996"/>
          <c:y val="3.0003518518518523E-2"/>
          <c:w val="0.84077920267633122"/>
          <c:h val="0.87802500000000006"/>
        </c:manualLayout>
      </c:layout>
      <c:scatterChart>
        <c:scatterStyle val="lineMarker"/>
        <c:varyColors val="0"/>
        <c:ser>
          <c:idx val="1"/>
          <c:order val="0"/>
          <c:tx>
            <c:v>Comoros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/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Litterature!$F$2:$F$247</c:f>
              <c:numCache>
                <c:formatCode>0.00</c:formatCode>
                <c:ptCount val="246"/>
                <c:pt idx="0">
                  <c:v>47.73</c:v>
                </c:pt>
                <c:pt idx="1">
                  <c:v>46.3</c:v>
                </c:pt>
                <c:pt idx="2">
                  <c:v>46.31</c:v>
                </c:pt>
                <c:pt idx="3">
                  <c:v>49.68</c:v>
                </c:pt>
                <c:pt idx="4">
                  <c:v>55.75</c:v>
                </c:pt>
                <c:pt idx="5">
                  <c:v>47.23</c:v>
                </c:pt>
                <c:pt idx="6">
                  <c:v>49.92</c:v>
                </c:pt>
                <c:pt idx="7">
                  <c:v>46.25</c:v>
                </c:pt>
                <c:pt idx="8">
                  <c:v>48.36</c:v>
                </c:pt>
                <c:pt idx="9">
                  <c:v>55.59</c:v>
                </c:pt>
                <c:pt idx="10">
                  <c:v>56.09</c:v>
                </c:pt>
                <c:pt idx="11">
                  <c:v>44.65</c:v>
                </c:pt>
                <c:pt idx="12">
                  <c:v>46.78</c:v>
                </c:pt>
                <c:pt idx="13">
                  <c:v>49.57</c:v>
                </c:pt>
                <c:pt idx="14">
                  <c:v>52.96</c:v>
                </c:pt>
                <c:pt idx="15">
                  <c:v>54.72</c:v>
                </c:pt>
                <c:pt idx="16">
                  <c:v>56</c:v>
                </c:pt>
                <c:pt idx="17">
                  <c:v>47.33</c:v>
                </c:pt>
                <c:pt idx="18">
                  <c:v>46.53</c:v>
                </c:pt>
                <c:pt idx="19">
                  <c:v>47.73</c:v>
                </c:pt>
                <c:pt idx="20">
                  <c:v>47.65</c:v>
                </c:pt>
                <c:pt idx="21">
                  <c:v>46.59</c:v>
                </c:pt>
                <c:pt idx="22">
                  <c:v>43.3</c:v>
                </c:pt>
                <c:pt idx="23">
                  <c:v>44.74</c:v>
                </c:pt>
                <c:pt idx="24">
                  <c:v>44.78</c:v>
                </c:pt>
                <c:pt idx="25">
                  <c:v>44.4</c:v>
                </c:pt>
                <c:pt idx="26">
                  <c:v>44</c:v>
                </c:pt>
                <c:pt idx="27">
                  <c:v>52.5</c:v>
                </c:pt>
                <c:pt idx="28">
                  <c:v>53.55</c:v>
                </c:pt>
                <c:pt idx="29">
                  <c:v>47.73</c:v>
                </c:pt>
                <c:pt idx="30">
                  <c:v>47.33</c:v>
                </c:pt>
                <c:pt idx="31">
                  <c:v>49.12</c:v>
                </c:pt>
                <c:pt idx="32">
                  <c:v>46.88</c:v>
                </c:pt>
                <c:pt idx="33">
                  <c:v>46.33</c:v>
                </c:pt>
                <c:pt idx="34">
                  <c:v>46.35</c:v>
                </c:pt>
                <c:pt idx="35">
                  <c:v>44.38</c:v>
                </c:pt>
                <c:pt idx="36">
                  <c:v>48.59</c:v>
                </c:pt>
                <c:pt idx="37">
                  <c:v>46.31</c:v>
                </c:pt>
                <c:pt idx="38">
                  <c:v>49.68</c:v>
                </c:pt>
                <c:pt idx="39">
                  <c:v>48.38</c:v>
                </c:pt>
                <c:pt idx="40">
                  <c:v>52.56</c:v>
                </c:pt>
                <c:pt idx="41">
                  <c:v>44.12</c:v>
                </c:pt>
                <c:pt idx="42">
                  <c:v>43.8</c:v>
                </c:pt>
                <c:pt idx="43">
                  <c:v>43.79</c:v>
                </c:pt>
                <c:pt idx="44">
                  <c:v>43.17</c:v>
                </c:pt>
                <c:pt idx="45">
                  <c:v>45.34</c:v>
                </c:pt>
                <c:pt idx="46">
                  <c:v>45.76</c:v>
                </c:pt>
                <c:pt idx="47">
                  <c:v>45.68</c:v>
                </c:pt>
                <c:pt idx="48">
                  <c:v>44.9</c:v>
                </c:pt>
                <c:pt idx="49">
                  <c:v>47.05</c:v>
                </c:pt>
                <c:pt idx="50">
                  <c:v>45.13</c:v>
                </c:pt>
                <c:pt idx="51">
                  <c:v>53.39</c:v>
                </c:pt>
                <c:pt idx="52">
                  <c:v>45.88</c:v>
                </c:pt>
                <c:pt idx="53">
                  <c:v>49.66</c:v>
                </c:pt>
                <c:pt idx="54">
                  <c:v>46.42</c:v>
                </c:pt>
                <c:pt idx="55">
                  <c:v>47.72</c:v>
                </c:pt>
                <c:pt idx="56">
                  <c:v>46.55</c:v>
                </c:pt>
                <c:pt idx="57">
                  <c:v>46.62</c:v>
                </c:pt>
                <c:pt idx="58">
                  <c:v>46.87</c:v>
                </c:pt>
                <c:pt idx="59">
                  <c:v>47.23</c:v>
                </c:pt>
                <c:pt idx="60">
                  <c:v>46.43</c:v>
                </c:pt>
                <c:pt idx="61">
                  <c:v>47.1</c:v>
                </c:pt>
                <c:pt idx="62">
                  <c:v>46.72</c:v>
                </c:pt>
                <c:pt idx="63">
                  <c:v>46.83</c:v>
                </c:pt>
                <c:pt idx="64">
                  <c:v>46.75</c:v>
                </c:pt>
                <c:pt idx="65">
                  <c:v>46.75</c:v>
                </c:pt>
                <c:pt idx="66">
                  <c:v>47.25</c:v>
                </c:pt>
                <c:pt idx="67">
                  <c:v>47.01</c:v>
                </c:pt>
                <c:pt idx="68">
                  <c:v>46.84</c:v>
                </c:pt>
                <c:pt idx="69">
                  <c:v>47.73</c:v>
                </c:pt>
                <c:pt idx="70">
                  <c:v>47.23</c:v>
                </c:pt>
                <c:pt idx="71">
                  <c:v>47.69</c:v>
                </c:pt>
                <c:pt idx="72">
                  <c:v>48.38</c:v>
                </c:pt>
                <c:pt idx="73">
                  <c:v>47.29</c:v>
                </c:pt>
                <c:pt idx="74">
                  <c:v>48.05</c:v>
                </c:pt>
                <c:pt idx="75">
                  <c:v>46.18</c:v>
                </c:pt>
                <c:pt idx="76">
                  <c:v>47.67</c:v>
                </c:pt>
                <c:pt idx="77">
                  <c:v>46.84</c:v>
                </c:pt>
                <c:pt idx="78">
                  <c:v>47.04</c:v>
                </c:pt>
                <c:pt idx="79">
                  <c:v>48.49</c:v>
                </c:pt>
                <c:pt idx="80">
                  <c:v>47.25</c:v>
                </c:pt>
                <c:pt idx="81">
                  <c:v>46.89</c:v>
                </c:pt>
                <c:pt idx="82">
                  <c:v>46.69</c:v>
                </c:pt>
                <c:pt idx="83">
                  <c:v>46.38</c:v>
                </c:pt>
                <c:pt idx="84">
                  <c:v>47.37</c:v>
                </c:pt>
                <c:pt idx="85">
                  <c:v>46.23</c:v>
                </c:pt>
                <c:pt idx="86">
                  <c:v>45.82</c:v>
                </c:pt>
                <c:pt idx="87">
                  <c:v>45.81</c:v>
                </c:pt>
                <c:pt idx="88">
                  <c:v>46.28</c:v>
                </c:pt>
                <c:pt idx="89">
                  <c:v>45.7</c:v>
                </c:pt>
                <c:pt idx="90">
                  <c:v>45.87</c:v>
                </c:pt>
                <c:pt idx="91">
                  <c:v>47.12</c:v>
                </c:pt>
                <c:pt idx="92">
                  <c:v>46.76</c:v>
                </c:pt>
                <c:pt idx="93">
                  <c:v>46.17</c:v>
                </c:pt>
                <c:pt idx="94">
                  <c:v>45.76</c:v>
                </c:pt>
                <c:pt idx="95">
                  <c:v>47.72</c:v>
                </c:pt>
                <c:pt idx="96">
                  <c:v>46.61</c:v>
                </c:pt>
                <c:pt idx="97">
                  <c:v>47.24</c:v>
                </c:pt>
                <c:pt idx="98">
                  <c:v>45.62</c:v>
                </c:pt>
                <c:pt idx="99">
                  <c:v>46.59</c:v>
                </c:pt>
                <c:pt idx="100">
                  <c:v>46.8</c:v>
                </c:pt>
                <c:pt idx="101">
                  <c:v>46.24</c:v>
                </c:pt>
                <c:pt idx="102">
                  <c:v>46.62</c:v>
                </c:pt>
                <c:pt idx="103">
                  <c:v>46.54</c:v>
                </c:pt>
                <c:pt idx="104">
                  <c:v>46.56</c:v>
                </c:pt>
                <c:pt idx="105">
                  <c:v>47.55</c:v>
                </c:pt>
                <c:pt idx="106">
                  <c:v>47.12</c:v>
                </c:pt>
                <c:pt idx="107">
                  <c:v>47.16</c:v>
                </c:pt>
                <c:pt idx="108">
                  <c:v>47.39</c:v>
                </c:pt>
                <c:pt idx="109">
                  <c:v>47.12</c:v>
                </c:pt>
                <c:pt idx="110">
                  <c:v>47.15</c:v>
                </c:pt>
                <c:pt idx="111">
                  <c:v>47.53</c:v>
                </c:pt>
                <c:pt idx="112">
                  <c:v>47.03</c:v>
                </c:pt>
                <c:pt idx="113">
                  <c:v>46.64</c:v>
                </c:pt>
                <c:pt idx="114">
                  <c:v>46.47</c:v>
                </c:pt>
                <c:pt idx="115">
                  <c:v>46.6</c:v>
                </c:pt>
                <c:pt idx="116">
                  <c:v>46.8</c:v>
                </c:pt>
                <c:pt idx="117">
                  <c:v>48.52</c:v>
                </c:pt>
                <c:pt idx="118">
                  <c:v>47.4</c:v>
                </c:pt>
                <c:pt idx="119">
                  <c:v>47.11</c:v>
                </c:pt>
                <c:pt idx="120">
                  <c:v>48.28</c:v>
                </c:pt>
                <c:pt idx="121">
                  <c:v>46.46</c:v>
                </c:pt>
                <c:pt idx="122">
                  <c:v>47.1</c:v>
                </c:pt>
                <c:pt idx="123">
                  <c:v>47.23</c:v>
                </c:pt>
                <c:pt idx="124">
                  <c:v>47.28</c:v>
                </c:pt>
                <c:pt idx="125">
                  <c:v>47.12</c:v>
                </c:pt>
                <c:pt idx="126">
                  <c:v>46.44</c:v>
                </c:pt>
                <c:pt idx="127">
                  <c:v>46.64</c:v>
                </c:pt>
                <c:pt idx="128">
                  <c:v>46.71</c:v>
                </c:pt>
                <c:pt idx="129">
                  <c:v>47.93</c:v>
                </c:pt>
                <c:pt idx="130">
                  <c:v>47.05</c:v>
                </c:pt>
                <c:pt idx="131">
                  <c:v>47.45</c:v>
                </c:pt>
                <c:pt idx="132">
                  <c:v>45.4</c:v>
                </c:pt>
                <c:pt idx="133">
                  <c:v>46.05</c:v>
                </c:pt>
                <c:pt idx="134">
                  <c:v>44.91</c:v>
                </c:pt>
                <c:pt idx="135">
                  <c:v>45.85</c:v>
                </c:pt>
                <c:pt idx="136">
                  <c:v>48.32</c:v>
                </c:pt>
                <c:pt idx="137">
                  <c:v>47.37</c:v>
                </c:pt>
                <c:pt idx="138">
                  <c:v>46.48</c:v>
                </c:pt>
                <c:pt idx="139">
                  <c:v>46.55</c:v>
                </c:pt>
                <c:pt idx="140">
                  <c:v>46.67</c:v>
                </c:pt>
                <c:pt idx="141">
                  <c:v>46.34</c:v>
                </c:pt>
                <c:pt idx="142">
                  <c:v>46.85</c:v>
                </c:pt>
                <c:pt idx="143">
                  <c:v>46.85</c:v>
                </c:pt>
                <c:pt idx="144">
                  <c:v>46.88</c:v>
                </c:pt>
                <c:pt idx="145">
                  <c:v>42.98</c:v>
                </c:pt>
                <c:pt idx="146">
                  <c:v>42.58</c:v>
                </c:pt>
                <c:pt idx="147">
                  <c:v>42.61</c:v>
                </c:pt>
                <c:pt idx="148">
                  <c:v>43.11</c:v>
                </c:pt>
                <c:pt idx="149">
                  <c:v>45.16</c:v>
                </c:pt>
                <c:pt idx="150">
                  <c:v>42.32</c:v>
                </c:pt>
                <c:pt idx="151">
                  <c:v>42.72</c:v>
                </c:pt>
                <c:pt idx="152">
                  <c:v>47.27</c:v>
                </c:pt>
                <c:pt idx="153">
                  <c:v>42.54</c:v>
                </c:pt>
                <c:pt idx="154">
                  <c:v>44.02</c:v>
                </c:pt>
                <c:pt idx="155">
                  <c:v>42.79</c:v>
                </c:pt>
                <c:pt idx="156">
                  <c:v>46.96</c:v>
                </c:pt>
                <c:pt idx="157">
                  <c:v>45.4</c:v>
                </c:pt>
                <c:pt idx="158">
                  <c:v>43.64</c:v>
                </c:pt>
                <c:pt idx="159">
                  <c:v>46.3</c:v>
                </c:pt>
                <c:pt idx="160">
                  <c:v>42.95</c:v>
                </c:pt>
                <c:pt idx="161">
                  <c:v>43.43</c:v>
                </c:pt>
                <c:pt idx="162">
                  <c:v>42.19</c:v>
                </c:pt>
                <c:pt idx="163">
                  <c:v>43.24</c:v>
                </c:pt>
                <c:pt idx="164">
                  <c:v>43.91</c:v>
                </c:pt>
                <c:pt idx="165">
                  <c:v>43.4</c:v>
                </c:pt>
                <c:pt idx="166">
                  <c:v>41.79</c:v>
                </c:pt>
                <c:pt idx="167">
                  <c:v>43.45</c:v>
                </c:pt>
                <c:pt idx="168">
                  <c:v>43</c:v>
                </c:pt>
                <c:pt idx="169">
                  <c:v>42.71</c:v>
                </c:pt>
                <c:pt idx="170">
                  <c:v>40.86</c:v>
                </c:pt>
                <c:pt idx="171">
                  <c:v>45.21</c:v>
                </c:pt>
                <c:pt idx="172">
                  <c:v>43.97</c:v>
                </c:pt>
                <c:pt idx="173">
                  <c:v>42.08</c:v>
                </c:pt>
                <c:pt idx="174">
                  <c:v>43.49</c:v>
                </c:pt>
                <c:pt idx="175">
                  <c:v>42.5</c:v>
                </c:pt>
                <c:pt idx="176">
                  <c:v>42.56</c:v>
                </c:pt>
                <c:pt idx="177">
                  <c:v>46.91</c:v>
                </c:pt>
                <c:pt idx="178">
                  <c:v>42.81</c:v>
                </c:pt>
                <c:pt idx="179">
                  <c:v>42.38</c:v>
                </c:pt>
                <c:pt idx="180">
                  <c:v>41.48</c:v>
                </c:pt>
                <c:pt idx="181">
                  <c:v>42.65</c:v>
                </c:pt>
                <c:pt idx="182">
                  <c:v>46.48</c:v>
                </c:pt>
                <c:pt idx="183">
                  <c:v>42.38</c:v>
                </c:pt>
                <c:pt idx="184">
                  <c:v>42.14</c:v>
                </c:pt>
                <c:pt idx="185">
                  <c:v>44.81</c:v>
                </c:pt>
                <c:pt idx="186">
                  <c:v>43.5</c:v>
                </c:pt>
                <c:pt idx="187">
                  <c:v>43.49</c:v>
                </c:pt>
                <c:pt idx="188">
                  <c:v>42.7</c:v>
                </c:pt>
                <c:pt idx="189">
                  <c:v>43.16</c:v>
                </c:pt>
                <c:pt idx="190">
                  <c:v>42.04</c:v>
                </c:pt>
                <c:pt idx="191">
                  <c:v>46.59</c:v>
                </c:pt>
                <c:pt idx="192">
                  <c:v>43.26</c:v>
                </c:pt>
                <c:pt idx="193">
                  <c:v>42.03</c:v>
                </c:pt>
                <c:pt idx="194">
                  <c:v>41.72</c:v>
                </c:pt>
                <c:pt idx="195">
                  <c:v>44.97</c:v>
                </c:pt>
                <c:pt idx="196">
                  <c:v>47.25</c:v>
                </c:pt>
                <c:pt idx="197">
                  <c:v>45.06</c:v>
                </c:pt>
                <c:pt idx="198">
                  <c:v>43.46</c:v>
                </c:pt>
                <c:pt idx="199">
                  <c:v>39.049999999999997</c:v>
                </c:pt>
                <c:pt idx="200">
                  <c:v>42.29</c:v>
                </c:pt>
                <c:pt idx="201">
                  <c:v>40.81</c:v>
                </c:pt>
                <c:pt idx="202">
                  <c:v>41.22</c:v>
                </c:pt>
                <c:pt idx="203">
                  <c:v>42.17</c:v>
                </c:pt>
                <c:pt idx="204">
                  <c:v>47.38</c:v>
                </c:pt>
                <c:pt idx="205">
                  <c:v>39.5</c:v>
                </c:pt>
                <c:pt idx="206">
                  <c:v>38.76</c:v>
                </c:pt>
                <c:pt idx="207">
                  <c:v>37.83</c:v>
                </c:pt>
                <c:pt idx="208">
                  <c:v>40.35</c:v>
                </c:pt>
                <c:pt idx="209">
                  <c:v>46.1</c:v>
                </c:pt>
                <c:pt idx="210">
                  <c:v>39.25</c:v>
                </c:pt>
                <c:pt idx="211">
                  <c:v>40</c:v>
                </c:pt>
                <c:pt idx="212">
                  <c:v>46.2</c:v>
                </c:pt>
                <c:pt idx="213">
                  <c:v>44.21</c:v>
                </c:pt>
                <c:pt idx="214">
                  <c:v>44.19</c:v>
                </c:pt>
                <c:pt idx="215">
                  <c:v>42.3</c:v>
                </c:pt>
                <c:pt idx="216">
                  <c:v>45.82</c:v>
                </c:pt>
                <c:pt idx="217">
                  <c:v>44.74</c:v>
                </c:pt>
                <c:pt idx="218">
                  <c:v>45.69</c:v>
                </c:pt>
                <c:pt idx="219">
                  <c:v>44.62</c:v>
                </c:pt>
                <c:pt idx="220">
                  <c:v>45.85</c:v>
                </c:pt>
                <c:pt idx="221">
                  <c:v>47.08</c:v>
                </c:pt>
                <c:pt idx="222">
                  <c:v>45.1</c:v>
                </c:pt>
                <c:pt idx="223">
                  <c:v>39.22</c:v>
                </c:pt>
                <c:pt idx="224">
                  <c:v>43.08</c:v>
                </c:pt>
                <c:pt idx="225">
                  <c:v>47.43</c:v>
                </c:pt>
                <c:pt idx="226">
                  <c:v>41.4</c:v>
                </c:pt>
                <c:pt idx="227">
                  <c:v>44.52</c:v>
                </c:pt>
                <c:pt idx="228">
                  <c:v>42.27</c:v>
                </c:pt>
                <c:pt idx="229">
                  <c:v>43.33</c:v>
                </c:pt>
                <c:pt idx="230">
                  <c:v>42.38</c:v>
                </c:pt>
                <c:pt idx="231">
                  <c:v>44.7</c:v>
                </c:pt>
                <c:pt idx="232">
                  <c:v>42.56</c:v>
                </c:pt>
                <c:pt idx="233">
                  <c:v>41.42</c:v>
                </c:pt>
                <c:pt idx="234">
                  <c:v>42.44</c:v>
                </c:pt>
                <c:pt idx="235">
                  <c:v>41.37</c:v>
                </c:pt>
                <c:pt idx="236">
                  <c:v>40.090000000000003</c:v>
                </c:pt>
                <c:pt idx="237">
                  <c:v>41.86</c:v>
                </c:pt>
                <c:pt idx="238">
                  <c:v>40.28</c:v>
                </c:pt>
                <c:pt idx="239">
                  <c:v>39.53</c:v>
                </c:pt>
                <c:pt idx="240">
                  <c:v>40.24</c:v>
                </c:pt>
                <c:pt idx="241">
                  <c:v>45.03</c:v>
                </c:pt>
                <c:pt idx="242">
                  <c:v>54.1</c:v>
                </c:pt>
                <c:pt idx="243">
                  <c:v>52.06</c:v>
                </c:pt>
                <c:pt idx="244">
                  <c:v>54.46</c:v>
                </c:pt>
                <c:pt idx="245">
                  <c:v>53.14</c:v>
                </c:pt>
              </c:numCache>
            </c:numRef>
          </c:xVal>
          <c:yVal>
            <c:numRef>
              <c:f>Litterature!$I$2:$I$247</c:f>
              <c:numCache>
                <c:formatCode>0.00</c:formatCode>
                <c:ptCount val="246"/>
                <c:pt idx="0">
                  <c:v>11.602406</c:v>
                </c:pt>
                <c:pt idx="1">
                  <c:v>11.310181999999999</c:v>
                </c:pt>
                <c:pt idx="2">
                  <c:v>11.543288</c:v>
                </c:pt>
                <c:pt idx="3">
                  <c:v>10.042266</c:v>
                </c:pt>
                <c:pt idx="4">
                  <c:v>6.0623260000000005</c:v>
                </c:pt>
                <c:pt idx="5">
                  <c:v>11.874269999999999</c:v>
                </c:pt>
                <c:pt idx="6">
                  <c:v>11.865212</c:v>
                </c:pt>
                <c:pt idx="7">
                  <c:v>11.675252</c:v>
                </c:pt>
                <c:pt idx="8">
                  <c:v>10.982246</c:v>
                </c:pt>
                <c:pt idx="9">
                  <c:v>7.6092199999999997</c:v>
                </c:pt>
                <c:pt idx="10">
                  <c:v>6.8322859999999999</c:v>
                </c:pt>
                <c:pt idx="11">
                  <c:v>12.112106000000001</c:v>
                </c:pt>
                <c:pt idx="12">
                  <c:v>11.660222000000001</c:v>
                </c:pt>
                <c:pt idx="13">
                  <c:v>10.143168000000001</c:v>
                </c:pt>
                <c:pt idx="14">
                  <c:v>8.7762539999999998</c:v>
                </c:pt>
                <c:pt idx="15">
                  <c:v>7.0181780000000007</c:v>
                </c:pt>
                <c:pt idx="16">
                  <c:v>6.1343100000000002</c:v>
                </c:pt>
                <c:pt idx="17">
                  <c:v>11.852466</c:v>
                </c:pt>
                <c:pt idx="18">
                  <c:v>11.595431999999999</c:v>
                </c:pt>
                <c:pt idx="19">
                  <c:v>11.602406</c:v>
                </c:pt>
                <c:pt idx="20">
                  <c:v>10.829619999999998</c:v>
                </c:pt>
                <c:pt idx="21">
                  <c:v>12.163128</c:v>
                </c:pt>
                <c:pt idx="22">
                  <c:v>12.690062000000001</c:v>
                </c:pt>
                <c:pt idx="23">
                  <c:v>11.226174</c:v>
                </c:pt>
                <c:pt idx="24">
                  <c:v>12.24423</c:v>
                </c:pt>
                <c:pt idx="25">
                  <c:v>13.061043999999999</c:v>
                </c:pt>
                <c:pt idx="26">
                  <c:v>12.964952</c:v>
                </c:pt>
                <c:pt idx="27">
                  <c:v>9.0060940000000009</c:v>
                </c:pt>
                <c:pt idx="28">
                  <c:v>8.0149919999999995</c:v>
                </c:pt>
                <c:pt idx="29">
                  <c:v>11.602406</c:v>
                </c:pt>
                <c:pt idx="30">
                  <c:v>11.852466</c:v>
                </c:pt>
                <c:pt idx="31">
                  <c:v>10.970462000000001</c:v>
                </c:pt>
                <c:pt idx="32">
                  <c:v>12.330162000000001</c:v>
                </c:pt>
                <c:pt idx="33">
                  <c:v>12.876194</c:v>
                </c:pt>
                <c:pt idx="34">
                  <c:v>11.751104000000002</c:v>
                </c:pt>
                <c:pt idx="35">
                  <c:v>12.611203999999999</c:v>
                </c:pt>
                <c:pt idx="36">
                  <c:v>9.9903420000000001</c:v>
                </c:pt>
                <c:pt idx="37">
                  <c:v>11.543288</c:v>
                </c:pt>
                <c:pt idx="38">
                  <c:v>10.042266</c:v>
                </c:pt>
                <c:pt idx="39">
                  <c:v>11.368358000000001</c:v>
                </c:pt>
                <c:pt idx="40">
                  <c:v>8.6443700000000003</c:v>
                </c:pt>
                <c:pt idx="41">
                  <c:v>12.723172000000002</c:v>
                </c:pt>
                <c:pt idx="42">
                  <c:v>12.993112</c:v>
                </c:pt>
                <c:pt idx="43">
                  <c:v>12.867140000000001</c:v>
                </c:pt>
                <c:pt idx="44">
                  <c:v>12.498222000000002</c:v>
                </c:pt>
                <c:pt idx="45">
                  <c:v>12.363252000000001</c:v>
                </c:pt>
                <c:pt idx="46">
                  <c:v>11.364474000000001</c:v>
                </c:pt>
                <c:pt idx="47">
                  <c:v>12.651188000000001</c:v>
                </c:pt>
                <c:pt idx="48">
                  <c:v>12.651188000000001</c:v>
                </c:pt>
                <c:pt idx="49">
                  <c:v>12.480226</c:v>
                </c:pt>
                <c:pt idx="50">
                  <c:v>12.651188000000001</c:v>
                </c:pt>
                <c:pt idx="51">
                  <c:v>8.8630300000000002</c:v>
                </c:pt>
                <c:pt idx="52">
                  <c:v>12.381248000000001</c:v>
                </c:pt>
                <c:pt idx="53">
                  <c:v>10.491668000000001</c:v>
                </c:pt>
                <c:pt idx="54">
                  <c:v>11.818478000000001</c:v>
                </c:pt>
                <c:pt idx="55">
                  <c:v>10.60439</c:v>
                </c:pt>
                <c:pt idx="56">
                  <c:v>11.604570000000001</c:v>
                </c:pt>
                <c:pt idx="57">
                  <c:v>11.851364</c:v>
                </c:pt>
                <c:pt idx="58">
                  <c:v>12.371284000000001</c:v>
                </c:pt>
                <c:pt idx="59">
                  <c:v>11.690501999999999</c:v>
                </c:pt>
                <c:pt idx="60">
                  <c:v>12.07938</c:v>
                </c:pt>
                <c:pt idx="61">
                  <c:v>12.038398000000001</c:v>
                </c:pt>
                <c:pt idx="62">
                  <c:v>11.837316</c:v>
                </c:pt>
                <c:pt idx="63">
                  <c:v>11.16427</c:v>
                </c:pt>
                <c:pt idx="64">
                  <c:v>11.432426</c:v>
                </c:pt>
                <c:pt idx="65">
                  <c:v>11.741404000000001</c:v>
                </c:pt>
                <c:pt idx="66">
                  <c:v>11.306433999999999</c:v>
                </c:pt>
                <c:pt idx="67">
                  <c:v>11.753508</c:v>
                </c:pt>
                <c:pt idx="68">
                  <c:v>11.741323999999999</c:v>
                </c:pt>
                <c:pt idx="69">
                  <c:v>11.515112</c:v>
                </c:pt>
                <c:pt idx="70">
                  <c:v>11.891424000000001</c:v>
                </c:pt>
                <c:pt idx="71">
                  <c:v>11.842306000000001</c:v>
                </c:pt>
                <c:pt idx="72">
                  <c:v>10.999500000000001</c:v>
                </c:pt>
                <c:pt idx="73">
                  <c:v>11.147416</c:v>
                </c:pt>
                <c:pt idx="74">
                  <c:v>11.728238000000001</c:v>
                </c:pt>
                <c:pt idx="75">
                  <c:v>11.615131999999999</c:v>
                </c:pt>
                <c:pt idx="76">
                  <c:v>11.273348</c:v>
                </c:pt>
                <c:pt idx="77">
                  <c:v>11.681004000000001</c:v>
                </c:pt>
                <c:pt idx="78">
                  <c:v>11.805774</c:v>
                </c:pt>
                <c:pt idx="79">
                  <c:v>11.291024</c:v>
                </c:pt>
                <c:pt idx="80">
                  <c:v>11.713288</c:v>
                </c:pt>
                <c:pt idx="81">
                  <c:v>12.013248000000001</c:v>
                </c:pt>
                <c:pt idx="82">
                  <c:v>11.559659999999999</c:v>
                </c:pt>
                <c:pt idx="83">
                  <c:v>11.954129999999999</c:v>
                </c:pt>
                <c:pt idx="84">
                  <c:v>11.977376</c:v>
                </c:pt>
                <c:pt idx="85">
                  <c:v>11.476334000000001</c:v>
                </c:pt>
                <c:pt idx="86">
                  <c:v>11.108557999999999</c:v>
                </c:pt>
                <c:pt idx="87">
                  <c:v>10.851644</c:v>
                </c:pt>
                <c:pt idx="88">
                  <c:v>10.763688</c:v>
                </c:pt>
                <c:pt idx="89">
                  <c:v>12.808398</c:v>
                </c:pt>
                <c:pt idx="90">
                  <c:v>12.753348000000001</c:v>
                </c:pt>
                <c:pt idx="91">
                  <c:v>11.436494</c:v>
                </c:pt>
                <c:pt idx="92">
                  <c:v>11.562430000000001</c:v>
                </c:pt>
                <c:pt idx="93">
                  <c:v>11.364474000000001</c:v>
                </c:pt>
                <c:pt idx="94">
                  <c:v>11.067540000000001</c:v>
                </c:pt>
                <c:pt idx="95">
                  <c:v>11.958342</c:v>
                </c:pt>
                <c:pt idx="96">
                  <c:v>11.760386</c:v>
                </c:pt>
                <c:pt idx="97">
                  <c:v>12.147300000000001</c:v>
                </c:pt>
                <c:pt idx="98">
                  <c:v>11.634414</c:v>
                </c:pt>
                <c:pt idx="99">
                  <c:v>11.265496000000001</c:v>
                </c:pt>
                <c:pt idx="100">
                  <c:v>11.373472000000001</c:v>
                </c:pt>
                <c:pt idx="101">
                  <c:v>11.526438000000001</c:v>
                </c:pt>
                <c:pt idx="102">
                  <c:v>11.787380000000001</c:v>
                </c:pt>
                <c:pt idx="103">
                  <c:v>11.400466</c:v>
                </c:pt>
                <c:pt idx="104">
                  <c:v>11.355475999999999</c:v>
                </c:pt>
                <c:pt idx="105">
                  <c:v>11.445456000000002</c:v>
                </c:pt>
                <c:pt idx="106">
                  <c:v>11.238502</c:v>
                </c:pt>
                <c:pt idx="107">
                  <c:v>11.130526</c:v>
                </c:pt>
                <c:pt idx="108">
                  <c:v>10.896578</c:v>
                </c:pt>
                <c:pt idx="109">
                  <c:v>11.526438000000001</c:v>
                </c:pt>
                <c:pt idx="110">
                  <c:v>11.940346</c:v>
                </c:pt>
                <c:pt idx="111">
                  <c:v>11.958342</c:v>
                </c:pt>
                <c:pt idx="112">
                  <c:v>11.229504</c:v>
                </c:pt>
                <c:pt idx="113">
                  <c:v>11.733392</c:v>
                </c:pt>
                <c:pt idx="114">
                  <c:v>11.931684000000001</c:v>
                </c:pt>
                <c:pt idx="115">
                  <c:v>12.010682000000001</c:v>
                </c:pt>
                <c:pt idx="116">
                  <c:v>12.020682000000001</c:v>
                </c:pt>
                <c:pt idx="117">
                  <c:v>12.057320000000001</c:v>
                </c:pt>
                <c:pt idx="118">
                  <c:v>11.355475999999999</c:v>
                </c:pt>
                <c:pt idx="119">
                  <c:v>11.481448</c:v>
                </c:pt>
                <c:pt idx="120">
                  <c:v>11.769384000000001</c:v>
                </c:pt>
                <c:pt idx="121">
                  <c:v>12.381248000000001</c:v>
                </c:pt>
                <c:pt idx="122">
                  <c:v>12.120306000000001</c:v>
                </c:pt>
                <c:pt idx="123">
                  <c:v>12.102309999999999</c:v>
                </c:pt>
                <c:pt idx="124">
                  <c:v>11.175516</c:v>
                </c:pt>
                <c:pt idx="125">
                  <c:v>12.093312000000001</c:v>
                </c:pt>
                <c:pt idx="126">
                  <c:v>11.841368000000001</c:v>
                </c:pt>
                <c:pt idx="127">
                  <c:v>11.373472000000001</c:v>
                </c:pt>
                <c:pt idx="128">
                  <c:v>12.165296</c:v>
                </c:pt>
                <c:pt idx="129">
                  <c:v>11.850366000000001</c:v>
                </c:pt>
                <c:pt idx="130">
                  <c:v>11.436494</c:v>
                </c:pt>
                <c:pt idx="131">
                  <c:v>11.740662</c:v>
                </c:pt>
                <c:pt idx="132">
                  <c:v>11.380342000000001</c:v>
                </c:pt>
                <c:pt idx="133">
                  <c:v>11.374650000000001</c:v>
                </c:pt>
                <c:pt idx="134">
                  <c:v>11.577596</c:v>
                </c:pt>
                <c:pt idx="135">
                  <c:v>11.700562000000001</c:v>
                </c:pt>
                <c:pt idx="136">
                  <c:v>11.912406000000001</c:v>
                </c:pt>
                <c:pt idx="137">
                  <c:v>10.881623999999999</c:v>
                </c:pt>
                <c:pt idx="138">
                  <c:v>11.970702000000001</c:v>
                </c:pt>
                <c:pt idx="139">
                  <c:v>11.388318</c:v>
                </c:pt>
                <c:pt idx="140">
                  <c:v>11.742390000000002</c:v>
                </c:pt>
                <c:pt idx="141">
                  <c:v>11.715396</c:v>
                </c:pt>
                <c:pt idx="142">
                  <c:v>11.742390000000002</c:v>
                </c:pt>
                <c:pt idx="143">
                  <c:v>11.661408000000002</c:v>
                </c:pt>
                <c:pt idx="144">
                  <c:v>11.337480000000001</c:v>
                </c:pt>
                <c:pt idx="145">
                  <c:v>11.047376</c:v>
                </c:pt>
                <c:pt idx="146">
                  <c:v>11.290462</c:v>
                </c:pt>
                <c:pt idx="147">
                  <c:v>10.930302000000001</c:v>
                </c:pt>
                <c:pt idx="148">
                  <c:v>11.613268000000001</c:v>
                </c:pt>
                <c:pt idx="149">
                  <c:v>12.086534</c:v>
                </c:pt>
                <c:pt idx="150">
                  <c:v>10.961304</c:v>
                </c:pt>
                <c:pt idx="151">
                  <c:v>11.262146</c:v>
                </c:pt>
                <c:pt idx="152">
                  <c:v>11.816654</c:v>
                </c:pt>
                <c:pt idx="153">
                  <c:v>11.904350000000001</c:v>
                </c:pt>
                <c:pt idx="154">
                  <c:v>11.402426</c:v>
                </c:pt>
                <c:pt idx="155">
                  <c:v>11.20936</c:v>
                </c:pt>
                <c:pt idx="156">
                  <c:v>12.218558</c:v>
                </c:pt>
                <c:pt idx="157">
                  <c:v>12.315391999999999</c:v>
                </c:pt>
                <c:pt idx="158">
                  <c:v>11.230542</c:v>
                </c:pt>
                <c:pt idx="159">
                  <c:v>12.351524000000001</c:v>
                </c:pt>
                <c:pt idx="160">
                  <c:v>11.268317999999999</c:v>
                </c:pt>
                <c:pt idx="161">
                  <c:v>11.200122</c:v>
                </c:pt>
                <c:pt idx="162">
                  <c:v>11.355172</c:v>
                </c:pt>
                <c:pt idx="163">
                  <c:v>12.303428</c:v>
                </c:pt>
                <c:pt idx="164">
                  <c:v>11.891363999999999</c:v>
                </c:pt>
                <c:pt idx="165">
                  <c:v>11.692246000000001</c:v>
                </c:pt>
                <c:pt idx="166">
                  <c:v>10.791204</c:v>
                </c:pt>
                <c:pt idx="167">
                  <c:v>11.955472</c:v>
                </c:pt>
                <c:pt idx="168">
                  <c:v>12.185572000000001</c:v>
                </c:pt>
                <c:pt idx="169">
                  <c:v>11.128638</c:v>
                </c:pt>
                <c:pt idx="170">
                  <c:v>19.772390000000001</c:v>
                </c:pt>
                <c:pt idx="171">
                  <c:v>17.882690000000004</c:v>
                </c:pt>
                <c:pt idx="172">
                  <c:v>21.602330000000002</c:v>
                </c:pt>
                <c:pt idx="173">
                  <c:v>18.225595999999999</c:v>
                </c:pt>
                <c:pt idx="174">
                  <c:v>11.303588</c:v>
                </c:pt>
                <c:pt idx="175">
                  <c:v>11.184514</c:v>
                </c:pt>
                <c:pt idx="176">
                  <c:v>10.995556000000001</c:v>
                </c:pt>
                <c:pt idx="177">
                  <c:v>11.971684000000002</c:v>
                </c:pt>
                <c:pt idx="178">
                  <c:v>10.451724</c:v>
                </c:pt>
                <c:pt idx="179">
                  <c:v>11.803688000000001</c:v>
                </c:pt>
                <c:pt idx="180">
                  <c:v>11.635692000000001</c:v>
                </c:pt>
                <c:pt idx="181">
                  <c:v>12.01233</c:v>
                </c:pt>
                <c:pt idx="182">
                  <c:v>12.480226</c:v>
                </c:pt>
                <c:pt idx="183">
                  <c:v>11.517440000000001</c:v>
                </c:pt>
                <c:pt idx="184">
                  <c:v>11.283491999999999</c:v>
                </c:pt>
                <c:pt idx="185">
                  <c:v>12.327260000000001</c:v>
                </c:pt>
                <c:pt idx="186">
                  <c:v>11.11253</c:v>
                </c:pt>
                <c:pt idx="187">
                  <c:v>11.303588</c:v>
                </c:pt>
                <c:pt idx="188">
                  <c:v>11.243428</c:v>
                </c:pt>
                <c:pt idx="189">
                  <c:v>10.850402000000001</c:v>
                </c:pt>
                <c:pt idx="190">
                  <c:v>10.693308</c:v>
                </c:pt>
                <c:pt idx="191">
                  <c:v>12.106534</c:v>
                </c:pt>
                <c:pt idx="192">
                  <c:v>11.245532000000001</c:v>
                </c:pt>
                <c:pt idx="193">
                  <c:v>11.356094000000001</c:v>
                </c:pt>
                <c:pt idx="194">
                  <c:v>12.12932</c:v>
                </c:pt>
                <c:pt idx="195">
                  <c:v>12.760662</c:v>
                </c:pt>
                <c:pt idx="196">
                  <c:v>12.415671999999999</c:v>
                </c:pt>
                <c:pt idx="197">
                  <c:v>12.346674</c:v>
                </c:pt>
                <c:pt idx="198">
                  <c:v>13.195652000000001</c:v>
                </c:pt>
                <c:pt idx="199">
                  <c:v>13.718638</c:v>
                </c:pt>
                <c:pt idx="200">
                  <c:v>12.158678000000002</c:v>
                </c:pt>
                <c:pt idx="201">
                  <c:v>12.760662</c:v>
                </c:pt>
                <c:pt idx="202">
                  <c:v>14.231624</c:v>
                </c:pt>
                <c:pt idx="203">
                  <c:v>12.277676</c:v>
                </c:pt>
                <c:pt idx="204">
                  <c:v>12.395671999999999</c:v>
                </c:pt>
                <c:pt idx="205">
                  <c:v>12.829660000000001</c:v>
                </c:pt>
                <c:pt idx="206">
                  <c:v>13.935632</c:v>
                </c:pt>
                <c:pt idx="207">
                  <c:v>13.787636000000001</c:v>
                </c:pt>
                <c:pt idx="208">
                  <c:v>13.050484000000001</c:v>
                </c:pt>
                <c:pt idx="209">
                  <c:v>12.605032000000001</c:v>
                </c:pt>
                <c:pt idx="210">
                  <c:v>12.4283</c:v>
                </c:pt>
                <c:pt idx="211">
                  <c:v>12.604874000000002</c:v>
                </c:pt>
                <c:pt idx="212">
                  <c:v>12.12926</c:v>
                </c:pt>
                <c:pt idx="213">
                  <c:v>11.963308</c:v>
                </c:pt>
                <c:pt idx="214">
                  <c:v>12.223547999999999</c:v>
                </c:pt>
                <c:pt idx="215">
                  <c:v>13.35932</c:v>
                </c:pt>
                <c:pt idx="216">
                  <c:v>12.111846</c:v>
                </c:pt>
                <c:pt idx="217">
                  <c:v>12.686716000000001</c:v>
                </c:pt>
                <c:pt idx="218">
                  <c:v>12.231224000000001</c:v>
                </c:pt>
                <c:pt idx="219">
                  <c:v>12.384812</c:v>
                </c:pt>
                <c:pt idx="220">
                  <c:v>12.672968000000001</c:v>
                </c:pt>
                <c:pt idx="221">
                  <c:v>11.292885999999999</c:v>
                </c:pt>
                <c:pt idx="222">
                  <c:v>11.802605999999999</c:v>
                </c:pt>
                <c:pt idx="223">
                  <c:v>14.57826</c:v>
                </c:pt>
                <c:pt idx="224">
                  <c:v>13.003207999999999</c:v>
                </c:pt>
                <c:pt idx="225">
                  <c:v>13.026214</c:v>
                </c:pt>
                <c:pt idx="226">
                  <c:v>12.394210000000001</c:v>
                </c:pt>
                <c:pt idx="227">
                  <c:v>13.059000000000001</c:v>
                </c:pt>
                <c:pt idx="228">
                  <c:v>12.964089999999999</c:v>
                </c:pt>
                <c:pt idx="229">
                  <c:v>12.175794</c:v>
                </c:pt>
                <c:pt idx="230">
                  <c:v>13.680864</c:v>
                </c:pt>
                <c:pt idx="231">
                  <c:v>13.235251999999999</c:v>
                </c:pt>
                <c:pt idx="232">
                  <c:v>12.515212000000002</c:v>
                </c:pt>
                <c:pt idx="233">
                  <c:v>13.089722</c:v>
                </c:pt>
                <c:pt idx="234">
                  <c:v>12.754110000000001</c:v>
                </c:pt>
                <c:pt idx="235">
                  <c:v>12.622866</c:v>
                </c:pt>
                <c:pt idx="236">
                  <c:v>13.271044</c:v>
                </c:pt>
                <c:pt idx="237">
                  <c:v>13.060504000000002</c:v>
                </c:pt>
                <c:pt idx="238">
                  <c:v>13.719442000000001</c:v>
                </c:pt>
                <c:pt idx="239">
                  <c:v>13.254010000000001</c:v>
                </c:pt>
                <c:pt idx="240">
                  <c:v>11.931886</c:v>
                </c:pt>
                <c:pt idx="241">
                  <c:v>9.44876</c:v>
                </c:pt>
                <c:pt idx="242">
                  <c:v>8.6158739999999998</c:v>
                </c:pt>
                <c:pt idx="243">
                  <c:v>7.2161340000000003</c:v>
                </c:pt>
                <c:pt idx="244">
                  <c:v>5.8481579999999997</c:v>
                </c:pt>
                <c:pt idx="245">
                  <c:v>5.6671959999999997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D440-CE42-B8E8-63D5F0F69A9B}"/>
            </c:ext>
          </c:extLst>
        </c:ser>
        <c:ser>
          <c:idx val="9"/>
          <c:order val="1"/>
          <c:tx>
            <c:v>Mayotte - Old shield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Litterature!$F$257:$F$345</c:f>
              <c:numCache>
                <c:formatCode>0.00</c:formatCode>
                <c:ptCount val="89"/>
                <c:pt idx="0">
                  <c:v>38.9</c:v>
                </c:pt>
                <c:pt idx="1">
                  <c:v>44</c:v>
                </c:pt>
                <c:pt idx="2">
                  <c:v>41.02</c:v>
                </c:pt>
                <c:pt idx="3">
                  <c:v>45.18</c:v>
                </c:pt>
                <c:pt idx="4">
                  <c:v>51.23</c:v>
                </c:pt>
                <c:pt idx="5">
                  <c:v>45.23</c:v>
                </c:pt>
                <c:pt idx="6">
                  <c:v>44.6</c:v>
                </c:pt>
                <c:pt idx="7">
                  <c:v>54.19</c:v>
                </c:pt>
                <c:pt idx="8">
                  <c:v>44.59</c:v>
                </c:pt>
                <c:pt idx="9">
                  <c:v>42.23</c:v>
                </c:pt>
                <c:pt idx="10">
                  <c:v>41.36</c:v>
                </c:pt>
                <c:pt idx="11">
                  <c:v>36.630000000000003</c:v>
                </c:pt>
                <c:pt idx="12">
                  <c:v>39.840000000000003</c:v>
                </c:pt>
                <c:pt idx="13">
                  <c:v>41.9</c:v>
                </c:pt>
                <c:pt idx="14">
                  <c:v>42.02</c:v>
                </c:pt>
                <c:pt idx="15">
                  <c:v>42.81</c:v>
                </c:pt>
                <c:pt idx="16">
                  <c:v>43.17</c:v>
                </c:pt>
                <c:pt idx="17">
                  <c:v>43.44</c:v>
                </c:pt>
                <c:pt idx="18">
                  <c:v>43.53</c:v>
                </c:pt>
                <c:pt idx="19">
                  <c:v>44.34</c:v>
                </c:pt>
                <c:pt idx="20">
                  <c:v>44.46</c:v>
                </c:pt>
                <c:pt idx="21">
                  <c:v>44.72</c:v>
                </c:pt>
                <c:pt idx="22">
                  <c:v>45.16</c:v>
                </c:pt>
                <c:pt idx="23">
                  <c:v>45.25</c:v>
                </c:pt>
                <c:pt idx="24">
                  <c:v>45.34</c:v>
                </c:pt>
                <c:pt idx="25">
                  <c:v>45.71</c:v>
                </c:pt>
                <c:pt idx="26">
                  <c:v>49.02</c:v>
                </c:pt>
                <c:pt idx="27">
                  <c:v>51.66</c:v>
                </c:pt>
                <c:pt idx="28">
                  <c:v>55.85</c:v>
                </c:pt>
                <c:pt idx="29">
                  <c:v>46.73</c:v>
                </c:pt>
                <c:pt idx="30">
                  <c:v>46.91</c:v>
                </c:pt>
                <c:pt idx="31">
                  <c:v>52.8</c:v>
                </c:pt>
                <c:pt idx="32">
                  <c:v>44.1</c:v>
                </c:pt>
                <c:pt idx="33">
                  <c:v>58.02</c:v>
                </c:pt>
                <c:pt idx="34">
                  <c:v>44.75</c:v>
                </c:pt>
                <c:pt idx="35">
                  <c:v>46.53</c:v>
                </c:pt>
                <c:pt idx="36">
                  <c:v>40.74</c:v>
                </c:pt>
                <c:pt idx="37">
                  <c:v>43.36</c:v>
                </c:pt>
                <c:pt idx="38">
                  <c:v>49.59</c:v>
                </c:pt>
                <c:pt idx="39">
                  <c:v>36.549999999999997</c:v>
                </c:pt>
                <c:pt idx="40">
                  <c:v>44.82</c:v>
                </c:pt>
                <c:pt idx="41">
                  <c:v>43.98</c:v>
                </c:pt>
                <c:pt idx="42">
                  <c:v>46.38</c:v>
                </c:pt>
                <c:pt idx="43">
                  <c:v>47.18</c:v>
                </c:pt>
                <c:pt idx="44">
                  <c:v>49.77</c:v>
                </c:pt>
                <c:pt idx="45">
                  <c:v>58.98</c:v>
                </c:pt>
                <c:pt idx="46">
                  <c:v>60.35</c:v>
                </c:pt>
                <c:pt idx="47">
                  <c:v>44.91</c:v>
                </c:pt>
                <c:pt idx="48">
                  <c:v>46.76</c:v>
                </c:pt>
                <c:pt idx="49">
                  <c:v>55</c:v>
                </c:pt>
                <c:pt idx="50">
                  <c:v>56.15</c:v>
                </c:pt>
                <c:pt idx="51">
                  <c:v>58.47</c:v>
                </c:pt>
                <c:pt idx="52">
                  <c:v>42.56</c:v>
                </c:pt>
                <c:pt idx="53">
                  <c:v>39.76</c:v>
                </c:pt>
                <c:pt idx="54">
                  <c:v>40.1</c:v>
                </c:pt>
                <c:pt idx="55">
                  <c:v>45.49</c:v>
                </c:pt>
                <c:pt idx="56">
                  <c:v>41.81</c:v>
                </c:pt>
                <c:pt idx="57">
                  <c:v>38.9</c:v>
                </c:pt>
                <c:pt idx="58">
                  <c:v>41.67</c:v>
                </c:pt>
                <c:pt idx="59">
                  <c:v>53.91</c:v>
                </c:pt>
                <c:pt idx="60">
                  <c:v>46.02</c:v>
                </c:pt>
                <c:pt idx="61">
                  <c:v>38.1</c:v>
                </c:pt>
                <c:pt idx="62">
                  <c:v>42.15</c:v>
                </c:pt>
                <c:pt idx="63">
                  <c:v>53.55</c:v>
                </c:pt>
                <c:pt idx="64">
                  <c:v>54.58</c:v>
                </c:pt>
                <c:pt idx="65">
                  <c:v>49.94</c:v>
                </c:pt>
                <c:pt idx="66">
                  <c:v>42.03</c:v>
                </c:pt>
                <c:pt idx="67">
                  <c:v>54.34</c:v>
                </c:pt>
                <c:pt idx="68">
                  <c:v>39.950000000000003</c:v>
                </c:pt>
                <c:pt idx="69">
                  <c:v>41.63</c:v>
                </c:pt>
                <c:pt idx="70">
                  <c:v>40.54</c:v>
                </c:pt>
                <c:pt idx="71">
                  <c:v>46.82</c:v>
                </c:pt>
                <c:pt idx="72">
                  <c:v>39.32</c:v>
                </c:pt>
                <c:pt idx="73">
                  <c:v>40.090000000000003</c:v>
                </c:pt>
                <c:pt idx="74">
                  <c:v>41.25</c:v>
                </c:pt>
                <c:pt idx="75">
                  <c:v>40.47</c:v>
                </c:pt>
                <c:pt idx="76">
                  <c:v>40.9</c:v>
                </c:pt>
                <c:pt idx="77">
                  <c:v>41.51</c:v>
                </c:pt>
                <c:pt idx="78">
                  <c:v>42.92</c:v>
                </c:pt>
                <c:pt idx="79">
                  <c:v>40.99</c:v>
                </c:pt>
                <c:pt idx="80">
                  <c:v>47.15</c:v>
                </c:pt>
                <c:pt idx="81">
                  <c:v>54.47</c:v>
                </c:pt>
                <c:pt idx="82">
                  <c:v>38.299999999999997</c:v>
                </c:pt>
                <c:pt idx="83">
                  <c:v>50.24</c:v>
                </c:pt>
                <c:pt idx="84">
                  <c:v>40.4</c:v>
                </c:pt>
                <c:pt idx="85">
                  <c:v>48.54</c:v>
                </c:pt>
                <c:pt idx="86">
                  <c:v>38.72</c:v>
                </c:pt>
                <c:pt idx="87">
                  <c:v>41.28</c:v>
                </c:pt>
                <c:pt idx="88">
                  <c:v>40.67</c:v>
                </c:pt>
              </c:numCache>
            </c:numRef>
          </c:xVal>
          <c:yVal>
            <c:numRef>
              <c:f>Litterature!$I$257:$I$345</c:f>
              <c:numCache>
                <c:formatCode>0.00</c:formatCode>
                <c:ptCount val="89"/>
                <c:pt idx="0">
                  <c:v>12.688880000000001</c:v>
                </c:pt>
                <c:pt idx="1">
                  <c:v>11.707958</c:v>
                </c:pt>
                <c:pt idx="2">
                  <c:v>10.779562</c:v>
                </c:pt>
                <c:pt idx="3">
                  <c:v>11.346935999999999</c:v>
                </c:pt>
                <c:pt idx="4">
                  <c:v>5.3831480000000003</c:v>
                </c:pt>
                <c:pt idx="5">
                  <c:v>11.791945999999999</c:v>
                </c:pt>
                <c:pt idx="6">
                  <c:v>13.673991999999998</c:v>
                </c:pt>
                <c:pt idx="7">
                  <c:v>3.8781379999999999</c:v>
                </c:pt>
                <c:pt idx="8">
                  <c:v>9.2139520000000008</c:v>
                </c:pt>
                <c:pt idx="9">
                  <c:v>11.985336</c:v>
                </c:pt>
                <c:pt idx="10">
                  <c:v>11.679404000000002</c:v>
                </c:pt>
                <c:pt idx="11">
                  <c:v>11.92235</c:v>
                </c:pt>
                <c:pt idx="12">
                  <c:v>12.984114</c:v>
                </c:pt>
                <c:pt idx="13">
                  <c:v>11.985336</c:v>
                </c:pt>
                <c:pt idx="14">
                  <c:v>12.624193999999999</c:v>
                </c:pt>
                <c:pt idx="15">
                  <c:v>11.634414</c:v>
                </c:pt>
                <c:pt idx="16">
                  <c:v>11.913352000000001</c:v>
                </c:pt>
                <c:pt idx="17">
                  <c:v>11.616418000000001</c:v>
                </c:pt>
                <c:pt idx="18">
                  <c:v>11.751388</c:v>
                </c:pt>
                <c:pt idx="19">
                  <c:v>11.832370000000001</c:v>
                </c:pt>
                <c:pt idx="20">
                  <c:v>11.274494000000001</c:v>
                </c:pt>
                <c:pt idx="21">
                  <c:v>11.724394</c:v>
                </c:pt>
                <c:pt idx="22">
                  <c:v>11.688402</c:v>
                </c:pt>
                <c:pt idx="23">
                  <c:v>12.247675999999998</c:v>
                </c:pt>
                <c:pt idx="24">
                  <c:v>12.158678000000002</c:v>
                </c:pt>
                <c:pt idx="25">
                  <c:v>12.165296</c:v>
                </c:pt>
                <c:pt idx="26">
                  <c:v>9.8168180000000014</c:v>
                </c:pt>
                <c:pt idx="27">
                  <c:v>7.4773380000000005</c:v>
                </c:pt>
                <c:pt idx="28">
                  <c:v>2.47445</c:v>
                </c:pt>
                <c:pt idx="29">
                  <c:v>11.793688000000001</c:v>
                </c:pt>
                <c:pt idx="30">
                  <c:v>11.74469</c:v>
                </c:pt>
                <c:pt idx="31">
                  <c:v>7.4018039999999994</c:v>
                </c:pt>
                <c:pt idx="32">
                  <c:v>12.987655999999999</c:v>
                </c:pt>
                <c:pt idx="33">
                  <c:v>5.0628659999999996</c:v>
                </c:pt>
                <c:pt idx="34">
                  <c:v>12.277676</c:v>
                </c:pt>
                <c:pt idx="35">
                  <c:v>11.527696000000001</c:v>
                </c:pt>
                <c:pt idx="36">
                  <c:v>13.007656000000001</c:v>
                </c:pt>
                <c:pt idx="37">
                  <c:v>12.533667999999999</c:v>
                </c:pt>
                <c:pt idx="38">
                  <c:v>9.138758000000001</c:v>
                </c:pt>
                <c:pt idx="39">
                  <c:v>12.858141999999999</c:v>
                </c:pt>
                <c:pt idx="40">
                  <c:v>11.355475999999999</c:v>
                </c:pt>
                <c:pt idx="41">
                  <c:v>12.453232</c:v>
                </c:pt>
                <c:pt idx="42">
                  <c:v>11.175516</c:v>
                </c:pt>
                <c:pt idx="43">
                  <c:v>11.526438000000001</c:v>
                </c:pt>
                <c:pt idx="44">
                  <c:v>9.0699839999999998</c:v>
                </c:pt>
                <c:pt idx="45">
                  <c:v>3.1403020000000001</c:v>
                </c:pt>
                <c:pt idx="46">
                  <c:v>3.0503220000000004</c:v>
                </c:pt>
                <c:pt idx="47">
                  <c:v>11.310486000000001</c:v>
                </c:pt>
                <c:pt idx="48">
                  <c:v>11.490446</c:v>
                </c:pt>
                <c:pt idx="49">
                  <c:v>5.587758</c:v>
                </c:pt>
                <c:pt idx="50">
                  <c:v>4.5349919999999999</c:v>
                </c:pt>
                <c:pt idx="51">
                  <c:v>3.8691400000000002</c:v>
                </c:pt>
                <c:pt idx="52">
                  <c:v>12.208677999999999</c:v>
                </c:pt>
                <c:pt idx="53">
                  <c:v>12.504669999999999</c:v>
                </c:pt>
                <c:pt idx="54">
                  <c:v>11.013707999999999</c:v>
                </c:pt>
                <c:pt idx="55">
                  <c:v>6.7408220000000005</c:v>
                </c:pt>
                <c:pt idx="56">
                  <c:v>9.5237480000000012</c:v>
                </c:pt>
                <c:pt idx="57">
                  <c:v>12.300266000000001</c:v>
                </c:pt>
                <c:pt idx="58">
                  <c:v>11.175516</c:v>
                </c:pt>
                <c:pt idx="59">
                  <c:v>5.1018660000000002</c:v>
                </c:pt>
                <c:pt idx="60">
                  <c:v>7.0904240000000005</c:v>
                </c:pt>
                <c:pt idx="61">
                  <c:v>11.42746</c:v>
                </c:pt>
                <c:pt idx="62">
                  <c:v>11.20251</c:v>
                </c:pt>
                <c:pt idx="63">
                  <c:v>5.2188400000000001</c:v>
                </c:pt>
                <c:pt idx="64">
                  <c:v>4.3010440000000001</c:v>
                </c:pt>
                <c:pt idx="65">
                  <c:v>8.4761160000000011</c:v>
                </c:pt>
                <c:pt idx="66">
                  <c:v>12.471228</c:v>
                </c:pt>
                <c:pt idx="67">
                  <c:v>5.0568759999999999</c:v>
                </c:pt>
                <c:pt idx="68">
                  <c:v>11.949344</c:v>
                </c:pt>
                <c:pt idx="69">
                  <c:v>10.761608000000001</c:v>
                </c:pt>
                <c:pt idx="70">
                  <c:v>10.97756</c:v>
                </c:pt>
                <c:pt idx="71">
                  <c:v>11.517440000000001</c:v>
                </c:pt>
                <c:pt idx="72">
                  <c:v>11.319484000000001</c:v>
                </c:pt>
                <c:pt idx="73">
                  <c:v>11.526438000000001</c:v>
                </c:pt>
                <c:pt idx="74">
                  <c:v>12.318262000000001</c:v>
                </c:pt>
                <c:pt idx="75">
                  <c:v>11.490446</c:v>
                </c:pt>
                <c:pt idx="76">
                  <c:v>10.851588000000001</c:v>
                </c:pt>
                <c:pt idx="77">
                  <c:v>10.833591999999999</c:v>
                </c:pt>
                <c:pt idx="78">
                  <c:v>13.182070000000001</c:v>
                </c:pt>
                <c:pt idx="79">
                  <c:v>9.474893999999999</c:v>
                </c:pt>
                <c:pt idx="80">
                  <c:v>7.0994219999999997</c:v>
                </c:pt>
                <c:pt idx="81">
                  <c:v>3.9321260000000002</c:v>
                </c:pt>
                <c:pt idx="82">
                  <c:v>11.571428000000001</c:v>
                </c:pt>
                <c:pt idx="83">
                  <c:v>5.8846920000000003</c:v>
                </c:pt>
                <c:pt idx="84">
                  <c:v>10.563652000000001</c:v>
                </c:pt>
                <c:pt idx="85">
                  <c:v>6.5685400000000005</c:v>
                </c:pt>
                <c:pt idx="86">
                  <c:v>11.301488000000001</c:v>
                </c:pt>
                <c:pt idx="87">
                  <c:v>11.265496000000001</c:v>
                </c:pt>
                <c:pt idx="88">
                  <c:v>10.500666000000001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D440-CE42-B8E8-63D5F0F69A9B}"/>
            </c:ext>
          </c:extLst>
        </c:ser>
        <c:ser>
          <c:idx val="15"/>
          <c:order val="2"/>
          <c:tx>
            <c:v>Mayotte - Petite Terre</c:v>
          </c:tx>
          <c:spPr>
            <a:ln>
              <a:noFill/>
            </a:ln>
          </c:spPr>
          <c:marker>
            <c:symbol val="diamond"/>
            <c:size val="10"/>
            <c:spPr>
              <a:ln>
                <a:solidFill>
                  <a:schemeClr val="bg1"/>
                </a:solidFill>
              </a:ln>
            </c:spPr>
          </c:marker>
          <c:xVal>
            <c:numRef>
              <c:f>Litterature!$F$248:$F$256</c:f>
              <c:numCache>
                <c:formatCode>0.00</c:formatCode>
                <c:ptCount val="9"/>
                <c:pt idx="0">
                  <c:v>44.31</c:v>
                </c:pt>
                <c:pt idx="1">
                  <c:v>47.39</c:v>
                </c:pt>
                <c:pt idx="2">
                  <c:v>59.1</c:v>
                </c:pt>
                <c:pt idx="3">
                  <c:v>57.8</c:v>
                </c:pt>
                <c:pt idx="4">
                  <c:v>44.08</c:v>
                </c:pt>
                <c:pt idx="5">
                  <c:v>57.7</c:v>
                </c:pt>
                <c:pt idx="6">
                  <c:v>58.46</c:v>
                </c:pt>
                <c:pt idx="7">
                  <c:v>58.42</c:v>
                </c:pt>
                <c:pt idx="8">
                  <c:v>56.95</c:v>
                </c:pt>
              </c:numCache>
            </c:numRef>
          </c:xVal>
          <c:yVal>
            <c:numRef>
              <c:f>Litterature!$I$248:$I$256</c:f>
              <c:numCache>
                <c:formatCode>0.00</c:formatCode>
                <c:ptCount val="9"/>
                <c:pt idx="0">
                  <c:v>13.935632</c:v>
                </c:pt>
                <c:pt idx="1">
                  <c:v>9.1787580000000002</c:v>
                </c:pt>
                <c:pt idx="2">
                  <c:v>3.7109019999999999</c:v>
                </c:pt>
                <c:pt idx="3">
                  <c:v>5.2188400000000001</c:v>
                </c:pt>
                <c:pt idx="4">
                  <c:v>9.3759160000000001</c:v>
                </c:pt>
                <c:pt idx="5">
                  <c:v>5.2188400000000001</c:v>
                </c:pt>
                <c:pt idx="6">
                  <c:v>5.083870000000001</c:v>
                </c:pt>
                <c:pt idx="7">
                  <c:v>5.2368360000000003</c:v>
                </c:pt>
                <c:pt idx="8">
                  <c:v>4.4606219999999999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D440-CE42-B8E8-63D5F0F69A9B}"/>
            </c:ext>
          </c:extLst>
        </c:ser>
        <c:ser>
          <c:idx val="10"/>
          <c:order val="3"/>
          <c:tx>
            <c:v>Mayotte - Volcanic chain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rgbClr val="8EBFC4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2022'!$Q$2:$Q$47</c:f>
              <c:numCache>
                <c:formatCode>0.0</c:formatCode>
                <c:ptCount val="46"/>
                <c:pt idx="0">
                  <c:v>58.141625974499583</c:v>
                </c:pt>
                <c:pt idx="1">
                  <c:v>58.372214720972835</c:v>
                </c:pt>
                <c:pt idx="2">
                  <c:v>57.980145996906678</c:v>
                </c:pt>
                <c:pt idx="3">
                  <c:v>58.267839794717723</c:v>
                </c:pt>
                <c:pt idx="4">
                  <c:v>58.337676146805507</c:v>
                </c:pt>
                <c:pt idx="5">
                  <c:v>58.75136873549453</c:v>
                </c:pt>
                <c:pt idx="6">
                  <c:v>58.007972408621065</c:v>
                </c:pt>
                <c:pt idx="7">
                  <c:v>58.436064669649419</c:v>
                </c:pt>
                <c:pt idx="8">
                  <c:v>58.20328929635491</c:v>
                </c:pt>
                <c:pt idx="9">
                  <c:v>58.449296588009787</c:v>
                </c:pt>
                <c:pt idx="10">
                  <c:v>58.31608478268582</c:v>
                </c:pt>
                <c:pt idx="11">
                  <c:v>58.0335395087656</c:v>
                </c:pt>
                <c:pt idx="12">
                  <c:v>58.386131438706776</c:v>
                </c:pt>
                <c:pt idx="13">
                  <c:v>43.677193251738217</c:v>
                </c:pt>
                <c:pt idx="14">
                  <c:v>48.462261757037709</c:v>
                </c:pt>
                <c:pt idx="15">
                  <c:v>47.231310711182331</c:v>
                </c:pt>
                <c:pt idx="16">
                  <c:v>46.959995152898969</c:v>
                </c:pt>
                <c:pt idx="17">
                  <c:v>46.573450661645097</c:v>
                </c:pt>
                <c:pt idx="18">
                  <c:v>47.00430971250227</c:v>
                </c:pt>
                <c:pt idx="19">
                  <c:v>47.293530205895664</c:v>
                </c:pt>
                <c:pt idx="20">
                  <c:v>46.80151088706122</c:v>
                </c:pt>
                <c:pt idx="21">
                  <c:v>48.600215917704368</c:v>
                </c:pt>
                <c:pt idx="22">
                  <c:v>45.194511858639977</c:v>
                </c:pt>
                <c:pt idx="23">
                  <c:v>48.329278762205107</c:v>
                </c:pt>
                <c:pt idx="24">
                  <c:v>47.555901508473291</c:v>
                </c:pt>
                <c:pt idx="25">
                  <c:v>47.907261879953637</c:v>
                </c:pt>
                <c:pt idx="26">
                  <c:v>47.982716602942119</c:v>
                </c:pt>
                <c:pt idx="27">
                  <c:v>48.343311940958706</c:v>
                </c:pt>
                <c:pt idx="28">
                  <c:v>48.588955755002729</c:v>
                </c:pt>
                <c:pt idx="29">
                  <c:v>47.872286996886601</c:v>
                </c:pt>
                <c:pt idx="30">
                  <c:v>48.279521417847015</c:v>
                </c:pt>
                <c:pt idx="31">
                  <c:v>48.249441282196507</c:v>
                </c:pt>
                <c:pt idx="32">
                  <c:v>48.810938995095263</c:v>
                </c:pt>
                <c:pt idx="33">
                  <c:v>48.950765848382893</c:v>
                </c:pt>
                <c:pt idx="34">
                  <c:v>49.14636277847297</c:v>
                </c:pt>
                <c:pt idx="35">
                  <c:v>48.455197704372843</c:v>
                </c:pt>
                <c:pt idx="36">
                  <c:v>48.665853691729232</c:v>
                </c:pt>
                <c:pt idx="37">
                  <c:v>44.289239270724572</c:v>
                </c:pt>
                <c:pt idx="38">
                  <c:v>48.643710718338141</c:v>
                </c:pt>
                <c:pt idx="39">
                  <c:v>48.870953691107736</c:v>
                </c:pt>
                <c:pt idx="40">
                  <c:v>47.399086117376541</c:v>
                </c:pt>
                <c:pt idx="41">
                  <c:v>48.048686639012388</c:v>
                </c:pt>
                <c:pt idx="42">
                  <c:v>47.833489738694254</c:v>
                </c:pt>
                <c:pt idx="43">
                  <c:v>45.721707032983552</c:v>
                </c:pt>
                <c:pt idx="44">
                  <c:v>45.677377556504716</c:v>
                </c:pt>
                <c:pt idx="45">
                  <c:v>45.639154993772841</c:v>
                </c:pt>
              </c:numCache>
            </c:numRef>
          </c:xVal>
          <c:yVal>
            <c:numRef>
              <c:f>'Berthod et al. 2021 2022'!$F$2:$F$47</c:f>
              <c:numCache>
                <c:formatCode>0.00</c:formatCode>
                <c:ptCount val="46"/>
                <c:pt idx="0">
                  <c:v>6.4162071174442472</c:v>
                </c:pt>
                <c:pt idx="1">
                  <c:v>6.3913143322841881</c:v>
                </c:pt>
                <c:pt idx="2">
                  <c:v>6.4508768677559596</c:v>
                </c:pt>
                <c:pt idx="3">
                  <c:v>6.4155612602724315</c:v>
                </c:pt>
                <c:pt idx="4">
                  <c:v>6.291248263711509</c:v>
                </c:pt>
                <c:pt idx="5">
                  <c:v>6.5133929890666256</c:v>
                </c:pt>
                <c:pt idx="6">
                  <c:v>6.385423869498422</c:v>
                </c:pt>
                <c:pt idx="7">
                  <c:v>6.2610236627588982</c:v>
                </c:pt>
                <c:pt idx="8">
                  <c:v>6.4207180959477901</c:v>
                </c:pt>
                <c:pt idx="9">
                  <c:v>6.3535177114142565</c:v>
                </c:pt>
                <c:pt idx="10">
                  <c:v>6.4109822513955566</c:v>
                </c:pt>
                <c:pt idx="11">
                  <c:v>6.4979487334671333</c:v>
                </c:pt>
                <c:pt idx="12">
                  <c:v>6.3863899190761799</c:v>
                </c:pt>
                <c:pt idx="13">
                  <c:v>12.31628604557949</c:v>
                </c:pt>
                <c:pt idx="14">
                  <c:v>12.428571422451776</c:v>
                </c:pt>
                <c:pt idx="15">
                  <c:v>12.960070751018879</c:v>
                </c:pt>
                <c:pt idx="16">
                  <c:v>13.137996957440432</c:v>
                </c:pt>
                <c:pt idx="17">
                  <c:v>13.23247656630963</c:v>
                </c:pt>
                <c:pt idx="18">
                  <c:v>13.098587270465295</c:v>
                </c:pt>
                <c:pt idx="19">
                  <c:v>13.102229813093807</c:v>
                </c:pt>
                <c:pt idx="20">
                  <c:v>12.961875293686473</c:v>
                </c:pt>
                <c:pt idx="21">
                  <c:v>12.196057843895836</c:v>
                </c:pt>
                <c:pt idx="22">
                  <c:v>13.492385987714231</c:v>
                </c:pt>
                <c:pt idx="23">
                  <c:v>12.634164588845712</c:v>
                </c:pt>
                <c:pt idx="24">
                  <c:v>12.403203944192374</c:v>
                </c:pt>
                <c:pt idx="25">
                  <c:v>12.479958418476148</c:v>
                </c:pt>
                <c:pt idx="26">
                  <c:v>12.449974822497268</c:v>
                </c:pt>
                <c:pt idx="27">
                  <c:v>12.379075731220885</c:v>
                </c:pt>
                <c:pt idx="28">
                  <c:v>11.917564508948967</c:v>
                </c:pt>
                <c:pt idx="29">
                  <c:v>12.592466528502014</c:v>
                </c:pt>
                <c:pt idx="30">
                  <c:v>11.87331681162269</c:v>
                </c:pt>
                <c:pt idx="31">
                  <c:v>12.409919212407242</c:v>
                </c:pt>
                <c:pt idx="32">
                  <c:v>11.858508051026265</c:v>
                </c:pt>
                <c:pt idx="33">
                  <c:v>11.998006278573804</c:v>
                </c:pt>
                <c:pt idx="34">
                  <c:v>12.007964247370959</c:v>
                </c:pt>
                <c:pt idx="35">
                  <c:v>12.521630369855439</c:v>
                </c:pt>
                <c:pt idx="36">
                  <c:v>12.179752208305013</c:v>
                </c:pt>
                <c:pt idx="37">
                  <c:v>12.020872334764624</c:v>
                </c:pt>
                <c:pt idx="38">
                  <c:v>12.292888102902266</c:v>
                </c:pt>
                <c:pt idx="39">
                  <c:v>12.313262791660375</c:v>
                </c:pt>
                <c:pt idx="40">
                  <c:v>12.857881352960959</c:v>
                </c:pt>
                <c:pt idx="41">
                  <c:v>12.952289169800386</c:v>
                </c:pt>
                <c:pt idx="42">
                  <c:v>12.752775949390047</c:v>
                </c:pt>
                <c:pt idx="43">
                  <c:v>14.222923243243901</c:v>
                </c:pt>
                <c:pt idx="44">
                  <c:v>14.01247404805488</c:v>
                </c:pt>
                <c:pt idx="45">
                  <c:v>13.799549339484173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D440-CE42-B8E8-63D5F0F69A9B}"/>
            </c:ext>
          </c:extLst>
        </c:ser>
        <c:ser>
          <c:idx val="13"/>
          <c:order val="4"/>
          <c:tx>
            <c:v>Petite Terre - Mirandola</c:v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Normalized'!$E$33:$E$43</c:f>
              <c:numCache>
                <c:formatCode>0.00</c:formatCode>
                <c:ptCount val="11"/>
                <c:pt idx="0">
                  <c:v>61.146864534176643</c:v>
                </c:pt>
                <c:pt idx="1">
                  <c:v>60.668809450266913</c:v>
                </c:pt>
                <c:pt idx="2">
                  <c:v>60.640632655622994</c:v>
                </c:pt>
                <c:pt idx="3">
                  <c:v>60.244705882352939</c:v>
                </c:pt>
                <c:pt idx="4">
                  <c:v>60.563913675036311</c:v>
                </c:pt>
                <c:pt idx="5">
                  <c:v>60.518201262617104</c:v>
                </c:pt>
                <c:pt idx="6">
                  <c:v>60.105639192616209</c:v>
                </c:pt>
                <c:pt idx="7">
                  <c:v>60.406059930382639</c:v>
                </c:pt>
                <c:pt idx="8">
                  <c:v>60.456432691503885</c:v>
                </c:pt>
                <c:pt idx="9">
                  <c:v>60.072974607815055</c:v>
                </c:pt>
                <c:pt idx="10">
                  <c:v>60.280724300723044</c:v>
                </c:pt>
              </c:numCache>
            </c:numRef>
          </c:xVal>
          <c:yVal>
            <c:numRef>
              <c:f>'Corrected + Normalized'!$H$33:$H$43</c:f>
              <c:numCache>
                <c:formatCode>0.00</c:formatCode>
                <c:ptCount val="11"/>
                <c:pt idx="0">
                  <c:v>4.4090533409625525</c:v>
                </c:pt>
                <c:pt idx="1">
                  <c:v>5.1847819549485346</c:v>
                </c:pt>
                <c:pt idx="2">
                  <c:v>4.6743589016800353</c:v>
                </c:pt>
                <c:pt idx="3">
                  <c:v>5.0139607843137242</c:v>
                </c:pt>
                <c:pt idx="4">
                  <c:v>4.7272255654700146</c:v>
                </c:pt>
                <c:pt idx="5">
                  <c:v>4.8097529144289481</c:v>
                </c:pt>
                <c:pt idx="6">
                  <c:v>5.1190638716857162</c:v>
                </c:pt>
                <c:pt idx="7">
                  <c:v>4.6644864791209875</c:v>
                </c:pt>
                <c:pt idx="8">
                  <c:v>4.4055982306602308</c:v>
                </c:pt>
                <c:pt idx="9">
                  <c:v>5.1218912602859632</c:v>
                </c:pt>
                <c:pt idx="10">
                  <c:v>4.6089745019064283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D440-CE42-B8E8-63D5F0F69A9B}"/>
            </c:ext>
          </c:extLst>
        </c:ser>
        <c:ser>
          <c:idx val="11"/>
          <c:order val="5"/>
          <c:tx>
            <c:v>Petite Terre - La Vigie</c:v>
          </c:tx>
          <c:spPr>
            <a:ln>
              <a:noFill/>
            </a:ln>
          </c:spPr>
          <c:marker>
            <c:symbol val="triang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Normalized'!$E$50:$E$69</c:f>
              <c:numCache>
                <c:formatCode>0.00</c:formatCode>
                <c:ptCount val="20"/>
                <c:pt idx="0">
                  <c:v>60.255825864009459</c:v>
                </c:pt>
                <c:pt idx="1">
                  <c:v>60.054188968999931</c:v>
                </c:pt>
                <c:pt idx="2">
                  <c:v>60.161162322202543</c:v>
                </c:pt>
                <c:pt idx="3">
                  <c:v>59.956131955904326</c:v>
                </c:pt>
                <c:pt idx="4">
                  <c:v>60.086314507063086</c:v>
                </c:pt>
                <c:pt idx="5">
                  <c:v>60.053728812512965</c:v>
                </c:pt>
                <c:pt idx="6">
                  <c:v>60.555221720725577</c:v>
                </c:pt>
                <c:pt idx="7">
                  <c:v>60.807414081606382</c:v>
                </c:pt>
                <c:pt idx="8">
                  <c:v>60.649487969966167</c:v>
                </c:pt>
                <c:pt idx="9">
                  <c:v>60.450093705305044</c:v>
                </c:pt>
                <c:pt idx="10">
                  <c:v>60.41592821873995</c:v>
                </c:pt>
                <c:pt idx="11">
                  <c:v>60.405981221935527</c:v>
                </c:pt>
                <c:pt idx="12">
                  <c:v>60.479393435683868</c:v>
                </c:pt>
                <c:pt idx="13">
                  <c:v>60.023830436649902</c:v>
                </c:pt>
                <c:pt idx="14">
                  <c:v>60.414501789631686</c:v>
                </c:pt>
                <c:pt idx="15">
                  <c:v>60.283899763969956</c:v>
                </c:pt>
                <c:pt idx="16">
                  <c:v>60.367520378904551</c:v>
                </c:pt>
                <c:pt idx="17">
                  <c:v>60.140619716034983</c:v>
                </c:pt>
                <c:pt idx="18">
                  <c:v>59.461974315051137</c:v>
                </c:pt>
                <c:pt idx="19">
                  <c:v>60.415305768594891</c:v>
                </c:pt>
              </c:numCache>
            </c:numRef>
          </c:xVal>
          <c:yVal>
            <c:numRef>
              <c:f>'Corrected + Normalized'!$H$50:$H$69</c:f>
              <c:numCache>
                <c:formatCode>0.00</c:formatCode>
                <c:ptCount val="20"/>
                <c:pt idx="0">
                  <c:v>4.6696616977800121</c:v>
                </c:pt>
                <c:pt idx="1">
                  <c:v>4.9500814700260785</c:v>
                </c:pt>
                <c:pt idx="2">
                  <c:v>4.7351261641484186</c:v>
                </c:pt>
                <c:pt idx="3">
                  <c:v>4.7650628275230584</c:v>
                </c:pt>
                <c:pt idx="4">
                  <c:v>4.7021032568058256</c:v>
                </c:pt>
                <c:pt idx="5">
                  <c:v>4.664591045746656</c:v>
                </c:pt>
                <c:pt idx="6">
                  <c:v>4.9741962282275844</c:v>
                </c:pt>
                <c:pt idx="7">
                  <c:v>4.6816836143647826</c:v>
                </c:pt>
                <c:pt idx="8">
                  <c:v>4.6823068693687864</c:v>
                </c:pt>
                <c:pt idx="9">
                  <c:v>4.8050683062355128</c:v>
                </c:pt>
                <c:pt idx="10">
                  <c:v>4.7256889203960002</c:v>
                </c:pt>
                <c:pt idx="11">
                  <c:v>4.647432780854686</c:v>
                </c:pt>
                <c:pt idx="12">
                  <c:v>4.8461498058141448</c:v>
                </c:pt>
                <c:pt idx="13">
                  <c:v>4.5810341960645085</c:v>
                </c:pt>
                <c:pt idx="14">
                  <c:v>4.6507129155297902</c:v>
                </c:pt>
                <c:pt idx="15">
                  <c:v>4.6567193897233601</c:v>
                </c:pt>
                <c:pt idx="16">
                  <c:v>4.7700942999945202</c:v>
                </c:pt>
                <c:pt idx="17">
                  <c:v>5.1060199976782092</c:v>
                </c:pt>
                <c:pt idx="18">
                  <c:v>4.8821675096546624</c:v>
                </c:pt>
                <c:pt idx="19">
                  <c:v>4.5610246856829484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D440-CE42-B8E8-63D5F0F69A9B}"/>
            </c:ext>
          </c:extLst>
        </c:ser>
        <c:ser>
          <c:idx val="12"/>
          <c:order val="6"/>
          <c:tx>
            <c:v>Petite Terre - Moya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Normalized'!$E$44:$E$49</c:f>
              <c:numCache>
                <c:formatCode>0.00</c:formatCode>
                <c:ptCount val="6"/>
                <c:pt idx="0">
                  <c:v>60.568533146624283</c:v>
                </c:pt>
                <c:pt idx="1">
                  <c:v>59.738146342652641</c:v>
                </c:pt>
                <c:pt idx="2">
                  <c:v>60.250925127997164</c:v>
                </c:pt>
                <c:pt idx="3">
                  <c:v>60.646451283736987</c:v>
                </c:pt>
                <c:pt idx="4">
                  <c:v>59.298080379974365</c:v>
                </c:pt>
                <c:pt idx="5">
                  <c:v>59.877992225817785</c:v>
                </c:pt>
              </c:numCache>
            </c:numRef>
          </c:xVal>
          <c:yVal>
            <c:numRef>
              <c:f>'Corrected + Normalized'!$H$44:$H$49</c:f>
              <c:numCache>
                <c:formatCode>0.00</c:formatCode>
                <c:ptCount val="6"/>
                <c:pt idx="0">
                  <c:v>4.5618205761249868</c:v>
                </c:pt>
                <c:pt idx="1">
                  <c:v>4.4251419330524975</c:v>
                </c:pt>
                <c:pt idx="2">
                  <c:v>3.6221422415978104</c:v>
                </c:pt>
                <c:pt idx="3">
                  <c:v>4.1812830412411168</c:v>
                </c:pt>
                <c:pt idx="4">
                  <c:v>4.9636684946350895</c:v>
                </c:pt>
                <c:pt idx="5">
                  <c:v>4.4648825836410486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D440-CE42-B8E8-63D5F0F69A9B}"/>
            </c:ext>
          </c:extLst>
        </c:ser>
        <c:ser>
          <c:idx val="14"/>
          <c:order val="7"/>
          <c:tx>
            <c:v>Petite Terre - Dziani</c:v>
          </c:tx>
          <c:spPr>
            <a:ln>
              <a:noFill/>
            </a:ln>
          </c:spPr>
          <c:marker>
            <c:symbol val="square"/>
            <c:size val="8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Normalized'!$E$2:$E$32</c:f>
              <c:numCache>
                <c:formatCode>0.00</c:formatCode>
                <c:ptCount val="31"/>
                <c:pt idx="0">
                  <c:v>60.256834390161721</c:v>
                </c:pt>
                <c:pt idx="1">
                  <c:v>59.848501107319557</c:v>
                </c:pt>
                <c:pt idx="2">
                  <c:v>59.840019421258724</c:v>
                </c:pt>
                <c:pt idx="3">
                  <c:v>59.944235657557073</c:v>
                </c:pt>
                <c:pt idx="4">
                  <c:v>60.302752652648337</c:v>
                </c:pt>
                <c:pt idx="5">
                  <c:v>60.195910728600765</c:v>
                </c:pt>
                <c:pt idx="6">
                  <c:v>60.357108965682585</c:v>
                </c:pt>
                <c:pt idx="7">
                  <c:v>60.081924205204054</c:v>
                </c:pt>
                <c:pt idx="8">
                  <c:v>60.045382116628268</c:v>
                </c:pt>
                <c:pt idx="9">
                  <c:v>60.516181589276457</c:v>
                </c:pt>
                <c:pt idx="10">
                  <c:v>61.447902140597456</c:v>
                </c:pt>
                <c:pt idx="11">
                  <c:v>61.487838838509511</c:v>
                </c:pt>
                <c:pt idx="12">
                  <c:v>59.742081291485363</c:v>
                </c:pt>
                <c:pt idx="13">
                  <c:v>60.333867309874925</c:v>
                </c:pt>
                <c:pt idx="14">
                  <c:v>61.007726651646259</c:v>
                </c:pt>
                <c:pt idx="15">
                  <c:v>60.474455782969962</c:v>
                </c:pt>
                <c:pt idx="16">
                  <c:v>60.546660200596953</c:v>
                </c:pt>
                <c:pt idx="17">
                  <c:v>60.623122306199207</c:v>
                </c:pt>
                <c:pt idx="18">
                  <c:v>60.241338769689534</c:v>
                </c:pt>
                <c:pt idx="19">
                  <c:v>60.248758218015809</c:v>
                </c:pt>
                <c:pt idx="20">
                  <c:v>60.420322446186063</c:v>
                </c:pt>
                <c:pt idx="21">
                  <c:v>60.55135593950093</c:v>
                </c:pt>
                <c:pt idx="22">
                  <c:v>60.074333470721427</c:v>
                </c:pt>
                <c:pt idx="23">
                  <c:v>60.442149940225988</c:v>
                </c:pt>
                <c:pt idx="24">
                  <c:v>60.03172438944538</c:v>
                </c:pt>
                <c:pt idx="25">
                  <c:v>59.839202219346511</c:v>
                </c:pt>
                <c:pt idx="26">
                  <c:v>60.400308538201386</c:v>
                </c:pt>
                <c:pt idx="27">
                  <c:v>60.329934348951802</c:v>
                </c:pt>
                <c:pt idx="28">
                  <c:v>59.974832258031242</c:v>
                </c:pt>
                <c:pt idx="29">
                  <c:v>59.913793551026586</c:v>
                </c:pt>
                <c:pt idx="30">
                  <c:v>60.175771690095601</c:v>
                </c:pt>
              </c:numCache>
            </c:numRef>
          </c:xVal>
          <c:yVal>
            <c:numRef>
              <c:f>'Corrected + Normalized'!$H$2:$H$32</c:f>
              <c:numCache>
                <c:formatCode>0.00</c:formatCode>
                <c:ptCount val="31"/>
                <c:pt idx="0">
                  <c:v>4.712761522775156</c:v>
                </c:pt>
                <c:pt idx="1">
                  <c:v>4.8542191072153082</c:v>
                </c:pt>
                <c:pt idx="2">
                  <c:v>4.6963949288482185</c:v>
                </c:pt>
                <c:pt idx="3">
                  <c:v>4.8889578088322931</c:v>
                </c:pt>
                <c:pt idx="4">
                  <c:v>4.7753189550577702</c:v>
                </c:pt>
                <c:pt idx="5">
                  <c:v>4.7114136227591015</c:v>
                </c:pt>
                <c:pt idx="6">
                  <c:v>4.4480294077984608</c:v>
                </c:pt>
                <c:pt idx="7">
                  <c:v>4.9531151867840091</c:v>
                </c:pt>
                <c:pt idx="8">
                  <c:v>4.8167153824936548</c:v>
                </c:pt>
                <c:pt idx="9">
                  <c:v>4.548939074600038</c:v>
                </c:pt>
                <c:pt idx="10">
                  <c:v>3.771108655254114</c:v>
                </c:pt>
                <c:pt idx="11">
                  <c:v>4.1927207205739006</c:v>
                </c:pt>
                <c:pt idx="12">
                  <c:v>5.7222598552856141</c:v>
                </c:pt>
                <c:pt idx="13">
                  <c:v>4.8114737955580473</c:v>
                </c:pt>
                <c:pt idx="14">
                  <c:v>4.6933526154579486</c:v>
                </c:pt>
                <c:pt idx="15">
                  <c:v>4.7017545286604188</c:v>
                </c:pt>
                <c:pt idx="16">
                  <c:v>4.4516454997575226</c:v>
                </c:pt>
                <c:pt idx="17">
                  <c:v>4.6128958378024914</c:v>
                </c:pt>
                <c:pt idx="18">
                  <c:v>4.8613966159816098</c:v>
                </c:pt>
                <c:pt idx="19">
                  <c:v>4.8972728705795801</c:v>
                </c:pt>
                <c:pt idx="20">
                  <c:v>4.754871942653363</c:v>
                </c:pt>
                <c:pt idx="21">
                  <c:v>4.7137529395603837</c:v>
                </c:pt>
                <c:pt idx="22">
                  <c:v>4.951727441199778</c:v>
                </c:pt>
                <c:pt idx="23">
                  <c:v>4.8005388552046284</c:v>
                </c:pt>
                <c:pt idx="24">
                  <c:v>4.7665325304500268</c:v>
                </c:pt>
                <c:pt idx="25">
                  <c:v>4.8523022430899809</c:v>
                </c:pt>
                <c:pt idx="26">
                  <c:v>4.6502453003615232</c:v>
                </c:pt>
                <c:pt idx="27">
                  <c:v>4.941448883600505</c:v>
                </c:pt>
                <c:pt idx="28">
                  <c:v>4.9712479177303655</c:v>
                </c:pt>
                <c:pt idx="29">
                  <c:v>4.7572419335913363</c:v>
                </c:pt>
                <c:pt idx="30">
                  <c:v>4.8305518923463335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D440-CE42-B8E8-63D5F0F69A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  <c:extLst/>
      </c:scatterChart>
      <c:valAx>
        <c:axId val="1813242512"/>
        <c:scaling>
          <c:orientation val="minMax"/>
          <c:max val="65"/>
          <c:min val="35"/>
        </c:scaling>
        <c:delete val="0"/>
        <c:axPos val="b"/>
        <c:numFmt formatCode="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</c:spPr>
        <c:crossAx val="1815329808"/>
        <c:crosses val="autoZero"/>
        <c:crossBetween val="midCat"/>
      </c:valAx>
      <c:valAx>
        <c:axId val="18153298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GB" sz="1200"/>
                  <a:t>FeO</a:t>
                </a:r>
                <a:r>
                  <a:rPr lang="en-GB" sz="1200" baseline="-25000"/>
                  <a:t>(tt) </a:t>
                </a:r>
                <a:r>
                  <a:rPr lang="en-GB" sz="1200"/>
                  <a:t>wt.%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crossAx val="1813242512"/>
        <c:crosses val="autoZero"/>
        <c:crossBetween val="midCat"/>
      </c:valAx>
      <c:spPr>
        <a:noFill/>
        <a:ln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3659511197844"/>
          <c:y val="3.0003518518518523E-2"/>
          <c:w val="0.84022105287612681"/>
          <c:h val="0.83841179182016989"/>
        </c:manualLayout>
      </c:layout>
      <c:scatterChart>
        <c:scatterStyle val="lineMarker"/>
        <c:varyColors val="0"/>
        <c:ser>
          <c:idx val="1"/>
          <c:order val="0"/>
          <c:tx>
            <c:v>Comoros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/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Litterature!$F$2:$F$247</c:f>
              <c:numCache>
                <c:formatCode>0.00</c:formatCode>
                <c:ptCount val="246"/>
                <c:pt idx="0">
                  <c:v>47.73</c:v>
                </c:pt>
                <c:pt idx="1">
                  <c:v>46.3</c:v>
                </c:pt>
                <c:pt idx="2">
                  <c:v>46.31</c:v>
                </c:pt>
                <c:pt idx="3">
                  <c:v>49.68</c:v>
                </c:pt>
                <c:pt idx="4">
                  <c:v>55.75</c:v>
                </c:pt>
                <c:pt idx="5">
                  <c:v>47.23</c:v>
                </c:pt>
                <c:pt idx="6">
                  <c:v>49.92</c:v>
                </c:pt>
                <c:pt idx="7">
                  <c:v>46.25</c:v>
                </c:pt>
                <c:pt idx="8">
                  <c:v>48.36</c:v>
                </c:pt>
                <c:pt idx="9">
                  <c:v>55.59</c:v>
                </c:pt>
                <c:pt idx="10">
                  <c:v>56.09</c:v>
                </c:pt>
                <c:pt idx="11">
                  <c:v>44.65</c:v>
                </c:pt>
                <c:pt idx="12">
                  <c:v>46.78</c:v>
                </c:pt>
                <c:pt idx="13">
                  <c:v>49.57</c:v>
                </c:pt>
                <c:pt idx="14">
                  <c:v>52.96</c:v>
                </c:pt>
                <c:pt idx="15">
                  <c:v>54.72</c:v>
                </c:pt>
                <c:pt idx="16">
                  <c:v>56</c:v>
                </c:pt>
                <c:pt idx="17">
                  <c:v>47.33</c:v>
                </c:pt>
                <c:pt idx="18">
                  <c:v>46.53</c:v>
                </c:pt>
                <c:pt idx="19">
                  <c:v>47.73</c:v>
                </c:pt>
                <c:pt idx="20">
                  <c:v>47.65</c:v>
                </c:pt>
                <c:pt idx="21">
                  <c:v>46.59</c:v>
                </c:pt>
                <c:pt idx="22">
                  <c:v>43.3</c:v>
                </c:pt>
                <c:pt idx="23">
                  <c:v>44.74</c:v>
                </c:pt>
                <c:pt idx="24">
                  <c:v>44.78</c:v>
                </c:pt>
                <c:pt idx="25">
                  <c:v>44.4</c:v>
                </c:pt>
                <c:pt idx="26">
                  <c:v>44</c:v>
                </c:pt>
                <c:pt idx="27">
                  <c:v>52.5</c:v>
                </c:pt>
                <c:pt idx="28">
                  <c:v>53.55</c:v>
                </c:pt>
                <c:pt idx="29">
                  <c:v>47.73</c:v>
                </c:pt>
                <c:pt idx="30">
                  <c:v>47.33</c:v>
                </c:pt>
                <c:pt idx="31">
                  <c:v>49.12</c:v>
                </c:pt>
                <c:pt idx="32">
                  <c:v>46.88</c:v>
                </c:pt>
                <c:pt idx="33">
                  <c:v>46.33</c:v>
                </c:pt>
                <c:pt idx="34">
                  <c:v>46.35</c:v>
                </c:pt>
                <c:pt idx="35">
                  <c:v>44.38</c:v>
                </c:pt>
                <c:pt idx="36">
                  <c:v>48.59</c:v>
                </c:pt>
                <c:pt idx="37">
                  <c:v>46.31</c:v>
                </c:pt>
                <c:pt idx="38">
                  <c:v>49.68</c:v>
                </c:pt>
                <c:pt idx="39">
                  <c:v>48.38</c:v>
                </c:pt>
                <c:pt idx="40">
                  <c:v>52.56</c:v>
                </c:pt>
                <c:pt idx="41">
                  <c:v>44.12</c:v>
                </c:pt>
                <c:pt idx="42">
                  <c:v>43.8</c:v>
                </c:pt>
                <c:pt idx="43">
                  <c:v>43.79</c:v>
                </c:pt>
                <c:pt idx="44">
                  <c:v>43.17</c:v>
                </c:pt>
                <c:pt idx="45">
                  <c:v>45.34</c:v>
                </c:pt>
                <c:pt idx="46">
                  <c:v>45.76</c:v>
                </c:pt>
                <c:pt idx="47">
                  <c:v>45.68</c:v>
                </c:pt>
                <c:pt idx="48">
                  <c:v>44.9</c:v>
                </c:pt>
                <c:pt idx="49">
                  <c:v>47.05</c:v>
                </c:pt>
                <c:pt idx="50">
                  <c:v>45.13</c:v>
                </c:pt>
                <c:pt idx="51">
                  <c:v>53.39</c:v>
                </c:pt>
                <c:pt idx="52">
                  <c:v>45.88</c:v>
                </c:pt>
                <c:pt idx="53">
                  <c:v>49.66</c:v>
                </c:pt>
                <c:pt idx="54">
                  <c:v>46.42</c:v>
                </c:pt>
                <c:pt idx="55">
                  <c:v>47.72</c:v>
                </c:pt>
                <c:pt idx="56">
                  <c:v>46.55</c:v>
                </c:pt>
                <c:pt idx="57">
                  <c:v>46.62</c:v>
                </c:pt>
                <c:pt idx="58">
                  <c:v>46.87</c:v>
                </c:pt>
                <c:pt idx="59">
                  <c:v>47.23</c:v>
                </c:pt>
                <c:pt idx="60">
                  <c:v>46.43</c:v>
                </c:pt>
                <c:pt idx="61">
                  <c:v>47.1</c:v>
                </c:pt>
                <c:pt idx="62">
                  <c:v>46.72</c:v>
                </c:pt>
                <c:pt idx="63">
                  <c:v>46.83</c:v>
                </c:pt>
                <c:pt idx="64">
                  <c:v>46.75</c:v>
                </c:pt>
                <c:pt idx="65">
                  <c:v>46.75</c:v>
                </c:pt>
                <c:pt idx="66">
                  <c:v>47.25</c:v>
                </c:pt>
                <c:pt idx="67">
                  <c:v>47.01</c:v>
                </c:pt>
                <c:pt idx="68">
                  <c:v>46.84</c:v>
                </c:pt>
                <c:pt idx="69">
                  <c:v>47.73</c:v>
                </c:pt>
                <c:pt idx="70">
                  <c:v>47.23</c:v>
                </c:pt>
                <c:pt idx="71">
                  <c:v>47.69</c:v>
                </c:pt>
                <c:pt idx="72">
                  <c:v>48.38</c:v>
                </c:pt>
                <c:pt idx="73">
                  <c:v>47.29</c:v>
                </c:pt>
                <c:pt idx="74">
                  <c:v>48.05</c:v>
                </c:pt>
                <c:pt idx="75">
                  <c:v>46.18</c:v>
                </c:pt>
                <c:pt idx="76">
                  <c:v>47.67</c:v>
                </c:pt>
                <c:pt idx="77">
                  <c:v>46.84</c:v>
                </c:pt>
                <c:pt idx="78">
                  <c:v>47.04</c:v>
                </c:pt>
                <c:pt idx="79">
                  <c:v>48.49</c:v>
                </c:pt>
                <c:pt idx="80">
                  <c:v>47.25</c:v>
                </c:pt>
                <c:pt idx="81">
                  <c:v>46.89</c:v>
                </c:pt>
                <c:pt idx="82">
                  <c:v>46.69</c:v>
                </c:pt>
                <c:pt idx="83">
                  <c:v>46.38</c:v>
                </c:pt>
                <c:pt idx="84">
                  <c:v>47.37</c:v>
                </c:pt>
                <c:pt idx="85">
                  <c:v>46.23</c:v>
                </c:pt>
                <c:pt idx="86">
                  <c:v>45.82</c:v>
                </c:pt>
                <c:pt idx="87">
                  <c:v>45.81</c:v>
                </c:pt>
                <c:pt idx="88">
                  <c:v>46.28</c:v>
                </c:pt>
                <c:pt idx="89">
                  <c:v>45.7</c:v>
                </c:pt>
                <c:pt idx="90">
                  <c:v>45.87</c:v>
                </c:pt>
                <c:pt idx="91">
                  <c:v>47.12</c:v>
                </c:pt>
                <c:pt idx="92">
                  <c:v>46.76</c:v>
                </c:pt>
                <c:pt idx="93">
                  <c:v>46.17</c:v>
                </c:pt>
                <c:pt idx="94">
                  <c:v>45.76</c:v>
                </c:pt>
                <c:pt idx="95">
                  <c:v>47.72</c:v>
                </c:pt>
                <c:pt idx="96">
                  <c:v>46.61</c:v>
                </c:pt>
                <c:pt idx="97">
                  <c:v>47.24</c:v>
                </c:pt>
                <c:pt idx="98">
                  <c:v>45.62</c:v>
                </c:pt>
                <c:pt idx="99">
                  <c:v>46.59</c:v>
                </c:pt>
                <c:pt idx="100">
                  <c:v>46.8</c:v>
                </c:pt>
                <c:pt idx="101">
                  <c:v>46.24</c:v>
                </c:pt>
                <c:pt idx="102">
                  <c:v>46.62</c:v>
                </c:pt>
                <c:pt idx="103">
                  <c:v>46.54</c:v>
                </c:pt>
                <c:pt idx="104">
                  <c:v>46.56</c:v>
                </c:pt>
                <c:pt idx="105">
                  <c:v>47.55</c:v>
                </c:pt>
                <c:pt idx="106">
                  <c:v>47.12</c:v>
                </c:pt>
                <c:pt idx="107">
                  <c:v>47.16</c:v>
                </c:pt>
                <c:pt idx="108">
                  <c:v>47.39</c:v>
                </c:pt>
                <c:pt idx="109">
                  <c:v>47.12</c:v>
                </c:pt>
                <c:pt idx="110">
                  <c:v>47.15</c:v>
                </c:pt>
                <c:pt idx="111">
                  <c:v>47.53</c:v>
                </c:pt>
                <c:pt idx="112">
                  <c:v>47.03</c:v>
                </c:pt>
                <c:pt idx="113">
                  <c:v>46.64</c:v>
                </c:pt>
                <c:pt idx="114">
                  <c:v>46.47</c:v>
                </c:pt>
                <c:pt idx="115">
                  <c:v>46.6</c:v>
                </c:pt>
                <c:pt idx="116">
                  <c:v>46.8</c:v>
                </c:pt>
                <c:pt idx="117">
                  <c:v>48.52</c:v>
                </c:pt>
                <c:pt idx="118">
                  <c:v>47.4</c:v>
                </c:pt>
                <c:pt idx="119">
                  <c:v>47.11</c:v>
                </c:pt>
                <c:pt idx="120">
                  <c:v>48.28</c:v>
                </c:pt>
                <c:pt idx="121">
                  <c:v>46.46</c:v>
                </c:pt>
                <c:pt idx="122">
                  <c:v>47.1</c:v>
                </c:pt>
                <c:pt idx="123">
                  <c:v>47.23</c:v>
                </c:pt>
                <c:pt idx="124">
                  <c:v>47.28</c:v>
                </c:pt>
                <c:pt idx="125">
                  <c:v>47.12</c:v>
                </c:pt>
                <c:pt idx="126">
                  <c:v>46.44</c:v>
                </c:pt>
                <c:pt idx="127">
                  <c:v>46.64</c:v>
                </c:pt>
                <c:pt idx="128">
                  <c:v>46.71</c:v>
                </c:pt>
                <c:pt idx="129">
                  <c:v>47.93</c:v>
                </c:pt>
                <c:pt idx="130">
                  <c:v>47.05</c:v>
                </c:pt>
                <c:pt idx="131">
                  <c:v>47.45</c:v>
                </c:pt>
                <c:pt idx="132">
                  <c:v>45.4</c:v>
                </c:pt>
                <c:pt idx="133">
                  <c:v>46.05</c:v>
                </c:pt>
                <c:pt idx="134">
                  <c:v>44.91</c:v>
                </c:pt>
                <c:pt idx="135">
                  <c:v>45.85</c:v>
                </c:pt>
                <c:pt idx="136">
                  <c:v>48.32</c:v>
                </c:pt>
                <c:pt idx="137">
                  <c:v>47.37</c:v>
                </c:pt>
                <c:pt idx="138">
                  <c:v>46.48</c:v>
                </c:pt>
                <c:pt idx="139">
                  <c:v>46.55</c:v>
                </c:pt>
                <c:pt idx="140">
                  <c:v>46.67</c:v>
                </c:pt>
                <c:pt idx="141">
                  <c:v>46.34</c:v>
                </c:pt>
                <c:pt idx="142">
                  <c:v>46.85</c:v>
                </c:pt>
                <c:pt idx="143">
                  <c:v>46.85</c:v>
                </c:pt>
                <c:pt idx="144">
                  <c:v>46.88</c:v>
                </c:pt>
                <c:pt idx="145">
                  <c:v>42.98</c:v>
                </c:pt>
                <c:pt idx="146">
                  <c:v>42.58</c:v>
                </c:pt>
                <c:pt idx="147">
                  <c:v>42.61</c:v>
                </c:pt>
                <c:pt idx="148">
                  <c:v>43.11</c:v>
                </c:pt>
                <c:pt idx="149">
                  <c:v>45.16</c:v>
                </c:pt>
                <c:pt idx="150">
                  <c:v>42.32</c:v>
                </c:pt>
                <c:pt idx="151">
                  <c:v>42.72</c:v>
                </c:pt>
                <c:pt idx="152">
                  <c:v>47.27</c:v>
                </c:pt>
                <c:pt idx="153">
                  <c:v>42.54</c:v>
                </c:pt>
                <c:pt idx="154">
                  <c:v>44.02</c:v>
                </c:pt>
                <c:pt idx="155">
                  <c:v>42.79</c:v>
                </c:pt>
                <c:pt idx="156">
                  <c:v>46.96</c:v>
                </c:pt>
                <c:pt idx="157">
                  <c:v>45.4</c:v>
                </c:pt>
                <c:pt idx="158">
                  <c:v>43.64</c:v>
                </c:pt>
                <c:pt idx="159">
                  <c:v>46.3</c:v>
                </c:pt>
                <c:pt idx="160">
                  <c:v>42.95</c:v>
                </c:pt>
                <c:pt idx="161">
                  <c:v>43.43</c:v>
                </c:pt>
                <c:pt idx="162">
                  <c:v>42.19</c:v>
                </c:pt>
                <c:pt idx="163">
                  <c:v>43.24</c:v>
                </c:pt>
                <c:pt idx="164">
                  <c:v>43.91</c:v>
                </c:pt>
                <c:pt idx="165">
                  <c:v>43.4</c:v>
                </c:pt>
                <c:pt idx="166">
                  <c:v>41.79</c:v>
                </c:pt>
                <c:pt idx="167">
                  <c:v>43.45</c:v>
                </c:pt>
                <c:pt idx="168">
                  <c:v>43</c:v>
                </c:pt>
                <c:pt idx="169">
                  <c:v>42.71</c:v>
                </c:pt>
                <c:pt idx="170">
                  <c:v>40.86</c:v>
                </c:pt>
                <c:pt idx="171">
                  <c:v>45.21</c:v>
                </c:pt>
                <c:pt idx="172">
                  <c:v>43.97</c:v>
                </c:pt>
                <c:pt idx="173">
                  <c:v>42.08</c:v>
                </c:pt>
                <c:pt idx="174">
                  <c:v>43.49</c:v>
                </c:pt>
                <c:pt idx="175">
                  <c:v>42.5</c:v>
                </c:pt>
                <c:pt idx="176">
                  <c:v>42.56</c:v>
                </c:pt>
                <c:pt idx="177">
                  <c:v>46.91</c:v>
                </c:pt>
                <c:pt idx="178">
                  <c:v>42.81</c:v>
                </c:pt>
                <c:pt idx="179">
                  <c:v>42.38</c:v>
                </c:pt>
                <c:pt idx="180">
                  <c:v>41.48</c:v>
                </c:pt>
                <c:pt idx="181">
                  <c:v>42.65</c:v>
                </c:pt>
                <c:pt idx="182">
                  <c:v>46.48</c:v>
                </c:pt>
                <c:pt idx="183">
                  <c:v>42.38</c:v>
                </c:pt>
                <c:pt idx="184">
                  <c:v>42.14</c:v>
                </c:pt>
                <c:pt idx="185">
                  <c:v>44.81</c:v>
                </c:pt>
                <c:pt idx="186">
                  <c:v>43.5</c:v>
                </c:pt>
                <c:pt idx="187">
                  <c:v>43.49</c:v>
                </c:pt>
                <c:pt idx="188">
                  <c:v>42.7</c:v>
                </c:pt>
                <c:pt idx="189">
                  <c:v>43.16</c:v>
                </c:pt>
                <c:pt idx="190">
                  <c:v>42.04</c:v>
                </c:pt>
                <c:pt idx="191">
                  <c:v>46.59</c:v>
                </c:pt>
                <c:pt idx="192">
                  <c:v>43.26</c:v>
                </c:pt>
                <c:pt idx="193">
                  <c:v>42.03</c:v>
                </c:pt>
                <c:pt idx="194">
                  <c:v>41.72</c:v>
                </c:pt>
                <c:pt idx="195">
                  <c:v>44.97</c:v>
                </c:pt>
                <c:pt idx="196">
                  <c:v>47.25</c:v>
                </c:pt>
                <c:pt idx="197">
                  <c:v>45.06</c:v>
                </c:pt>
                <c:pt idx="198">
                  <c:v>43.46</c:v>
                </c:pt>
                <c:pt idx="199">
                  <c:v>39.049999999999997</c:v>
                </c:pt>
                <c:pt idx="200">
                  <c:v>42.29</c:v>
                </c:pt>
                <c:pt idx="201">
                  <c:v>40.81</c:v>
                </c:pt>
                <c:pt idx="202">
                  <c:v>41.22</c:v>
                </c:pt>
                <c:pt idx="203">
                  <c:v>42.17</c:v>
                </c:pt>
                <c:pt idx="204">
                  <c:v>47.38</c:v>
                </c:pt>
                <c:pt idx="205">
                  <c:v>39.5</c:v>
                </c:pt>
                <c:pt idx="206">
                  <c:v>38.76</c:v>
                </c:pt>
                <c:pt idx="207">
                  <c:v>37.83</c:v>
                </c:pt>
                <c:pt idx="208">
                  <c:v>40.35</c:v>
                </c:pt>
                <c:pt idx="209">
                  <c:v>46.1</c:v>
                </c:pt>
                <c:pt idx="210">
                  <c:v>39.25</c:v>
                </c:pt>
                <c:pt idx="211">
                  <c:v>40</c:v>
                </c:pt>
                <c:pt idx="212">
                  <c:v>46.2</c:v>
                </c:pt>
                <c:pt idx="213">
                  <c:v>44.21</c:v>
                </c:pt>
                <c:pt idx="214">
                  <c:v>44.19</c:v>
                </c:pt>
                <c:pt idx="215">
                  <c:v>42.3</c:v>
                </c:pt>
                <c:pt idx="216">
                  <c:v>45.82</c:v>
                </c:pt>
                <c:pt idx="217">
                  <c:v>44.74</c:v>
                </c:pt>
                <c:pt idx="218">
                  <c:v>45.69</c:v>
                </c:pt>
                <c:pt idx="219">
                  <c:v>44.62</c:v>
                </c:pt>
                <c:pt idx="220">
                  <c:v>45.85</c:v>
                </c:pt>
                <c:pt idx="221">
                  <c:v>47.08</c:v>
                </c:pt>
                <c:pt idx="222">
                  <c:v>45.1</c:v>
                </c:pt>
                <c:pt idx="223">
                  <c:v>39.22</c:v>
                </c:pt>
                <c:pt idx="224">
                  <c:v>43.08</c:v>
                </c:pt>
                <c:pt idx="225">
                  <c:v>47.43</c:v>
                </c:pt>
                <c:pt idx="226">
                  <c:v>41.4</c:v>
                </c:pt>
                <c:pt idx="227">
                  <c:v>44.52</c:v>
                </c:pt>
                <c:pt idx="228">
                  <c:v>42.27</c:v>
                </c:pt>
                <c:pt idx="229">
                  <c:v>43.33</c:v>
                </c:pt>
                <c:pt idx="230">
                  <c:v>42.38</c:v>
                </c:pt>
                <c:pt idx="231">
                  <c:v>44.7</c:v>
                </c:pt>
                <c:pt idx="232">
                  <c:v>42.56</c:v>
                </c:pt>
                <c:pt idx="233">
                  <c:v>41.42</c:v>
                </c:pt>
                <c:pt idx="234">
                  <c:v>42.44</c:v>
                </c:pt>
                <c:pt idx="235">
                  <c:v>41.37</c:v>
                </c:pt>
                <c:pt idx="236">
                  <c:v>40.090000000000003</c:v>
                </c:pt>
                <c:pt idx="237">
                  <c:v>41.86</c:v>
                </c:pt>
                <c:pt idx="238">
                  <c:v>40.28</c:v>
                </c:pt>
                <c:pt idx="239">
                  <c:v>39.53</c:v>
                </c:pt>
                <c:pt idx="240">
                  <c:v>40.24</c:v>
                </c:pt>
                <c:pt idx="241">
                  <c:v>45.03</c:v>
                </c:pt>
                <c:pt idx="242">
                  <c:v>54.1</c:v>
                </c:pt>
                <c:pt idx="243">
                  <c:v>52.06</c:v>
                </c:pt>
                <c:pt idx="244">
                  <c:v>54.46</c:v>
                </c:pt>
                <c:pt idx="245">
                  <c:v>53.14</c:v>
                </c:pt>
              </c:numCache>
            </c:numRef>
          </c:xVal>
          <c:yVal>
            <c:numRef>
              <c:f>Litterature!$H$2:$H$247</c:f>
              <c:numCache>
                <c:formatCode>0.00</c:formatCode>
                <c:ptCount val="246"/>
                <c:pt idx="0">
                  <c:v>11.43</c:v>
                </c:pt>
                <c:pt idx="1">
                  <c:v>14.97</c:v>
                </c:pt>
                <c:pt idx="2">
                  <c:v>16.43</c:v>
                </c:pt>
                <c:pt idx="3">
                  <c:v>17.670000000000002</c:v>
                </c:pt>
                <c:pt idx="4">
                  <c:v>20.13</c:v>
                </c:pt>
                <c:pt idx="5">
                  <c:v>12</c:v>
                </c:pt>
                <c:pt idx="6">
                  <c:v>13.77</c:v>
                </c:pt>
                <c:pt idx="7">
                  <c:v>11.95</c:v>
                </c:pt>
                <c:pt idx="8">
                  <c:v>16.41</c:v>
                </c:pt>
                <c:pt idx="9">
                  <c:v>18.649999999999999</c:v>
                </c:pt>
                <c:pt idx="10">
                  <c:v>18.57</c:v>
                </c:pt>
                <c:pt idx="11">
                  <c:v>13.85</c:v>
                </c:pt>
                <c:pt idx="12">
                  <c:v>16.260000000000002</c:v>
                </c:pt>
                <c:pt idx="13">
                  <c:v>17.809999999999999</c:v>
                </c:pt>
                <c:pt idx="14">
                  <c:v>18.95</c:v>
                </c:pt>
                <c:pt idx="15">
                  <c:v>19.78</c:v>
                </c:pt>
                <c:pt idx="16">
                  <c:v>17.86</c:v>
                </c:pt>
                <c:pt idx="17">
                  <c:v>10.52</c:v>
                </c:pt>
                <c:pt idx="18">
                  <c:v>11.77</c:v>
                </c:pt>
                <c:pt idx="19">
                  <c:v>11.43</c:v>
                </c:pt>
                <c:pt idx="20">
                  <c:v>10.4</c:v>
                </c:pt>
                <c:pt idx="21">
                  <c:v>10.52</c:v>
                </c:pt>
                <c:pt idx="22">
                  <c:v>12.11</c:v>
                </c:pt>
                <c:pt idx="23">
                  <c:v>12.15</c:v>
                </c:pt>
                <c:pt idx="24">
                  <c:v>13.37</c:v>
                </c:pt>
                <c:pt idx="25">
                  <c:v>14.5</c:v>
                </c:pt>
                <c:pt idx="26">
                  <c:v>16.600000000000001</c:v>
                </c:pt>
                <c:pt idx="27">
                  <c:v>19</c:v>
                </c:pt>
                <c:pt idx="28">
                  <c:v>19.649999999999999</c:v>
                </c:pt>
                <c:pt idx="29">
                  <c:v>11.43</c:v>
                </c:pt>
                <c:pt idx="30">
                  <c:v>10.52</c:v>
                </c:pt>
                <c:pt idx="31">
                  <c:v>12.22</c:v>
                </c:pt>
                <c:pt idx="32">
                  <c:v>12.08</c:v>
                </c:pt>
                <c:pt idx="33">
                  <c:v>14.14</c:v>
                </c:pt>
                <c:pt idx="34">
                  <c:v>13.68</c:v>
                </c:pt>
                <c:pt idx="35">
                  <c:v>14.79</c:v>
                </c:pt>
                <c:pt idx="36">
                  <c:v>16.84</c:v>
                </c:pt>
                <c:pt idx="37">
                  <c:v>16.43</c:v>
                </c:pt>
                <c:pt idx="38">
                  <c:v>17.670000000000002</c:v>
                </c:pt>
                <c:pt idx="39">
                  <c:v>17.22</c:v>
                </c:pt>
                <c:pt idx="40">
                  <c:v>18.61</c:v>
                </c:pt>
                <c:pt idx="41">
                  <c:v>15.22</c:v>
                </c:pt>
                <c:pt idx="42">
                  <c:v>14.62</c:v>
                </c:pt>
                <c:pt idx="43">
                  <c:v>12.14</c:v>
                </c:pt>
                <c:pt idx="44">
                  <c:v>12.83</c:v>
                </c:pt>
                <c:pt idx="45">
                  <c:v>15.51</c:v>
                </c:pt>
                <c:pt idx="46">
                  <c:v>14.29</c:v>
                </c:pt>
                <c:pt idx="47">
                  <c:v>16.46</c:v>
                </c:pt>
                <c:pt idx="48">
                  <c:v>15.74</c:v>
                </c:pt>
                <c:pt idx="49">
                  <c:v>14.76</c:v>
                </c:pt>
                <c:pt idx="50">
                  <c:v>11.66</c:v>
                </c:pt>
                <c:pt idx="51">
                  <c:v>19</c:v>
                </c:pt>
                <c:pt idx="52">
                  <c:v>14.43</c:v>
                </c:pt>
                <c:pt idx="53">
                  <c:v>17.63</c:v>
                </c:pt>
                <c:pt idx="54">
                  <c:v>15.33</c:v>
                </c:pt>
                <c:pt idx="55">
                  <c:v>14.63</c:v>
                </c:pt>
                <c:pt idx="56">
                  <c:v>14.29</c:v>
                </c:pt>
                <c:pt idx="57">
                  <c:v>15.13</c:v>
                </c:pt>
                <c:pt idx="58">
                  <c:v>15.85</c:v>
                </c:pt>
                <c:pt idx="59">
                  <c:v>15.07</c:v>
                </c:pt>
                <c:pt idx="60">
                  <c:v>15.51</c:v>
                </c:pt>
                <c:pt idx="61">
                  <c:v>15.26</c:v>
                </c:pt>
                <c:pt idx="62">
                  <c:v>14.01</c:v>
                </c:pt>
                <c:pt idx="63">
                  <c:v>13.47</c:v>
                </c:pt>
                <c:pt idx="64">
                  <c:v>13.22</c:v>
                </c:pt>
                <c:pt idx="65">
                  <c:v>13.05</c:v>
                </c:pt>
                <c:pt idx="66">
                  <c:v>13.62</c:v>
                </c:pt>
                <c:pt idx="67">
                  <c:v>14.56</c:v>
                </c:pt>
                <c:pt idx="68">
                  <c:v>14.67</c:v>
                </c:pt>
                <c:pt idx="69">
                  <c:v>13.66</c:v>
                </c:pt>
                <c:pt idx="70">
                  <c:v>12.73</c:v>
                </c:pt>
                <c:pt idx="71">
                  <c:v>15.24</c:v>
                </c:pt>
                <c:pt idx="72">
                  <c:v>13.26</c:v>
                </c:pt>
                <c:pt idx="73">
                  <c:v>14.08</c:v>
                </c:pt>
                <c:pt idx="74">
                  <c:v>15.33</c:v>
                </c:pt>
                <c:pt idx="75">
                  <c:v>14.7</c:v>
                </c:pt>
                <c:pt idx="76">
                  <c:v>15.46</c:v>
                </c:pt>
                <c:pt idx="77">
                  <c:v>14.89</c:v>
                </c:pt>
                <c:pt idx="78">
                  <c:v>14.9</c:v>
                </c:pt>
                <c:pt idx="79">
                  <c:v>15.67</c:v>
                </c:pt>
                <c:pt idx="80">
                  <c:v>13.57</c:v>
                </c:pt>
                <c:pt idx="81">
                  <c:v>15.2</c:v>
                </c:pt>
                <c:pt idx="82">
                  <c:v>13.76</c:v>
                </c:pt>
                <c:pt idx="83">
                  <c:v>12.59</c:v>
                </c:pt>
                <c:pt idx="84">
                  <c:v>14.95</c:v>
                </c:pt>
                <c:pt idx="85">
                  <c:v>11.93</c:v>
                </c:pt>
                <c:pt idx="86">
                  <c:v>9.36</c:v>
                </c:pt>
                <c:pt idx="87">
                  <c:v>8.84</c:v>
                </c:pt>
                <c:pt idx="88">
                  <c:v>8.15</c:v>
                </c:pt>
                <c:pt idx="89">
                  <c:v>12.91</c:v>
                </c:pt>
                <c:pt idx="90">
                  <c:v>13.03</c:v>
                </c:pt>
                <c:pt idx="91">
                  <c:v>13.2</c:v>
                </c:pt>
                <c:pt idx="92">
                  <c:v>17.57</c:v>
                </c:pt>
                <c:pt idx="93">
                  <c:v>15.29</c:v>
                </c:pt>
                <c:pt idx="94">
                  <c:v>11.84</c:v>
                </c:pt>
                <c:pt idx="95">
                  <c:v>15.13</c:v>
                </c:pt>
                <c:pt idx="96">
                  <c:v>15.38</c:v>
                </c:pt>
                <c:pt idx="97">
                  <c:v>15.07</c:v>
                </c:pt>
                <c:pt idx="98">
                  <c:v>10.65</c:v>
                </c:pt>
                <c:pt idx="99">
                  <c:v>14.55</c:v>
                </c:pt>
                <c:pt idx="100">
                  <c:v>14.58</c:v>
                </c:pt>
                <c:pt idx="101">
                  <c:v>13.16</c:v>
                </c:pt>
                <c:pt idx="102">
                  <c:v>14.6</c:v>
                </c:pt>
                <c:pt idx="103">
                  <c:v>15</c:v>
                </c:pt>
                <c:pt idx="104">
                  <c:v>14.16</c:v>
                </c:pt>
                <c:pt idx="105">
                  <c:v>14.55</c:v>
                </c:pt>
                <c:pt idx="106">
                  <c:v>14.33</c:v>
                </c:pt>
                <c:pt idx="107">
                  <c:v>14.16</c:v>
                </c:pt>
                <c:pt idx="108">
                  <c:v>13.36</c:v>
                </c:pt>
                <c:pt idx="109">
                  <c:v>15.29</c:v>
                </c:pt>
                <c:pt idx="110">
                  <c:v>15.09</c:v>
                </c:pt>
                <c:pt idx="111">
                  <c:v>15.31</c:v>
                </c:pt>
                <c:pt idx="112">
                  <c:v>14.06</c:v>
                </c:pt>
                <c:pt idx="113">
                  <c:v>15.43</c:v>
                </c:pt>
                <c:pt idx="114">
                  <c:v>14.38</c:v>
                </c:pt>
                <c:pt idx="115">
                  <c:v>14.96</c:v>
                </c:pt>
                <c:pt idx="116">
                  <c:v>14.63</c:v>
                </c:pt>
                <c:pt idx="117">
                  <c:v>14.83</c:v>
                </c:pt>
                <c:pt idx="118">
                  <c:v>15.33</c:v>
                </c:pt>
                <c:pt idx="119">
                  <c:v>16.04</c:v>
                </c:pt>
                <c:pt idx="120">
                  <c:v>12.49</c:v>
                </c:pt>
                <c:pt idx="121">
                  <c:v>12.85</c:v>
                </c:pt>
                <c:pt idx="122">
                  <c:v>14.17</c:v>
                </c:pt>
                <c:pt idx="123">
                  <c:v>14.21</c:v>
                </c:pt>
                <c:pt idx="124">
                  <c:v>13.23</c:v>
                </c:pt>
                <c:pt idx="125">
                  <c:v>14.21</c:v>
                </c:pt>
                <c:pt idx="126">
                  <c:v>11.3</c:v>
                </c:pt>
                <c:pt idx="127">
                  <c:v>13.59</c:v>
                </c:pt>
                <c:pt idx="128">
                  <c:v>14.73</c:v>
                </c:pt>
                <c:pt idx="129">
                  <c:v>14.99</c:v>
                </c:pt>
                <c:pt idx="130">
                  <c:v>13.23</c:v>
                </c:pt>
                <c:pt idx="131">
                  <c:v>14.19</c:v>
                </c:pt>
                <c:pt idx="132">
                  <c:v>8.4600000000000009</c:v>
                </c:pt>
                <c:pt idx="133">
                  <c:v>10.02</c:v>
                </c:pt>
                <c:pt idx="134">
                  <c:v>7.78</c:v>
                </c:pt>
                <c:pt idx="135">
                  <c:v>8.14</c:v>
                </c:pt>
                <c:pt idx="136">
                  <c:v>14.83</c:v>
                </c:pt>
                <c:pt idx="137">
                  <c:v>11.75</c:v>
                </c:pt>
                <c:pt idx="138">
                  <c:v>14.18</c:v>
                </c:pt>
                <c:pt idx="139">
                  <c:v>10.08</c:v>
                </c:pt>
                <c:pt idx="140">
                  <c:v>14.23</c:v>
                </c:pt>
                <c:pt idx="141">
                  <c:v>12.34</c:v>
                </c:pt>
                <c:pt idx="142">
                  <c:v>14.53</c:v>
                </c:pt>
                <c:pt idx="143">
                  <c:v>14.16</c:v>
                </c:pt>
                <c:pt idx="144">
                  <c:v>13.92</c:v>
                </c:pt>
                <c:pt idx="145">
                  <c:v>12.6</c:v>
                </c:pt>
                <c:pt idx="146">
                  <c:v>10.84</c:v>
                </c:pt>
                <c:pt idx="147">
                  <c:v>11.21</c:v>
                </c:pt>
                <c:pt idx="148">
                  <c:v>11.82</c:v>
                </c:pt>
                <c:pt idx="149">
                  <c:v>13.09</c:v>
                </c:pt>
                <c:pt idx="150">
                  <c:v>10.06</c:v>
                </c:pt>
                <c:pt idx="151">
                  <c:v>10.98</c:v>
                </c:pt>
                <c:pt idx="152">
                  <c:v>15.09</c:v>
                </c:pt>
                <c:pt idx="153">
                  <c:v>9.75</c:v>
                </c:pt>
                <c:pt idx="154">
                  <c:v>12.91</c:v>
                </c:pt>
                <c:pt idx="155">
                  <c:v>12.31</c:v>
                </c:pt>
                <c:pt idx="156">
                  <c:v>14.54</c:v>
                </c:pt>
                <c:pt idx="157">
                  <c:v>13.61</c:v>
                </c:pt>
                <c:pt idx="158">
                  <c:v>13.11</c:v>
                </c:pt>
                <c:pt idx="159">
                  <c:v>12.92</c:v>
                </c:pt>
                <c:pt idx="160">
                  <c:v>11.02</c:v>
                </c:pt>
                <c:pt idx="161">
                  <c:v>12.78</c:v>
                </c:pt>
                <c:pt idx="162">
                  <c:v>11.28</c:v>
                </c:pt>
                <c:pt idx="163">
                  <c:v>12.03</c:v>
                </c:pt>
                <c:pt idx="164">
                  <c:v>12.13</c:v>
                </c:pt>
                <c:pt idx="165">
                  <c:v>11.22</c:v>
                </c:pt>
                <c:pt idx="166">
                  <c:v>10.92</c:v>
                </c:pt>
                <c:pt idx="167">
                  <c:v>12.69</c:v>
                </c:pt>
                <c:pt idx="168">
                  <c:v>12.14</c:v>
                </c:pt>
                <c:pt idx="169">
                  <c:v>10.94</c:v>
                </c:pt>
                <c:pt idx="170">
                  <c:v>11.7</c:v>
                </c:pt>
                <c:pt idx="171">
                  <c:v>14.34</c:v>
                </c:pt>
                <c:pt idx="172">
                  <c:v>12.2</c:v>
                </c:pt>
                <c:pt idx="173">
                  <c:v>11.05</c:v>
                </c:pt>
                <c:pt idx="174">
                  <c:v>12.66</c:v>
                </c:pt>
                <c:pt idx="175">
                  <c:v>11.24</c:v>
                </c:pt>
                <c:pt idx="176">
                  <c:v>11.08</c:v>
                </c:pt>
                <c:pt idx="177">
                  <c:v>14.29</c:v>
                </c:pt>
                <c:pt idx="178">
                  <c:v>12.96</c:v>
                </c:pt>
                <c:pt idx="179">
                  <c:v>12.45</c:v>
                </c:pt>
                <c:pt idx="180">
                  <c:v>12.08</c:v>
                </c:pt>
                <c:pt idx="181">
                  <c:v>13.3</c:v>
                </c:pt>
                <c:pt idx="182">
                  <c:v>14.38</c:v>
                </c:pt>
                <c:pt idx="183">
                  <c:v>10.72</c:v>
                </c:pt>
                <c:pt idx="184">
                  <c:v>11.04</c:v>
                </c:pt>
                <c:pt idx="185">
                  <c:v>11.87</c:v>
                </c:pt>
                <c:pt idx="186">
                  <c:v>11.25</c:v>
                </c:pt>
                <c:pt idx="187">
                  <c:v>12.66</c:v>
                </c:pt>
                <c:pt idx="188">
                  <c:v>9.9499999999999993</c:v>
                </c:pt>
                <c:pt idx="189">
                  <c:v>10.36</c:v>
                </c:pt>
                <c:pt idx="190">
                  <c:v>9.06</c:v>
                </c:pt>
                <c:pt idx="191">
                  <c:v>14</c:v>
                </c:pt>
                <c:pt idx="192">
                  <c:v>13.56</c:v>
                </c:pt>
                <c:pt idx="193">
                  <c:v>11.76</c:v>
                </c:pt>
                <c:pt idx="194">
                  <c:v>12.69</c:v>
                </c:pt>
                <c:pt idx="195">
                  <c:v>10.34</c:v>
                </c:pt>
                <c:pt idx="196">
                  <c:v>13.7</c:v>
                </c:pt>
                <c:pt idx="197">
                  <c:v>10.92</c:v>
                </c:pt>
                <c:pt idx="198">
                  <c:v>13</c:v>
                </c:pt>
                <c:pt idx="199">
                  <c:v>11.55</c:v>
                </c:pt>
                <c:pt idx="200">
                  <c:v>11.22</c:v>
                </c:pt>
                <c:pt idx="201">
                  <c:v>11.33</c:v>
                </c:pt>
                <c:pt idx="202">
                  <c:v>14.16</c:v>
                </c:pt>
                <c:pt idx="203">
                  <c:v>11.67</c:v>
                </c:pt>
                <c:pt idx="204">
                  <c:v>12.1</c:v>
                </c:pt>
                <c:pt idx="205">
                  <c:v>11.15</c:v>
                </c:pt>
                <c:pt idx="206">
                  <c:v>10.64</c:v>
                </c:pt>
                <c:pt idx="207">
                  <c:v>10.29</c:v>
                </c:pt>
                <c:pt idx="208">
                  <c:v>11.35</c:v>
                </c:pt>
                <c:pt idx="209">
                  <c:v>14.8</c:v>
                </c:pt>
                <c:pt idx="210">
                  <c:v>11.3</c:v>
                </c:pt>
                <c:pt idx="211">
                  <c:v>10.8</c:v>
                </c:pt>
                <c:pt idx="212">
                  <c:v>12.8</c:v>
                </c:pt>
                <c:pt idx="213">
                  <c:v>10.08</c:v>
                </c:pt>
                <c:pt idx="214">
                  <c:v>8.7100000000000009</c:v>
                </c:pt>
                <c:pt idx="215">
                  <c:v>8.5</c:v>
                </c:pt>
                <c:pt idx="216">
                  <c:v>11.92</c:v>
                </c:pt>
                <c:pt idx="217">
                  <c:v>10.93</c:v>
                </c:pt>
                <c:pt idx="218">
                  <c:v>10.06</c:v>
                </c:pt>
                <c:pt idx="219">
                  <c:v>13.27</c:v>
                </c:pt>
                <c:pt idx="220">
                  <c:v>13.93</c:v>
                </c:pt>
                <c:pt idx="221">
                  <c:v>13.1</c:v>
                </c:pt>
                <c:pt idx="222">
                  <c:v>12.45</c:v>
                </c:pt>
                <c:pt idx="223">
                  <c:v>11.67</c:v>
                </c:pt>
                <c:pt idx="224">
                  <c:v>11.73</c:v>
                </c:pt>
                <c:pt idx="225">
                  <c:v>18.97</c:v>
                </c:pt>
                <c:pt idx="226">
                  <c:v>9.35</c:v>
                </c:pt>
                <c:pt idx="227">
                  <c:v>13.85</c:v>
                </c:pt>
                <c:pt idx="228">
                  <c:v>10.95</c:v>
                </c:pt>
                <c:pt idx="229">
                  <c:v>12.51</c:v>
                </c:pt>
                <c:pt idx="230">
                  <c:v>12.84</c:v>
                </c:pt>
                <c:pt idx="231">
                  <c:v>13.59</c:v>
                </c:pt>
                <c:pt idx="232">
                  <c:v>10.84</c:v>
                </c:pt>
                <c:pt idx="233">
                  <c:v>11.35</c:v>
                </c:pt>
                <c:pt idx="234">
                  <c:v>11.88</c:v>
                </c:pt>
                <c:pt idx="235">
                  <c:v>11.49</c:v>
                </c:pt>
                <c:pt idx="236">
                  <c:v>11.61</c:v>
                </c:pt>
                <c:pt idx="237">
                  <c:v>12.27</c:v>
                </c:pt>
                <c:pt idx="238">
                  <c:v>11.53</c:v>
                </c:pt>
                <c:pt idx="239">
                  <c:v>10.53</c:v>
                </c:pt>
                <c:pt idx="240">
                  <c:v>9.9499999999999993</c:v>
                </c:pt>
                <c:pt idx="241">
                  <c:v>17.440000000000001</c:v>
                </c:pt>
                <c:pt idx="242">
                  <c:v>18.47</c:v>
                </c:pt>
                <c:pt idx="243">
                  <c:v>18.260000000000002</c:v>
                </c:pt>
                <c:pt idx="244">
                  <c:v>19.86</c:v>
                </c:pt>
                <c:pt idx="245">
                  <c:v>19.55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CAB-2646-9442-00B579DEF6BF}"/>
            </c:ext>
          </c:extLst>
        </c:ser>
        <c:ser>
          <c:idx val="9"/>
          <c:order val="1"/>
          <c:tx>
            <c:v>Mayotte - Old shield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Litterature!$F$257:$F$345</c:f>
              <c:numCache>
                <c:formatCode>0.00</c:formatCode>
                <c:ptCount val="89"/>
                <c:pt idx="0">
                  <c:v>38.9</c:v>
                </c:pt>
                <c:pt idx="1">
                  <c:v>44</c:v>
                </c:pt>
                <c:pt idx="2">
                  <c:v>41.02</c:v>
                </c:pt>
                <c:pt idx="3">
                  <c:v>45.18</c:v>
                </c:pt>
                <c:pt idx="4">
                  <c:v>51.23</c:v>
                </c:pt>
                <c:pt idx="5">
                  <c:v>45.23</c:v>
                </c:pt>
                <c:pt idx="6">
                  <c:v>44.6</c:v>
                </c:pt>
                <c:pt idx="7">
                  <c:v>54.19</c:v>
                </c:pt>
                <c:pt idx="8">
                  <c:v>44.59</c:v>
                </c:pt>
                <c:pt idx="9">
                  <c:v>42.23</c:v>
                </c:pt>
                <c:pt idx="10">
                  <c:v>41.36</c:v>
                </c:pt>
                <c:pt idx="11">
                  <c:v>36.630000000000003</c:v>
                </c:pt>
                <c:pt idx="12">
                  <c:v>39.840000000000003</c:v>
                </c:pt>
                <c:pt idx="13">
                  <c:v>41.9</c:v>
                </c:pt>
                <c:pt idx="14">
                  <c:v>42.02</c:v>
                </c:pt>
                <c:pt idx="15">
                  <c:v>42.81</c:v>
                </c:pt>
                <c:pt idx="16">
                  <c:v>43.17</c:v>
                </c:pt>
                <c:pt idx="17">
                  <c:v>43.44</c:v>
                </c:pt>
                <c:pt idx="18">
                  <c:v>43.53</c:v>
                </c:pt>
                <c:pt idx="19">
                  <c:v>44.34</c:v>
                </c:pt>
                <c:pt idx="20">
                  <c:v>44.46</c:v>
                </c:pt>
                <c:pt idx="21">
                  <c:v>44.72</c:v>
                </c:pt>
                <c:pt idx="22">
                  <c:v>45.16</c:v>
                </c:pt>
                <c:pt idx="23">
                  <c:v>45.25</c:v>
                </c:pt>
                <c:pt idx="24">
                  <c:v>45.34</c:v>
                </c:pt>
                <c:pt idx="25">
                  <c:v>45.71</c:v>
                </c:pt>
                <c:pt idx="26">
                  <c:v>49.02</c:v>
                </c:pt>
                <c:pt idx="27">
                  <c:v>51.66</c:v>
                </c:pt>
                <c:pt idx="28">
                  <c:v>55.85</c:v>
                </c:pt>
                <c:pt idx="29">
                  <c:v>46.73</c:v>
                </c:pt>
                <c:pt idx="30">
                  <c:v>46.91</c:v>
                </c:pt>
                <c:pt idx="31">
                  <c:v>52.8</c:v>
                </c:pt>
                <c:pt idx="32">
                  <c:v>44.1</c:v>
                </c:pt>
                <c:pt idx="33">
                  <c:v>58.02</c:v>
                </c:pt>
                <c:pt idx="34">
                  <c:v>44.75</c:v>
                </c:pt>
                <c:pt idx="35">
                  <c:v>46.53</c:v>
                </c:pt>
                <c:pt idx="36">
                  <c:v>40.74</c:v>
                </c:pt>
                <c:pt idx="37">
                  <c:v>43.36</c:v>
                </c:pt>
                <c:pt idx="38">
                  <c:v>49.59</c:v>
                </c:pt>
                <c:pt idx="39">
                  <c:v>36.549999999999997</c:v>
                </c:pt>
                <c:pt idx="40">
                  <c:v>44.82</c:v>
                </c:pt>
                <c:pt idx="41">
                  <c:v>43.98</c:v>
                </c:pt>
                <c:pt idx="42">
                  <c:v>46.38</c:v>
                </c:pt>
                <c:pt idx="43">
                  <c:v>47.18</c:v>
                </c:pt>
                <c:pt idx="44">
                  <c:v>49.77</c:v>
                </c:pt>
                <c:pt idx="45">
                  <c:v>58.98</c:v>
                </c:pt>
                <c:pt idx="46">
                  <c:v>60.35</c:v>
                </c:pt>
                <c:pt idx="47">
                  <c:v>44.91</c:v>
                </c:pt>
                <c:pt idx="48">
                  <c:v>46.76</c:v>
                </c:pt>
                <c:pt idx="49">
                  <c:v>55</c:v>
                </c:pt>
                <c:pt idx="50">
                  <c:v>56.15</c:v>
                </c:pt>
                <c:pt idx="51">
                  <c:v>58.47</c:v>
                </c:pt>
                <c:pt idx="52">
                  <c:v>42.56</c:v>
                </c:pt>
                <c:pt idx="53">
                  <c:v>39.76</c:v>
                </c:pt>
                <c:pt idx="54">
                  <c:v>40.1</c:v>
                </c:pt>
                <c:pt idx="55">
                  <c:v>45.49</c:v>
                </c:pt>
                <c:pt idx="56">
                  <c:v>41.81</c:v>
                </c:pt>
                <c:pt idx="57">
                  <c:v>38.9</c:v>
                </c:pt>
                <c:pt idx="58">
                  <c:v>41.67</c:v>
                </c:pt>
                <c:pt idx="59">
                  <c:v>53.91</c:v>
                </c:pt>
                <c:pt idx="60">
                  <c:v>46.02</c:v>
                </c:pt>
                <c:pt idx="61">
                  <c:v>38.1</c:v>
                </c:pt>
                <c:pt idx="62">
                  <c:v>42.15</c:v>
                </c:pt>
                <c:pt idx="63">
                  <c:v>53.55</c:v>
                </c:pt>
                <c:pt idx="64">
                  <c:v>54.58</c:v>
                </c:pt>
                <c:pt idx="65">
                  <c:v>49.94</c:v>
                </c:pt>
                <c:pt idx="66">
                  <c:v>42.03</c:v>
                </c:pt>
                <c:pt idx="67">
                  <c:v>54.34</c:v>
                </c:pt>
                <c:pt idx="68">
                  <c:v>39.950000000000003</c:v>
                </c:pt>
                <c:pt idx="69">
                  <c:v>41.63</c:v>
                </c:pt>
                <c:pt idx="70">
                  <c:v>40.54</c:v>
                </c:pt>
                <c:pt idx="71">
                  <c:v>46.82</c:v>
                </c:pt>
                <c:pt idx="72">
                  <c:v>39.32</c:v>
                </c:pt>
                <c:pt idx="73">
                  <c:v>40.090000000000003</c:v>
                </c:pt>
                <c:pt idx="74">
                  <c:v>41.25</c:v>
                </c:pt>
                <c:pt idx="75">
                  <c:v>40.47</c:v>
                </c:pt>
                <c:pt idx="76">
                  <c:v>40.9</c:v>
                </c:pt>
                <c:pt idx="77">
                  <c:v>41.51</c:v>
                </c:pt>
                <c:pt idx="78">
                  <c:v>42.92</c:v>
                </c:pt>
                <c:pt idx="79">
                  <c:v>40.99</c:v>
                </c:pt>
                <c:pt idx="80">
                  <c:v>47.15</c:v>
                </c:pt>
                <c:pt idx="81">
                  <c:v>54.47</c:v>
                </c:pt>
                <c:pt idx="82">
                  <c:v>38.299999999999997</c:v>
                </c:pt>
                <c:pt idx="83">
                  <c:v>50.24</c:v>
                </c:pt>
                <c:pt idx="84">
                  <c:v>40.4</c:v>
                </c:pt>
                <c:pt idx="85">
                  <c:v>48.54</c:v>
                </c:pt>
                <c:pt idx="86">
                  <c:v>38.72</c:v>
                </c:pt>
                <c:pt idx="87">
                  <c:v>41.28</c:v>
                </c:pt>
                <c:pt idx="88">
                  <c:v>40.67</c:v>
                </c:pt>
              </c:numCache>
            </c:numRef>
          </c:xVal>
          <c:yVal>
            <c:numRef>
              <c:f>Litterature!$H$257:$H$345</c:f>
              <c:numCache>
                <c:formatCode>0.00</c:formatCode>
                <c:ptCount val="89"/>
                <c:pt idx="0">
                  <c:v>12.47</c:v>
                </c:pt>
                <c:pt idx="1">
                  <c:v>11.1</c:v>
                </c:pt>
                <c:pt idx="2">
                  <c:v>16.399999999999999</c:v>
                </c:pt>
                <c:pt idx="3">
                  <c:v>14.96</c:v>
                </c:pt>
                <c:pt idx="4">
                  <c:v>20</c:v>
                </c:pt>
                <c:pt idx="5">
                  <c:v>14.76</c:v>
                </c:pt>
                <c:pt idx="6">
                  <c:v>15.3</c:v>
                </c:pt>
                <c:pt idx="7">
                  <c:v>20.22</c:v>
                </c:pt>
                <c:pt idx="8">
                  <c:v>17.84</c:v>
                </c:pt>
                <c:pt idx="9">
                  <c:v>12.14</c:v>
                </c:pt>
                <c:pt idx="10">
                  <c:v>15.62</c:v>
                </c:pt>
                <c:pt idx="11">
                  <c:v>9.49</c:v>
                </c:pt>
                <c:pt idx="12">
                  <c:v>13.98</c:v>
                </c:pt>
                <c:pt idx="13">
                  <c:v>14.42</c:v>
                </c:pt>
                <c:pt idx="14">
                  <c:v>11.7</c:v>
                </c:pt>
                <c:pt idx="15">
                  <c:v>13.62</c:v>
                </c:pt>
                <c:pt idx="16">
                  <c:v>11.66</c:v>
                </c:pt>
                <c:pt idx="17">
                  <c:v>12.27</c:v>
                </c:pt>
                <c:pt idx="18">
                  <c:v>12.38</c:v>
                </c:pt>
                <c:pt idx="19">
                  <c:v>10.91</c:v>
                </c:pt>
                <c:pt idx="20">
                  <c:v>11.09</c:v>
                </c:pt>
                <c:pt idx="21">
                  <c:v>11.46</c:v>
                </c:pt>
                <c:pt idx="22">
                  <c:v>12.68</c:v>
                </c:pt>
                <c:pt idx="23">
                  <c:v>11.93</c:v>
                </c:pt>
                <c:pt idx="24">
                  <c:v>11.82</c:v>
                </c:pt>
                <c:pt idx="25">
                  <c:v>12.2</c:v>
                </c:pt>
                <c:pt idx="26">
                  <c:v>16.16</c:v>
                </c:pt>
                <c:pt idx="27">
                  <c:v>18.22</c:v>
                </c:pt>
                <c:pt idx="28">
                  <c:v>21.42</c:v>
                </c:pt>
                <c:pt idx="29">
                  <c:v>14.3</c:v>
                </c:pt>
                <c:pt idx="30">
                  <c:v>15.18</c:v>
                </c:pt>
                <c:pt idx="31">
                  <c:v>17</c:v>
                </c:pt>
                <c:pt idx="32">
                  <c:v>15.53</c:v>
                </c:pt>
                <c:pt idx="33">
                  <c:v>18.93</c:v>
                </c:pt>
                <c:pt idx="34">
                  <c:v>14.59</c:v>
                </c:pt>
                <c:pt idx="35">
                  <c:v>14.54</c:v>
                </c:pt>
                <c:pt idx="36">
                  <c:v>10.66</c:v>
                </c:pt>
                <c:pt idx="37">
                  <c:v>12.34</c:v>
                </c:pt>
                <c:pt idx="38">
                  <c:v>17.48</c:v>
                </c:pt>
                <c:pt idx="39">
                  <c:v>9.64</c:v>
                </c:pt>
                <c:pt idx="40">
                  <c:v>12.76</c:v>
                </c:pt>
                <c:pt idx="41">
                  <c:v>12.55</c:v>
                </c:pt>
                <c:pt idx="42">
                  <c:v>15.18</c:v>
                </c:pt>
                <c:pt idx="43">
                  <c:v>15.32</c:v>
                </c:pt>
                <c:pt idx="44">
                  <c:v>17.239999999999998</c:v>
                </c:pt>
                <c:pt idx="45">
                  <c:v>20</c:v>
                </c:pt>
                <c:pt idx="46">
                  <c:v>19.43</c:v>
                </c:pt>
                <c:pt idx="47">
                  <c:v>15.74</c:v>
                </c:pt>
                <c:pt idx="48">
                  <c:v>15.1</c:v>
                </c:pt>
                <c:pt idx="49">
                  <c:v>19.43</c:v>
                </c:pt>
                <c:pt idx="50">
                  <c:v>19.73</c:v>
                </c:pt>
                <c:pt idx="51">
                  <c:v>19.559999999999999</c:v>
                </c:pt>
                <c:pt idx="52">
                  <c:v>11.82</c:v>
                </c:pt>
                <c:pt idx="53">
                  <c:v>13.83</c:v>
                </c:pt>
                <c:pt idx="54">
                  <c:v>14.99</c:v>
                </c:pt>
                <c:pt idx="55">
                  <c:v>18.62</c:v>
                </c:pt>
                <c:pt idx="56">
                  <c:v>16.48</c:v>
                </c:pt>
                <c:pt idx="57">
                  <c:v>11.23</c:v>
                </c:pt>
                <c:pt idx="58">
                  <c:v>11.5</c:v>
                </c:pt>
                <c:pt idx="59">
                  <c:v>19.07</c:v>
                </c:pt>
                <c:pt idx="60">
                  <c:v>18.82</c:v>
                </c:pt>
                <c:pt idx="61">
                  <c:v>12</c:v>
                </c:pt>
                <c:pt idx="62">
                  <c:v>12.93</c:v>
                </c:pt>
                <c:pt idx="63">
                  <c:v>19.309999999999999</c:v>
                </c:pt>
                <c:pt idx="64">
                  <c:v>20.48</c:v>
                </c:pt>
                <c:pt idx="65">
                  <c:v>17.7</c:v>
                </c:pt>
                <c:pt idx="66">
                  <c:v>11.6</c:v>
                </c:pt>
                <c:pt idx="67">
                  <c:v>20.16</c:v>
                </c:pt>
                <c:pt idx="68">
                  <c:v>12.75</c:v>
                </c:pt>
                <c:pt idx="69">
                  <c:v>15.74</c:v>
                </c:pt>
                <c:pt idx="70">
                  <c:v>11.35</c:v>
                </c:pt>
                <c:pt idx="71">
                  <c:v>13.79</c:v>
                </c:pt>
                <c:pt idx="72">
                  <c:v>13.48</c:v>
                </c:pt>
                <c:pt idx="73">
                  <c:v>14.1</c:v>
                </c:pt>
                <c:pt idx="74">
                  <c:v>13.99</c:v>
                </c:pt>
                <c:pt idx="75">
                  <c:v>15.15</c:v>
                </c:pt>
                <c:pt idx="76">
                  <c:v>15.5</c:v>
                </c:pt>
                <c:pt idx="77">
                  <c:v>16.54</c:v>
                </c:pt>
                <c:pt idx="78">
                  <c:v>13.68</c:v>
                </c:pt>
                <c:pt idx="79">
                  <c:v>17.03</c:v>
                </c:pt>
                <c:pt idx="80">
                  <c:v>20.41</c:v>
                </c:pt>
                <c:pt idx="81">
                  <c:v>20.39</c:v>
                </c:pt>
                <c:pt idx="82">
                  <c:v>11.65</c:v>
                </c:pt>
                <c:pt idx="83">
                  <c:v>19.96</c:v>
                </c:pt>
                <c:pt idx="84">
                  <c:v>13</c:v>
                </c:pt>
                <c:pt idx="85">
                  <c:v>21.27</c:v>
                </c:pt>
                <c:pt idx="86">
                  <c:v>14.07</c:v>
                </c:pt>
                <c:pt idx="87">
                  <c:v>13.42</c:v>
                </c:pt>
                <c:pt idx="88">
                  <c:v>15.3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2CAB-2646-9442-00B579DEF6BF}"/>
            </c:ext>
          </c:extLst>
        </c:ser>
        <c:ser>
          <c:idx val="15"/>
          <c:order val="2"/>
          <c:tx>
            <c:v>Mayotte - Petite Terre</c:v>
          </c:tx>
          <c:spPr>
            <a:ln>
              <a:noFill/>
            </a:ln>
          </c:spPr>
          <c:marker>
            <c:symbol val="diamond"/>
            <c:size val="10"/>
            <c:spPr>
              <a:ln>
                <a:solidFill>
                  <a:schemeClr val="bg1"/>
                </a:solidFill>
              </a:ln>
            </c:spPr>
          </c:marker>
          <c:xVal>
            <c:numRef>
              <c:f>Litterature!$F$248:$F$256</c:f>
              <c:numCache>
                <c:formatCode>0.00</c:formatCode>
                <c:ptCount val="9"/>
                <c:pt idx="0">
                  <c:v>44.31</c:v>
                </c:pt>
                <c:pt idx="1">
                  <c:v>47.39</c:v>
                </c:pt>
                <c:pt idx="2">
                  <c:v>59.1</c:v>
                </c:pt>
                <c:pt idx="3">
                  <c:v>57.8</c:v>
                </c:pt>
                <c:pt idx="4">
                  <c:v>44.08</c:v>
                </c:pt>
                <c:pt idx="5">
                  <c:v>57.7</c:v>
                </c:pt>
                <c:pt idx="6">
                  <c:v>58.46</c:v>
                </c:pt>
                <c:pt idx="7">
                  <c:v>58.42</c:v>
                </c:pt>
                <c:pt idx="8">
                  <c:v>56.95</c:v>
                </c:pt>
              </c:numCache>
            </c:numRef>
          </c:xVal>
          <c:yVal>
            <c:numRef>
              <c:f>Litterature!$H$248:$H$256</c:f>
              <c:numCache>
                <c:formatCode>0.00</c:formatCode>
                <c:ptCount val="9"/>
                <c:pt idx="0">
                  <c:v>13.32</c:v>
                </c:pt>
                <c:pt idx="1">
                  <c:v>17.329999999999998</c:v>
                </c:pt>
                <c:pt idx="2">
                  <c:v>19.579999999999998</c:v>
                </c:pt>
                <c:pt idx="3">
                  <c:v>18.3</c:v>
                </c:pt>
                <c:pt idx="4">
                  <c:v>10.11</c:v>
                </c:pt>
                <c:pt idx="5">
                  <c:v>18.3</c:v>
                </c:pt>
                <c:pt idx="6">
                  <c:v>19.059999999999999</c:v>
                </c:pt>
                <c:pt idx="7">
                  <c:v>19.21</c:v>
                </c:pt>
                <c:pt idx="8">
                  <c:v>18.95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2CAB-2646-9442-00B579DEF6BF}"/>
            </c:ext>
          </c:extLst>
        </c:ser>
        <c:ser>
          <c:idx val="10"/>
          <c:order val="3"/>
          <c:tx>
            <c:v>Mayotte - Volcanic chain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rgbClr val="8EBFC4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2022'!$Q$2:$Q$47</c:f>
              <c:numCache>
                <c:formatCode>0.0</c:formatCode>
                <c:ptCount val="46"/>
                <c:pt idx="0">
                  <c:v>58.141625974499583</c:v>
                </c:pt>
                <c:pt idx="1">
                  <c:v>58.372214720972835</c:v>
                </c:pt>
                <c:pt idx="2">
                  <c:v>57.980145996906678</c:v>
                </c:pt>
                <c:pt idx="3">
                  <c:v>58.267839794717723</c:v>
                </c:pt>
                <c:pt idx="4">
                  <c:v>58.337676146805507</c:v>
                </c:pt>
                <c:pt idx="5">
                  <c:v>58.75136873549453</c:v>
                </c:pt>
                <c:pt idx="6">
                  <c:v>58.007972408621065</c:v>
                </c:pt>
                <c:pt idx="7">
                  <c:v>58.436064669649419</c:v>
                </c:pt>
                <c:pt idx="8">
                  <c:v>58.20328929635491</c:v>
                </c:pt>
                <c:pt idx="9">
                  <c:v>58.449296588009787</c:v>
                </c:pt>
                <c:pt idx="10">
                  <c:v>58.31608478268582</c:v>
                </c:pt>
                <c:pt idx="11">
                  <c:v>58.0335395087656</c:v>
                </c:pt>
                <c:pt idx="12">
                  <c:v>58.386131438706776</c:v>
                </c:pt>
                <c:pt idx="13">
                  <c:v>43.677193251738217</c:v>
                </c:pt>
                <c:pt idx="14">
                  <c:v>48.462261757037709</c:v>
                </c:pt>
                <c:pt idx="15">
                  <c:v>47.231310711182331</c:v>
                </c:pt>
                <c:pt idx="16">
                  <c:v>46.959995152898969</c:v>
                </c:pt>
                <c:pt idx="17">
                  <c:v>46.573450661645097</c:v>
                </c:pt>
                <c:pt idx="18">
                  <c:v>47.00430971250227</c:v>
                </c:pt>
                <c:pt idx="19">
                  <c:v>47.293530205895664</c:v>
                </c:pt>
                <c:pt idx="20">
                  <c:v>46.80151088706122</c:v>
                </c:pt>
                <c:pt idx="21">
                  <c:v>48.600215917704368</c:v>
                </c:pt>
                <c:pt idx="22">
                  <c:v>45.194511858639977</c:v>
                </c:pt>
                <c:pt idx="23">
                  <c:v>48.329278762205107</c:v>
                </c:pt>
                <c:pt idx="24">
                  <c:v>47.555901508473291</c:v>
                </c:pt>
                <c:pt idx="25">
                  <c:v>47.907261879953637</c:v>
                </c:pt>
                <c:pt idx="26">
                  <c:v>47.982716602942119</c:v>
                </c:pt>
                <c:pt idx="27">
                  <c:v>48.343311940958706</c:v>
                </c:pt>
                <c:pt idx="28">
                  <c:v>48.588955755002729</c:v>
                </c:pt>
                <c:pt idx="29">
                  <c:v>47.872286996886601</c:v>
                </c:pt>
                <c:pt idx="30">
                  <c:v>48.279521417847015</c:v>
                </c:pt>
                <c:pt idx="31">
                  <c:v>48.249441282196507</c:v>
                </c:pt>
                <c:pt idx="32">
                  <c:v>48.810938995095263</c:v>
                </c:pt>
                <c:pt idx="33">
                  <c:v>48.950765848382893</c:v>
                </c:pt>
                <c:pt idx="34">
                  <c:v>49.14636277847297</c:v>
                </c:pt>
                <c:pt idx="35">
                  <c:v>48.455197704372843</c:v>
                </c:pt>
                <c:pt idx="36">
                  <c:v>48.665853691729232</c:v>
                </c:pt>
                <c:pt idx="37">
                  <c:v>44.289239270724572</c:v>
                </c:pt>
                <c:pt idx="38">
                  <c:v>48.643710718338141</c:v>
                </c:pt>
                <c:pt idx="39">
                  <c:v>48.870953691107736</c:v>
                </c:pt>
                <c:pt idx="40">
                  <c:v>47.399086117376541</c:v>
                </c:pt>
                <c:pt idx="41">
                  <c:v>48.048686639012388</c:v>
                </c:pt>
                <c:pt idx="42">
                  <c:v>47.833489738694254</c:v>
                </c:pt>
                <c:pt idx="43">
                  <c:v>45.721707032983552</c:v>
                </c:pt>
                <c:pt idx="44">
                  <c:v>45.677377556504716</c:v>
                </c:pt>
                <c:pt idx="45">
                  <c:v>45.639154993772841</c:v>
                </c:pt>
              </c:numCache>
            </c:numRef>
          </c:xVal>
          <c:yVal>
            <c:numRef>
              <c:f>'Berthod et al. 2021 2022'!$E$2:$E$47</c:f>
              <c:numCache>
                <c:formatCode>0.00</c:formatCode>
                <c:ptCount val="46"/>
                <c:pt idx="0">
                  <c:v>18.97901285733051</c:v>
                </c:pt>
                <c:pt idx="1">
                  <c:v>18.802664846520063</c:v>
                </c:pt>
                <c:pt idx="2">
                  <c:v>19.361315780191418</c:v>
                </c:pt>
                <c:pt idx="3">
                  <c:v>19.019258496601697</c:v>
                </c:pt>
                <c:pt idx="4">
                  <c:v>19.073643208949402</c:v>
                </c:pt>
                <c:pt idx="5">
                  <c:v>18.262754431994281</c:v>
                </c:pt>
                <c:pt idx="6">
                  <c:v>19.632664372875706</c:v>
                </c:pt>
                <c:pt idx="7">
                  <c:v>18.819607927003311</c:v>
                </c:pt>
                <c:pt idx="8">
                  <c:v>19.111308938763035</c:v>
                </c:pt>
                <c:pt idx="9">
                  <c:v>18.71677375114372</c:v>
                </c:pt>
                <c:pt idx="10">
                  <c:v>18.833387284457512</c:v>
                </c:pt>
                <c:pt idx="11">
                  <c:v>19.310052280680722</c:v>
                </c:pt>
                <c:pt idx="12">
                  <c:v>18.967896827026145</c:v>
                </c:pt>
                <c:pt idx="13">
                  <c:v>13.091548929624611</c:v>
                </c:pt>
                <c:pt idx="14">
                  <c:v>15.384856857304166</c:v>
                </c:pt>
                <c:pt idx="15">
                  <c:v>14.898738157911435</c:v>
                </c:pt>
                <c:pt idx="16">
                  <c:v>15.103764205175708</c:v>
                </c:pt>
                <c:pt idx="17">
                  <c:v>15.134970224000947</c:v>
                </c:pt>
                <c:pt idx="18">
                  <c:v>15.345875739638339</c:v>
                </c:pt>
                <c:pt idx="19">
                  <c:v>14.783526363383832</c:v>
                </c:pt>
                <c:pt idx="20">
                  <c:v>14.952699337601159</c:v>
                </c:pt>
                <c:pt idx="21">
                  <c:v>15.576935566341973</c:v>
                </c:pt>
                <c:pt idx="22">
                  <c:v>14.399397988176412</c:v>
                </c:pt>
                <c:pt idx="23">
                  <c:v>15.548517696609979</c:v>
                </c:pt>
                <c:pt idx="24">
                  <c:v>15.769607413520731</c:v>
                </c:pt>
                <c:pt idx="25">
                  <c:v>15.705336133838921</c:v>
                </c:pt>
                <c:pt idx="26">
                  <c:v>15.727873531388431</c:v>
                </c:pt>
                <c:pt idx="27">
                  <c:v>15.340740533430688</c:v>
                </c:pt>
                <c:pt idx="28">
                  <c:v>15.100366640999017</c:v>
                </c:pt>
                <c:pt idx="29">
                  <c:v>15.606320802376333</c:v>
                </c:pt>
                <c:pt idx="30">
                  <c:v>15.715254847686088</c:v>
                </c:pt>
                <c:pt idx="31">
                  <c:v>15.909438521288807</c:v>
                </c:pt>
                <c:pt idx="32">
                  <c:v>15.547840586897141</c:v>
                </c:pt>
                <c:pt idx="33">
                  <c:v>15.490803218722796</c:v>
                </c:pt>
                <c:pt idx="34">
                  <c:v>15.606920002634661</c:v>
                </c:pt>
                <c:pt idx="35">
                  <c:v>15.497698251359108</c:v>
                </c:pt>
                <c:pt idx="36">
                  <c:v>15.633640610031446</c:v>
                </c:pt>
                <c:pt idx="37">
                  <c:v>12.151524486618126</c:v>
                </c:pt>
                <c:pt idx="38">
                  <c:v>15.347267550299032</c:v>
                </c:pt>
                <c:pt idx="39">
                  <c:v>14.994997937563163</c:v>
                </c:pt>
                <c:pt idx="40">
                  <c:v>15.04510653548585</c:v>
                </c:pt>
                <c:pt idx="41">
                  <c:v>14.852527552181149</c:v>
                </c:pt>
                <c:pt idx="42">
                  <c:v>15.221937207486489</c:v>
                </c:pt>
                <c:pt idx="43">
                  <c:v>13.827719594565627</c:v>
                </c:pt>
                <c:pt idx="44">
                  <c:v>14.160119695015879</c:v>
                </c:pt>
                <c:pt idx="45">
                  <c:v>13.694808186991327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2CAB-2646-9442-00B579DEF6BF}"/>
            </c:ext>
          </c:extLst>
        </c:ser>
        <c:ser>
          <c:idx val="13"/>
          <c:order val="4"/>
          <c:tx>
            <c:v>Petite Terre - Mirandola</c:v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Normalized'!$E$33:$E$43</c:f>
              <c:numCache>
                <c:formatCode>0.00</c:formatCode>
                <c:ptCount val="11"/>
                <c:pt idx="0">
                  <c:v>61.146864534176643</c:v>
                </c:pt>
                <c:pt idx="1">
                  <c:v>60.668809450266913</c:v>
                </c:pt>
                <c:pt idx="2">
                  <c:v>60.640632655622994</c:v>
                </c:pt>
                <c:pt idx="3">
                  <c:v>60.244705882352939</c:v>
                </c:pt>
                <c:pt idx="4">
                  <c:v>60.563913675036311</c:v>
                </c:pt>
                <c:pt idx="5">
                  <c:v>60.518201262617104</c:v>
                </c:pt>
                <c:pt idx="6">
                  <c:v>60.105639192616209</c:v>
                </c:pt>
                <c:pt idx="7">
                  <c:v>60.406059930382639</c:v>
                </c:pt>
                <c:pt idx="8">
                  <c:v>60.456432691503885</c:v>
                </c:pt>
                <c:pt idx="9">
                  <c:v>60.072974607815055</c:v>
                </c:pt>
                <c:pt idx="10">
                  <c:v>60.280724300723044</c:v>
                </c:pt>
              </c:numCache>
            </c:numRef>
          </c:xVal>
          <c:yVal>
            <c:numRef>
              <c:f>'Corrected + Normalized'!$G$33:$G$43</c:f>
              <c:numCache>
                <c:formatCode>0.00</c:formatCode>
                <c:ptCount val="11"/>
                <c:pt idx="0">
                  <c:v>18.894624476260205</c:v>
                </c:pt>
                <c:pt idx="1">
                  <c:v>18.595732578160117</c:v>
                </c:pt>
                <c:pt idx="2">
                  <c:v>19.171400920800618</c:v>
                </c:pt>
                <c:pt idx="3">
                  <c:v>19.106718954248365</c:v>
                </c:pt>
                <c:pt idx="4">
                  <c:v>18.937227640589334</c:v>
                </c:pt>
                <c:pt idx="5">
                  <c:v>18.827703000139827</c:v>
                </c:pt>
                <c:pt idx="6">
                  <c:v>19.107620832454209</c:v>
                </c:pt>
                <c:pt idx="7">
                  <c:v>18.660113716600389</c:v>
                </c:pt>
                <c:pt idx="8">
                  <c:v>19.135062836124501</c:v>
                </c:pt>
                <c:pt idx="9">
                  <c:v>18.847625469096982</c:v>
                </c:pt>
                <c:pt idx="10">
                  <c:v>19.28370607158277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2CAB-2646-9442-00B579DEF6BF}"/>
            </c:ext>
          </c:extLst>
        </c:ser>
        <c:ser>
          <c:idx val="11"/>
          <c:order val="5"/>
          <c:tx>
            <c:v>Petite Terre - La Vigie</c:v>
          </c:tx>
          <c:spPr>
            <a:ln>
              <a:noFill/>
            </a:ln>
          </c:spPr>
          <c:marker>
            <c:symbol val="triangle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Normalized'!$E$50:$E$69</c:f>
              <c:numCache>
                <c:formatCode>0.00</c:formatCode>
                <c:ptCount val="20"/>
                <c:pt idx="0">
                  <c:v>60.255825864009459</c:v>
                </c:pt>
                <c:pt idx="1">
                  <c:v>60.054188968999931</c:v>
                </c:pt>
                <c:pt idx="2">
                  <c:v>60.161162322202543</c:v>
                </c:pt>
                <c:pt idx="3">
                  <c:v>59.956131955904326</c:v>
                </c:pt>
                <c:pt idx="4">
                  <c:v>60.086314507063086</c:v>
                </c:pt>
                <c:pt idx="5">
                  <c:v>60.053728812512965</c:v>
                </c:pt>
                <c:pt idx="6">
                  <c:v>60.555221720725577</c:v>
                </c:pt>
                <c:pt idx="7">
                  <c:v>60.807414081606382</c:v>
                </c:pt>
                <c:pt idx="8">
                  <c:v>60.649487969966167</c:v>
                </c:pt>
                <c:pt idx="9">
                  <c:v>60.450093705305044</c:v>
                </c:pt>
                <c:pt idx="10">
                  <c:v>60.41592821873995</c:v>
                </c:pt>
                <c:pt idx="11">
                  <c:v>60.405981221935527</c:v>
                </c:pt>
                <c:pt idx="12">
                  <c:v>60.479393435683868</c:v>
                </c:pt>
                <c:pt idx="13">
                  <c:v>60.023830436649902</c:v>
                </c:pt>
                <c:pt idx="14">
                  <c:v>60.414501789631686</c:v>
                </c:pt>
                <c:pt idx="15">
                  <c:v>60.283899763969956</c:v>
                </c:pt>
                <c:pt idx="16">
                  <c:v>60.367520378904551</c:v>
                </c:pt>
                <c:pt idx="17">
                  <c:v>60.140619716034983</c:v>
                </c:pt>
                <c:pt idx="18">
                  <c:v>59.461974315051137</c:v>
                </c:pt>
                <c:pt idx="19">
                  <c:v>60.415305768594891</c:v>
                </c:pt>
              </c:numCache>
            </c:numRef>
          </c:xVal>
          <c:yVal>
            <c:numRef>
              <c:f>'Corrected + Normalized'!$G$50:$G$69</c:f>
              <c:numCache>
                <c:formatCode>0.00</c:formatCode>
                <c:ptCount val="20"/>
                <c:pt idx="0">
                  <c:v>19.221987297368621</c:v>
                </c:pt>
                <c:pt idx="1">
                  <c:v>19.546068915764558</c:v>
                </c:pt>
                <c:pt idx="2">
                  <c:v>19.541345440511378</c:v>
                </c:pt>
                <c:pt idx="3">
                  <c:v>19.234171550952624</c:v>
                </c:pt>
                <c:pt idx="4">
                  <c:v>19.389944866686179</c:v>
                </c:pt>
                <c:pt idx="5">
                  <c:v>19.522531736216422</c:v>
                </c:pt>
                <c:pt idx="6">
                  <c:v>19.271557512984341</c:v>
                </c:pt>
                <c:pt idx="7">
                  <c:v>19.165400952503539</c:v>
                </c:pt>
                <c:pt idx="8">
                  <c:v>18.954917075934436</c:v>
                </c:pt>
                <c:pt idx="9">
                  <c:v>19.378298180144341</c:v>
                </c:pt>
                <c:pt idx="10">
                  <c:v>19.184980175249148</c:v>
                </c:pt>
                <c:pt idx="11">
                  <c:v>19.259133400410036</c:v>
                </c:pt>
                <c:pt idx="12">
                  <c:v>19.124551868890823</c:v>
                </c:pt>
                <c:pt idx="13">
                  <c:v>19.345091450320783</c:v>
                </c:pt>
                <c:pt idx="14">
                  <c:v>19.414617249740218</c:v>
                </c:pt>
                <c:pt idx="15">
                  <c:v>19.214463788676362</c:v>
                </c:pt>
                <c:pt idx="16">
                  <c:v>19.781488629007544</c:v>
                </c:pt>
                <c:pt idx="17">
                  <c:v>19.612967701882162</c:v>
                </c:pt>
                <c:pt idx="18">
                  <c:v>19.565666906555037</c:v>
                </c:pt>
                <c:pt idx="19">
                  <c:v>19.544512455745608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2CAB-2646-9442-00B579DEF6BF}"/>
            </c:ext>
          </c:extLst>
        </c:ser>
        <c:ser>
          <c:idx val="12"/>
          <c:order val="6"/>
          <c:tx>
            <c:v>Petite Terre - Moya</c:v>
          </c:tx>
          <c:spPr>
            <a:ln>
              <a:noFill/>
            </a:ln>
          </c:spPr>
          <c:marker>
            <c:symbol val="diamond"/>
            <c:size val="10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Normalized'!$E$44:$E$49</c:f>
              <c:numCache>
                <c:formatCode>0.00</c:formatCode>
                <c:ptCount val="6"/>
                <c:pt idx="0">
                  <c:v>60.568533146624283</c:v>
                </c:pt>
                <c:pt idx="1">
                  <c:v>59.738146342652641</c:v>
                </c:pt>
                <c:pt idx="2">
                  <c:v>60.250925127997164</c:v>
                </c:pt>
                <c:pt idx="3">
                  <c:v>60.646451283736987</c:v>
                </c:pt>
                <c:pt idx="4">
                  <c:v>59.298080379974365</c:v>
                </c:pt>
                <c:pt idx="5">
                  <c:v>59.877992225817785</c:v>
                </c:pt>
              </c:numCache>
            </c:numRef>
          </c:xVal>
          <c:yVal>
            <c:numRef>
              <c:f>'Corrected + Normalized'!$G$44:$G$49</c:f>
              <c:numCache>
                <c:formatCode>0.00</c:formatCode>
                <c:ptCount val="6"/>
                <c:pt idx="0">
                  <c:v>19.4445744804271</c:v>
                </c:pt>
                <c:pt idx="1">
                  <c:v>20.128336531419286</c:v>
                </c:pt>
                <c:pt idx="2">
                  <c:v>20.367516601612003</c:v>
                </c:pt>
                <c:pt idx="3">
                  <c:v>19.88176491525612</c:v>
                </c:pt>
                <c:pt idx="4">
                  <c:v>19.76919999797455</c:v>
                </c:pt>
                <c:pt idx="5">
                  <c:v>19.966974569599611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2CAB-2646-9442-00B579DEF6BF}"/>
            </c:ext>
          </c:extLst>
        </c:ser>
        <c:ser>
          <c:idx val="14"/>
          <c:order val="7"/>
          <c:tx>
            <c:v>Petite Terre - Dziani</c:v>
          </c:tx>
          <c:spPr>
            <a:ln>
              <a:noFill/>
            </a:ln>
          </c:spPr>
          <c:marker>
            <c:symbol val="square"/>
            <c:size val="8"/>
            <c:spPr>
              <a:solidFill>
                <a:schemeClr val="accent2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'Corrected + Normalized'!$E$2:$E$32</c:f>
              <c:numCache>
                <c:formatCode>0.00</c:formatCode>
                <c:ptCount val="31"/>
                <c:pt idx="0">
                  <c:v>60.256834390161721</c:v>
                </c:pt>
                <c:pt idx="1">
                  <c:v>59.848501107319557</c:v>
                </c:pt>
                <c:pt idx="2">
                  <c:v>59.840019421258724</c:v>
                </c:pt>
                <c:pt idx="3">
                  <c:v>59.944235657557073</c:v>
                </c:pt>
                <c:pt idx="4">
                  <c:v>60.302752652648337</c:v>
                </c:pt>
                <c:pt idx="5">
                  <c:v>60.195910728600765</c:v>
                </c:pt>
                <c:pt idx="6">
                  <c:v>60.357108965682585</c:v>
                </c:pt>
                <c:pt idx="7">
                  <c:v>60.081924205204054</c:v>
                </c:pt>
                <c:pt idx="8">
                  <c:v>60.045382116628268</c:v>
                </c:pt>
                <c:pt idx="9">
                  <c:v>60.516181589276457</c:v>
                </c:pt>
                <c:pt idx="10">
                  <c:v>61.447902140597456</c:v>
                </c:pt>
                <c:pt idx="11">
                  <c:v>61.487838838509511</c:v>
                </c:pt>
                <c:pt idx="12">
                  <c:v>59.742081291485363</c:v>
                </c:pt>
                <c:pt idx="13">
                  <c:v>60.333867309874925</c:v>
                </c:pt>
                <c:pt idx="14">
                  <c:v>61.007726651646259</c:v>
                </c:pt>
                <c:pt idx="15">
                  <c:v>60.474455782969962</c:v>
                </c:pt>
                <c:pt idx="16">
                  <c:v>60.546660200596953</c:v>
                </c:pt>
                <c:pt idx="17">
                  <c:v>60.623122306199207</c:v>
                </c:pt>
                <c:pt idx="18">
                  <c:v>60.241338769689534</c:v>
                </c:pt>
                <c:pt idx="19">
                  <c:v>60.248758218015809</c:v>
                </c:pt>
                <c:pt idx="20">
                  <c:v>60.420322446186063</c:v>
                </c:pt>
                <c:pt idx="21">
                  <c:v>60.55135593950093</c:v>
                </c:pt>
                <c:pt idx="22">
                  <c:v>60.074333470721427</c:v>
                </c:pt>
                <c:pt idx="23">
                  <c:v>60.442149940225988</c:v>
                </c:pt>
                <c:pt idx="24">
                  <c:v>60.03172438944538</c:v>
                </c:pt>
                <c:pt idx="25">
                  <c:v>59.839202219346511</c:v>
                </c:pt>
                <c:pt idx="26">
                  <c:v>60.400308538201386</c:v>
                </c:pt>
                <c:pt idx="27">
                  <c:v>60.329934348951802</c:v>
                </c:pt>
                <c:pt idx="28">
                  <c:v>59.974832258031242</c:v>
                </c:pt>
                <c:pt idx="29">
                  <c:v>59.913793551026586</c:v>
                </c:pt>
                <c:pt idx="30">
                  <c:v>60.175771690095601</c:v>
                </c:pt>
              </c:numCache>
            </c:numRef>
          </c:xVal>
          <c:yVal>
            <c:numRef>
              <c:f>'Corrected + Normalized'!$G$2:$G$32</c:f>
              <c:numCache>
                <c:formatCode>0.00</c:formatCode>
                <c:ptCount val="31"/>
                <c:pt idx="0">
                  <c:v>19.169067618238969</c:v>
                </c:pt>
                <c:pt idx="1">
                  <c:v>19.547077177157842</c:v>
                </c:pt>
                <c:pt idx="2">
                  <c:v>19.586196625964302</c:v>
                </c:pt>
                <c:pt idx="3">
                  <c:v>19.472417833238058</c:v>
                </c:pt>
                <c:pt idx="4">
                  <c:v>19.608974596997164</c:v>
                </c:pt>
                <c:pt idx="5">
                  <c:v>19.708190165126464</c:v>
                </c:pt>
                <c:pt idx="6">
                  <c:v>19.820296775031341</c:v>
                </c:pt>
                <c:pt idx="7">
                  <c:v>19.213332856336507</c:v>
                </c:pt>
                <c:pt idx="8">
                  <c:v>19.370345455736064</c:v>
                </c:pt>
                <c:pt idx="9">
                  <c:v>19.034408770023077</c:v>
                </c:pt>
                <c:pt idx="10">
                  <c:v>19.353418686335413</c:v>
                </c:pt>
                <c:pt idx="11">
                  <c:v>19.412430368323431</c:v>
                </c:pt>
                <c:pt idx="12">
                  <c:v>18.920785452888488</c:v>
                </c:pt>
                <c:pt idx="13">
                  <c:v>19.055145767474535</c:v>
                </c:pt>
                <c:pt idx="14">
                  <c:v>19.275021737835143</c:v>
                </c:pt>
                <c:pt idx="15">
                  <c:v>19.270229134915798</c:v>
                </c:pt>
                <c:pt idx="16">
                  <c:v>19.16790610942132</c:v>
                </c:pt>
                <c:pt idx="17">
                  <c:v>18.77253362101753</c:v>
                </c:pt>
                <c:pt idx="18">
                  <c:v>18.852285876499096</c:v>
                </c:pt>
                <c:pt idx="19">
                  <c:v>18.855922380512293</c:v>
                </c:pt>
                <c:pt idx="20">
                  <c:v>18.958765380003808</c:v>
                </c:pt>
                <c:pt idx="21">
                  <c:v>18.855934375275503</c:v>
                </c:pt>
                <c:pt idx="22">
                  <c:v>18.884011211691071</c:v>
                </c:pt>
                <c:pt idx="23">
                  <c:v>18.622823320967139</c:v>
                </c:pt>
                <c:pt idx="24">
                  <c:v>19.012358214151028</c:v>
                </c:pt>
                <c:pt idx="25">
                  <c:v>19.092732133551372</c:v>
                </c:pt>
                <c:pt idx="26">
                  <c:v>18.75202335063743</c:v>
                </c:pt>
                <c:pt idx="27">
                  <c:v>18.647634012508316</c:v>
                </c:pt>
                <c:pt idx="28">
                  <c:v>18.828152801200623</c:v>
                </c:pt>
                <c:pt idx="29">
                  <c:v>18.961680600018479</c:v>
                </c:pt>
                <c:pt idx="30">
                  <c:v>18.891663575022001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2CAB-2646-9442-00B579DEF6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  <c:extLst/>
      </c:scatterChart>
      <c:valAx>
        <c:axId val="1813242512"/>
        <c:scaling>
          <c:orientation val="minMax"/>
          <c:max val="65"/>
          <c:min val="35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GB" sz="1200"/>
                  <a:t>SiO</a:t>
                </a:r>
                <a:r>
                  <a:rPr lang="en-GB" sz="1200" baseline="-25000"/>
                  <a:t>2</a:t>
                </a:r>
                <a:r>
                  <a:rPr lang="en-GB" sz="1200"/>
                  <a:t> wt.%</a:t>
                </a:r>
              </a:p>
            </c:rich>
          </c:tx>
          <c:layout>
            <c:manualLayout>
              <c:xMode val="edge"/>
              <c:yMode val="edge"/>
              <c:x val="0.46106423305993049"/>
              <c:y val="0.94639129629629626"/>
            </c:manualLayout>
          </c:layout>
          <c:overlay val="0"/>
        </c:title>
        <c:numFmt formatCode="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</c:spPr>
        <c:crossAx val="1815329808"/>
        <c:crosses val="autoZero"/>
        <c:crossBetween val="midCat"/>
      </c:valAx>
      <c:valAx>
        <c:axId val="18153298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GB" sz="1200"/>
                  <a:t>Al</a:t>
                </a:r>
                <a:r>
                  <a:rPr lang="en-GB" sz="1200" baseline="-25000"/>
                  <a:t>2</a:t>
                </a:r>
                <a:r>
                  <a:rPr lang="en-GB" sz="1200"/>
                  <a:t>O</a:t>
                </a:r>
                <a:r>
                  <a:rPr lang="en-GB" sz="1200" baseline="-25000"/>
                  <a:t>3</a:t>
                </a:r>
                <a:r>
                  <a:rPr lang="en-GB" sz="1200"/>
                  <a:t> wt.%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crossAx val="1813242512"/>
        <c:crosses val="autoZero"/>
        <c:crossBetween val="midCat"/>
      </c:valAx>
      <c:spPr>
        <a:noFill/>
        <a:ln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'Berthod et al. 2021 2022'!$BW$1:$CJ$1</c:f>
              <c:numCache>
                <c:formatCode>General</c:formatCode>
                <c:ptCount val="14"/>
              </c:numCache>
            </c:numRef>
          </c:cat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C595-5740-8865-F2606A573E17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C595-5740-8865-F2606A573E17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C595-5740-8865-F2606A573E17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C595-5740-8865-F2606A573E17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4-C595-5740-8865-F2606A573E17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'Berthod et al. 2021 2022'!#REF!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5-C595-5740-8865-F2606A573E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6005448"/>
        <c:axId val="646002824"/>
      </c:lineChart>
      <c:catAx>
        <c:axId val="646005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002824"/>
        <c:crosses val="autoZero"/>
        <c:auto val="1"/>
        <c:lblAlgn val="ctr"/>
        <c:lblOffset val="100"/>
        <c:noMultiLvlLbl val="0"/>
      </c:catAx>
      <c:valAx>
        <c:axId val="64600282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005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400378337073603"/>
          <c:y val="6.5281332020997396E-2"/>
          <c:w val="0.83433767073892973"/>
          <c:h val="0.82863602324268693"/>
        </c:manualLayout>
      </c:layout>
      <c:scatterChart>
        <c:scatterStyle val="lineMarker"/>
        <c:varyColors val="0"/>
        <c:ser>
          <c:idx val="2"/>
          <c:order val="0"/>
          <c:tx>
            <c:v>Ride</c:v>
          </c:tx>
          <c:spPr>
            <a:ln w="19050">
              <a:noFill/>
            </a:ln>
          </c:spPr>
          <c:marker>
            <c:spPr>
              <a:solidFill>
                <a:schemeClr val="bg1">
                  <a:lumMod val="75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>
                <a:solidFill>
                  <a:schemeClr val="tx1">
                    <a:lumMod val="50000"/>
                    <a:lumOff val="50000"/>
                  </a:schemeClr>
                </a:solidFill>
                <a:prstDash val="dash"/>
              </a:ln>
            </c:spPr>
            <c:trendlineType val="linear"/>
            <c:dispRSqr val="0"/>
            <c:dispEq val="0"/>
          </c:trendline>
          <c:xVal>
            <c:numRef>
              <c:f>'Berthod et al. 2021 2022'!$J$2:$J$72</c:f>
              <c:numCache>
                <c:formatCode>0.00</c:formatCode>
                <c:ptCount val="71"/>
                <c:pt idx="0">
                  <c:v>8.0292513415728912</c:v>
                </c:pt>
                <c:pt idx="1">
                  <c:v>7.9936591620230519</c:v>
                </c:pt>
                <c:pt idx="2">
                  <c:v>8.0892574931136778</c:v>
                </c:pt>
                <c:pt idx="3">
                  <c:v>7.7068620499983735</c:v>
                </c:pt>
                <c:pt idx="4">
                  <c:v>7.9126624126119705</c:v>
                </c:pt>
                <c:pt idx="5">
                  <c:v>8.1248736997960833</c:v>
                </c:pt>
                <c:pt idx="6">
                  <c:v>7.8922400719362695</c:v>
                </c:pt>
                <c:pt idx="7">
                  <c:v>8.1870495841293653</c:v>
                </c:pt>
                <c:pt idx="8">
                  <c:v>8.0527428096090805</c:v>
                </c:pt>
                <c:pt idx="9">
                  <c:v>8.0987873981282039</c:v>
                </c:pt>
                <c:pt idx="10">
                  <c:v>8.0984021269948396</c:v>
                </c:pt>
                <c:pt idx="11">
                  <c:v>8.0597342352469354</c:v>
                </c:pt>
                <c:pt idx="12">
                  <c:v>7.9501694912257976</c:v>
                </c:pt>
                <c:pt idx="13">
                  <c:v>3.2979390140227514</c:v>
                </c:pt>
                <c:pt idx="14">
                  <c:v>4.752031504704088</c:v>
                </c:pt>
                <c:pt idx="15">
                  <c:v>4.7515968239792397</c:v>
                </c:pt>
                <c:pt idx="16">
                  <c:v>4.5375049298994643</c:v>
                </c:pt>
                <c:pt idx="17">
                  <c:v>4.4638130857074731</c:v>
                </c:pt>
                <c:pt idx="18">
                  <c:v>4.5996565709189356</c:v>
                </c:pt>
                <c:pt idx="19">
                  <c:v>4.6376951905512849</c:v>
                </c:pt>
                <c:pt idx="20">
                  <c:v>4.4358108213633969</c:v>
                </c:pt>
                <c:pt idx="21">
                  <c:v>5.0554603460037377</c:v>
                </c:pt>
                <c:pt idx="22">
                  <c:v>4.7622795899831951</c:v>
                </c:pt>
                <c:pt idx="23">
                  <c:v>5.2527648401646472</c:v>
                </c:pt>
                <c:pt idx="24">
                  <c:v>4.782720107880114</c:v>
                </c:pt>
                <c:pt idx="25">
                  <c:v>4.7741305358398272</c:v>
                </c:pt>
                <c:pt idx="26">
                  <c:v>4.7858525246940227</c:v>
                </c:pt>
                <c:pt idx="27">
                  <c:v>4.5962527358712775</c:v>
                </c:pt>
                <c:pt idx="28">
                  <c:v>4.5270621797082393</c:v>
                </c:pt>
                <c:pt idx="29">
                  <c:v>4.7757648498795202</c:v>
                </c:pt>
                <c:pt idx="30">
                  <c:v>4.4783872213190499</c:v>
                </c:pt>
                <c:pt idx="31">
                  <c:v>4.8699156233022558</c:v>
                </c:pt>
                <c:pt idx="32">
                  <c:v>4.6046240502674465</c:v>
                </c:pt>
                <c:pt idx="33">
                  <c:v>5.07577826325329</c:v>
                </c:pt>
                <c:pt idx="34">
                  <c:v>5.0729200400349583</c:v>
                </c:pt>
                <c:pt idx="35">
                  <c:v>4.7684855336513881</c:v>
                </c:pt>
                <c:pt idx="36">
                  <c:v>4.7895181946519756</c:v>
                </c:pt>
                <c:pt idx="37">
                  <c:v>3.6037043085742355</c:v>
                </c:pt>
                <c:pt idx="38">
                  <c:v>4.8370760388626621</c:v>
                </c:pt>
                <c:pt idx="39">
                  <c:v>4.7816794245305241</c:v>
                </c:pt>
                <c:pt idx="40">
                  <c:v>4.44873799398861</c:v>
                </c:pt>
                <c:pt idx="41">
                  <c:v>4.7113222011919467</c:v>
                </c:pt>
                <c:pt idx="42">
                  <c:v>4.5312816641115496</c:v>
                </c:pt>
                <c:pt idx="43">
                  <c:v>4.673435398860259</c:v>
                </c:pt>
                <c:pt idx="44">
                  <c:v>4.8306071416418179</c:v>
                </c:pt>
                <c:pt idx="45">
                  <c:v>4.8727254086140874</c:v>
                </c:pt>
              </c:numCache>
            </c:numRef>
          </c:xVal>
          <c:yVal>
            <c:numRef>
              <c:f>'Berthod et al. 2021 2022'!$AL$2:$AL$72</c:f>
              <c:numCache>
                <c:formatCode>0.0</c:formatCode>
                <c:ptCount val="7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23D-3147-8969-B87DAFCA5816}"/>
            </c:ext>
          </c:extLst>
        </c:ser>
        <c:ser>
          <c:idx val="16"/>
          <c:order val="1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10"/>
            <c:spPr>
              <a:solidFill>
                <a:srgbClr val="75D9DD"/>
              </a:solidFill>
              <a:ln w="6350"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3D-3147-8969-B87DAFCA5816}"/>
            </c:ext>
          </c:extLst>
        </c:ser>
        <c:ser>
          <c:idx val="17"/>
          <c:order val="2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10"/>
            <c:spPr>
              <a:solidFill>
                <a:srgbClr val="75D9DD"/>
              </a:solidFill>
              <a:ln w="6350"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23D-3147-8969-B87DAFCA5816}"/>
            </c:ext>
          </c:extLst>
        </c:ser>
        <c:ser>
          <c:idx val="18"/>
          <c:order val="3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10"/>
            <c:spPr>
              <a:solidFill>
                <a:srgbClr val="568F9C"/>
              </a:solidFill>
              <a:ln w="6350"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23D-3147-8969-B87DAFCA5816}"/>
            </c:ext>
          </c:extLst>
        </c:ser>
        <c:ser>
          <c:idx val="15"/>
          <c:order val="4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9"/>
            <c:spPr>
              <a:ln w="3175"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23D-3147-8969-B87DAFCA5816}"/>
            </c:ext>
          </c:extLst>
        </c:ser>
        <c:ser>
          <c:idx val="0"/>
          <c:order val="5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10"/>
            <c:spPr>
              <a:solidFill>
                <a:srgbClr val="476D71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23D-3147-8969-B87DAFCA5816}"/>
            </c:ext>
          </c:extLst>
        </c:ser>
        <c:ser>
          <c:idx val="1"/>
          <c:order val="6"/>
          <c:tx>
            <c:strRef>
              <c:f>'Berthod et al. 2021 2022'!#REF!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10"/>
            <c:spPr>
              <a:solidFill>
                <a:srgbClr val="85CBCD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'Berthod et al. 2021 2022'!#REF!</c:f>
            </c:numRef>
          </c:xVal>
          <c:yVal>
            <c:numRef>
              <c:f>'Berthod et al. 2021 2022'!#REF!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23D-3147-8969-B87DAFCA5816}"/>
            </c:ext>
          </c:extLst>
        </c:ser>
        <c:ser>
          <c:idx val="3"/>
          <c:order val="7"/>
          <c:tx>
            <c:v>Mayotte</c:v>
          </c:tx>
          <c:spPr>
            <a:ln w="19050">
              <a:noFill/>
            </a:ln>
          </c:spPr>
          <c:marker>
            <c:spPr>
              <a:noFill/>
              <a:ln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>
                <a:solidFill>
                  <a:schemeClr val="tx1">
                    <a:lumMod val="50000"/>
                    <a:lumOff val="50000"/>
                  </a:schemeClr>
                </a:solidFill>
                <a:prstDash val="dash"/>
              </a:ln>
            </c:spPr>
            <c:trendlineType val="linear"/>
            <c:dispRSqr val="0"/>
            <c:dispEq val="0"/>
          </c:trendline>
          <c:xVal>
            <c:numRef>
              <c:f>[1]Litterature!$P$213:$P$310</c:f>
              <c:numCache>
                <c:formatCode>General</c:formatCode>
                <c:ptCount val="98"/>
                <c:pt idx="0">
                  <c:v>3.81</c:v>
                </c:pt>
                <c:pt idx="1">
                  <c:v>2.1</c:v>
                </c:pt>
                <c:pt idx="2">
                  <c:v>5.0999999999999996</c:v>
                </c:pt>
                <c:pt idx="3">
                  <c:v>3.72</c:v>
                </c:pt>
                <c:pt idx="4">
                  <c:v>9.8000000000000007</c:v>
                </c:pt>
                <c:pt idx="5">
                  <c:v>3.53</c:v>
                </c:pt>
                <c:pt idx="6">
                  <c:v>3.65</c:v>
                </c:pt>
                <c:pt idx="7">
                  <c:v>7.94</c:v>
                </c:pt>
                <c:pt idx="8">
                  <c:v>5.82</c:v>
                </c:pt>
                <c:pt idx="9">
                  <c:v>1.61</c:v>
                </c:pt>
                <c:pt idx="10">
                  <c:v>5.1100000000000003</c:v>
                </c:pt>
                <c:pt idx="11">
                  <c:v>4.5599999999999996</c:v>
                </c:pt>
                <c:pt idx="12">
                  <c:v>6.23</c:v>
                </c:pt>
                <c:pt idx="13">
                  <c:v>7.94</c:v>
                </c:pt>
                <c:pt idx="14">
                  <c:v>7.8</c:v>
                </c:pt>
                <c:pt idx="15">
                  <c:v>1.78</c:v>
                </c:pt>
                <c:pt idx="16">
                  <c:v>7.99</c:v>
                </c:pt>
                <c:pt idx="17">
                  <c:v>8.51</c:v>
                </c:pt>
                <c:pt idx="18">
                  <c:v>8.24</c:v>
                </c:pt>
                <c:pt idx="19">
                  <c:v>7.9</c:v>
                </c:pt>
                <c:pt idx="20">
                  <c:v>3.36</c:v>
                </c:pt>
                <c:pt idx="21">
                  <c:v>4.0599999999999996</c:v>
                </c:pt>
                <c:pt idx="22">
                  <c:v>3.91</c:v>
                </c:pt>
                <c:pt idx="23">
                  <c:v>2.35</c:v>
                </c:pt>
                <c:pt idx="24">
                  <c:v>4.2699999999999996</c:v>
                </c:pt>
                <c:pt idx="25">
                  <c:v>1.77</c:v>
                </c:pt>
                <c:pt idx="26">
                  <c:v>3.26</c:v>
                </c:pt>
                <c:pt idx="27">
                  <c:v>3.09</c:v>
                </c:pt>
                <c:pt idx="28">
                  <c:v>2.08</c:v>
                </c:pt>
                <c:pt idx="29">
                  <c:v>1.9</c:v>
                </c:pt>
                <c:pt idx="30">
                  <c:v>3.02</c:v>
                </c:pt>
                <c:pt idx="31">
                  <c:v>2.46</c:v>
                </c:pt>
                <c:pt idx="32">
                  <c:v>3.11</c:v>
                </c:pt>
                <c:pt idx="33">
                  <c:v>3.49</c:v>
                </c:pt>
                <c:pt idx="34">
                  <c:v>2.7</c:v>
                </c:pt>
                <c:pt idx="35">
                  <c:v>4.82</c:v>
                </c:pt>
                <c:pt idx="36">
                  <c:v>8.07</c:v>
                </c:pt>
                <c:pt idx="37">
                  <c:v>9.61</c:v>
                </c:pt>
                <c:pt idx="38">
                  <c:v>3.13</c:v>
                </c:pt>
                <c:pt idx="39">
                  <c:v>3.72</c:v>
                </c:pt>
                <c:pt idx="40">
                  <c:v>6.02</c:v>
                </c:pt>
                <c:pt idx="41">
                  <c:v>2.75</c:v>
                </c:pt>
                <c:pt idx="42">
                  <c:v>7.59</c:v>
                </c:pt>
                <c:pt idx="43">
                  <c:v>2.63</c:v>
                </c:pt>
                <c:pt idx="44">
                  <c:v>3.42</c:v>
                </c:pt>
                <c:pt idx="45">
                  <c:v>3.52</c:v>
                </c:pt>
                <c:pt idx="46">
                  <c:v>4</c:v>
                </c:pt>
                <c:pt idx="47">
                  <c:v>3.68</c:v>
                </c:pt>
                <c:pt idx="48">
                  <c:v>2.5</c:v>
                </c:pt>
                <c:pt idx="49">
                  <c:v>2.21</c:v>
                </c:pt>
                <c:pt idx="50">
                  <c:v>2.84</c:v>
                </c:pt>
                <c:pt idx="51">
                  <c:v>4.2699999999999996</c:v>
                </c:pt>
                <c:pt idx="52">
                  <c:v>3.09</c:v>
                </c:pt>
                <c:pt idx="53">
                  <c:v>4.53</c:v>
                </c:pt>
                <c:pt idx="54">
                  <c:v>8.0299999999999994</c:v>
                </c:pt>
                <c:pt idx="55">
                  <c:v>7.25</c:v>
                </c:pt>
                <c:pt idx="56">
                  <c:v>3.5</c:v>
                </c:pt>
                <c:pt idx="57">
                  <c:v>4.07</c:v>
                </c:pt>
                <c:pt idx="58">
                  <c:v>6.6</c:v>
                </c:pt>
                <c:pt idx="59">
                  <c:v>7.18</c:v>
                </c:pt>
                <c:pt idx="60">
                  <c:v>7.51</c:v>
                </c:pt>
                <c:pt idx="61">
                  <c:v>4.08</c:v>
                </c:pt>
                <c:pt idx="62">
                  <c:v>4.51</c:v>
                </c:pt>
                <c:pt idx="63">
                  <c:v>5.15</c:v>
                </c:pt>
                <c:pt idx="64">
                  <c:v>8.11</c:v>
                </c:pt>
                <c:pt idx="65">
                  <c:v>7.25</c:v>
                </c:pt>
                <c:pt idx="66">
                  <c:v>3.1</c:v>
                </c:pt>
                <c:pt idx="67">
                  <c:v>2.88</c:v>
                </c:pt>
                <c:pt idx="68">
                  <c:v>8.2899999999999991</c:v>
                </c:pt>
                <c:pt idx="69">
                  <c:v>8.25</c:v>
                </c:pt>
                <c:pt idx="70">
                  <c:v>3.56</c:v>
                </c:pt>
                <c:pt idx="71">
                  <c:v>3.71</c:v>
                </c:pt>
                <c:pt idx="72">
                  <c:v>8.24</c:v>
                </c:pt>
                <c:pt idx="73">
                  <c:v>9.3699999999999992</c:v>
                </c:pt>
                <c:pt idx="74">
                  <c:v>7.38</c:v>
                </c:pt>
                <c:pt idx="75">
                  <c:v>2.98</c:v>
                </c:pt>
                <c:pt idx="76">
                  <c:v>8.9499999999999993</c:v>
                </c:pt>
                <c:pt idx="77">
                  <c:v>3.08</c:v>
                </c:pt>
                <c:pt idx="78">
                  <c:v>4.41</c:v>
                </c:pt>
                <c:pt idx="79">
                  <c:v>2.48</c:v>
                </c:pt>
                <c:pt idx="80">
                  <c:v>2.61</c:v>
                </c:pt>
                <c:pt idx="81">
                  <c:v>3.8</c:v>
                </c:pt>
                <c:pt idx="82">
                  <c:v>3.82</c:v>
                </c:pt>
                <c:pt idx="83">
                  <c:v>4.42</c:v>
                </c:pt>
                <c:pt idx="84">
                  <c:v>4.5999999999999996</c:v>
                </c:pt>
                <c:pt idx="85">
                  <c:v>4.41</c:v>
                </c:pt>
                <c:pt idx="86">
                  <c:v>4.75</c:v>
                </c:pt>
                <c:pt idx="87">
                  <c:v>5.52</c:v>
                </c:pt>
                <c:pt idx="88">
                  <c:v>5.73</c:v>
                </c:pt>
                <c:pt idx="89">
                  <c:v>6.79</c:v>
                </c:pt>
                <c:pt idx="90">
                  <c:v>8.77</c:v>
                </c:pt>
                <c:pt idx="91">
                  <c:v>4.22</c:v>
                </c:pt>
                <c:pt idx="92">
                  <c:v>7.25</c:v>
                </c:pt>
                <c:pt idx="93">
                  <c:v>5.17</c:v>
                </c:pt>
                <c:pt idx="94">
                  <c:v>8.8800000000000008</c:v>
                </c:pt>
                <c:pt idx="95">
                  <c:v>5.51</c:v>
                </c:pt>
                <c:pt idx="96">
                  <c:v>4.3</c:v>
                </c:pt>
                <c:pt idx="97">
                  <c:v>4.51</c:v>
                </c:pt>
              </c:numCache>
            </c:numRef>
          </c:xVal>
          <c:yVal>
            <c:numRef>
              <c:f>[1]Litterature!$AU$213:$AU$310</c:f>
              <c:numCache>
                <c:formatCode>General</c:formatCode>
                <c:ptCount val="98"/>
                <c:pt idx="7">
                  <c:v>288.48</c:v>
                </c:pt>
                <c:pt idx="8">
                  <c:v>122.51</c:v>
                </c:pt>
                <c:pt idx="9">
                  <c:v>49.67</c:v>
                </c:pt>
                <c:pt idx="10">
                  <c:v>118.78</c:v>
                </c:pt>
                <c:pt idx="11">
                  <c:v>64</c:v>
                </c:pt>
                <c:pt idx="12">
                  <c:v>96</c:v>
                </c:pt>
                <c:pt idx="13">
                  <c:v>80</c:v>
                </c:pt>
                <c:pt idx="14">
                  <c:v>171.31</c:v>
                </c:pt>
                <c:pt idx="15">
                  <c:v>35.590000000000003</c:v>
                </c:pt>
                <c:pt idx="16">
                  <c:v>166.18</c:v>
                </c:pt>
                <c:pt idx="17">
                  <c:v>154.5</c:v>
                </c:pt>
                <c:pt idx="18">
                  <c:v>151.19999999999999</c:v>
                </c:pt>
                <c:pt idx="20">
                  <c:v>89.46</c:v>
                </c:pt>
                <c:pt idx="21">
                  <c:v>83.61</c:v>
                </c:pt>
                <c:pt idx="22">
                  <c:v>65.09</c:v>
                </c:pt>
                <c:pt idx="23">
                  <c:v>43.2</c:v>
                </c:pt>
                <c:pt idx="24">
                  <c:v>68.38</c:v>
                </c:pt>
                <c:pt idx="25">
                  <c:v>37.46</c:v>
                </c:pt>
                <c:pt idx="26">
                  <c:v>53.92</c:v>
                </c:pt>
                <c:pt idx="27">
                  <c:v>30.28</c:v>
                </c:pt>
                <c:pt idx="28">
                  <c:v>31.75</c:v>
                </c:pt>
                <c:pt idx="29">
                  <c:v>29.9</c:v>
                </c:pt>
                <c:pt idx="30">
                  <c:v>36.07</c:v>
                </c:pt>
                <c:pt idx="31">
                  <c:v>34.81</c:v>
                </c:pt>
                <c:pt idx="32">
                  <c:v>34</c:v>
                </c:pt>
                <c:pt idx="33">
                  <c:v>31.1</c:v>
                </c:pt>
                <c:pt idx="34">
                  <c:v>30.92</c:v>
                </c:pt>
                <c:pt idx="35">
                  <c:v>74.39</c:v>
                </c:pt>
                <c:pt idx="36">
                  <c:v>113.7</c:v>
                </c:pt>
                <c:pt idx="37">
                  <c:v>81.73</c:v>
                </c:pt>
                <c:pt idx="38">
                  <c:v>51.9</c:v>
                </c:pt>
                <c:pt idx="39">
                  <c:v>51</c:v>
                </c:pt>
                <c:pt idx="40">
                  <c:v>72</c:v>
                </c:pt>
                <c:pt idx="41">
                  <c:v>62</c:v>
                </c:pt>
                <c:pt idx="42">
                  <c:v>124</c:v>
                </c:pt>
                <c:pt idx="43">
                  <c:v>58</c:v>
                </c:pt>
                <c:pt idx="44">
                  <c:v>56</c:v>
                </c:pt>
                <c:pt idx="45">
                  <c:v>76.900000000000006</c:v>
                </c:pt>
                <c:pt idx="46">
                  <c:v>55.1</c:v>
                </c:pt>
                <c:pt idx="47">
                  <c:v>70</c:v>
                </c:pt>
                <c:pt idx="48">
                  <c:v>102.94</c:v>
                </c:pt>
                <c:pt idx="49">
                  <c:v>36.409999999999997</c:v>
                </c:pt>
                <c:pt idx="50">
                  <c:v>45.83</c:v>
                </c:pt>
                <c:pt idx="51">
                  <c:v>65.22</c:v>
                </c:pt>
                <c:pt idx="52">
                  <c:v>55.56</c:v>
                </c:pt>
                <c:pt idx="53">
                  <c:v>68.88</c:v>
                </c:pt>
                <c:pt idx="54">
                  <c:v>98.74</c:v>
                </c:pt>
                <c:pt idx="55">
                  <c:v>67.48</c:v>
                </c:pt>
                <c:pt idx="56">
                  <c:v>50.34</c:v>
                </c:pt>
                <c:pt idx="57">
                  <c:v>44.55</c:v>
                </c:pt>
                <c:pt idx="58">
                  <c:v>79.319999999999993</c:v>
                </c:pt>
                <c:pt idx="59">
                  <c:v>76.3</c:v>
                </c:pt>
                <c:pt idx="60">
                  <c:v>81.09</c:v>
                </c:pt>
                <c:pt idx="61">
                  <c:v>44.9</c:v>
                </c:pt>
                <c:pt idx="62">
                  <c:v>58.6</c:v>
                </c:pt>
                <c:pt idx="63">
                  <c:v>77.400000000000006</c:v>
                </c:pt>
                <c:pt idx="64">
                  <c:v>101</c:v>
                </c:pt>
                <c:pt idx="65">
                  <c:v>99</c:v>
                </c:pt>
                <c:pt idx="66">
                  <c:v>74.28</c:v>
                </c:pt>
                <c:pt idx="67">
                  <c:v>58.86</c:v>
                </c:pt>
                <c:pt idx="68">
                  <c:v>102.86</c:v>
                </c:pt>
                <c:pt idx="69">
                  <c:v>154.41</c:v>
                </c:pt>
                <c:pt idx="70">
                  <c:v>92.04</c:v>
                </c:pt>
                <c:pt idx="71">
                  <c:v>75.959999999999994</c:v>
                </c:pt>
                <c:pt idx="72">
                  <c:v>66.040000000000006</c:v>
                </c:pt>
                <c:pt idx="73">
                  <c:v>65.290000000000006</c:v>
                </c:pt>
                <c:pt idx="74">
                  <c:v>127.04</c:v>
                </c:pt>
                <c:pt idx="75">
                  <c:v>42.72</c:v>
                </c:pt>
                <c:pt idx="76">
                  <c:v>78.37</c:v>
                </c:pt>
                <c:pt idx="77">
                  <c:v>41.42</c:v>
                </c:pt>
                <c:pt idx="78">
                  <c:v>82.25</c:v>
                </c:pt>
                <c:pt idx="79">
                  <c:v>84.22</c:v>
                </c:pt>
                <c:pt idx="80">
                  <c:v>37.49</c:v>
                </c:pt>
                <c:pt idx="81">
                  <c:v>47.71</c:v>
                </c:pt>
                <c:pt idx="82">
                  <c:v>91.22</c:v>
                </c:pt>
                <c:pt idx="83">
                  <c:v>44.4</c:v>
                </c:pt>
                <c:pt idx="84">
                  <c:v>65.03</c:v>
                </c:pt>
                <c:pt idx="85">
                  <c:v>78.02</c:v>
                </c:pt>
                <c:pt idx="86">
                  <c:v>86.62</c:v>
                </c:pt>
                <c:pt idx="87">
                  <c:v>139.69999999999999</c:v>
                </c:pt>
                <c:pt idx="88">
                  <c:v>101.91</c:v>
                </c:pt>
                <c:pt idx="89">
                  <c:v>116.06</c:v>
                </c:pt>
                <c:pt idx="90">
                  <c:v>85.78</c:v>
                </c:pt>
                <c:pt idx="91">
                  <c:v>50.08</c:v>
                </c:pt>
                <c:pt idx="92">
                  <c:v>97.22</c:v>
                </c:pt>
                <c:pt idx="93">
                  <c:v>134.69999999999999</c:v>
                </c:pt>
                <c:pt idx="94">
                  <c:v>123</c:v>
                </c:pt>
                <c:pt idx="95">
                  <c:v>73.92</c:v>
                </c:pt>
                <c:pt idx="96">
                  <c:v>65.09</c:v>
                </c:pt>
                <c:pt idx="97">
                  <c:v>100.4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23D-3147-8969-B87DAFCA58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242512"/>
        <c:axId val="1815329808"/>
        <c:extLst/>
      </c:scatterChart>
      <c:valAx>
        <c:axId val="181324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 sz="1400"/>
                  <a:t>Na2O</a:t>
                </a:r>
              </a:p>
            </c:rich>
          </c:tx>
          <c:layout>
            <c:manualLayout>
              <c:xMode val="edge"/>
              <c:yMode val="edge"/>
              <c:x val="0.4610642661597768"/>
              <c:y val="0.94168755679921246"/>
            </c:manualLayout>
          </c:layout>
          <c:overlay val="0"/>
        </c:title>
        <c:numFmt formatCode="0.0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</c:spPr>
        <c:crossAx val="1815329808"/>
        <c:crosses val="autoZero"/>
        <c:crossBetween val="midCat"/>
      </c:valAx>
      <c:valAx>
        <c:axId val="1815329808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 sz="1400"/>
                </a:pPr>
                <a:r>
                  <a:rPr lang="en-GB" sz="1400"/>
                  <a:t>La</a:t>
                </a:r>
                <a:r>
                  <a:rPr lang="en-GB" sz="1400" baseline="0"/>
                  <a:t> (ppm)</a:t>
                </a:r>
                <a:endParaRPr lang="en-GB" sz="1400"/>
              </a:p>
            </c:rich>
          </c:tx>
          <c:overlay val="0"/>
        </c:title>
        <c:numFmt formatCode="0.0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crossAx val="1813242512"/>
        <c:crosses val="autoZero"/>
        <c:crossBetween val="midCat"/>
      </c:valAx>
      <c:spPr>
        <a:noFill/>
        <a:ln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15719064742912872"/>
          <c:y val="7.9928510676717038E-2"/>
          <c:w val="0.19204376284794775"/>
          <c:h val="0.37698593708159817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306497</xdr:colOff>
      <xdr:row>29</xdr:row>
      <xdr:rowOff>129500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89A5DCAA-EA81-E302-468A-9D429C6257EB}"/>
            </a:ext>
          </a:extLst>
        </xdr:cNvPr>
        <xdr:cNvGrpSpPr/>
      </xdr:nvGrpSpPr>
      <xdr:grpSpPr>
        <a:xfrm>
          <a:off x="0" y="0"/>
          <a:ext cx="13538125" cy="5696826"/>
          <a:chOff x="0" y="0"/>
          <a:chExt cx="13514497" cy="5654000"/>
        </a:xfrm>
      </xdr:grpSpPr>
      <xdr:graphicFrame macro="">
        <xdr:nvGraphicFramePr>
          <xdr:cNvPr id="3" name="Chart 1">
            <a:extLst>
              <a:ext uri="{FF2B5EF4-FFF2-40B4-BE49-F238E27FC236}">
                <a16:creationId xmlns:a16="http://schemas.microsoft.com/office/drawing/2014/main" id="{0D6B8080-57BA-F930-3034-C868A89930BE}"/>
              </a:ext>
            </a:extLst>
          </xdr:cNvPr>
          <xdr:cNvGraphicFramePr>
            <a:graphicFrameLocks/>
          </xdr:cNvGraphicFramePr>
        </xdr:nvGraphicFramePr>
        <xdr:xfrm>
          <a:off x="0" y="0"/>
          <a:ext cx="8577541" cy="5654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9" name="Chart 1">
            <a:extLst>
              <a:ext uri="{FF2B5EF4-FFF2-40B4-BE49-F238E27FC236}">
                <a16:creationId xmlns:a16="http://schemas.microsoft.com/office/drawing/2014/main" id="{3302D94C-969C-4F4C-8E76-0D3139D4854F}"/>
              </a:ext>
            </a:extLst>
          </xdr:cNvPr>
          <xdr:cNvGraphicFramePr>
            <a:graphicFrameLocks/>
          </xdr:cNvGraphicFramePr>
        </xdr:nvGraphicFramePr>
        <xdr:xfrm>
          <a:off x="5181601" y="228600"/>
          <a:ext cx="3035300" cy="204593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0" name="Chart 1">
            <a:extLst>
              <a:ext uri="{FF2B5EF4-FFF2-40B4-BE49-F238E27FC236}">
                <a16:creationId xmlns:a16="http://schemas.microsoft.com/office/drawing/2014/main" id="{61849A1C-4DA8-D444-BB93-F862CB50429C}"/>
              </a:ext>
            </a:extLst>
          </xdr:cNvPr>
          <xdr:cNvGraphicFramePr>
            <a:graphicFrameLocks/>
          </xdr:cNvGraphicFramePr>
        </xdr:nvGraphicFramePr>
        <xdr:xfrm>
          <a:off x="8374617" y="0"/>
          <a:ext cx="5139880" cy="282612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11" name="Chart 1">
            <a:extLst>
              <a:ext uri="{FF2B5EF4-FFF2-40B4-BE49-F238E27FC236}">
                <a16:creationId xmlns:a16="http://schemas.microsoft.com/office/drawing/2014/main" id="{91301066-0C54-E648-9513-063638856044}"/>
              </a:ext>
            </a:extLst>
          </xdr:cNvPr>
          <xdr:cNvGraphicFramePr>
            <a:graphicFrameLocks/>
          </xdr:cNvGraphicFramePr>
        </xdr:nvGraphicFramePr>
        <xdr:xfrm>
          <a:off x="8374617" y="2832110"/>
          <a:ext cx="5139880" cy="282189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73</xdr:col>
      <xdr:colOff>761409</xdr:colOff>
      <xdr:row>72</xdr:row>
      <xdr:rowOff>0</xdr:rowOff>
    </xdr:from>
    <xdr:to>
      <xdr:col>79</xdr:col>
      <xdr:colOff>513835</xdr:colOff>
      <xdr:row>96</xdr:row>
      <xdr:rowOff>74230</xdr:rowOff>
    </xdr:to>
    <xdr:graphicFrame macro="">
      <xdr:nvGraphicFramePr>
        <xdr:cNvPr id="21" name="Graphique 29">
          <a:extLst>
            <a:ext uri="{FF2B5EF4-FFF2-40B4-BE49-F238E27FC236}">
              <a16:creationId xmlns:a16="http://schemas.microsoft.com/office/drawing/2014/main" id="{C064E450-6879-FB45-BDDF-C1F848A97D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36</xdr:col>
      <xdr:colOff>0</xdr:colOff>
      <xdr:row>185</xdr:row>
      <xdr:rowOff>0</xdr:rowOff>
    </xdr:from>
    <xdr:to>
      <xdr:col>42</xdr:col>
      <xdr:colOff>733322</xdr:colOff>
      <xdr:row>210</xdr:row>
      <xdr:rowOff>110955</xdr:rowOff>
    </xdr:to>
    <xdr:graphicFrame macro="">
      <xdr:nvGraphicFramePr>
        <xdr:cNvPr id="26" name="Graphique 16">
          <a:extLst>
            <a:ext uri="{FF2B5EF4-FFF2-40B4-BE49-F238E27FC236}">
              <a16:creationId xmlns:a16="http://schemas.microsoft.com/office/drawing/2014/main" id="{423D3F64-325F-F74C-9607-686C5BA263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istan/Desktop/Petro/Glasses%20and%20bulk/Bulk%20Comoros%20Georoc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istan/Desktop/Petro/Glasses%20and%20bulk/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grams Majors"/>
      <sheetName val="Diagrams REE"/>
      <sheetName val="Diagrams Traces"/>
      <sheetName val="Spidergram REE"/>
      <sheetName val="TAS"/>
      <sheetName val="AFM"/>
      <sheetName val="Litterature"/>
      <sheetName val="Berthod et al. + Lacombe"/>
      <sheetName val="Chondrites"/>
      <sheetName val="Litterature ordonné"/>
      <sheetName val="Berthod et al. + Lacombe ordonn"/>
    </sheetNames>
    <sheetDataSet>
      <sheetData sheetId="0"/>
      <sheetData sheetId="1"/>
      <sheetData sheetId="2"/>
      <sheetData sheetId="3"/>
      <sheetData sheetId="4">
        <row r="6">
          <cell r="L6" t="str">
            <v>Anjouan</v>
          </cell>
          <cell r="R6">
            <v>48.286376880422047</v>
          </cell>
          <cell r="U6">
            <v>2.8225223443615652</v>
          </cell>
        </row>
        <row r="7">
          <cell r="R7">
            <v>46.724821139302115</v>
          </cell>
          <cell r="U7">
            <v>5.1165192910639679</v>
          </cell>
        </row>
        <row r="8">
          <cell r="R8">
            <v>46.791957158734974</v>
          </cell>
          <cell r="U8">
            <v>7.6285743154491259</v>
          </cell>
        </row>
        <row r="9">
          <cell r="R9">
            <v>50.100847115772488</v>
          </cell>
          <cell r="U9">
            <v>9.2577652279144829</v>
          </cell>
        </row>
        <row r="10">
          <cell r="R10">
            <v>56.00200904068307</v>
          </cell>
          <cell r="U10">
            <v>12.134605725765944</v>
          </cell>
        </row>
        <row r="11">
          <cell r="R11">
            <v>47.682988389702167</v>
          </cell>
          <cell r="U11">
            <v>2.9883897021706209</v>
          </cell>
        </row>
        <row r="12">
          <cell r="R12">
            <v>50.388614111234475</v>
          </cell>
          <cell r="U12">
            <v>4.2596144140506711</v>
          </cell>
        </row>
        <row r="13">
          <cell r="R13">
            <v>46.665321360104926</v>
          </cell>
          <cell r="U13">
            <v>3.9148420946423159</v>
          </cell>
        </row>
        <row r="14">
          <cell r="R14">
            <v>48.892932969366086</v>
          </cell>
          <cell r="U14">
            <v>6.177332928925285</v>
          </cell>
        </row>
        <row r="15">
          <cell r="R15">
            <v>56.111840113051379</v>
          </cell>
          <cell r="U15">
            <v>8.5696981931967304</v>
          </cell>
        </row>
        <row r="16">
          <cell r="R16">
            <v>56.768387912391873</v>
          </cell>
          <cell r="U16">
            <v>9.5339314340297996</v>
          </cell>
        </row>
        <row r="17">
          <cell r="R17">
            <v>47.698140103698861</v>
          </cell>
          <cell r="U17">
            <v>5.4695291675462077</v>
          </cell>
        </row>
        <row r="18">
          <cell r="R18">
            <v>49.313153578490471</v>
          </cell>
          <cell r="U18">
            <v>8.1274992323677111</v>
          </cell>
        </row>
        <row r="19">
          <cell r="R19">
            <v>49.93631583461535</v>
          </cell>
          <cell r="U19">
            <v>9.0060654339612913</v>
          </cell>
        </row>
        <row r="20">
          <cell r="R20">
            <v>53.583771903757963</v>
          </cell>
          <cell r="U20">
            <v>10.96767536700786</v>
          </cell>
        </row>
        <row r="21">
          <cell r="R21">
            <v>56.337424934911326</v>
          </cell>
          <cell r="U21">
            <v>12.529723345355826</v>
          </cell>
        </row>
        <row r="22">
          <cell r="R22">
            <v>57.077389377241452</v>
          </cell>
          <cell r="U22">
            <v>13.45395606749263</v>
          </cell>
        </row>
        <row r="23">
          <cell r="R23">
            <v>47.943590703671923</v>
          </cell>
          <cell r="U23">
            <v>2.7755216253551884</v>
          </cell>
        </row>
        <row r="24">
          <cell r="R24">
            <v>47.395784482638497</v>
          </cell>
          <cell r="U24">
            <v>3.1271235409778679</v>
          </cell>
        </row>
        <row r="25">
          <cell r="R25">
            <v>48.490197309894299</v>
          </cell>
          <cell r="U25">
            <v>2.8344364235199055</v>
          </cell>
        </row>
        <row r="26">
          <cell r="R26">
            <v>48.418731612948569</v>
          </cell>
          <cell r="U26">
            <v>2.2964603031534891</v>
          </cell>
        </row>
        <row r="27">
          <cell r="R27">
            <v>47.211171547400617</v>
          </cell>
          <cell r="U27">
            <v>2.5231984793523834</v>
          </cell>
        </row>
        <row r="28">
          <cell r="R28">
            <v>43.030965241593734</v>
          </cell>
          <cell r="U28">
            <v>4.5217296039088097</v>
          </cell>
        </row>
        <row r="29">
          <cell r="R29">
            <v>45.534461608220191</v>
          </cell>
          <cell r="U29">
            <v>3.8573001675269225</v>
          </cell>
        </row>
        <row r="30">
          <cell r="R30">
            <v>45.217595085140246</v>
          </cell>
          <cell r="U30">
            <v>3.8775249023434242</v>
          </cell>
        </row>
        <row r="31">
          <cell r="R31">
            <v>45.062774271429326</v>
          </cell>
          <cell r="U31">
            <v>4.4656803332047081</v>
          </cell>
        </row>
        <row r="32">
          <cell r="R32">
            <v>44.814601281538714</v>
          </cell>
          <cell r="U32">
            <v>6.4166360925839516</v>
          </cell>
        </row>
        <row r="33">
          <cell r="R33">
            <v>53.303764263097392</v>
          </cell>
          <cell r="U33">
            <v>10.965345791265749</v>
          </cell>
        </row>
        <row r="34">
          <cell r="R34">
            <v>54.68179169449855</v>
          </cell>
          <cell r="U34">
            <v>12.100452503824609</v>
          </cell>
        </row>
        <row r="35">
          <cell r="R35">
            <v>48.603320006947236</v>
          </cell>
          <cell r="U35">
            <v>2.8410488753275254</v>
          </cell>
        </row>
        <row r="36">
          <cell r="R36">
            <v>48.018462789506032</v>
          </cell>
          <cell r="U36">
            <v>2.7798560752851578</v>
          </cell>
        </row>
        <row r="37">
          <cell r="R37">
            <v>50.000927338045699</v>
          </cell>
          <cell r="U37">
            <v>2.9112917790474491</v>
          </cell>
        </row>
        <row r="38">
          <cell r="R38">
            <v>47.96187113091289</v>
          </cell>
          <cell r="U38">
            <v>4.0206944015462387</v>
          </cell>
        </row>
        <row r="39">
          <cell r="R39">
            <v>46.542949820029577</v>
          </cell>
          <cell r="U39">
            <v>3.154432601659678</v>
          </cell>
        </row>
        <row r="40">
          <cell r="R40">
            <v>47.409395173541505</v>
          </cell>
          <cell r="U40">
            <v>4.8278823132495345</v>
          </cell>
        </row>
        <row r="41">
          <cell r="R41">
            <v>45.233831081463848</v>
          </cell>
          <cell r="U41">
            <v>5.7077389377241445</v>
          </cell>
        </row>
        <row r="42">
          <cell r="R42">
            <v>49.071083084342277</v>
          </cell>
          <cell r="U42">
            <v>6.4734645517726683</v>
          </cell>
        </row>
        <row r="43">
          <cell r="R43">
            <v>46.961293023784819</v>
          </cell>
          <cell r="U43">
            <v>7.6561814366135907</v>
          </cell>
        </row>
        <row r="44">
          <cell r="R44">
            <v>49.844455800579311</v>
          </cell>
          <cell r="U44">
            <v>9.2103885718461775</v>
          </cell>
        </row>
        <row r="45">
          <cell r="R45">
            <v>49.258689307119624</v>
          </cell>
          <cell r="U45">
            <v>8.7867401554452726</v>
          </cell>
        </row>
        <row r="46">
          <cell r="R46">
            <v>53.201487576754232</v>
          </cell>
          <cell r="U46">
            <v>10.577540813871417</v>
          </cell>
        </row>
        <row r="47">
          <cell r="R47">
            <v>44.216815370262111</v>
          </cell>
          <cell r="U47">
            <v>6.4741755959177976</v>
          </cell>
        </row>
        <row r="48">
          <cell r="R48">
            <v>43.995802438838005</v>
          </cell>
          <cell r="U48">
            <v>6.1172245856740517</v>
          </cell>
        </row>
        <row r="49">
          <cell r="R49">
            <v>44.43154981365231</v>
          </cell>
          <cell r="U49">
            <v>3.6223026452326734</v>
          </cell>
        </row>
        <row r="50">
          <cell r="R50">
            <v>44.733437209134223</v>
          </cell>
          <cell r="U50">
            <v>4.6629712170744497</v>
          </cell>
        </row>
        <row r="51">
          <cell r="R51">
            <v>46.212300613645134</v>
          </cell>
          <cell r="U51">
            <v>8.9998812178757515</v>
          </cell>
        </row>
        <row r="52">
          <cell r="R52">
            <v>45.970329889155053</v>
          </cell>
          <cell r="U52">
            <v>6.6604739328037148</v>
          </cell>
        </row>
        <row r="53">
          <cell r="R53">
            <v>46.616781947614456</v>
          </cell>
          <cell r="U53">
            <v>7.2456031486003205</v>
          </cell>
        </row>
        <row r="54">
          <cell r="R54">
            <v>45.778880340756373</v>
          </cell>
          <cell r="U54">
            <v>7.126823465075435</v>
          </cell>
        </row>
        <row r="55">
          <cell r="R55">
            <v>47.350107824397504</v>
          </cell>
          <cell r="U55">
            <v>5.1727854243868903</v>
          </cell>
        </row>
        <row r="56">
          <cell r="R56">
            <v>46.210823092886606</v>
          </cell>
          <cell r="U56">
            <v>3.675977285696054</v>
          </cell>
        </row>
        <row r="57">
          <cell r="R57">
            <v>54.25195285691251</v>
          </cell>
          <cell r="U57">
            <v>11.990504658392354</v>
          </cell>
        </row>
        <row r="58">
          <cell r="R58">
            <v>46.394823874711655</v>
          </cell>
          <cell r="U58">
            <v>5.7235114021549256</v>
          </cell>
        </row>
        <row r="59">
          <cell r="R59">
            <v>50.584024444612673</v>
          </cell>
          <cell r="U59">
            <v>9.4934173947601721</v>
          </cell>
        </row>
        <row r="60">
          <cell r="L60" t="str">
            <v>Karthala</v>
          </cell>
          <cell r="R60">
            <v>47.159332895983518</v>
          </cell>
          <cell r="U60">
            <v>5.2929798446375296</v>
          </cell>
        </row>
        <row r="61">
          <cell r="R61">
            <v>48.799265041345727</v>
          </cell>
          <cell r="U61">
            <v>4.243858967342514</v>
          </cell>
        </row>
        <row r="62">
          <cell r="R62">
            <v>47.551253458191724</v>
          </cell>
          <cell r="U62">
            <v>4.4537801305631781</v>
          </cell>
        </row>
        <row r="63">
          <cell r="R63">
            <v>47.141778403063057</v>
          </cell>
          <cell r="U63">
            <v>4.6615958480935369</v>
          </cell>
        </row>
        <row r="64">
          <cell r="R64">
            <v>47.341946180439265</v>
          </cell>
          <cell r="U64">
            <v>5.8887037813518432</v>
          </cell>
        </row>
        <row r="65">
          <cell r="R65">
            <v>48.606967334841798</v>
          </cell>
          <cell r="U65">
            <v>5.0943148064252997</v>
          </cell>
        </row>
        <row r="66">
          <cell r="R66">
            <v>47.596972090378024</v>
          </cell>
          <cell r="U66">
            <v>5.4332102536938081</v>
          </cell>
        </row>
        <row r="67">
          <cell r="R67">
            <v>48.010640870498364</v>
          </cell>
          <cell r="U67">
            <v>4.9233841911784948</v>
          </cell>
        </row>
        <row r="68">
          <cell r="R68">
            <v>47.467868611621945</v>
          </cell>
          <cell r="U68">
            <v>4.348511936167422</v>
          </cell>
        </row>
        <row r="69">
          <cell r="R69">
            <v>47.65869510960929</v>
          </cell>
          <cell r="U69">
            <v>4.5592772601120997</v>
          </cell>
        </row>
        <row r="70">
          <cell r="R70">
            <v>47.135954854664575</v>
          </cell>
          <cell r="U70">
            <v>4.3758298196629788</v>
          </cell>
        </row>
        <row r="71">
          <cell r="R71">
            <v>47.365646356270751</v>
          </cell>
          <cell r="U71">
            <v>3.9108319772236388</v>
          </cell>
        </row>
        <row r="72">
          <cell r="R72">
            <v>48.174375701893005</v>
          </cell>
          <cell r="U72">
            <v>4.7103834019628721</v>
          </cell>
        </row>
        <row r="73">
          <cell r="R73">
            <v>47.135838548172053</v>
          </cell>
          <cell r="U73">
            <v>4.3215372078838881</v>
          </cell>
        </row>
        <row r="74">
          <cell r="R74">
            <v>47.897946859211778</v>
          </cell>
          <cell r="U74">
            <v>4.4687025571040877</v>
          </cell>
        </row>
        <row r="75">
          <cell r="R75">
            <v>48.643689995159889</v>
          </cell>
          <cell r="U75">
            <v>4.035805832407986</v>
          </cell>
        </row>
        <row r="76">
          <cell r="R76">
            <v>47.96458822081113</v>
          </cell>
          <cell r="U76">
            <v>3.8591030116257103</v>
          </cell>
        </row>
        <row r="77">
          <cell r="R77">
            <v>48.262201487050625</v>
          </cell>
          <cell r="U77">
            <v>5.0599917684053919</v>
          </cell>
        </row>
        <row r="78">
          <cell r="R78">
            <v>48.980218288978634</v>
          </cell>
          <cell r="U78">
            <v>4.0597493869120367</v>
          </cell>
        </row>
        <row r="79">
          <cell r="R79">
            <v>47.854024763309276</v>
          </cell>
          <cell r="U79">
            <v>4.4929555920721764</v>
          </cell>
        </row>
        <row r="80">
          <cell r="R80">
            <v>48.4173501826115</v>
          </cell>
          <cell r="U80">
            <v>5.0079964705011273</v>
          </cell>
        </row>
        <row r="81">
          <cell r="R81">
            <v>46.585056131361071</v>
          </cell>
          <cell r="U81">
            <v>4.7210494303761328</v>
          </cell>
        </row>
        <row r="82">
          <cell r="R82">
            <v>48.205378575535605</v>
          </cell>
          <cell r="U82">
            <v>5.0763792835995121</v>
          </cell>
        </row>
        <row r="83">
          <cell r="R83">
            <v>47.3425898810288</v>
          </cell>
          <cell r="U83">
            <v>4.7302160683863104</v>
          </cell>
        </row>
        <row r="84">
          <cell r="R84">
            <v>47.694697481172462</v>
          </cell>
          <cell r="U84">
            <v>4.6843006454722955</v>
          </cell>
        </row>
        <row r="85">
          <cell r="R85">
            <v>49.126547412791766</v>
          </cell>
          <cell r="U85">
            <v>5.3695751966961502</v>
          </cell>
        </row>
        <row r="86">
          <cell r="R86">
            <v>47.905138214890918</v>
          </cell>
          <cell r="U86">
            <v>4.1264320113144137</v>
          </cell>
        </row>
        <row r="87">
          <cell r="R87">
            <v>47.603382384275463</v>
          </cell>
          <cell r="U87">
            <v>4.730897033711317</v>
          </cell>
        </row>
        <row r="88">
          <cell r="R88">
            <v>46.850963982917555</v>
          </cell>
          <cell r="U88">
            <v>4.0137900178125987</v>
          </cell>
        </row>
        <row r="89">
          <cell r="R89">
            <v>46.536591908845914</v>
          </cell>
          <cell r="U89">
            <v>3.632222136912941</v>
          </cell>
        </row>
        <row r="90">
          <cell r="R90">
            <v>47.664891242543717</v>
          </cell>
          <cell r="U90">
            <v>4.4072667013371642</v>
          </cell>
        </row>
        <row r="91">
          <cell r="R91">
            <v>46.755952094395603</v>
          </cell>
          <cell r="U91">
            <v>3.7016392962467646</v>
          </cell>
        </row>
        <row r="92">
          <cell r="R92">
            <v>45.374681981113682</v>
          </cell>
          <cell r="U92">
            <v>2.6440506523259173</v>
          </cell>
        </row>
        <row r="93">
          <cell r="R93">
            <v>46.360622329773385</v>
          </cell>
          <cell r="U93">
            <v>2.388366485445649</v>
          </cell>
        </row>
        <row r="94">
          <cell r="R94">
            <v>46.155610629353887</v>
          </cell>
          <cell r="U94">
            <v>1.8749470177870637</v>
          </cell>
        </row>
        <row r="95">
          <cell r="R95">
            <v>46.317215807090768</v>
          </cell>
          <cell r="U95">
            <v>3.3952444847648593</v>
          </cell>
        </row>
        <row r="96">
          <cell r="R96">
            <v>45.884573858348872</v>
          </cell>
          <cell r="U96">
            <v>3.3410611878544856</v>
          </cell>
        </row>
        <row r="97">
          <cell r="R97">
            <v>47.728475055368882</v>
          </cell>
          <cell r="U97">
            <v>4.1833319604981636</v>
          </cell>
        </row>
        <row r="98">
          <cell r="R98">
            <v>47.431945606067259</v>
          </cell>
          <cell r="U98">
            <v>6.2180886776131796</v>
          </cell>
        </row>
        <row r="99">
          <cell r="R99">
            <v>46.673606345523943</v>
          </cell>
          <cell r="U99">
            <v>5.3982468677733992</v>
          </cell>
        </row>
        <row r="100">
          <cell r="R100">
            <v>46.075258900967732</v>
          </cell>
          <cell r="U100">
            <v>3.4234239568026728</v>
          </cell>
        </row>
        <row r="101">
          <cell r="R101">
            <v>48.065579984348261</v>
          </cell>
          <cell r="U101">
            <v>4.9354849522905804</v>
          </cell>
        </row>
        <row r="102">
          <cell r="R102">
            <v>46.534015536710413</v>
          </cell>
          <cell r="U102">
            <v>4.6124683926110732</v>
          </cell>
        </row>
        <row r="103">
          <cell r="R103">
            <v>47.528379392531775</v>
          </cell>
          <cell r="U103">
            <v>5.1210722080437492</v>
          </cell>
        </row>
        <row r="104">
          <cell r="R104" t="e">
            <v>#REF!</v>
          </cell>
          <cell r="U104" t="e">
            <v>#REF!</v>
          </cell>
        </row>
        <row r="105">
          <cell r="R105">
            <v>45.990624646841503</v>
          </cell>
          <cell r="U105">
            <v>3.3368910035301482</v>
          </cell>
        </row>
        <row r="106">
          <cell r="R106">
            <v>47.095153923823879</v>
          </cell>
          <cell r="U106">
            <v>4.5892251301601288</v>
          </cell>
        </row>
        <row r="107">
          <cell r="R107">
            <v>47.533762530707286</v>
          </cell>
          <cell r="U107">
            <v>4.7432194662051925</v>
          </cell>
        </row>
        <row r="108">
          <cell r="R108">
            <v>46.412395128713996</v>
          </cell>
          <cell r="U108">
            <v>3.8242047024308032</v>
          </cell>
        </row>
        <row r="109">
          <cell r="R109">
            <v>47.199781346152342</v>
          </cell>
          <cell r="U109">
            <v>4.6470827194088216</v>
          </cell>
        </row>
        <row r="110">
          <cell r="R110">
            <v>47.113041578281624</v>
          </cell>
          <cell r="U110">
            <v>4.9704562558952041</v>
          </cell>
        </row>
        <row r="111">
          <cell r="R111">
            <v>47.169238832140699</v>
          </cell>
          <cell r="U111">
            <v>4.0928635069125523</v>
          </cell>
        </row>
        <row r="112">
          <cell r="R112">
            <v>47.985057483374163</v>
          </cell>
          <cell r="U112">
            <v>4.4099832008905384</v>
          </cell>
        </row>
        <row r="113">
          <cell r="R113">
            <v>47.277673879047057</v>
          </cell>
          <cell r="U113">
            <v>4.5451583758931058</v>
          </cell>
        </row>
        <row r="114">
          <cell r="R114">
            <v>48.121255768862063</v>
          </cell>
          <cell r="U114">
            <v>4.4182577921792348</v>
          </cell>
        </row>
        <row r="115">
          <cell r="R115">
            <v>48.354935306320812</v>
          </cell>
          <cell r="U115">
            <v>4.040631859316953</v>
          </cell>
        </row>
        <row r="116">
          <cell r="R116">
            <v>47.732145675429102</v>
          </cell>
          <cell r="U116">
            <v>5.1459953317313207</v>
          </cell>
        </row>
        <row r="117">
          <cell r="R117">
            <v>47.50230464256596</v>
          </cell>
          <cell r="U117">
            <v>4.4026526254085523</v>
          </cell>
        </row>
        <row r="118">
          <cell r="R118">
            <v>48.058457527152626</v>
          </cell>
          <cell r="U118">
            <v>4.9342577894488704</v>
          </cell>
        </row>
        <row r="119">
          <cell r="R119">
            <v>47.448830829734057</v>
          </cell>
          <cell r="U119">
            <v>4.7216782539475943</v>
          </cell>
        </row>
        <row r="120">
          <cell r="R120" t="e">
            <v>#REF!</v>
          </cell>
          <cell r="U120" t="e">
            <v>#REF!</v>
          </cell>
        </row>
        <row r="121">
          <cell r="R121">
            <v>46.942042608585979</v>
          </cell>
          <cell r="U121">
            <v>4.7780473754812069</v>
          </cell>
        </row>
        <row r="122">
          <cell r="R122">
            <v>47.383969673608647</v>
          </cell>
          <cell r="U122">
            <v>4.9315934102360925</v>
          </cell>
        </row>
        <row r="123">
          <cell r="R123">
            <v>47.242438665989823</v>
          </cell>
          <cell r="U123">
            <v>5.1078363173057379</v>
          </cell>
        </row>
        <row r="124">
          <cell r="R124">
            <v>49.066384613833499</v>
          </cell>
          <cell r="U124">
            <v>4.1360575653458165</v>
          </cell>
        </row>
        <row r="125">
          <cell r="R125">
            <v>48.025590952870274</v>
          </cell>
          <cell r="U125">
            <v>5.0659906068428562</v>
          </cell>
        </row>
        <row r="126">
          <cell r="R126">
            <v>47.489696268160671</v>
          </cell>
          <cell r="U126">
            <v>5.624973576232998</v>
          </cell>
        </row>
        <row r="127">
          <cell r="R127">
            <v>48.735444424655064</v>
          </cell>
          <cell r="U127">
            <v>3.4724508869265409</v>
          </cell>
        </row>
        <row r="128">
          <cell r="R128">
            <v>46.931447035306356</v>
          </cell>
          <cell r="U128">
            <v>4.9194177154959515</v>
          </cell>
        </row>
        <row r="129">
          <cell r="R129">
            <v>47.653494384202624</v>
          </cell>
          <cell r="U129">
            <v>4.2088861282013363</v>
          </cell>
        </row>
        <row r="130">
          <cell r="R130">
            <v>47.784043561241276</v>
          </cell>
          <cell r="U130">
            <v>5.068771082824874</v>
          </cell>
        </row>
        <row r="131">
          <cell r="R131">
            <v>47.778531711151125</v>
          </cell>
          <cell r="U131">
            <v>4.1634422726299203</v>
          </cell>
        </row>
        <row r="132">
          <cell r="R132">
            <v>47.790773131175392</v>
          </cell>
          <cell r="U132">
            <v>4.7060523626624331</v>
          </cell>
        </row>
        <row r="133">
          <cell r="R133">
            <v>47.080126827616766</v>
          </cell>
          <cell r="U133">
            <v>3.6698979137806349</v>
          </cell>
        </row>
        <row r="134">
          <cell r="R134">
            <v>47.169075711241192</v>
          </cell>
          <cell r="U134">
            <v>4.3588918592506332</v>
          </cell>
        </row>
        <row r="135">
          <cell r="R135">
            <v>47.63920070416674</v>
          </cell>
          <cell r="U135">
            <v>5.4870241872921657</v>
          </cell>
        </row>
        <row r="136">
          <cell r="R136">
            <v>48.951424336315497</v>
          </cell>
          <cell r="U136">
            <v>5.3210290171542614</v>
          </cell>
        </row>
        <row r="137">
          <cell r="R137">
            <v>47.940893290561434</v>
          </cell>
          <cell r="U137">
            <v>4.2183910355563086</v>
          </cell>
        </row>
        <row r="138">
          <cell r="R138">
            <v>48.045435733220231</v>
          </cell>
          <cell r="U138">
            <v>4.2932064806923869</v>
          </cell>
        </row>
        <row r="139">
          <cell r="R139">
            <v>45.738150378616183</v>
          </cell>
          <cell r="U139">
            <v>1.9544495976765508</v>
          </cell>
        </row>
        <row r="140">
          <cell r="R140">
            <v>46.719338620548868</v>
          </cell>
          <cell r="U140">
            <v>3.2769481812024503</v>
          </cell>
        </row>
        <row r="141">
          <cell r="R141">
            <v>45.146805831821297</v>
          </cell>
          <cell r="U141">
            <v>2.0507567111314948</v>
          </cell>
        </row>
        <row r="142">
          <cell r="R142">
            <v>46.514483585551055</v>
          </cell>
          <cell r="U142">
            <v>2.3637676500399989</v>
          </cell>
        </row>
        <row r="143">
          <cell r="R143">
            <v>49.246130611663844</v>
          </cell>
          <cell r="U143">
            <v>4.7391247380843726</v>
          </cell>
        </row>
        <row r="144">
          <cell r="R144">
            <v>47.867221722992014</v>
          </cell>
          <cell r="U144">
            <v>3.4457932462614056</v>
          </cell>
        </row>
        <row r="145">
          <cell r="R145">
            <v>46.666523293613182</v>
          </cell>
          <cell r="U145">
            <v>4.3574163316325558</v>
          </cell>
        </row>
        <row r="146">
          <cell r="R146">
            <v>47.272172248218816</v>
          </cell>
          <cell r="U146">
            <v>2.9653006007475611</v>
          </cell>
        </row>
        <row r="147">
          <cell r="R147">
            <v>47.33000940839861</v>
          </cell>
          <cell r="U147">
            <v>5.2836800732324143</v>
          </cell>
        </row>
        <row r="148">
          <cell r="R148">
            <v>46.887025297705286</v>
          </cell>
          <cell r="U148">
            <v>4.128162779772067</v>
          </cell>
        </row>
        <row r="149">
          <cell r="R149">
            <v>47.004471735553985</v>
          </cell>
          <cell r="U149">
            <v>5.0967495499810944</v>
          </cell>
        </row>
        <row r="150">
          <cell r="R150">
            <v>47.542469378387644</v>
          </cell>
          <cell r="U150">
            <v>5.1449374546088658</v>
          </cell>
        </row>
        <row r="151">
          <cell r="R151">
            <v>47.596181649121597</v>
          </cell>
          <cell r="U151">
            <v>5.0560790233068591</v>
          </cell>
        </row>
        <row r="152">
          <cell r="L152" t="str">
            <v>La Grille</v>
          </cell>
          <cell r="R152">
            <v>43.506266592837605</v>
          </cell>
          <cell r="U152">
            <v>4.3931409263125918</v>
          </cell>
        </row>
        <row r="153">
          <cell r="R153">
            <v>42.825607428136806</v>
          </cell>
          <cell r="U153">
            <v>3.7716305273723121</v>
          </cell>
        </row>
        <row r="154">
          <cell r="R154">
            <v>42.605457406131357</v>
          </cell>
          <cell r="U154">
            <v>3.9395799619844536</v>
          </cell>
        </row>
        <row r="155">
          <cell r="R155">
            <v>43.784125795541108</v>
          </cell>
          <cell r="U155">
            <v>3.8695782714222133</v>
          </cell>
        </row>
        <row r="156">
          <cell r="R156">
            <v>45.366576707035485</v>
          </cell>
          <cell r="U156">
            <v>3.6265133284410562</v>
          </cell>
        </row>
        <row r="157">
          <cell r="R157">
            <v>43.022297708688541</v>
          </cell>
          <cell r="U157">
            <v>4.1477073405351899</v>
          </cell>
        </row>
        <row r="158">
          <cell r="R158">
            <v>43.029571085627012</v>
          </cell>
          <cell r="U158">
            <v>3.8376092190130828</v>
          </cell>
        </row>
        <row r="159">
          <cell r="R159">
            <v>47.406337783083877</v>
          </cell>
          <cell r="U159">
            <v>3.3696910292185707</v>
          </cell>
        </row>
        <row r="160">
          <cell r="R160">
            <v>42.564847655467361</v>
          </cell>
          <cell r="U160">
            <v>3.4420093073532612</v>
          </cell>
        </row>
        <row r="161">
          <cell r="R161">
            <v>44.785517962828258</v>
          </cell>
          <cell r="U161">
            <v>3.876256779608716</v>
          </cell>
        </row>
        <row r="162">
          <cell r="R162">
            <v>42.992789248181616</v>
          </cell>
          <cell r="U162">
            <v>4.3304258392068888</v>
          </cell>
        </row>
        <row r="163">
          <cell r="R163">
            <v>47.175881551568125</v>
          </cell>
          <cell r="U163">
            <v>3.6366416357895361</v>
          </cell>
        </row>
        <row r="164">
          <cell r="R164">
            <v>45.589013875086671</v>
          </cell>
          <cell r="U164">
            <v>3.7354874805137097</v>
          </cell>
        </row>
        <row r="165">
          <cell r="R165">
            <v>43.66515549608129</v>
          </cell>
          <cell r="U165">
            <v>3.842213499196887</v>
          </cell>
        </row>
        <row r="166">
          <cell r="R166">
            <v>46.466625602079006</v>
          </cell>
          <cell r="U166">
            <v>3.0710124048026297</v>
          </cell>
        </row>
        <row r="167">
          <cell r="R167">
            <v>43.067367189063638</v>
          </cell>
          <cell r="U167">
            <v>3.7301654468758261</v>
          </cell>
        </row>
        <row r="168">
          <cell r="R168">
            <v>43.958657363531607</v>
          </cell>
          <cell r="U168">
            <v>3.0162744403252173</v>
          </cell>
        </row>
        <row r="169">
          <cell r="R169">
            <v>42.66768090141003</v>
          </cell>
          <cell r="U169">
            <v>4.5104967248231507</v>
          </cell>
        </row>
        <row r="170">
          <cell r="R170">
            <v>43.934024912868082</v>
          </cell>
          <cell r="U170">
            <v>4.1048441407952607</v>
          </cell>
        </row>
        <row r="171">
          <cell r="R171">
            <v>44.000964073047491</v>
          </cell>
          <cell r="U171">
            <v>2.4851375746107442</v>
          </cell>
        </row>
        <row r="172">
          <cell r="R172">
            <v>43.479770595921515</v>
          </cell>
          <cell r="U172">
            <v>2.6047788836266346</v>
          </cell>
        </row>
        <row r="173">
          <cell r="R173">
            <v>42.151957170141721</v>
          </cell>
          <cell r="U173">
            <v>3.3588422439954999</v>
          </cell>
        </row>
        <row r="174">
          <cell r="R174">
            <v>43.905676823135991</v>
          </cell>
          <cell r="U174">
            <v>3.9004813012037953</v>
          </cell>
        </row>
        <row r="175">
          <cell r="R175">
            <v>43.295860531104886</v>
          </cell>
          <cell r="U175">
            <v>4.1886227862650305</v>
          </cell>
        </row>
        <row r="176">
          <cell r="R176">
            <v>43.091641119575527</v>
          </cell>
          <cell r="U176">
            <v>3.7734192879234949</v>
          </cell>
        </row>
        <row r="177">
          <cell r="R177">
            <v>41.296743623407821</v>
          </cell>
          <cell r="U177">
            <v>4.8513061525295527</v>
          </cell>
        </row>
        <row r="178">
          <cell r="R178">
            <v>45.847574712988724</v>
          </cell>
          <cell r="U178">
            <v>6.2367304685883793</v>
          </cell>
        </row>
        <row r="179">
          <cell r="R179">
            <v>43.979430069395484</v>
          </cell>
          <cell r="U179">
            <v>3.0706584105763963</v>
          </cell>
        </row>
        <row r="180">
          <cell r="R180">
            <v>42.225512494095653</v>
          </cell>
          <cell r="U180">
            <v>3.6826908472749778</v>
          </cell>
        </row>
        <row r="181">
          <cell r="R181">
            <v>43.88915341688211</v>
          </cell>
          <cell r="U181">
            <v>4.4403834222644578</v>
          </cell>
        </row>
        <row r="182">
          <cell r="R182">
            <v>42.760185466116802</v>
          </cell>
          <cell r="U182">
            <v>3.8735697422246984</v>
          </cell>
        </row>
        <row r="183">
          <cell r="R183">
            <v>42.791795453448152</v>
          </cell>
          <cell r="U183">
            <v>3.8307504858467447</v>
          </cell>
        </row>
        <row r="184">
          <cell r="R184">
            <v>48.167102614369874</v>
          </cell>
          <cell r="U184">
            <v>4.8464874086511571</v>
          </cell>
        </row>
        <row r="185">
          <cell r="R185">
            <v>43.096517716806282</v>
          </cell>
          <cell r="U185">
            <v>4.3589797176774399</v>
          </cell>
        </row>
        <row r="186">
          <cell r="R186">
            <v>42.967177415754023</v>
          </cell>
          <cell r="U186">
            <v>3.0719808298663209</v>
          </cell>
        </row>
        <row r="187">
          <cell r="R187">
            <v>42.455906756839134</v>
          </cell>
          <cell r="U187">
            <v>5.7624579325218024</v>
          </cell>
        </row>
        <row r="188">
          <cell r="R188">
            <v>43.554965028069311</v>
          </cell>
          <cell r="U188">
            <v>5.6881865230092865</v>
          </cell>
        </row>
        <row r="189">
          <cell r="R189">
            <v>47.466736622233533</v>
          </cell>
          <cell r="U189">
            <v>3.5743024564934887</v>
          </cell>
        </row>
        <row r="190">
          <cell r="R190">
            <v>42.953222784967778</v>
          </cell>
          <cell r="U190">
            <v>3.7399101481012531</v>
          </cell>
        </row>
        <row r="191">
          <cell r="R191">
            <v>42.597681416489557</v>
          </cell>
          <cell r="U191">
            <v>4.1040955517548081</v>
          </cell>
        </row>
        <row r="192">
          <cell r="R192">
            <v>45.299855422594874</v>
          </cell>
          <cell r="U192">
            <v>2.871046404824134</v>
          </cell>
        </row>
        <row r="193">
          <cell r="R193">
            <v>40.748502211519572</v>
          </cell>
          <cell r="U193">
            <v>3.5409043301044596</v>
          </cell>
        </row>
        <row r="194">
          <cell r="R194">
            <v>40.86534553862527</v>
          </cell>
          <cell r="U194">
            <v>4.1344566652092709</v>
          </cell>
        </row>
        <row r="195">
          <cell r="R195">
            <v>39.635270118078758</v>
          </cell>
          <cell r="U195">
            <v>3.4065911319285487</v>
          </cell>
        </row>
        <row r="196">
          <cell r="R196">
            <v>40.695636654571246</v>
          </cell>
          <cell r="U196">
            <v>3.4415911443277354</v>
          </cell>
        </row>
        <row r="197">
          <cell r="R197">
            <v>42.118513964251044</v>
          </cell>
          <cell r="U197">
            <v>2.815247960027246</v>
          </cell>
        </row>
        <row r="198">
          <cell r="R198">
            <v>47.206271262453356</v>
          </cell>
          <cell r="U198">
            <v>3.4044445469380396</v>
          </cell>
        </row>
        <row r="199">
          <cell r="R199">
            <v>43.676871277293856</v>
          </cell>
          <cell r="U199">
            <v>3.8669074662976297</v>
          </cell>
        </row>
        <row r="200">
          <cell r="R200">
            <v>42.470983011970574</v>
          </cell>
          <cell r="U200">
            <v>2.6980139101109075</v>
          </cell>
        </row>
        <row r="201">
          <cell r="R201">
            <v>43.616568792842664</v>
          </cell>
          <cell r="U201">
            <v>4.3700205549875921</v>
          </cell>
        </row>
        <row r="213">
          <cell r="R213">
            <v>37.914094259717125</v>
          </cell>
          <cell r="U213">
            <v>4.6991533698912296</v>
          </cell>
        </row>
        <row r="214">
          <cell r="R214">
            <v>40.495234765939685</v>
          </cell>
          <cell r="U214">
            <v>5.6311144729745433</v>
          </cell>
        </row>
        <row r="215">
          <cell r="R215">
            <v>43.87251163281217</v>
          </cell>
          <cell r="U215">
            <v>5.9473953717034149</v>
          </cell>
        </row>
        <row r="216">
          <cell r="R216">
            <v>44.428872135334281</v>
          </cell>
          <cell r="U216">
            <v>3.986122035940272</v>
          </cell>
        </row>
        <row r="217">
          <cell r="R217">
            <v>45.623145021111327</v>
          </cell>
          <cell r="U217">
            <v>5.5949897538153346</v>
          </cell>
        </row>
        <row r="218">
          <cell r="R218">
            <v>45.879000846545679</v>
          </cell>
          <cell r="U218">
            <v>3.1138631568306421</v>
          </cell>
        </row>
        <row r="219">
          <cell r="R219">
            <v>45.015822066631628</v>
          </cell>
          <cell r="U219">
            <v>4.8808591605394787</v>
          </cell>
        </row>
        <row r="220">
          <cell r="R220">
            <v>44.767539537358068</v>
          </cell>
          <cell r="U220">
            <v>3.7434836645068543</v>
          </cell>
        </row>
        <row r="221">
          <cell r="R221">
            <v>45.510176779632154</v>
          </cell>
          <cell r="U221">
            <v>3.1510203588964982</v>
          </cell>
        </row>
        <row r="222">
          <cell r="R222">
            <v>45.214677274088267</v>
          </cell>
          <cell r="U222">
            <v>3.0102439210818996</v>
          </cell>
        </row>
        <row r="223">
          <cell r="R223">
            <v>46.46289763076625</v>
          </cell>
          <cell r="U223">
            <v>4.3013505409519741</v>
          </cell>
        </row>
        <row r="224">
          <cell r="R224">
            <v>47.619089797160818</v>
          </cell>
          <cell r="U224">
            <v>3.6694958479654485</v>
          </cell>
        </row>
        <row r="225">
          <cell r="R225">
            <v>47.023813482667805</v>
          </cell>
          <cell r="U225">
            <v>4.3438572454707494</v>
          </cell>
        </row>
        <row r="226">
          <cell r="R226">
            <v>46.122294066347543</v>
          </cell>
          <cell r="U226">
            <v>4.6793681672959577</v>
          </cell>
        </row>
        <row r="227">
          <cell r="R227">
            <v>46.468913567576784</v>
          </cell>
          <cell r="U227">
            <v>3.7512642980607818</v>
          </cell>
        </row>
        <row r="228">
          <cell r="R228">
            <v>51.270454029678831</v>
          </cell>
          <cell r="U228">
            <v>7.8338576230578223</v>
          </cell>
        </row>
        <row r="229">
          <cell r="R229">
            <v>53.822395471667448</v>
          </cell>
          <cell r="U229">
            <v>14.065085924651772</v>
          </cell>
        </row>
        <row r="230">
          <cell r="R230">
            <v>58.029522719695876</v>
          </cell>
          <cell r="U230">
            <v>15.928246791279102</v>
          </cell>
        </row>
        <row r="231">
          <cell r="L231" t="str">
            <v>Mayotte - Nord-Est</v>
          </cell>
          <cell r="R231">
            <v>48.750546344128402</v>
          </cell>
          <cell r="U231">
            <v>4.8823573055964244</v>
          </cell>
        </row>
        <row r="232">
          <cell r="R232">
            <v>48.498724114465098</v>
          </cell>
          <cell r="U232">
            <v>5.8620286874657239</v>
          </cell>
        </row>
        <row r="233">
          <cell r="R233">
            <v>55.129546394301087</v>
          </cell>
          <cell r="U233">
            <v>9.7625238406574848</v>
          </cell>
        </row>
        <row r="234">
          <cell r="R234">
            <v>46.157057583661079</v>
          </cell>
          <cell r="U234">
            <v>4.9715651592378709</v>
          </cell>
        </row>
        <row r="235">
          <cell r="R235">
            <v>59.103715081057558</v>
          </cell>
          <cell r="U235">
            <v>12.163018925677822</v>
          </cell>
        </row>
        <row r="236">
          <cell r="R236">
            <v>46.057390616939315</v>
          </cell>
          <cell r="U236">
            <v>3.9521872618781444</v>
          </cell>
        </row>
        <row r="237">
          <cell r="R237">
            <v>48.201447866658604</v>
          </cell>
          <cell r="U237">
            <v>4.6616487298509295</v>
          </cell>
        </row>
        <row r="238">
          <cell r="R238">
            <v>42.263824736711619</v>
          </cell>
          <cell r="U238">
            <v>4.2533549685939525</v>
          </cell>
        </row>
        <row r="239">
          <cell r="R239">
            <v>44.306205993571062</v>
          </cell>
          <cell r="U239">
            <v>5.0580193650409768</v>
          </cell>
        </row>
        <row r="240">
          <cell r="R240">
            <v>50.956447065376189</v>
          </cell>
          <cell r="U240">
            <v>5.9803694680477806</v>
          </cell>
        </row>
        <row r="241">
          <cell r="R241">
            <v>37.160292400564643</v>
          </cell>
          <cell r="U241">
            <v>3.172096095479116</v>
          </cell>
        </row>
        <row r="242">
          <cell r="R242">
            <v>45.660761649622053</v>
          </cell>
          <cell r="U242">
            <v>3.4841545033848149</v>
          </cell>
        </row>
        <row r="243">
          <cell r="R243">
            <v>44.529811362080054</v>
          </cell>
          <cell r="U243">
            <v>4.2525058599530752</v>
          </cell>
        </row>
        <row r="244">
          <cell r="R244">
            <v>47.614736783620216</v>
          </cell>
          <cell r="U244">
            <v>6.5190508532985847</v>
          </cell>
        </row>
        <row r="245">
          <cell r="R245">
            <v>48.665596161082831</v>
          </cell>
          <cell r="U245">
            <v>5.1574391862105591</v>
          </cell>
        </row>
        <row r="246">
          <cell r="R246">
            <v>51.248810038053044</v>
          </cell>
          <cell r="U246">
            <v>7.5169040240664504</v>
          </cell>
        </row>
        <row r="247">
          <cell r="R247">
            <v>60.144586852576879</v>
          </cell>
          <cell r="U247">
            <v>14.001105077753145</v>
          </cell>
        </row>
        <row r="248">
          <cell r="R248">
            <v>61.63528679915138</v>
          </cell>
          <cell r="U248">
            <v>13.1236691859005</v>
          </cell>
        </row>
        <row r="249">
          <cell r="R249">
            <v>46.388971328330989</v>
          </cell>
          <cell r="U249">
            <v>5.5675029049143632</v>
          </cell>
        </row>
        <row r="250">
          <cell r="R250">
            <v>48.336916495061651</v>
          </cell>
          <cell r="U250">
            <v>6.047283179985258</v>
          </cell>
        </row>
        <row r="251">
          <cell r="R251">
            <v>55.598874379559518</v>
          </cell>
          <cell r="U251">
            <v>10.927706037146152</v>
          </cell>
        </row>
        <row r="252">
          <cell r="R252">
            <v>59.300219808964371</v>
          </cell>
          <cell r="U252">
            <v>12.335290603182615</v>
          </cell>
        </row>
        <row r="253">
          <cell r="R253">
            <v>60.825342157373669</v>
          </cell>
          <cell r="U253">
            <v>13.117967583452742</v>
          </cell>
        </row>
        <row r="254">
          <cell r="R254">
            <v>43.922631110911489</v>
          </cell>
          <cell r="U254">
            <v>4.9640003675630702</v>
          </cell>
        </row>
        <row r="255">
          <cell r="R255">
            <v>40.636252516616615</v>
          </cell>
          <cell r="U255">
            <v>5.4679062113656656</v>
          </cell>
        </row>
        <row r="256">
          <cell r="R256">
            <v>42.416465847795465</v>
          </cell>
          <cell r="U256">
            <v>7.1187734452783902</v>
          </cell>
        </row>
        <row r="257">
          <cell r="R257">
            <v>47.009272948528874</v>
          </cell>
          <cell r="U257">
            <v>12.163093924031323</v>
          </cell>
        </row>
        <row r="258">
          <cell r="R258">
            <v>42.967777065290754</v>
          </cell>
          <cell r="U258">
            <v>10.009714150106003</v>
          </cell>
        </row>
        <row r="259">
          <cell r="R259">
            <v>39.559362800156919</v>
          </cell>
          <cell r="U259">
            <v>3.9762752840260558</v>
          </cell>
        </row>
        <row r="260">
          <cell r="R260">
            <v>42.784310522057297</v>
          </cell>
          <cell r="U260">
            <v>3.5627923568883806</v>
          </cell>
        </row>
        <row r="261">
          <cell r="R261">
            <v>55.425078895147777</v>
          </cell>
          <cell r="U261">
            <v>15.05144045677914</v>
          </cell>
        </row>
        <row r="262">
          <cell r="R262">
            <v>47.487367245876342</v>
          </cell>
          <cell r="U262">
            <v>13.115263748263544</v>
          </cell>
        </row>
        <row r="263">
          <cell r="R263">
            <v>38.917142461930297</v>
          </cell>
          <cell r="U263">
            <v>4.5862984161172449</v>
          </cell>
        </row>
        <row r="264">
          <cell r="R264">
            <v>42.953084368764223</v>
          </cell>
          <cell r="U264">
            <v>4.7080249059001353</v>
          </cell>
        </row>
        <row r="265">
          <cell r="R265">
            <v>55.670786401890105</v>
          </cell>
          <cell r="U265">
            <v>13.317325374569789</v>
          </cell>
        </row>
        <row r="266">
          <cell r="R266">
            <v>55.293033525550079</v>
          </cell>
          <cell r="U266">
            <v>14.810995788632138</v>
          </cell>
        </row>
        <row r="267">
          <cell r="R267">
            <v>50.80482100110563</v>
          </cell>
          <cell r="U267">
            <v>12.004342967822316</v>
          </cell>
        </row>
        <row r="268">
          <cell r="R268">
            <v>43.154169569622226</v>
          </cell>
          <cell r="U268">
            <v>3.5217416517678855</v>
          </cell>
        </row>
        <row r="269">
          <cell r="R269">
            <v>55.466445862441994</v>
          </cell>
          <cell r="U269">
            <v>14.218763173791256</v>
          </cell>
        </row>
        <row r="270">
          <cell r="R270">
            <v>41.190374818801025</v>
          </cell>
          <cell r="U270">
            <v>4.1241927227835813</v>
          </cell>
        </row>
        <row r="271">
          <cell r="R271">
            <v>42.880096311807009</v>
          </cell>
          <cell r="U271">
            <v>6.7672888005902481</v>
          </cell>
        </row>
        <row r="272">
          <cell r="R272">
            <v>43.135135719480232</v>
          </cell>
          <cell r="U272">
            <v>3.8942919766476969</v>
          </cell>
        </row>
        <row r="273">
          <cell r="R273">
            <v>50.079782163002058</v>
          </cell>
          <cell r="U273">
            <v>3.9255190204659876</v>
          </cell>
        </row>
        <row r="274">
          <cell r="R274">
            <v>41.166848567182178</v>
          </cell>
          <cell r="U274">
            <v>4.8160606156927273</v>
          </cell>
        </row>
        <row r="275">
          <cell r="R275">
            <v>41.612922264507759</v>
          </cell>
          <cell r="U275">
            <v>5.1899379227373101</v>
          </cell>
        </row>
        <row r="276">
          <cell r="R276">
            <v>42.863593104233985</v>
          </cell>
          <cell r="U276">
            <v>5.7567104435746979</v>
          </cell>
        </row>
        <row r="277">
          <cell r="R277">
            <v>42.617106955333</v>
          </cell>
          <cell r="U277">
            <v>5.9708178017479145</v>
          </cell>
        </row>
        <row r="278">
          <cell r="R278">
            <v>43.225340017499818</v>
          </cell>
          <cell r="U278">
            <v>7.4191170396784525</v>
          </cell>
        </row>
        <row r="279">
          <cell r="R279">
            <v>44.326288468352132</v>
          </cell>
          <cell r="U279">
            <v>7.9554528809738221</v>
          </cell>
        </row>
        <row r="280">
          <cell r="R280">
            <v>44.314804025213185</v>
          </cell>
          <cell r="U280">
            <v>8.838180858709805</v>
          </cell>
        </row>
        <row r="281">
          <cell r="R281">
            <v>43.179712298180405</v>
          </cell>
          <cell r="U281">
            <v>8.7012545397162757</v>
          </cell>
        </row>
        <row r="282">
          <cell r="R282">
            <v>48.427993438525583</v>
          </cell>
          <cell r="U282">
            <v>11.257069100450485</v>
          </cell>
        </row>
        <row r="283">
          <cell r="R283">
            <v>55.555489826848415</v>
          </cell>
          <cell r="U283">
            <v>14.421784948625604</v>
          </cell>
        </row>
        <row r="284">
          <cell r="R284">
            <v>39.804106428573121</v>
          </cell>
          <cell r="U284">
            <v>5.2795002782546074</v>
          </cell>
        </row>
        <row r="285">
          <cell r="R285">
            <v>50.996338941969697</v>
          </cell>
          <cell r="U285">
            <v>13.134805452012099</v>
          </cell>
        </row>
        <row r="286">
          <cell r="R286">
            <v>42.652322423178944</v>
          </cell>
          <cell r="U286">
            <v>7.907571657168571</v>
          </cell>
        </row>
        <row r="287">
          <cell r="R287">
            <v>50.762584958830637</v>
          </cell>
          <cell r="U287">
            <v>13.291974759512515</v>
          </cell>
        </row>
        <row r="288">
          <cell r="R288">
            <v>39.55154755644574</v>
          </cell>
          <cell r="U288">
            <v>7.4261299260165421</v>
          </cell>
        </row>
        <row r="289">
          <cell r="R289">
            <v>42.322209809894538</v>
          </cell>
          <cell r="U289">
            <v>5.4748207457567055</v>
          </cell>
        </row>
        <row r="290">
          <cell r="R290">
            <v>42.333942378622538</v>
          </cell>
          <cell r="U290">
            <v>6.2350704413068359</v>
          </cell>
        </row>
        <row r="291">
          <cell r="L291" t="str">
            <v>Moheli</v>
          </cell>
          <cell r="R291">
            <v>47.433487586570863</v>
          </cell>
          <cell r="U291">
            <v>4.1558359148563309</v>
          </cell>
        </row>
        <row r="292">
          <cell r="R292">
            <v>48.557027973637013</v>
          </cell>
          <cell r="U292">
            <v>4.5833723759242551</v>
          </cell>
        </row>
        <row r="293">
          <cell r="R293">
            <v>46.650576600505609</v>
          </cell>
          <cell r="U293">
            <v>3.8099006189494151</v>
          </cell>
        </row>
        <row r="294">
          <cell r="R294">
            <v>45.171273963381623</v>
          </cell>
          <cell r="U294">
            <v>4.4173473157931866</v>
          </cell>
        </row>
        <row r="295">
          <cell r="R295">
            <v>40.837202601634118</v>
          </cell>
          <cell r="U295">
            <v>5.3752425447477439</v>
          </cell>
        </row>
        <row r="296">
          <cell r="R296">
            <v>44.360727717335834</v>
          </cell>
          <cell r="U296">
            <v>3.4615843335826026</v>
          </cell>
        </row>
        <row r="297">
          <cell r="R297">
            <v>43.073561304527921</v>
          </cell>
          <cell r="U297">
            <v>5.6995155855047974</v>
          </cell>
        </row>
        <row r="298">
          <cell r="R298">
            <v>42.946705805333984</v>
          </cell>
          <cell r="U298">
            <v>8.2205121010209865</v>
          </cell>
        </row>
        <row r="299">
          <cell r="R299">
            <v>44.202369242798639</v>
          </cell>
          <cell r="U299">
            <v>5.356274764778302</v>
          </cell>
        </row>
        <row r="300">
          <cell r="R300">
            <v>50.836130965718681</v>
          </cell>
          <cell r="U300">
            <v>5.8368204401331711</v>
          </cell>
        </row>
        <row r="301">
          <cell r="R301">
            <v>41.489551796459779</v>
          </cell>
          <cell r="U301">
            <v>5.9450851434927179</v>
          </cell>
        </row>
        <row r="302">
          <cell r="R302">
            <v>39.65474913910522</v>
          </cell>
          <cell r="U302">
            <v>6.7830491948469458</v>
          </cell>
        </row>
        <row r="303">
          <cell r="R303">
            <v>38.932354031459148</v>
          </cell>
          <cell r="U303">
            <v>5.0942414077642821</v>
          </cell>
        </row>
        <row r="304">
          <cell r="R304">
            <v>42.788296193162928</v>
          </cell>
          <cell r="U304">
            <v>3.4463931258433589</v>
          </cell>
        </row>
        <row r="305">
          <cell r="R305">
            <v>48.058130447404729</v>
          </cell>
          <cell r="U305">
            <v>4.1699028587769824</v>
          </cell>
        </row>
        <row r="306">
          <cell r="R306">
            <v>41.507744879884839</v>
          </cell>
          <cell r="U306">
            <v>3.5426992445252026</v>
          </cell>
        </row>
        <row r="307">
          <cell r="R307">
            <v>40.899518655609917</v>
          </cell>
          <cell r="U307">
            <v>2.1472247294195208</v>
          </cell>
        </row>
        <row r="308">
          <cell r="R308">
            <v>46.996270978138469</v>
          </cell>
          <cell r="U308">
            <v>3.4891170877708859</v>
          </cell>
        </row>
        <row r="309">
          <cell r="R309">
            <v>44.861990979015687</v>
          </cell>
          <cell r="U309">
            <v>2.9732104403645323</v>
          </cell>
        </row>
        <row r="310">
          <cell r="R310">
            <v>46.129442284081946</v>
          </cell>
          <cell r="U310">
            <v>2.3278718328468599</v>
          </cell>
        </row>
        <row r="311">
          <cell r="R311">
            <v>44.536330369361579</v>
          </cell>
          <cell r="U311">
            <v>2.1162653437923589</v>
          </cell>
        </row>
        <row r="312">
          <cell r="R312">
            <v>47.310919411827179</v>
          </cell>
          <cell r="U312">
            <v>3.1905443252410732</v>
          </cell>
        </row>
        <row r="313">
          <cell r="R313">
            <v>45.858647412622105</v>
          </cell>
          <cell r="U313">
            <v>2.7880089620548083</v>
          </cell>
        </row>
        <row r="314">
          <cell r="R314">
            <v>46.942605211231239</v>
          </cell>
          <cell r="U314">
            <v>3.0514234510255367</v>
          </cell>
        </row>
        <row r="315">
          <cell r="R315">
            <v>45.61081467375346</v>
          </cell>
          <cell r="U315">
            <v>3.8230490112021056</v>
          </cell>
        </row>
        <row r="316">
          <cell r="R316">
            <v>44.913256779070814</v>
          </cell>
          <cell r="U316">
            <v>3.7713421722883886</v>
          </cell>
        </row>
        <row r="317">
          <cell r="R317">
            <v>48.302210144161783</v>
          </cell>
          <cell r="U317">
            <v>4.9656477718297154</v>
          </cell>
        </row>
        <row r="318">
          <cell r="R318">
            <v>45.956803946603209</v>
          </cell>
          <cell r="U318">
            <v>3.8008620558942345</v>
          </cell>
        </row>
        <row r="319">
          <cell r="R319">
            <v>40.795677563779499</v>
          </cell>
          <cell r="U319">
            <v>1.1441928944456259</v>
          </cell>
        </row>
        <row r="320">
          <cell r="R320">
            <v>44.776824945605725</v>
          </cell>
          <cell r="U320">
            <v>4.3134592275827242</v>
          </cell>
        </row>
        <row r="321">
          <cell r="R321">
            <v>48.096115813256532</v>
          </cell>
          <cell r="U321">
            <v>6.3884783812674719</v>
          </cell>
        </row>
        <row r="322">
          <cell r="R322">
            <v>42.973562954712719</v>
          </cell>
          <cell r="U322">
            <v>3.508469632534517</v>
          </cell>
        </row>
        <row r="323">
          <cell r="R323">
            <v>47.253685230211097</v>
          </cell>
          <cell r="U323">
            <v>4.8293860691253485</v>
          </cell>
        </row>
        <row r="324">
          <cell r="R324">
            <v>43.483511755978803</v>
          </cell>
          <cell r="U324">
            <v>2.7878002568891072</v>
          </cell>
        </row>
        <row r="325">
          <cell r="R325">
            <v>44.303204959079707</v>
          </cell>
          <cell r="U325">
            <v>4.3659054967752216</v>
          </cell>
        </row>
        <row r="326">
          <cell r="R326">
            <v>43.856404817093136</v>
          </cell>
          <cell r="U326">
            <v>3.7357626566707456</v>
          </cell>
        </row>
        <row r="327">
          <cell r="R327">
            <v>45.743257321070189</v>
          </cell>
          <cell r="U327">
            <v>5.1985625769806845</v>
          </cell>
        </row>
        <row r="328">
          <cell r="R328">
            <v>44.14395301589807</v>
          </cell>
          <cell r="U328">
            <v>3.9621687152427305</v>
          </cell>
        </row>
        <row r="329">
          <cell r="R329">
            <v>42.910400059606296</v>
          </cell>
          <cell r="U329">
            <v>2.6935548081838814</v>
          </cell>
        </row>
        <row r="330">
          <cell r="R330">
            <v>42.963630416241855</v>
          </cell>
          <cell r="U330">
            <v>3.5229367070810942</v>
          </cell>
        </row>
        <row r="331">
          <cell r="R331">
            <v>42.975204688500298</v>
          </cell>
          <cell r="U331">
            <v>5.1420658256726242</v>
          </cell>
        </row>
        <row r="332">
          <cell r="R332">
            <v>40.96125908841347</v>
          </cell>
          <cell r="U332">
            <v>4.5467099761396836</v>
          </cell>
        </row>
        <row r="333">
          <cell r="R333">
            <v>42.204861834732256</v>
          </cell>
          <cell r="U333">
            <v>4.3253429830626224</v>
          </cell>
        </row>
        <row r="334">
          <cell r="R334">
            <v>41.856914900548361</v>
          </cell>
          <cell r="U334">
            <v>6.2868504257278452</v>
          </cell>
        </row>
        <row r="335">
          <cell r="R335">
            <v>42.125674538296003</v>
          </cell>
          <cell r="U335">
            <v>5.9464018194710775</v>
          </cell>
        </row>
        <row r="336">
          <cell r="R336">
            <v>40.967914629707472</v>
          </cell>
          <cell r="U336">
            <v>4.408326797878563</v>
          </cell>
        </row>
        <row r="337">
          <cell r="R337">
            <v>43.266370162158282</v>
          </cell>
          <cell r="U337">
            <v>8.8204592069423278</v>
          </cell>
        </row>
        <row r="338">
          <cell r="R338">
            <v>55.473405013996015</v>
          </cell>
          <cell r="U338">
            <v>10.510210746644347</v>
          </cell>
        </row>
        <row r="339">
          <cell r="R339">
            <v>52.880171459334271</v>
          </cell>
          <cell r="U339">
            <v>10.797468740159879</v>
          </cell>
        </row>
        <row r="340">
          <cell r="R340">
            <v>56.450389944077209</v>
          </cell>
          <cell r="U340">
            <v>14.739708868982337</v>
          </cell>
        </row>
        <row r="341">
          <cell r="R341">
            <v>55.658086488393074</v>
          </cell>
          <cell r="U341">
            <v>12.16015024708776</v>
          </cell>
        </row>
        <row r="351">
          <cell r="R351">
            <v>42.852117103690873</v>
          </cell>
          <cell r="U351">
            <v>5.9300438038273393</v>
          </cell>
        </row>
        <row r="352">
          <cell r="R352">
            <v>44.435141948359671</v>
          </cell>
          <cell r="U352">
            <v>2.4885357684248173</v>
          </cell>
        </row>
        <row r="353">
          <cell r="R353">
            <v>44.588021191633679</v>
          </cell>
          <cell r="U353">
            <v>4.626440789415863</v>
          </cell>
        </row>
        <row r="354">
          <cell r="R354">
            <v>45.713610378889037</v>
          </cell>
          <cell r="U354">
            <v>7.4934448747777562</v>
          </cell>
        </row>
        <row r="355">
          <cell r="R355">
            <v>46.007040673109053</v>
          </cell>
          <cell r="U355">
            <v>4.4904117662750869</v>
          </cell>
        </row>
        <row r="356">
          <cell r="R356">
            <v>45.826781266040875</v>
          </cell>
          <cell r="U356">
            <v>5.5363929940885317</v>
          </cell>
        </row>
        <row r="357">
          <cell r="R357">
            <v>45.969506490006339</v>
          </cell>
          <cell r="U357">
            <v>5.3792078694499299</v>
          </cell>
        </row>
        <row r="358">
          <cell r="R358">
            <v>46.020373849998194</v>
          </cell>
          <cell r="U358">
            <v>4.6311469223584165</v>
          </cell>
        </row>
        <row r="359">
          <cell r="R359">
            <v>46.248578453082615</v>
          </cell>
          <cell r="U359">
            <v>6.1803050101123738</v>
          </cell>
        </row>
        <row r="360">
          <cell r="R360">
            <v>46.250158331378692</v>
          </cell>
          <cell r="U360">
            <v>6.5014100805741739</v>
          </cell>
        </row>
        <row r="361">
          <cell r="R361">
            <v>47.500269339978161</v>
          </cell>
          <cell r="U361">
            <v>5.1299686571639498</v>
          </cell>
        </row>
        <row r="362">
          <cell r="R362">
            <v>58.288994958027679</v>
          </cell>
          <cell r="U362">
            <v>14.377529014462384</v>
          </cell>
        </row>
        <row r="363">
          <cell r="R363">
            <v>58.289995489804987</v>
          </cell>
          <cell r="U363">
            <v>13.784513915489452</v>
          </cell>
        </row>
        <row r="364">
          <cell r="R364">
            <v>58.455526477209531</v>
          </cell>
          <cell r="U364">
            <v>14.467361638708685</v>
          </cell>
        </row>
        <row r="365">
          <cell r="R365">
            <v>58.656186573849752</v>
          </cell>
          <cell r="U365">
            <v>14.698027335310529</v>
          </cell>
        </row>
        <row r="366">
          <cell r="R366">
            <v>58.93560542970787</v>
          </cell>
          <cell r="U366">
            <v>14.36426976204473</v>
          </cell>
        </row>
        <row r="367">
          <cell r="R367">
            <v>58.943336481301863</v>
          </cell>
          <cell r="U367">
            <v>14.612310148411691</v>
          </cell>
        </row>
        <row r="368">
          <cell r="R368">
            <v>59.020596669408526</v>
          </cell>
          <cell r="U368">
            <v>14.963062833935499</v>
          </cell>
        </row>
        <row r="369">
          <cell r="R369">
            <v>59.126518401101499</v>
          </cell>
          <cell r="U369">
            <v>14.524763171209036</v>
          </cell>
        </row>
        <row r="370">
          <cell r="R370">
            <v>59.161865756515091</v>
          </cell>
          <cell r="U370">
            <v>14.85509849994407</v>
          </cell>
        </row>
        <row r="371">
          <cell r="R371">
            <v>59.217099531338</v>
          </cell>
          <cell r="U371">
            <v>14.614435857066564</v>
          </cell>
        </row>
        <row r="372">
          <cell r="R372">
            <v>59.268103581408376</v>
          </cell>
          <cell r="U372">
            <v>14.285619435966044</v>
          </cell>
        </row>
        <row r="373">
          <cell r="R373">
            <v>59.280197647363927</v>
          </cell>
          <cell r="U373">
            <v>14.54561712169262</v>
          </cell>
        </row>
        <row r="374">
          <cell r="R374">
            <v>59.282191255556754</v>
          </cell>
          <cell r="U374">
            <v>14.080019932008895</v>
          </cell>
        </row>
        <row r="375">
          <cell r="R375">
            <v>59.332551126087274</v>
          </cell>
          <cell r="U375">
            <v>14.214348696304178</v>
          </cell>
        </row>
        <row r="376">
          <cell r="R376">
            <v>57.911896379894728</v>
          </cell>
          <cell r="U376">
            <v>15.916319476308107</v>
          </cell>
        </row>
        <row r="377">
          <cell r="R377">
            <v>58.036671802975668</v>
          </cell>
          <cell r="U377">
            <v>14.532183523527298</v>
          </cell>
        </row>
        <row r="378">
          <cell r="R378">
            <v>58.453305794591742</v>
          </cell>
          <cell r="U378">
            <v>15.520003441127955</v>
          </cell>
        </row>
        <row r="379">
          <cell r="R379">
            <v>58.985837003657274</v>
          </cell>
          <cell r="U379">
            <v>14.116508873642719</v>
          </cell>
        </row>
        <row r="380">
          <cell r="R380">
            <v>59.081627849324654</v>
          </cell>
          <cell r="U380">
            <v>14.646427077125246</v>
          </cell>
        </row>
        <row r="381">
          <cell r="R381">
            <v>59.125099559436173</v>
          </cell>
          <cell r="U381">
            <v>14.026206790647958</v>
          </cell>
        </row>
        <row r="382">
          <cell r="R382">
            <v>57.773686128575214</v>
          </cell>
          <cell r="U382">
            <v>16.588490984739014</v>
          </cell>
        </row>
        <row r="383">
          <cell r="R383">
            <v>57.918089053699433</v>
          </cell>
          <cell r="U383">
            <v>15.627237339696151</v>
          </cell>
        </row>
        <row r="384">
          <cell r="R384">
            <v>58.231082151942587</v>
          </cell>
          <cell r="U384">
            <v>15.223129193929012</v>
          </cell>
        </row>
        <row r="385">
          <cell r="R385">
            <v>58.301550827706777</v>
          </cell>
          <cell r="U385">
            <v>15.285722101792835</v>
          </cell>
        </row>
        <row r="386">
          <cell r="R386">
            <v>58.321558560128338</v>
          </cell>
          <cell r="U386">
            <v>13.623104054514275</v>
          </cell>
        </row>
        <row r="387">
          <cell r="R387">
            <v>58.567031017821634</v>
          </cell>
          <cell r="U387">
            <v>15.255180082947129</v>
          </cell>
        </row>
        <row r="388">
          <cell r="R388">
            <v>58.617211974069534</v>
          </cell>
          <cell r="U388">
            <v>14.425257008455747</v>
          </cell>
        </row>
        <row r="389">
          <cell r="R389">
            <v>58.647329220576914</v>
          </cell>
          <cell r="U389">
            <v>15.623773190105343</v>
          </cell>
        </row>
        <row r="390">
          <cell r="R390">
            <v>58.954678325929926</v>
          </cell>
          <cell r="U390">
            <v>14.471392132059517</v>
          </cell>
        </row>
        <row r="391">
          <cell r="R391">
            <v>59.106255480623268</v>
          </cell>
          <cell r="U391">
            <v>14.809086004385861</v>
          </cell>
        </row>
        <row r="392">
          <cell r="R392">
            <v>59.125013608648324</v>
          </cell>
          <cell r="U392">
            <v>14.328394246073209</v>
          </cell>
        </row>
        <row r="393">
          <cell r="R393">
            <v>59.217120951025187</v>
          </cell>
          <cell r="U393">
            <v>14.603816262746943</v>
          </cell>
        </row>
        <row r="394">
          <cell r="R394">
            <v>59.235183736556394</v>
          </cell>
          <cell r="U394">
            <v>14.227323811504622</v>
          </cell>
        </row>
        <row r="395">
          <cell r="R395">
            <v>59.241492404584704</v>
          </cell>
          <cell r="U395">
            <v>14.633147986601809</v>
          </cell>
        </row>
      </sheetData>
      <sheetData sheetId="5"/>
      <sheetData sheetId="6">
        <row r="18">
          <cell r="B18" t="str">
            <v>Anjouan</v>
          </cell>
          <cell r="F18">
            <v>47.73</v>
          </cell>
          <cell r="H18">
            <v>11.43</v>
          </cell>
          <cell r="L18">
            <v>11.602406</v>
          </cell>
        </row>
        <row r="19">
          <cell r="F19">
            <v>46.3</v>
          </cell>
          <cell r="H19">
            <v>14.97</v>
          </cell>
          <cell r="L19">
            <v>11.310181999999999</v>
          </cell>
        </row>
        <row r="20">
          <cell r="F20">
            <v>46.31</v>
          </cell>
          <cell r="H20">
            <v>16.43</v>
          </cell>
          <cell r="L20">
            <v>11.543288</v>
          </cell>
        </row>
        <row r="21">
          <cell r="F21">
            <v>49.68</v>
          </cell>
          <cell r="H21">
            <v>17.670000000000002</v>
          </cell>
          <cell r="L21">
            <v>10.042266</v>
          </cell>
        </row>
        <row r="22">
          <cell r="F22">
            <v>55.75</v>
          </cell>
          <cell r="H22">
            <v>20.13</v>
          </cell>
          <cell r="L22">
            <v>6.0623260000000005</v>
          </cell>
        </row>
        <row r="23">
          <cell r="F23">
            <v>47.23</v>
          </cell>
          <cell r="H23">
            <v>12</v>
          </cell>
          <cell r="L23">
            <v>11.874269999999999</v>
          </cell>
        </row>
        <row r="24">
          <cell r="F24">
            <v>49.92</v>
          </cell>
          <cell r="H24">
            <v>13.77</v>
          </cell>
          <cell r="L24">
            <v>11.865212</v>
          </cell>
        </row>
        <row r="25">
          <cell r="F25">
            <v>46.25</v>
          </cell>
          <cell r="H25">
            <v>11.95</v>
          </cell>
          <cell r="L25">
            <v>11.675252</v>
          </cell>
        </row>
        <row r="26">
          <cell r="F26">
            <v>48.36</v>
          </cell>
          <cell r="H26">
            <v>16.41</v>
          </cell>
          <cell r="L26">
            <v>10.982246</v>
          </cell>
        </row>
        <row r="27">
          <cell r="F27">
            <v>55.59</v>
          </cell>
          <cell r="H27">
            <v>18.649999999999999</v>
          </cell>
          <cell r="L27">
            <v>7.6092199999999997</v>
          </cell>
        </row>
        <row r="28">
          <cell r="F28">
            <v>56.09</v>
          </cell>
          <cell r="H28">
            <v>18.57</v>
          </cell>
          <cell r="L28">
            <v>6.8322859999999999</v>
          </cell>
        </row>
        <row r="29">
          <cell r="F29">
            <v>44.65</v>
          </cell>
          <cell r="H29">
            <v>13.85</v>
          </cell>
          <cell r="L29">
            <v>12.112106000000001</v>
          </cell>
        </row>
        <row r="30">
          <cell r="F30">
            <v>46.78</v>
          </cell>
          <cell r="H30">
            <v>16.260000000000002</v>
          </cell>
          <cell r="L30">
            <v>11.660222000000001</v>
          </cell>
        </row>
        <row r="31">
          <cell r="F31">
            <v>49.57</v>
          </cell>
          <cell r="H31">
            <v>17.809999999999999</v>
          </cell>
          <cell r="L31">
            <v>10.143168000000001</v>
          </cell>
        </row>
        <row r="32">
          <cell r="F32">
            <v>52.96</v>
          </cell>
          <cell r="H32">
            <v>18.95</v>
          </cell>
          <cell r="L32">
            <v>8.7762539999999998</v>
          </cell>
        </row>
        <row r="33">
          <cell r="F33">
            <v>54.72</v>
          </cell>
          <cell r="H33">
            <v>19.78</v>
          </cell>
          <cell r="L33">
            <v>7.0181780000000007</v>
          </cell>
        </row>
        <row r="34">
          <cell r="F34">
            <v>56</v>
          </cell>
          <cell r="H34">
            <v>17.86</v>
          </cell>
          <cell r="L34">
            <v>6.1343100000000002</v>
          </cell>
        </row>
        <row r="35">
          <cell r="F35">
            <v>47.33</v>
          </cell>
          <cell r="H35">
            <v>10.52</v>
          </cell>
          <cell r="L35">
            <v>11.852466</v>
          </cell>
        </row>
        <row r="36">
          <cell r="F36">
            <v>46.53</v>
          </cell>
          <cell r="H36">
            <v>11.77</v>
          </cell>
          <cell r="L36">
            <v>11.595431999999999</v>
          </cell>
        </row>
        <row r="37">
          <cell r="F37">
            <v>47.73</v>
          </cell>
          <cell r="H37">
            <v>11.43</v>
          </cell>
          <cell r="L37">
            <v>11.602406</v>
          </cell>
        </row>
        <row r="38">
          <cell r="F38">
            <v>47.65</v>
          </cell>
          <cell r="H38">
            <v>10.4</v>
          </cell>
          <cell r="L38">
            <v>10.829619999999998</v>
          </cell>
        </row>
        <row r="39">
          <cell r="F39">
            <v>46.59</v>
          </cell>
          <cell r="H39">
            <v>10.52</v>
          </cell>
          <cell r="L39">
            <v>12.163128</v>
          </cell>
        </row>
        <row r="40">
          <cell r="F40">
            <v>43.3</v>
          </cell>
          <cell r="H40">
            <v>12.11</v>
          </cell>
          <cell r="L40">
            <v>12.690062000000001</v>
          </cell>
        </row>
        <row r="41">
          <cell r="F41">
            <v>44.74</v>
          </cell>
          <cell r="H41">
            <v>12.15</v>
          </cell>
          <cell r="L41">
            <v>11.226174</v>
          </cell>
        </row>
        <row r="42">
          <cell r="F42">
            <v>44.78</v>
          </cell>
          <cell r="H42">
            <v>13.37</v>
          </cell>
          <cell r="L42">
            <v>12.24423</v>
          </cell>
        </row>
        <row r="43">
          <cell r="F43">
            <v>44.4</v>
          </cell>
          <cell r="H43">
            <v>14.5</v>
          </cell>
          <cell r="L43">
            <v>13.061043999999999</v>
          </cell>
        </row>
        <row r="44">
          <cell r="F44">
            <v>44</v>
          </cell>
          <cell r="H44">
            <v>16.600000000000001</v>
          </cell>
          <cell r="L44">
            <v>12.964952</v>
          </cell>
        </row>
        <row r="45">
          <cell r="F45">
            <v>52.5</v>
          </cell>
          <cell r="H45">
            <v>19</v>
          </cell>
          <cell r="L45">
            <v>9.0060940000000009</v>
          </cell>
        </row>
        <row r="46">
          <cell r="F46">
            <v>53.55</v>
          </cell>
          <cell r="H46">
            <v>19.649999999999999</v>
          </cell>
          <cell r="L46">
            <v>8.0149919999999995</v>
          </cell>
        </row>
        <row r="47">
          <cell r="F47">
            <v>47.73</v>
          </cell>
          <cell r="H47">
            <v>11.43</v>
          </cell>
          <cell r="L47">
            <v>11.602406</v>
          </cell>
        </row>
        <row r="48">
          <cell r="F48">
            <v>47.33</v>
          </cell>
          <cell r="H48">
            <v>10.52</v>
          </cell>
          <cell r="L48">
            <v>11.852466</v>
          </cell>
        </row>
        <row r="49">
          <cell r="F49">
            <v>49.12</v>
          </cell>
          <cell r="H49">
            <v>12.22</v>
          </cell>
          <cell r="L49">
            <v>10.970462000000001</v>
          </cell>
        </row>
        <row r="50">
          <cell r="F50">
            <v>46.88</v>
          </cell>
          <cell r="H50">
            <v>12.08</v>
          </cell>
          <cell r="L50">
            <v>12.330162000000001</v>
          </cell>
        </row>
        <row r="51">
          <cell r="F51">
            <v>46.33</v>
          </cell>
          <cell r="H51">
            <v>14.14</v>
          </cell>
          <cell r="L51">
            <v>12.876194</v>
          </cell>
        </row>
        <row r="52">
          <cell r="F52">
            <v>46.35</v>
          </cell>
          <cell r="H52">
            <v>13.68</v>
          </cell>
          <cell r="L52">
            <v>11.751104000000002</v>
          </cell>
        </row>
        <row r="53">
          <cell r="F53">
            <v>44.38</v>
          </cell>
          <cell r="H53">
            <v>14.79</v>
          </cell>
          <cell r="L53">
            <v>12.611203999999999</v>
          </cell>
        </row>
        <row r="54">
          <cell r="F54">
            <v>48.59</v>
          </cell>
          <cell r="H54">
            <v>16.84</v>
          </cell>
          <cell r="L54">
            <v>9.9903420000000001</v>
          </cell>
        </row>
        <row r="55">
          <cell r="F55">
            <v>46.31</v>
          </cell>
          <cell r="H55">
            <v>16.43</v>
          </cell>
          <cell r="L55">
            <v>11.543288</v>
          </cell>
        </row>
        <row r="56">
          <cell r="F56">
            <v>49.68</v>
          </cell>
          <cell r="H56">
            <v>17.670000000000002</v>
          </cell>
          <cell r="L56">
            <v>10.042266</v>
          </cell>
        </row>
        <row r="57">
          <cell r="F57">
            <v>48.38</v>
          </cell>
          <cell r="H57">
            <v>17.22</v>
          </cell>
          <cell r="L57">
            <v>11.368358000000001</v>
          </cell>
        </row>
        <row r="58">
          <cell r="F58">
            <v>52.56</v>
          </cell>
          <cell r="H58">
            <v>18.61</v>
          </cell>
          <cell r="L58">
            <v>8.6443700000000003</v>
          </cell>
        </row>
        <row r="59">
          <cell r="F59">
            <v>44.12</v>
          </cell>
          <cell r="H59">
            <v>15.22</v>
          </cell>
          <cell r="L59">
            <v>12.723172000000002</v>
          </cell>
        </row>
        <row r="60">
          <cell r="F60">
            <v>43.8</v>
          </cell>
          <cell r="H60">
            <v>14.62</v>
          </cell>
          <cell r="L60">
            <v>12.993112</v>
          </cell>
        </row>
        <row r="61">
          <cell r="F61">
            <v>43.79</v>
          </cell>
          <cell r="H61">
            <v>12.14</v>
          </cell>
          <cell r="L61">
            <v>12.867140000000001</v>
          </cell>
        </row>
        <row r="62">
          <cell r="F62">
            <v>43.17</v>
          </cell>
          <cell r="H62">
            <v>12.83</v>
          </cell>
          <cell r="L62">
            <v>12.498222000000002</v>
          </cell>
        </row>
        <row r="63">
          <cell r="F63">
            <v>45.34</v>
          </cell>
          <cell r="H63">
            <v>15.51</v>
          </cell>
          <cell r="L63">
            <v>12.363252000000001</v>
          </cell>
        </row>
        <row r="64">
          <cell r="F64">
            <v>45.76</v>
          </cell>
          <cell r="H64">
            <v>14.29</v>
          </cell>
          <cell r="L64">
            <v>11.364474000000001</v>
          </cell>
        </row>
        <row r="65">
          <cell r="F65">
            <v>45.68</v>
          </cell>
          <cell r="H65">
            <v>16.46</v>
          </cell>
          <cell r="L65">
            <v>12.651188000000001</v>
          </cell>
        </row>
        <row r="66">
          <cell r="F66">
            <v>44.9</v>
          </cell>
          <cell r="H66">
            <v>15.74</v>
          </cell>
          <cell r="L66">
            <v>12.651188000000001</v>
          </cell>
        </row>
        <row r="67">
          <cell r="F67">
            <v>47.05</v>
          </cell>
          <cell r="H67">
            <v>14.76</v>
          </cell>
          <cell r="L67">
            <v>12.480226</v>
          </cell>
        </row>
        <row r="68">
          <cell r="F68">
            <v>45.13</v>
          </cell>
          <cell r="H68">
            <v>11.66</v>
          </cell>
          <cell r="L68">
            <v>12.651188000000001</v>
          </cell>
        </row>
        <row r="69">
          <cell r="F69">
            <v>53.39</v>
          </cell>
          <cell r="H69">
            <v>19</v>
          </cell>
          <cell r="L69">
            <v>8.8630300000000002</v>
          </cell>
        </row>
        <row r="70">
          <cell r="F70">
            <v>45.88</v>
          </cell>
          <cell r="H70">
            <v>14.43</v>
          </cell>
          <cell r="L70">
            <v>12.381248000000001</v>
          </cell>
        </row>
        <row r="71">
          <cell r="F71">
            <v>49.66</v>
          </cell>
          <cell r="H71">
            <v>17.63</v>
          </cell>
          <cell r="L71">
            <v>10.491668000000001</v>
          </cell>
        </row>
        <row r="72">
          <cell r="B72" t="str">
            <v>Karthala</v>
          </cell>
          <cell r="F72">
            <v>46.42</v>
          </cell>
          <cell r="H72">
            <v>15.33</v>
          </cell>
          <cell r="L72">
            <v>11.818478000000001</v>
          </cell>
        </row>
        <row r="73">
          <cell r="F73">
            <v>47.72</v>
          </cell>
          <cell r="H73">
            <v>14.63</v>
          </cell>
          <cell r="L73">
            <v>10.60439</v>
          </cell>
        </row>
        <row r="74">
          <cell r="F74">
            <v>46.55</v>
          </cell>
          <cell r="H74">
            <v>14.29</v>
          </cell>
          <cell r="L74">
            <v>11.604570000000001</v>
          </cell>
        </row>
        <row r="75">
          <cell r="F75">
            <v>46.62</v>
          </cell>
          <cell r="H75">
            <v>15.13</v>
          </cell>
          <cell r="L75">
            <v>11.851364</v>
          </cell>
        </row>
        <row r="76">
          <cell r="F76">
            <v>46.87</v>
          </cell>
          <cell r="H76">
            <v>15.85</v>
          </cell>
          <cell r="L76">
            <v>12.371284000000001</v>
          </cell>
        </row>
        <row r="77">
          <cell r="F77">
            <v>47.23</v>
          </cell>
          <cell r="H77">
            <v>15.07</v>
          </cell>
          <cell r="L77">
            <v>11.690501999999999</v>
          </cell>
        </row>
        <row r="78">
          <cell r="F78">
            <v>46.43</v>
          </cell>
          <cell r="H78">
            <v>15.51</v>
          </cell>
          <cell r="L78">
            <v>12.07938</v>
          </cell>
        </row>
        <row r="79">
          <cell r="F79">
            <v>47.1</v>
          </cell>
          <cell r="H79">
            <v>15.26</v>
          </cell>
          <cell r="L79">
            <v>12.038398000000001</v>
          </cell>
        </row>
        <row r="80">
          <cell r="F80">
            <v>46.72</v>
          </cell>
          <cell r="H80">
            <v>14.01</v>
          </cell>
          <cell r="L80">
            <v>11.837316</v>
          </cell>
        </row>
        <row r="81">
          <cell r="F81">
            <v>46.83</v>
          </cell>
          <cell r="H81">
            <v>13.47</v>
          </cell>
          <cell r="L81">
            <v>11.16427</v>
          </cell>
        </row>
        <row r="82">
          <cell r="F82">
            <v>46.75</v>
          </cell>
          <cell r="H82">
            <v>13.22</v>
          </cell>
          <cell r="L82">
            <v>11.432426</v>
          </cell>
        </row>
        <row r="83">
          <cell r="F83">
            <v>46.75</v>
          </cell>
          <cell r="H83">
            <v>13.05</v>
          </cell>
          <cell r="L83">
            <v>11.741404000000001</v>
          </cell>
        </row>
        <row r="84">
          <cell r="F84">
            <v>47.25</v>
          </cell>
          <cell r="H84">
            <v>13.62</v>
          </cell>
          <cell r="L84">
            <v>11.306433999999999</v>
          </cell>
        </row>
        <row r="85">
          <cell r="F85">
            <v>47.01</v>
          </cell>
          <cell r="H85">
            <v>14.56</v>
          </cell>
          <cell r="L85">
            <v>11.753508</v>
          </cell>
        </row>
        <row r="86">
          <cell r="F86">
            <v>46.84</v>
          </cell>
          <cell r="H86">
            <v>14.67</v>
          </cell>
          <cell r="L86">
            <v>11.741323999999999</v>
          </cell>
        </row>
        <row r="87">
          <cell r="F87">
            <v>47.73</v>
          </cell>
          <cell r="H87">
            <v>13.66</v>
          </cell>
          <cell r="L87">
            <v>11.515112</v>
          </cell>
        </row>
        <row r="88">
          <cell r="F88">
            <v>47.23</v>
          </cell>
          <cell r="H88">
            <v>12.73</v>
          </cell>
          <cell r="L88">
            <v>11.891424000000001</v>
          </cell>
        </row>
        <row r="89">
          <cell r="F89">
            <v>47.69</v>
          </cell>
          <cell r="H89">
            <v>15.24</v>
          </cell>
          <cell r="L89">
            <v>11.842306000000001</v>
          </cell>
        </row>
        <row r="90">
          <cell r="F90">
            <v>48.38</v>
          </cell>
          <cell r="H90">
            <v>13.26</v>
          </cell>
          <cell r="L90">
            <v>10.999500000000001</v>
          </cell>
        </row>
        <row r="91">
          <cell r="F91">
            <v>47.29</v>
          </cell>
          <cell r="H91">
            <v>14.08</v>
          </cell>
          <cell r="L91">
            <v>11.147416</v>
          </cell>
        </row>
        <row r="92">
          <cell r="F92">
            <v>48.05</v>
          </cell>
          <cell r="H92">
            <v>15.33</v>
          </cell>
          <cell r="L92">
            <v>11.728238000000001</v>
          </cell>
        </row>
        <row r="93">
          <cell r="F93">
            <v>46.18</v>
          </cell>
          <cell r="H93">
            <v>14.7</v>
          </cell>
          <cell r="L93">
            <v>11.615131999999999</v>
          </cell>
        </row>
        <row r="94">
          <cell r="F94">
            <v>47.67</v>
          </cell>
          <cell r="H94">
            <v>15.46</v>
          </cell>
          <cell r="L94">
            <v>11.273348</v>
          </cell>
        </row>
        <row r="95">
          <cell r="F95">
            <v>46.84</v>
          </cell>
          <cell r="H95">
            <v>14.89</v>
          </cell>
          <cell r="L95">
            <v>11.681004000000001</v>
          </cell>
        </row>
        <row r="96">
          <cell r="F96">
            <v>47.04</v>
          </cell>
          <cell r="H96">
            <v>14.9</v>
          </cell>
          <cell r="L96">
            <v>11.805774</v>
          </cell>
        </row>
        <row r="97">
          <cell r="F97">
            <v>48.49</v>
          </cell>
          <cell r="H97">
            <v>15.67</v>
          </cell>
          <cell r="L97">
            <v>11.291024</v>
          </cell>
        </row>
        <row r="98">
          <cell r="F98">
            <v>47.25</v>
          </cell>
          <cell r="H98">
            <v>13.57</v>
          </cell>
          <cell r="L98">
            <v>11.713288</v>
          </cell>
        </row>
        <row r="99">
          <cell r="F99">
            <v>46.89</v>
          </cell>
          <cell r="H99">
            <v>15.2</v>
          </cell>
          <cell r="L99">
            <v>12.013248000000001</v>
          </cell>
        </row>
        <row r="100">
          <cell r="F100">
            <v>46.69</v>
          </cell>
          <cell r="H100">
            <v>13.76</v>
          </cell>
          <cell r="L100">
            <v>11.559659999999999</v>
          </cell>
        </row>
        <row r="101">
          <cell r="F101">
            <v>46.38</v>
          </cell>
          <cell r="H101">
            <v>12.59</v>
          </cell>
          <cell r="L101">
            <v>11.954129999999999</v>
          </cell>
        </row>
        <row r="102">
          <cell r="F102">
            <v>47.37</v>
          </cell>
          <cell r="H102">
            <v>14.95</v>
          </cell>
          <cell r="L102">
            <v>11.977376</v>
          </cell>
        </row>
        <row r="103">
          <cell r="F103">
            <v>46.23</v>
          </cell>
          <cell r="H103">
            <v>11.93</v>
          </cell>
          <cell r="L103">
            <v>11.476334000000001</v>
          </cell>
        </row>
        <row r="104">
          <cell r="F104">
            <v>45.82</v>
          </cell>
          <cell r="H104">
            <v>9.36</v>
          </cell>
          <cell r="L104">
            <v>11.108557999999999</v>
          </cell>
        </row>
        <row r="105">
          <cell r="F105">
            <v>45.81</v>
          </cell>
          <cell r="H105">
            <v>8.84</v>
          </cell>
          <cell r="L105">
            <v>10.851644</v>
          </cell>
        </row>
        <row r="106">
          <cell r="F106">
            <v>46.28</v>
          </cell>
          <cell r="H106">
            <v>8.15</v>
          </cell>
          <cell r="L106">
            <v>10.763688</v>
          </cell>
        </row>
        <row r="107">
          <cell r="F107">
            <v>45.7</v>
          </cell>
          <cell r="H107">
            <v>12.91</v>
          </cell>
          <cell r="L107">
            <v>12.808398</v>
          </cell>
        </row>
        <row r="108">
          <cell r="F108">
            <v>45.87</v>
          </cell>
          <cell r="H108">
            <v>13.03</v>
          </cell>
          <cell r="L108">
            <v>12.753348000000001</v>
          </cell>
        </row>
        <row r="109">
          <cell r="F109">
            <v>47.12</v>
          </cell>
          <cell r="H109">
            <v>13.2</v>
          </cell>
          <cell r="L109">
            <v>11.436494</v>
          </cell>
        </row>
        <row r="110">
          <cell r="F110">
            <v>46.76</v>
          </cell>
          <cell r="H110">
            <v>17.57</v>
          </cell>
          <cell r="L110">
            <v>11.562430000000001</v>
          </cell>
        </row>
        <row r="111">
          <cell r="F111">
            <v>46.17</v>
          </cell>
          <cell r="H111">
            <v>15.29</v>
          </cell>
          <cell r="L111">
            <v>11.364474000000001</v>
          </cell>
        </row>
        <row r="112">
          <cell r="F112">
            <v>45.76</v>
          </cell>
          <cell r="H112">
            <v>11.84</v>
          </cell>
          <cell r="L112">
            <v>11.067540000000001</v>
          </cell>
        </row>
        <row r="113">
          <cell r="F113">
            <v>47.72</v>
          </cell>
          <cell r="H113">
            <v>15.13</v>
          </cell>
          <cell r="L113">
            <v>11.958342</v>
          </cell>
        </row>
        <row r="114">
          <cell r="F114">
            <v>46.61</v>
          </cell>
          <cell r="H114">
            <v>15.38</v>
          </cell>
          <cell r="L114">
            <v>11.760386</v>
          </cell>
        </row>
        <row r="115">
          <cell r="F115">
            <v>47.24</v>
          </cell>
          <cell r="H115">
            <v>15.07</v>
          </cell>
          <cell r="L115">
            <v>12.147300000000001</v>
          </cell>
        </row>
        <row r="116">
          <cell r="F116">
            <v>45.62</v>
          </cell>
          <cell r="H116">
            <v>10.65</v>
          </cell>
          <cell r="L116">
            <v>11.634414</v>
          </cell>
        </row>
        <row r="117">
          <cell r="F117">
            <v>46.59</v>
          </cell>
          <cell r="H117">
            <v>14.55</v>
          </cell>
          <cell r="L117">
            <v>11.265496000000001</v>
          </cell>
        </row>
        <row r="118">
          <cell r="F118">
            <v>46.8</v>
          </cell>
          <cell r="H118">
            <v>14.58</v>
          </cell>
          <cell r="L118">
            <v>11.373472000000001</v>
          </cell>
        </row>
        <row r="119">
          <cell r="F119">
            <v>46.24</v>
          </cell>
          <cell r="H119">
            <v>13.16</v>
          </cell>
          <cell r="L119">
            <v>11.526438000000001</v>
          </cell>
        </row>
        <row r="120">
          <cell r="F120">
            <v>46.62</v>
          </cell>
          <cell r="H120">
            <v>14.6</v>
          </cell>
          <cell r="L120">
            <v>11.787380000000001</v>
          </cell>
        </row>
        <row r="121">
          <cell r="F121">
            <v>46.54</v>
          </cell>
          <cell r="H121">
            <v>15</v>
          </cell>
          <cell r="L121">
            <v>11.400466</v>
          </cell>
        </row>
        <row r="122">
          <cell r="F122">
            <v>46.56</v>
          </cell>
          <cell r="H122">
            <v>14.16</v>
          </cell>
          <cell r="L122">
            <v>11.355475999999999</v>
          </cell>
        </row>
        <row r="123">
          <cell r="F123">
            <v>47.55</v>
          </cell>
          <cell r="H123">
            <v>14.55</v>
          </cell>
          <cell r="L123">
            <v>11.445456000000002</v>
          </cell>
        </row>
        <row r="124">
          <cell r="F124">
            <v>47.12</v>
          </cell>
          <cell r="H124">
            <v>14.33</v>
          </cell>
          <cell r="L124">
            <v>11.238502</v>
          </cell>
        </row>
        <row r="125">
          <cell r="F125">
            <v>47.16</v>
          </cell>
          <cell r="H125">
            <v>14.16</v>
          </cell>
          <cell r="L125">
            <v>11.130526</v>
          </cell>
        </row>
        <row r="126">
          <cell r="F126">
            <v>47.39</v>
          </cell>
          <cell r="H126">
            <v>13.36</v>
          </cell>
          <cell r="L126">
            <v>10.896578</v>
          </cell>
        </row>
        <row r="127">
          <cell r="F127">
            <v>47.12</v>
          </cell>
          <cell r="H127">
            <v>15.29</v>
          </cell>
          <cell r="L127">
            <v>11.526438000000001</v>
          </cell>
        </row>
        <row r="128">
          <cell r="F128">
            <v>47.15</v>
          </cell>
          <cell r="H128">
            <v>15.09</v>
          </cell>
          <cell r="L128">
            <v>11.940346</v>
          </cell>
        </row>
        <row r="129">
          <cell r="F129">
            <v>47.53</v>
          </cell>
          <cell r="H129">
            <v>15.31</v>
          </cell>
          <cell r="L129">
            <v>11.958342</v>
          </cell>
        </row>
        <row r="130">
          <cell r="F130">
            <v>47.03</v>
          </cell>
          <cell r="H130">
            <v>14.06</v>
          </cell>
          <cell r="L130">
            <v>11.229504</v>
          </cell>
        </row>
        <row r="131">
          <cell r="F131">
            <v>46.64</v>
          </cell>
          <cell r="H131">
            <v>15.43</v>
          </cell>
          <cell r="L131">
            <v>11.733392</v>
          </cell>
        </row>
        <row r="132">
          <cell r="F132">
            <v>46.47</v>
          </cell>
          <cell r="H132">
            <v>14.38</v>
          </cell>
          <cell r="L132">
            <v>11.931684000000001</v>
          </cell>
        </row>
        <row r="133">
          <cell r="F133">
            <v>46.6</v>
          </cell>
          <cell r="H133">
            <v>14.96</v>
          </cell>
          <cell r="L133">
            <v>12.010682000000001</v>
          </cell>
        </row>
        <row r="134">
          <cell r="F134">
            <v>46.8</v>
          </cell>
          <cell r="H134">
            <v>14.63</v>
          </cell>
          <cell r="L134">
            <v>12.020682000000001</v>
          </cell>
        </row>
        <row r="135">
          <cell r="F135">
            <v>48.52</v>
          </cell>
          <cell r="H135">
            <v>14.83</v>
          </cell>
          <cell r="L135">
            <v>12.057320000000001</v>
          </cell>
        </row>
        <row r="136">
          <cell r="F136">
            <v>47.4</v>
          </cell>
          <cell r="H136">
            <v>15.33</v>
          </cell>
          <cell r="L136">
            <v>11.355475999999999</v>
          </cell>
        </row>
        <row r="137">
          <cell r="F137">
            <v>47.11</v>
          </cell>
          <cell r="H137">
            <v>16.04</v>
          </cell>
          <cell r="L137">
            <v>11.481448</v>
          </cell>
        </row>
        <row r="138">
          <cell r="F138">
            <v>48.28</v>
          </cell>
          <cell r="H138">
            <v>12.49</v>
          </cell>
          <cell r="L138">
            <v>11.769384000000001</v>
          </cell>
        </row>
        <row r="139">
          <cell r="F139">
            <v>46.46</v>
          </cell>
          <cell r="H139">
            <v>12.85</v>
          </cell>
          <cell r="L139">
            <v>12.381248000000001</v>
          </cell>
        </row>
        <row r="140">
          <cell r="F140">
            <v>47.1</v>
          </cell>
          <cell r="H140">
            <v>14.17</v>
          </cell>
          <cell r="L140">
            <v>12.120306000000001</v>
          </cell>
        </row>
        <row r="141">
          <cell r="F141">
            <v>47.23</v>
          </cell>
          <cell r="H141">
            <v>14.21</v>
          </cell>
          <cell r="L141">
            <v>12.102309999999999</v>
          </cell>
        </row>
        <row r="142">
          <cell r="F142">
            <v>47.28</v>
          </cell>
          <cell r="H142">
            <v>13.23</v>
          </cell>
          <cell r="L142">
            <v>11.175516</v>
          </cell>
        </row>
        <row r="143">
          <cell r="F143">
            <v>47.12</v>
          </cell>
          <cell r="H143">
            <v>14.21</v>
          </cell>
          <cell r="L143">
            <v>12.093312000000001</v>
          </cell>
        </row>
        <row r="144">
          <cell r="F144">
            <v>46.44</v>
          </cell>
          <cell r="H144">
            <v>11.3</v>
          </cell>
          <cell r="L144">
            <v>11.841368000000001</v>
          </cell>
        </row>
        <row r="145">
          <cell r="F145">
            <v>46.64</v>
          </cell>
          <cell r="H145">
            <v>13.59</v>
          </cell>
          <cell r="L145">
            <v>11.373472000000001</v>
          </cell>
        </row>
        <row r="146">
          <cell r="F146">
            <v>46.71</v>
          </cell>
          <cell r="H146">
            <v>14.73</v>
          </cell>
          <cell r="L146">
            <v>12.165296</v>
          </cell>
        </row>
        <row r="147">
          <cell r="F147">
            <v>47.93</v>
          </cell>
          <cell r="H147">
            <v>14.99</v>
          </cell>
          <cell r="L147">
            <v>11.850366000000001</v>
          </cell>
        </row>
        <row r="148">
          <cell r="F148">
            <v>47.05</v>
          </cell>
          <cell r="H148">
            <v>13.23</v>
          </cell>
          <cell r="L148">
            <v>11.436494</v>
          </cell>
        </row>
        <row r="149">
          <cell r="F149">
            <v>47.45</v>
          </cell>
          <cell r="H149">
            <v>14.19</v>
          </cell>
          <cell r="L149">
            <v>11.740662</v>
          </cell>
        </row>
        <row r="150">
          <cell r="F150">
            <v>45.4</v>
          </cell>
          <cell r="H150">
            <v>8.4600000000000009</v>
          </cell>
          <cell r="L150">
            <v>11.380342000000001</v>
          </cell>
        </row>
        <row r="151">
          <cell r="F151">
            <v>46.05</v>
          </cell>
          <cell r="H151">
            <v>10.02</v>
          </cell>
          <cell r="L151">
            <v>11.374650000000001</v>
          </cell>
        </row>
        <row r="152">
          <cell r="F152">
            <v>44.91</v>
          </cell>
          <cell r="H152">
            <v>7.78</v>
          </cell>
          <cell r="L152">
            <v>11.577596</v>
          </cell>
        </row>
        <row r="153">
          <cell r="F153">
            <v>45.85</v>
          </cell>
          <cell r="H153">
            <v>8.14</v>
          </cell>
          <cell r="L153">
            <v>11.700562000000001</v>
          </cell>
        </row>
        <row r="154">
          <cell r="F154">
            <v>48.32</v>
          </cell>
          <cell r="H154">
            <v>14.83</v>
          </cell>
          <cell r="L154">
            <v>11.912406000000001</v>
          </cell>
        </row>
        <row r="155">
          <cell r="F155">
            <v>47.37</v>
          </cell>
          <cell r="H155">
            <v>11.75</v>
          </cell>
          <cell r="L155">
            <v>10.881623999999999</v>
          </cell>
        </row>
        <row r="156">
          <cell r="F156">
            <v>46.48</v>
          </cell>
          <cell r="H156">
            <v>14.18</v>
          </cell>
          <cell r="L156">
            <v>11.970702000000001</v>
          </cell>
        </row>
        <row r="157">
          <cell r="F157">
            <v>46.55</v>
          </cell>
          <cell r="H157">
            <v>10.08</v>
          </cell>
          <cell r="L157">
            <v>11.388318</v>
          </cell>
        </row>
        <row r="158">
          <cell r="F158">
            <v>46.67</v>
          </cell>
          <cell r="H158">
            <v>14.23</v>
          </cell>
          <cell r="L158">
            <v>11.742390000000002</v>
          </cell>
        </row>
        <row r="159">
          <cell r="F159">
            <v>46.34</v>
          </cell>
          <cell r="H159">
            <v>12.34</v>
          </cell>
          <cell r="L159">
            <v>11.715396</v>
          </cell>
        </row>
        <row r="160">
          <cell r="F160">
            <v>46.85</v>
          </cell>
          <cell r="H160">
            <v>14.53</v>
          </cell>
          <cell r="L160">
            <v>11.742390000000002</v>
          </cell>
        </row>
        <row r="161">
          <cell r="F161">
            <v>46.85</v>
          </cell>
          <cell r="H161">
            <v>14.16</v>
          </cell>
          <cell r="L161">
            <v>11.661408000000002</v>
          </cell>
        </row>
        <row r="162">
          <cell r="F162">
            <v>46.88</v>
          </cell>
          <cell r="H162">
            <v>13.92</v>
          </cell>
          <cell r="L162">
            <v>11.337480000000001</v>
          </cell>
        </row>
        <row r="163">
          <cell r="B163" t="str">
            <v>La Grille</v>
          </cell>
          <cell r="F163">
            <v>42.98</v>
          </cell>
          <cell r="H163">
            <v>12.6</v>
          </cell>
          <cell r="L163">
            <v>11.047376</v>
          </cell>
        </row>
        <row r="164">
          <cell r="F164">
            <v>42.58</v>
          </cell>
          <cell r="H164">
            <v>10.84</v>
          </cell>
          <cell r="L164">
            <v>11.290462</v>
          </cell>
        </row>
        <row r="165">
          <cell r="F165">
            <v>42.61</v>
          </cell>
          <cell r="H165">
            <v>11.21</v>
          </cell>
          <cell r="L165">
            <v>10.930302000000001</v>
          </cell>
        </row>
        <row r="166">
          <cell r="F166">
            <v>43.11</v>
          </cell>
          <cell r="H166">
            <v>11.82</v>
          </cell>
          <cell r="L166">
            <v>11.613268000000001</v>
          </cell>
        </row>
        <row r="167">
          <cell r="F167">
            <v>45.16</v>
          </cell>
          <cell r="H167">
            <v>13.09</v>
          </cell>
          <cell r="L167">
            <v>12.086534</v>
          </cell>
        </row>
        <row r="168">
          <cell r="F168">
            <v>42.32</v>
          </cell>
          <cell r="H168">
            <v>10.06</v>
          </cell>
          <cell r="L168">
            <v>10.961304</v>
          </cell>
        </row>
        <row r="169">
          <cell r="F169">
            <v>42.72</v>
          </cell>
          <cell r="H169">
            <v>10.98</v>
          </cell>
          <cell r="L169">
            <v>11.262146</v>
          </cell>
        </row>
        <row r="170">
          <cell r="F170">
            <v>47.27</v>
          </cell>
          <cell r="H170">
            <v>15.09</v>
          </cell>
          <cell r="L170">
            <v>11.816654</v>
          </cell>
        </row>
        <row r="171">
          <cell r="F171">
            <v>42.54</v>
          </cell>
          <cell r="H171">
            <v>9.75</v>
          </cell>
          <cell r="L171">
            <v>11.904350000000001</v>
          </cell>
        </row>
        <row r="172">
          <cell r="F172">
            <v>44.02</v>
          </cell>
          <cell r="H172">
            <v>12.91</v>
          </cell>
          <cell r="L172">
            <v>11.402426</v>
          </cell>
        </row>
        <row r="173">
          <cell r="F173">
            <v>42.79</v>
          </cell>
          <cell r="H173">
            <v>12.31</v>
          </cell>
          <cell r="L173">
            <v>11.20936</v>
          </cell>
        </row>
        <row r="174">
          <cell r="F174">
            <v>46.96</v>
          </cell>
          <cell r="H174">
            <v>14.54</v>
          </cell>
          <cell r="L174">
            <v>12.218558</v>
          </cell>
        </row>
        <row r="175">
          <cell r="F175">
            <v>45.4</v>
          </cell>
          <cell r="H175">
            <v>13.61</v>
          </cell>
          <cell r="L175">
            <v>12.315391999999999</v>
          </cell>
        </row>
        <row r="176">
          <cell r="F176">
            <v>43.64</v>
          </cell>
          <cell r="H176">
            <v>13.11</v>
          </cell>
          <cell r="L176">
            <v>11.230542</v>
          </cell>
        </row>
        <row r="177">
          <cell r="F177">
            <v>46.3</v>
          </cell>
          <cell r="H177">
            <v>12.92</v>
          </cell>
          <cell r="L177">
            <v>12.351524000000001</v>
          </cell>
        </row>
        <row r="178">
          <cell r="F178">
            <v>42.95</v>
          </cell>
          <cell r="H178">
            <v>11.02</v>
          </cell>
          <cell r="L178">
            <v>11.268317999999999</v>
          </cell>
        </row>
        <row r="179">
          <cell r="F179">
            <v>43.43</v>
          </cell>
          <cell r="H179">
            <v>12.78</v>
          </cell>
          <cell r="L179">
            <v>11.200122</v>
          </cell>
        </row>
        <row r="180">
          <cell r="F180">
            <v>42.19</v>
          </cell>
          <cell r="H180">
            <v>11.28</v>
          </cell>
          <cell r="L180">
            <v>11.355172</v>
          </cell>
        </row>
        <row r="181">
          <cell r="F181">
            <v>43.24</v>
          </cell>
          <cell r="H181">
            <v>12.03</v>
          </cell>
          <cell r="L181">
            <v>12.303428</v>
          </cell>
        </row>
        <row r="182">
          <cell r="F182">
            <v>43.91</v>
          </cell>
          <cell r="H182">
            <v>12.13</v>
          </cell>
          <cell r="L182">
            <v>11.891363999999999</v>
          </cell>
        </row>
        <row r="183">
          <cell r="F183">
            <v>43.4</v>
          </cell>
          <cell r="H183">
            <v>11.22</v>
          </cell>
          <cell r="L183">
            <v>11.692246000000001</v>
          </cell>
        </row>
        <row r="184">
          <cell r="F184">
            <v>41.79</v>
          </cell>
          <cell r="H184">
            <v>10.92</v>
          </cell>
          <cell r="L184">
            <v>10.791204</v>
          </cell>
        </row>
        <row r="185">
          <cell r="F185">
            <v>43.45</v>
          </cell>
          <cell r="H185">
            <v>12.69</v>
          </cell>
          <cell r="L185">
            <v>11.955472</v>
          </cell>
        </row>
        <row r="186">
          <cell r="F186">
            <v>43</v>
          </cell>
          <cell r="H186">
            <v>12.14</v>
          </cell>
          <cell r="L186">
            <v>12.185572000000001</v>
          </cell>
        </row>
        <row r="187">
          <cell r="F187">
            <v>42.71</v>
          </cell>
          <cell r="H187">
            <v>10.94</v>
          </cell>
          <cell r="L187">
            <v>11.128638</v>
          </cell>
        </row>
        <row r="188">
          <cell r="F188">
            <v>40.86</v>
          </cell>
          <cell r="H188">
            <v>11.7</v>
          </cell>
          <cell r="L188">
            <v>19.772390000000001</v>
          </cell>
        </row>
        <row r="189">
          <cell r="F189">
            <v>45.21</v>
          </cell>
          <cell r="H189">
            <v>14.34</v>
          </cell>
          <cell r="L189">
            <v>17.882690000000004</v>
          </cell>
        </row>
        <row r="190">
          <cell r="F190">
            <v>43.97</v>
          </cell>
          <cell r="H190">
            <v>12.2</v>
          </cell>
          <cell r="L190">
            <v>21.602330000000002</v>
          </cell>
        </row>
        <row r="191">
          <cell r="F191">
            <v>42.08</v>
          </cell>
          <cell r="H191">
            <v>11.05</v>
          </cell>
          <cell r="L191">
            <v>18.225595999999999</v>
          </cell>
        </row>
        <row r="192">
          <cell r="F192">
            <v>43.49</v>
          </cell>
          <cell r="H192">
            <v>12.66</v>
          </cell>
          <cell r="L192">
            <v>11.303588</v>
          </cell>
        </row>
        <row r="193">
          <cell r="F193">
            <v>42.5</v>
          </cell>
          <cell r="H193">
            <v>11.24</v>
          </cell>
          <cell r="L193">
            <v>11.184514</v>
          </cell>
        </row>
        <row r="194">
          <cell r="F194">
            <v>42.56</v>
          </cell>
          <cell r="H194">
            <v>11.08</v>
          </cell>
          <cell r="L194">
            <v>10.995556000000001</v>
          </cell>
        </row>
        <row r="195">
          <cell r="F195">
            <v>46.91</v>
          </cell>
          <cell r="H195">
            <v>14.29</v>
          </cell>
          <cell r="L195">
            <v>11.971684000000002</v>
          </cell>
        </row>
        <row r="196">
          <cell r="F196">
            <v>42.81</v>
          </cell>
          <cell r="H196">
            <v>12.96</v>
          </cell>
          <cell r="L196">
            <v>10.451724</v>
          </cell>
        </row>
        <row r="197">
          <cell r="F197">
            <v>42.38</v>
          </cell>
          <cell r="H197">
            <v>12.45</v>
          </cell>
          <cell r="L197">
            <v>11.803688000000001</v>
          </cell>
        </row>
        <row r="198">
          <cell r="F198">
            <v>41.48</v>
          </cell>
          <cell r="H198">
            <v>12.08</v>
          </cell>
          <cell r="L198">
            <v>11.635692000000001</v>
          </cell>
        </row>
        <row r="199">
          <cell r="F199">
            <v>42.65</v>
          </cell>
          <cell r="H199">
            <v>13.3</v>
          </cell>
          <cell r="L199">
            <v>12.01233</v>
          </cell>
        </row>
        <row r="200">
          <cell r="F200">
            <v>46.48</v>
          </cell>
          <cell r="H200">
            <v>14.38</v>
          </cell>
          <cell r="L200">
            <v>12.480226</v>
          </cell>
        </row>
        <row r="201">
          <cell r="F201">
            <v>42.38</v>
          </cell>
          <cell r="H201">
            <v>10.72</v>
          </cell>
          <cell r="L201">
            <v>11.517440000000001</v>
          </cell>
        </row>
        <row r="202">
          <cell r="F202">
            <v>42.14</v>
          </cell>
          <cell r="H202">
            <v>11.04</v>
          </cell>
          <cell r="L202">
            <v>11.283491999999999</v>
          </cell>
        </row>
        <row r="203">
          <cell r="F203">
            <v>44.81</v>
          </cell>
          <cell r="H203">
            <v>11.87</v>
          </cell>
          <cell r="L203">
            <v>12.327260000000001</v>
          </cell>
        </row>
        <row r="204">
          <cell r="F204">
            <v>43.5</v>
          </cell>
          <cell r="H204">
            <v>11.25</v>
          </cell>
          <cell r="L204">
            <v>11.11253</v>
          </cell>
        </row>
        <row r="205">
          <cell r="F205">
            <v>43.49</v>
          </cell>
          <cell r="H205">
            <v>12.66</v>
          </cell>
          <cell r="L205">
            <v>11.303588</v>
          </cell>
        </row>
        <row r="206">
          <cell r="F206">
            <v>42.7</v>
          </cell>
          <cell r="H206">
            <v>9.9499999999999993</v>
          </cell>
          <cell r="L206">
            <v>11.243428</v>
          </cell>
        </row>
        <row r="207">
          <cell r="F207">
            <v>43.16</v>
          </cell>
          <cell r="H207">
            <v>10.36</v>
          </cell>
          <cell r="L207">
            <v>10.850402000000001</v>
          </cell>
        </row>
        <row r="208">
          <cell r="F208">
            <v>42.04</v>
          </cell>
          <cell r="H208">
            <v>9.06</v>
          </cell>
          <cell r="L208">
            <v>10.693308</v>
          </cell>
        </row>
        <row r="209">
          <cell r="F209">
            <v>46.59</v>
          </cell>
          <cell r="H209">
            <v>14</v>
          </cell>
          <cell r="L209">
            <v>12.106534</v>
          </cell>
        </row>
        <row r="210">
          <cell r="F210">
            <v>43.26</v>
          </cell>
          <cell r="H210">
            <v>13.56</v>
          </cell>
          <cell r="L210">
            <v>11.245532000000001</v>
          </cell>
        </row>
        <row r="211">
          <cell r="F211">
            <v>42.03</v>
          </cell>
          <cell r="H211">
            <v>11.76</v>
          </cell>
          <cell r="L211">
            <v>11.356094000000001</v>
          </cell>
        </row>
        <row r="212">
          <cell r="F212">
            <v>41.72</v>
          </cell>
          <cell r="H212">
            <v>12.69</v>
          </cell>
          <cell r="L212">
            <v>12.12932</v>
          </cell>
        </row>
        <row r="213">
          <cell r="F213">
            <v>38.9</v>
          </cell>
          <cell r="L213">
            <v>12.688880000000001</v>
          </cell>
          <cell r="P213">
            <v>3.81</v>
          </cell>
        </row>
        <row r="214">
          <cell r="F214">
            <v>44</v>
          </cell>
          <cell r="L214">
            <v>11.707958</v>
          </cell>
          <cell r="P214">
            <v>2.1</v>
          </cell>
        </row>
        <row r="215">
          <cell r="F215">
            <v>41.02</v>
          </cell>
          <cell r="L215">
            <v>10.779562</v>
          </cell>
          <cell r="P215">
            <v>5.0999999999999996</v>
          </cell>
        </row>
        <row r="216">
          <cell r="F216">
            <v>45.18</v>
          </cell>
          <cell r="L216">
            <v>11.346935999999999</v>
          </cell>
          <cell r="P216">
            <v>3.72</v>
          </cell>
        </row>
        <row r="217">
          <cell r="F217">
            <v>51.23</v>
          </cell>
          <cell r="L217">
            <v>5.3831480000000003</v>
          </cell>
          <cell r="P217">
            <v>9.8000000000000007</v>
          </cell>
        </row>
        <row r="218">
          <cell r="F218">
            <v>45.23</v>
          </cell>
          <cell r="L218">
            <v>11.791945999999999</v>
          </cell>
          <cell r="P218">
            <v>3.53</v>
          </cell>
        </row>
        <row r="219">
          <cell r="F219">
            <v>44.6</v>
          </cell>
          <cell r="L219">
            <v>13.673991999999998</v>
          </cell>
          <cell r="P219">
            <v>3.65</v>
          </cell>
        </row>
        <row r="220">
          <cell r="F220">
            <v>54.19</v>
          </cell>
          <cell r="L220">
            <v>3.8781379999999999</v>
          </cell>
          <cell r="P220">
            <v>7.94</v>
          </cell>
          <cell r="AH220">
            <v>2.44</v>
          </cell>
          <cell r="AL220">
            <v>2.33</v>
          </cell>
          <cell r="AU220">
            <v>288.48</v>
          </cell>
          <cell r="AY220">
            <v>204.3</v>
          </cell>
          <cell r="BO220">
            <v>24.49</v>
          </cell>
          <cell r="BR220">
            <v>6.84</v>
          </cell>
          <cell r="BV220">
            <v>3.53</v>
          </cell>
        </row>
        <row r="221">
          <cell r="F221">
            <v>44.59</v>
          </cell>
          <cell r="L221">
            <v>9.2139520000000008</v>
          </cell>
          <cell r="P221">
            <v>5.82</v>
          </cell>
          <cell r="AH221">
            <v>0.76</v>
          </cell>
          <cell r="AL221">
            <v>3.35</v>
          </cell>
          <cell r="AU221">
            <v>122.51</v>
          </cell>
          <cell r="AY221">
            <v>225.8</v>
          </cell>
          <cell r="BO221">
            <v>17.23</v>
          </cell>
          <cell r="BR221">
            <v>3.75</v>
          </cell>
          <cell r="BV221">
            <v>2.86</v>
          </cell>
        </row>
        <row r="222">
          <cell r="F222">
            <v>42.23</v>
          </cell>
          <cell r="L222">
            <v>11.985336</v>
          </cell>
          <cell r="P222">
            <v>1.61</v>
          </cell>
          <cell r="AH222">
            <v>2.9</v>
          </cell>
          <cell r="AL222">
            <v>2.4</v>
          </cell>
          <cell r="AU222">
            <v>49.67</v>
          </cell>
          <cell r="AY222">
            <v>81.459999999999994</v>
          </cell>
          <cell r="BO222">
            <v>5.9</v>
          </cell>
          <cell r="BR222">
            <v>1.24</v>
          </cell>
          <cell r="BV222">
            <v>2.02</v>
          </cell>
        </row>
        <row r="223">
          <cell r="F223">
            <v>41.36</v>
          </cell>
          <cell r="L223">
            <v>11.679404000000002</v>
          </cell>
          <cell r="P223">
            <v>5.1100000000000003</v>
          </cell>
          <cell r="AH223">
            <v>0.8</v>
          </cell>
          <cell r="AL223">
            <v>3.98</v>
          </cell>
          <cell r="AU223">
            <v>118.78</v>
          </cell>
          <cell r="AY223">
            <v>174.75</v>
          </cell>
          <cell r="BO223">
            <v>13.03</v>
          </cell>
          <cell r="BR223">
            <v>5.0999999999999996</v>
          </cell>
          <cell r="BV223">
            <v>2.9</v>
          </cell>
        </row>
        <row r="224">
          <cell r="B224" t="str">
            <v>Mayotte - Petite Terre</v>
          </cell>
          <cell r="F224">
            <v>44.31</v>
          </cell>
          <cell r="L224">
            <v>13.935632</v>
          </cell>
          <cell r="P224">
            <v>4.5599999999999996</v>
          </cell>
          <cell r="AU224">
            <v>64</v>
          </cell>
          <cell r="AY224">
            <v>111</v>
          </cell>
          <cell r="BO224">
            <v>9.8000000000000007</v>
          </cell>
        </row>
        <row r="225">
          <cell r="F225">
            <v>47.39</v>
          </cell>
          <cell r="L225">
            <v>9.1787580000000002</v>
          </cell>
          <cell r="P225">
            <v>6.23</v>
          </cell>
          <cell r="AU225">
            <v>96</v>
          </cell>
          <cell r="AY225">
            <v>130</v>
          </cell>
          <cell r="BO225">
            <v>19.3</v>
          </cell>
        </row>
        <row r="226">
          <cell r="F226">
            <v>59.1</v>
          </cell>
          <cell r="L226">
            <v>3.7109019999999999</v>
          </cell>
          <cell r="P226">
            <v>7.94</v>
          </cell>
          <cell r="AU226">
            <v>80</v>
          </cell>
          <cell r="AY226">
            <v>145</v>
          </cell>
          <cell r="BO226">
            <v>23</v>
          </cell>
        </row>
        <row r="227">
          <cell r="F227">
            <v>57.8</v>
          </cell>
          <cell r="L227">
            <v>5.2188400000000001</v>
          </cell>
          <cell r="P227">
            <v>7.8</v>
          </cell>
          <cell r="AH227">
            <v>1.55</v>
          </cell>
          <cell r="AL227">
            <v>1.65</v>
          </cell>
          <cell r="AU227">
            <v>171.31</v>
          </cell>
          <cell r="AY227">
            <v>335.6</v>
          </cell>
          <cell r="BO227">
            <v>21.26</v>
          </cell>
          <cell r="BR227">
            <v>5.75</v>
          </cell>
          <cell r="BV227">
            <v>5.24</v>
          </cell>
        </row>
        <row r="228">
          <cell r="F228">
            <v>44.08</v>
          </cell>
          <cell r="L228">
            <v>9.3759160000000001</v>
          </cell>
          <cell r="P228">
            <v>1.78</v>
          </cell>
          <cell r="AH228">
            <v>0.36</v>
          </cell>
          <cell r="AL228">
            <v>1.81</v>
          </cell>
          <cell r="AU228">
            <v>35.590000000000003</v>
          </cell>
          <cell r="AY228">
            <v>50.38</v>
          </cell>
          <cell r="BO228">
            <v>3.93</v>
          </cell>
          <cell r="BR228">
            <v>0.8</v>
          </cell>
          <cell r="BV228">
            <v>1.51</v>
          </cell>
        </row>
        <row r="229">
          <cell r="F229">
            <v>57.7</v>
          </cell>
          <cell r="L229">
            <v>5.2188400000000001</v>
          </cell>
          <cell r="P229">
            <v>7.99</v>
          </cell>
          <cell r="AH229">
            <v>1.41</v>
          </cell>
          <cell r="AL229">
            <v>1.6</v>
          </cell>
          <cell r="AU229">
            <v>166.18</v>
          </cell>
          <cell r="AY229">
            <v>316.3</v>
          </cell>
          <cell r="BO229">
            <v>21.4</v>
          </cell>
          <cell r="BR229">
            <v>5.67</v>
          </cell>
          <cell r="BV229">
            <v>5.08</v>
          </cell>
        </row>
        <row r="230">
          <cell r="F230">
            <v>58.46</v>
          </cell>
          <cell r="L230">
            <v>5.083870000000001</v>
          </cell>
          <cell r="P230">
            <v>8.51</v>
          </cell>
          <cell r="AH230">
            <v>1.33</v>
          </cell>
          <cell r="AL230">
            <v>1.49</v>
          </cell>
          <cell r="AU230">
            <v>154.5</v>
          </cell>
          <cell r="AY230">
            <v>297.5</v>
          </cell>
          <cell r="BO230">
            <v>23.05</v>
          </cell>
          <cell r="BR230">
            <v>5.95</v>
          </cell>
          <cell r="BV230">
            <v>4.97</v>
          </cell>
        </row>
        <row r="231">
          <cell r="F231">
            <v>58.42</v>
          </cell>
          <cell r="L231">
            <v>5.2368360000000003</v>
          </cell>
          <cell r="P231">
            <v>8.24</v>
          </cell>
          <cell r="AH231">
            <v>1.28</v>
          </cell>
          <cell r="AL231">
            <v>1.63</v>
          </cell>
          <cell r="AU231">
            <v>151.19999999999999</v>
          </cell>
          <cell r="AY231">
            <v>292.10000000000002</v>
          </cell>
          <cell r="BO231">
            <v>22.55</v>
          </cell>
          <cell r="BR231">
            <v>5.62</v>
          </cell>
          <cell r="BV231">
            <v>4.92</v>
          </cell>
        </row>
        <row r="232">
          <cell r="F232">
            <v>56.95</v>
          </cell>
          <cell r="L232">
            <v>4.4606219999999999</v>
          </cell>
          <cell r="P232">
            <v>7.9</v>
          </cell>
        </row>
        <row r="233">
          <cell r="B233" t="str">
            <v>Mayotte - Nord</v>
          </cell>
          <cell r="F233">
            <v>36.630000000000003</v>
          </cell>
          <cell r="H233">
            <v>9.49</v>
          </cell>
          <cell r="L233">
            <v>11.92235</v>
          </cell>
          <cell r="P233">
            <v>3.36</v>
          </cell>
          <cell r="AH233">
            <v>0.43</v>
          </cell>
          <cell r="AL233">
            <v>4.0199999999999996</v>
          </cell>
          <cell r="AU233">
            <v>89.46</v>
          </cell>
          <cell r="AY233">
            <v>93.31</v>
          </cell>
          <cell r="BO233">
            <v>9.7899999999999991</v>
          </cell>
          <cell r="BR233">
            <v>2.82</v>
          </cell>
          <cell r="BV233">
            <v>1.88</v>
          </cell>
        </row>
        <row r="234">
          <cell r="F234">
            <v>39.840000000000003</v>
          </cell>
          <cell r="H234">
            <v>13.98</v>
          </cell>
          <cell r="L234">
            <v>12.984114</v>
          </cell>
          <cell r="P234">
            <v>4.0599999999999996</v>
          </cell>
          <cell r="AH234">
            <v>1.05</v>
          </cell>
          <cell r="AL234">
            <v>3.18</v>
          </cell>
          <cell r="AU234">
            <v>83.61</v>
          </cell>
          <cell r="AY234">
            <v>103.9</v>
          </cell>
          <cell r="BO234">
            <v>10.55</v>
          </cell>
          <cell r="BR234">
            <v>2.33</v>
          </cell>
          <cell r="BV234">
            <v>2.38</v>
          </cell>
        </row>
        <row r="235">
          <cell r="F235">
            <v>41.9</v>
          </cell>
          <cell r="H235">
            <v>14.42</v>
          </cell>
          <cell r="L235">
            <v>11.985336</v>
          </cell>
          <cell r="P235">
            <v>3.91</v>
          </cell>
          <cell r="AH235">
            <v>0.56000000000000005</v>
          </cell>
          <cell r="AL235">
            <v>2.6</v>
          </cell>
          <cell r="AU235">
            <v>65.09</v>
          </cell>
          <cell r="AY235">
            <v>88.2</v>
          </cell>
          <cell r="BO235">
            <v>8.1</v>
          </cell>
          <cell r="BR235">
            <v>1.76</v>
          </cell>
          <cell r="BV235">
            <v>2.2400000000000002</v>
          </cell>
        </row>
        <row r="236">
          <cell r="F236">
            <v>42.02</v>
          </cell>
          <cell r="H236">
            <v>11.7</v>
          </cell>
          <cell r="L236">
            <v>12.624193999999999</v>
          </cell>
          <cell r="P236">
            <v>2.35</v>
          </cell>
          <cell r="AH236">
            <v>0.52</v>
          </cell>
          <cell r="AL236">
            <v>2.67</v>
          </cell>
          <cell r="AU236">
            <v>43.2</v>
          </cell>
          <cell r="AY236">
            <v>48.88</v>
          </cell>
          <cell r="BO236">
            <v>5.19</v>
          </cell>
          <cell r="BR236">
            <v>1.35</v>
          </cell>
          <cell r="BV236">
            <v>1.45</v>
          </cell>
        </row>
        <row r="237">
          <cell r="F237">
            <v>42.81</v>
          </cell>
          <cell r="H237">
            <v>13.62</v>
          </cell>
          <cell r="L237">
            <v>11.634414</v>
          </cell>
          <cell r="P237">
            <v>4.2699999999999996</v>
          </cell>
          <cell r="AH237">
            <v>1.38</v>
          </cell>
          <cell r="AL237">
            <v>2.95</v>
          </cell>
          <cell r="AU237">
            <v>68.38</v>
          </cell>
          <cell r="AY237">
            <v>84</v>
          </cell>
          <cell r="BO237">
            <v>9.4</v>
          </cell>
          <cell r="BR237">
            <v>1.83</v>
          </cell>
          <cell r="BV237">
            <v>2.2000000000000002</v>
          </cell>
        </row>
        <row r="238">
          <cell r="F238">
            <v>43.17</v>
          </cell>
          <cell r="H238">
            <v>11.66</v>
          </cell>
          <cell r="L238">
            <v>11.913352000000001</v>
          </cell>
          <cell r="P238">
            <v>1.77</v>
          </cell>
          <cell r="AH238">
            <v>0.26</v>
          </cell>
          <cell r="AL238">
            <v>2.37</v>
          </cell>
          <cell r="AU238">
            <v>37.46</v>
          </cell>
          <cell r="AY238">
            <v>42.78</v>
          </cell>
          <cell r="BO238">
            <v>4.62</v>
          </cell>
          <cell r="BR238">
            <v>0.92</v>
          </cell>
          <cell r="BV238">
            <v>1.94</v>
          </cell>
        </row>
        <row r="239">
          <cell r="F239">
            <v>43.44</v>
          </cell>
          <cell r="H239">
            <v>12.27</v>
          </cell>
          <cell r="L239">
            <v>11.616418000000001</v>
          </cell>
          <cell r="P239">
            <v>3.26</v>
          </cell>
          <cell r="AH239">
            <v>0.62</v>
          </cell>
          <cell r="AL239">
            <v>2.21</v>
          </cell>
          <cell r="AU239">
            <v>53.92</v>
          </cell>
          <cell r="AY239">
            <v>66.84</v>
          </cell>
          <cell r="BO239">
            <v>7.14</v>
          </cell>
          <cell r="BR239">
            <v>1.55</v>
          </cell>
          <cell r="BV239">
            <v>1.91</v>
          </cell>
        </row>
        <row r="240">
          <cell r="F240">
            <v>43.53</v>
          </cell>
          <cell r="H240">
            <v>12.38</v>
          </cell>
          <cell r="L240">
            <v>11.751388</v>
          </cell>
          <cell r="P240">
            <v>3.09</v>
          </cell>
          <cell r="AH240">
            <v>0.32</v>
          </cell>
          <cell r="AL240">
            <v>2.02</v>
          </cell>
          <cell r="AU240">
            <v>30.28</v>
          </cell>
          <cell r="AY240">
            <v>37.020000000000003</v>
          </cell>
          <cell r="BO240">
            <v>3.68</v>
          </cell>
          <cell r="BR240">
            <v>0.77</v>
          </cell>
          <cell r="BV240">
            <v>1.75</v>
          </cell>
        </row>
        <row r="241">
          <cell r="F241">
            <v>44.34</v>
          </cell>
          <cell r="H241">
            <v>10.91</v>
          </cell>
          <cell r="L241">
            <v>11.832370000000001</v>
          </cell>
          <cell r="P241">
            <v>2.08</v>
          </cell>
          <cell r="AL241">
            <v>2.08</v>
          </cell>
          <cell r="AU241">
            <v>31.75</v>
          </cell>
          <cell r="AY241">
            <v>40.729999999999997</v>
          </cell>
          <cell r="BO241">
            <v>3.58</v>
          </cell>
          <cell r="BR241">
            <v>0.87</v>
          </cell>
          <cell r="BV241">
            <v>1.76</v>
          </cell>
        </row>
        <row r="242">
          <cell r="F242">
            <v>44.46</v>
          </cell>
          <cell r="H242">
            <v>11.09</v>
          </cell>
          <cell r="L242">
            <v>11.274494000000001</v>
          </cell>
          <cell r="P242">
            <v>1.9</v>
          </cell>
          <cell r="AH242">
            <v>0.27</v>
          </cell>
          <cell r="AL242">
            <v>1.82</v>
          </cell>
          <cell r="AU242">
            <v>29.9</v>
          </cell>
          <cell r="AY242">
            <v>36.33</v>
          </cell>
          <cell r="BO242">
            <v>3.94</v>
          </cell>
          <cell r="BR242">
            <v>0.82</v>
          </cell>
          <cell r="BV242">
            <v>1.65</v>
          </cell>
        </row>
        <row r="243">
          <cell r="F243">
            <v>44.72</v>
          </cell>
          <cell r="H243">
            <v>11.46</v>
          </cell>
          <cell r="L243">
            <v>11.724394</v>
          </cell>
          <cell r="P243">
            <v>3.02</v>
          </cell>
          <cell r="AH243">
            <v>0.26</v>
          </cell>
          <cell r="AL243">
            <v>2.15</v>
          </cell>
          <cell r="AU243">
            <v>36.07</v>
          </cell>
          <cell r="AY243">
            <v>43.63</v>
          </cell>
          <cell r="BO243">
            <v>4.7</v>
          </cell>
          <cell r="BR243">
            <v>1.03</v>
          </cell>
          <cell r="BV243">
            <v>1.66</v>
          </cell>
        </row>
        <row r="244">
          <cell r="F244">
            <v>45.16</v>
          </cell>
          <cell r="H244">
            <v>12.68</v>
          </cell>
          <cell r="L244">
            <v>11.688402</v>
          </cell>
          <cell r="P244">
            <v>2.46</v>
          </cell>
          <cell r="AH244">
            <v>0.33</v>
          </cell>
          <cell r="AL244">
            <v>1.67</v>
          </cell>
          <cell r="AU244">
            <v>34.81</v>
          </cell>
          <cell r="AY244">
            <v>46.62</v>
          </cell>
          <cell r="BO244">
            <v>4.78</v>
          </cell>
          <cell r="BR244">
            <v>1.05</v>
          </cell>
          <cell r="BV244">
            <v>1.85</v>
          </cell>
        </row>
        <row r="245">
          <cell r="F245">
            <v>45.25</v>
          </cell>
          <cell r="H245">
            <v>11.93</v>
          </cell>
          <cell r="L245">
            <v>12.247675999999998</v>
          </cell>
          <cell r="P245">
            <v>3.11</v>
          </cell>
          <cell r="AU245">
            <v>34</v>
          </cell>
          <cell r="AY245">
            <v>44</v>
          </cell>
          <cell r="BO245">
            <v>4.7</v>
          </cell>
        </row>
        <row r="246">
          <cell r="F246">
            <v>45.34</v>
          </cell>
          <cell r="H246">
            <v>11.82</v>
          </cell>
          <cell r="L246">
            <v>12.158678000000002</v>
          </cell>
          <cell r="P246">
            <v>3.49</v>
          </cell>
          <cell r="AL246">
            <v>2.2000000000000002</v>
          </cell>
          <cell r="AU246">
            <v>31.1</v>
          </cell>
          <cell r="AY246">
            <v>44</v>
          </cell>
          <cell r="BO246">
            <v>3.9</v>
          </cell>
          <cell r="BV246">
            <v>2.2200000000000002</v>
          </cell>
        </row>
        <row r="247">
          <cell r="F247">
            <v>45.71</v>
          </cell>
          <cell r="H247">
            <v>12.2</v>
          </cell>
          <cell r="L247">
            <v>12.165296</v>
          </cell>
          <cell r="P247">
            <v>2.7</v>
          </cell>
          <cell r="AH247">
            <v>0.25</v>
          </cell>
          <cell r="AL247">
            <v>2.09</v>
          </cell>
          <cell r="AU247">
            <v>30.92</v>
          </cell>
          <cell r="AY247">
            <v>39.78</v>
          </cell>
          <cell r="BO247">
            <v>3.73</v>
          </cell>
          <cell r="BR247">
            <v>0.93</v>
          </cell>
          <cell r="BV247">
            <v>1.81</v>
          </cell>
        </row>
        <row r="248">
          <cell r="F248">
            <v>49.02</v>
          </cell>
          <cell r="H248">
            <v>16.16</v>
          </cell>
          <cell r="L248">
            <v>9.8168180000000014</v>
          </cell>
          <cell r="P248">
            <v>4.82</v>
          </cell>
          <cell r="AH248">
            <v>1.08</v>
          </cell>
          <cell r="AL248">
            <v>3.19</v>
          </cell>
          <cell r="AU248">
            <v>74.39</v>
          </cell>
          <cell r="AY248">
            <v>126.1</v>
          </cell>
          <cell r="BO248">
            <v>11.48</v>
          </cell>
          <cell r="BR248">
            <v>3.21</v>
          </cell>
          <cell r="BV248">
            <v>2.21</v>
          </cell>
        </row>
        <row r="249">
          <cell r="F249">
            <v>51.66</v>
          </cell>
          <cell r="H249">
            <v>18.22</v>
          </cell>
          <cell r="L249">
            <v>7.4773380000000005</v>
          </cell>
          <cell r="P249">
            <v>8.07</v>
          </cell>
          <cell r="AH249">
            <v>0.83</v>
          </cell>
          <cell r="AL249">
            <v>4.13</v>
          </cell>
          <cell r="AU249">
            <v>113.7</v>
          </cell>
          <cell r="AY249">
            <v>159.22999999999999</v>
          </cell>
          <cell r="BO249">
            <v>20.010000000000002</v>
          </cell>
          <cell r="BR249">
            <v>4.62</v>
          </cell>
          <cell r="BV249">
            <v>4.13</v>
          </cell>
        </row>
        <row r="250">
          <cell r="F250">
            <v>55.85</v>
          </cell>
          <cell r="H250">
            <v>21.42</v>
          </cell>
          <cell r="L250">
            <v>2.47445</v>
          </cell>
          <cell r="P250">
            <v>9.61</v>
          </cell>
          <cell r="AH250">
            <v>2.58</v>
          </cell>
          <cell r="AL250">
            <v>0.78</v>
          </cell>
          <cell r="AU250">
            <v>81.73</v>
          </cell>
          <cell r="AY250">
            <v>164.04</v>
          </cell>
          <cell r="BO250">
            <v>24.07</v>
          </cell>
          <cell r="BR250">
            <v>8.3699999999999992</v>
          </cell>
          <cell r="BV250">
            <v>2.31</v>
          </cell>
        </row>
        <row r="251">
          <cell r="B251" t="str">
            <v>Mayotte - Nord-Est</v>
          </cell>
          <cell r="F251">
            <v>46.73</v>
          </cell>
          <cell r="H251">
            <v>14.3</v>
          </cell>
          <cell r="L251">
            <v>11.793688000000001</v>
          </cell>
          <cell r="P251">
            <v>3.13</v>
          </cell>
          <cell r="AL251">
            <v>2.7</v>
          </cell>
          <cell r="AU251">
            <v>51.9</v>
          </cell>
          <cell r="AY251">
            <v>71</v>
          </cell>
          <cell r="BO251">
            <v>8</v>
          </cell>
          <cell r="BV251">
            <v>1.66</v>
          </cell>
        </row>
        <row r="252">
          <cell r="F252">
            <v>46.91</v>
          </cell>
          <cell r="H252">
            <v>15.18</v>
          </cell>
          <cell r="L252">
            <v>11.74469</v>
          </cell>
          <cell r="P252">
            <v>3.72</v>
          </cell>
          <cell r="AU252">
            <v>51</v>
          </cell>
          <cell r="AY252">
            <v>75</v>
          </cell>
          <cell r="BO252">
            <v>6.3</v>
          </cell>
        </row>
        <row r="253">
          <cell r="F253">
            <v>52.8</v>
          </cell>
          <cell r="H253">
            <v>17</v>
          </cell>
          <cell r="L253">
            <v>7.4018039999999994</v>
          </cell>
          <cell r="P253">
            <v>6.02</v>
          </cell>
          <cell r="AU253">
            <v>72</v>
          </cell>
          <cell r="AY253">
            <v>116</v>
          </cell>
          <cell r="BO253">
            <v>17.600000000000001</v>
          </cell>
        </row>
        <row r="254">
          <cell r="F254">
            <v>44.1</v>
          </cell>
          <cell r="H254">
            <v>15.53</v>
          </cell>
          <cell r="L254">
            <v>12.987655999999999</v>
          </cell>
          <cell r="P254">
            <v>2.75</v>
          </cell>
          <cell r="AU254">
            <v>62</v>
          </cell>
          <cell r="AY254">
            <v>91</v>
          </cell>
          <cell r="BO254">
            <v>7.2</v>
          </cell>
        </row>
        <row r="255">
          <cell r="F255">
            <v>58.02</v>
          </cell>
          <cell r="H255">
            <v>18.93</v>
          </cell>
          <cell r="L255">
            <v>5.0628659999999996</v>
          </cell>
          <cell r="P255">
            <v>7.59</v>
          </cell>
          <cell r="AU255">
            <v>124</v>
          </cell>
          <cell r="AY255">
            <v>136</v>
          </cell>
          <cell r="BO255">
            <v>18.7</v>
          </cell>
        </row>
        <row r="256">
          <cell r="F256">
            <v>44.75</v>
          </cell>
          <cell r="H256">
            <v>14.59</v>
          </cell>
          <cell r="L256">
            <v>12.277676</v>
          </cell>
          <cell r="P256">
            <v>2.63</v>
          </cell>
          <cell r="AU256">
            <v>58</v>
          </cell>
          <cell r="AY256">
            <v>73</v>
          </cell>
          <cell r="BO256">
            <v>7.2</v>
          </cell>
        </row>
        <row r="257">
          <cell r="F257">
            <v>46.53</v>
          </cell>
          <cell r="H257">
            <v>14.54</v>
          </cell>
          <cell r="L257">
            <v>11.527696000000001</v>
          </cell>
          <cell r="P257">
            <v>3.42</v>
          </cell>
          <cell r="AU257">
            <v>56</v>
          </cell>
          <cell r="AY257">
            <v>77</v>
          </cell>
          <cell r="BO257">
            <v>9.1</v>
          </cell>
        </row>
        <row r="258">
          <cell r="F258">
            <v>40.74</v>
          </cell>
          <cell r="H258">
            <v>10.66</v>
          </cell>
          <cell r="L258">
            <v>13.007656000000001</v>
          </cell>
          <cell r="P258">
            <v>3.52</v>
          </cell>
          <cell r="AL258">
            <v>3.49</v>
          </cell>
          <cell r="AU258">
            <v>76.900000000000006</v>
          </cell>
          <cell r="AY258">
            <v>86</v>
          </cell>
          <cell r="BO258">
            <v>9.3000000000000007</v>
          </cell>
          <cell r="BV258">
            <v>1.99</v>
          </cell>
        </row>
        <row r="259">
          <cell r="F259">
            <v>43.36</v>
          </cell>
          <cell r="H259">
            <v>12.34</v>
          </cell>
          <cell r="L259">
            <v>12.533667999999999</v>
          </cell>
          <cell r="P259">
            <v>4</v>
          </cell>
          <cell r="AL259">
            <v>2.69</v>
          </cell>
          <cell r="AU259">
            <v>55.1</v>
          </cell>
          <cell r="AY259">
            <v>77</v>
          </cell>
          <cell r="BO259">
            <v>7.4</v>
          </cell>
          <cell r="BV259">
            <v>1.97</v>
          </cell>
        </row>
        <row r="260">
          <cell r="F260">
            <v>49.59</v>
          </cell>
          <cell r="H260">
            <v>17.48</v>
          </cell>
          <cell r="L260">
            <v>9.138758000000001</v>
          </cell>
          <cell r="P260">
            <v>3.68</v>
          </cell>
          <cell r="AU260">
            <v>70</v>
          </cell>
          <cell r="AY260">
            <v>105</v>
          </cell>
          <cell r="BO260">
            <v>11.4</v>
          </cell>
        </row>
        <row r="261">
          <cell r="F261">
            <v>36.549999999999997</v>
          </cell>
          <cell r="H261">
            <v>9.64</v>
          </cell>
          <cell r="L261">
            <v>12.858141999999999</v>
          </cell>
          <cell r="P261">
            <v>2.5</v>
          </cell>
          <cell r="AH261">
            <v>0.4</v>
          </cell>
          <cell r="AL261">
            <v>4.68</v>
          </cell>
          <cell r="AU261">
            <v>102.94</v>
          </cell>
          <cell r="AY261">
            <v>134.19999999999999</v>
          </cell>
          <cell r="BO261">
            <v>11.95</v>
          </cell>
          <cell r="BR261">
            <v>3.23</v>
          </cell>
          <cell r="BV261">
            <v>2.02</v>
          </cell>
        </row>
        <row r="262">
          <cell r="F262">
            <v>44.82</v>
          </cell>
          <cell r="H262">
            <v>12.76</v>
          </cell>
          <cell r="L262">
            <v>11.355475999999999</v>
          </cell>
          <cell r="P262">
            <v>2.21</v>
          </cell>
          <cell r="AH262">
            <v>0.31</v>
          </cell>
          <cell r="AL262">
            <v>2.41</v>
          </cell>
          <cell r="AU262">
            <v>36.409999999999997</v>
          </cell>
          <cell r="AY262">
            <v>53.55</v>
          </cell>
          <cell r="BO262">
            <v>4.99</v>
          </cell>
          <cell r="BR262">
            <v>1.33</v>
          </cell>
          <cell r="BV262">
            <v>1.44</v>
          </cell>
        </row>
        <row r="263">
          <cell r="F263">
            <v>43.98</v>
          </cell>
          <cell r="H263">
            <v>12.55</v>
          </cell>
          <cell r="L263">
            <v>12.453232</v>
          </cell>
          <cell r="P263">
            <v>2.84</v>
          </cell>
          <cell r="AH263">
            <v>0.27</v>
          </cell>
          <cell r="AL263">
            <v>2.64</v>
          </cell>
          <cell r="AU263">
            <v>45.83</v>
          </cell>
          <cell r="AY263">
            <v>59.99</v>
          </cell>
          <cell r="BO263">
            <v>5.27</v>
          </cell>
          <cell r="BR263">
            <v>1.42</v>
          </cell>
          <cell r="BV263">
            <v>1.68</v>
          </cell>
        </row>
        <row r="264">
          <cell r="F264">
            <v>46.38</v>
          </cell>
          <cell r="H264">
            <v>15.18</v>
          </cell>
          <cell r="L264">
            <v>11.175516</v>
          </cell>
          <cell r="P264">
            <v>4.2699999999999996</v>
          </cell>
          <cell r="AH264">
            <v>1.24</v>
          </cell>
          <cell r="AL264">
            <v>3.14</v>
          </cell>
          <cell r="AU264">
            <v>65.22</v>
          </cell>
          <cell r="AY264">
            <v>85.67</v>
          </cell>
          <cell r="BO264">
            <v>9.56</v>
          </cell>
          <cell r="BR264">
            <v>2.58</v>
          </cell>
          <cell r="BV264">
            <v>1.89</v>
          </cell>
        </row>
        <row r="265">
          <cell r="F265">
            <v>47.18</v>
          </cell>
          <cell r="H265">
            <v>15.32</v>
          </cell>
          <cell r="L265">
            <v>11.526438000000001</v>
          </cell>
          <cell r="P265">
            <v>3.09</v>
          </cell>
          <cell r="AH265">
            <v>0.44</v>
          </cell>
          <cell r="AL265">
            <v>3.12</v>
          </cell>
          <cell r="AU265">
            <v>55.56</v>
          </cell>
          <cell r="AY265">
            <v>74.73</v>
          </cell>
          <cell r="BO265">
            <v>7.76</v>
          </cell>
          <cell r="BR265">
            <v>1.84</v>
          </cell>
          <cell r="BV265">
            <v>1.87</v>
          </cell>
        </row>
        <row r="266">
          <cell r="F266">
            <v>49.77</v>
          </cell>
          <cell r="H266">
            <v>17.239999999999998</v>
          </cell>
          <cell r="L266">
            <v>9.0699839999999998</v>
          </cell>
          <cell r="P266">
            <v>4.53</v>
          </cell>
          <cell r="AH266">
            <v>1.97</v>
          </cell>
          <cell r="AL266">
            <v>3.18</v>
          </cell>
          <cell r="AU266">
            <v>68.88</v>
          </cell>
          <cell r="AY266">
            <v>93.54</v>
          </cell>
          <cell r="BO266">
            <v>11.13</v>
          </cell>
          <cell r="BR266">
            <v>2.99</v>
          </cell>
          <cell r="BV266">
            <v>2.12</v>
          </cell>
        </row>
        <row r="267">
          <cell r="F267">
            <v>58.98</v>
          </cell>
          <cell r="H267">
            <v>20</v>
          </cell>
          <cell r="L267">
            <v>3.1403020000000001</v>
          </cell>
          <cell r="P267">
            <v>8.0299999999999994</v>
          </cell>
          <cell r="AH267">
            <v>1.9</v>
          </cell>
          <cell r="AL267">
            <v>1.22</v>
          </cell>
          <cell r="AU267">
            <v>98.74</v>
          </cell>
          <cell r="AY267">
            <v>132.46</v>
          </cell>
          <cell r="BO267">
            <v>24.78</v>
          </cell>
          <cell r="BR267">
            <v>3.91</v>
          </cell>
          <cell r="BV267">
            <v>2.4700000000000002</v>
          </cell>
        </row>
        <row r="268">
          <cell r="F268">
            <v>60.35</v>
          </cell>
          <cell r="H268">
            <v>19.43</v>
          </cell>
          <cell r="L268">
            <v>3.0503220000000004</v>
          </cell>
          <cell r="P268">
            <v>7.25</v>
          </cell>
          <cell r="AH268">
            <v>0.99</v>
          </cell>
          <cell r="AL268">
            <v>0.78</v>
          </cell>
          <cell r="AU268">
            <v>67.48</v>
          </cell>
          <cell r="AY268">
            <v>116.7</v>
          </cell>
          <cell r="BO268">
            <v>21.83</v>
          </cell>
          <cell r="BR268">
            <v>4.4800000000000004</v>
          </cell>
          <cell r="BV268">
            <v>1.81</v>
          </cell>
        </row>
        <row r="269">
          <cell r="F269">
            <v>44.91</v>
          </cell>
          <cell r="H269">
            <v>15.74</v>
          </cell>
          <cell r="L269">
            <v>11.310486000000001</v>
          </cell>
          <cell r="P269">
            <v>3.5</v>
          </cell>
          <cell r="AH269">
            <v>0.51</v>
          </cell>
          <cell r="AL269">
            <v>3.11</v>
          </cell>
          <cell r="AU269">
            <v>50.34</v>
          </cell>
          <cell r="AY269">
            <v>68.260000000000005</v>
          </cell>
          <cell r="BO269">
            <v>6.35</v>
          </cell>
          <cell r="BR269">
            <v>1.67</v>
          </cell>
          <cell r="BV269">
            <v>1.83</v>
          </cell>
        </row>
        <row r="270">
          <cell r="F270">
            <v>46.76</v>
          </cell>
          <cell r="H270">
            <v>15.1</v>
          </cell>
          <cell r="L270">
            <v>11.490446</v>
          </cell>
          <cell r="P270">
            <v>4.07</v>
          </cell>
          <cell r="AH270">
            <v>0.65</v>
          </cell>
          <cell r="AL270">
            <v>2.64</v>
          </cell>
          <cell r="AU270">
            <v>44.55</v>
          </cell>
          <cell r="AY270">
            <v>64.02</v>
          </cell>
          <cell r="BO270">
            <v>7.56</v>
          </cell>
          <cell r="BR270">
            <v>1.98</v>
          </cell>
          <cell r="BV270">
            <v>1.78</v>
          </cell>
        </row>
        <row r="271">
          <cell r="F271">
            <v>55</v>
          </cell>
          <cell r="H271">
            <v>19.43</v>
          </cell>
          <cell r="L271">
            <v>5.587758</v>
          </cell>
          <cell r="P271">
            <v>6.6</v>
          </cell>
          <cell r="AH271">
            <v>1.34</v>
          </cell>
          <cell r="AL271">
            <v>2.5099999999999998</v>
          </cell>
          <cell r="AU271">
            <v>79.319999999999993</v>
          </cell>
          <cell r="AY271">
            <v>113.01</v>
          </cell>
          <cell r="BO271">
            <v>19.489999999999998</v>
          </cell>
          <cell r="BR271">
            <v>4.8600000000000003</v>
          </cell>
          <cell r="BV271">
            <v>1.95</v>
          </cell>
        </row>
        <row r="272">
          <cell r="F272">
            <v>56.15</v>
          </cell>
          <cell r="H272">
            <v>19.73</v>
          </cell>
          <cell r="L272">
            <v>4.5349919999999999</v>
          </cell>
          <cell r="P272">
            <v>7.18</v>
          </cell>
          <cell r="AH272">
            <v>1.86</v>
          </cell>
          <cell r="AL272">
            <v>2</v>
          </cell>
          <cell r="AU272">
            <v>76.3</v>
          </cell>
          <cell r="AY272">
            <v>112.4</v>
          </cell>
          <cell r="BO272">
            <v>22.72</v>
          </cell>
          <cell r="BR272">
            <v>5.32</v>
          </cell>
          <cell r="BV272">
            <v>2.0699999999999998</v>
          </cell>
        </row>
        <row r="273">
          <cell r="F273">
            <v>58.47</v>
          </cell>
          <cell r="H273">
            <v>19.559999999999999</v>
          </cell>
          <cell r="L273">
            <v>3.8691400000000002</v>
          </cell>
          <cell r="P273">
            <v>7.51</v>
          </cell>
          <cell r="AH273">
            <v>2.34</v>
          </cell>
          <cell r="AL273">
            <v>1.68</v>
          </cell>
          <cell r="AU273">
            <v>81.09</v>
          </cell>
          <cell r="AY273">
            <v>122.41</v>
          </cell>
          <cell r="BO273">
            <v>22.61</v>
          </cell>
          <cell r="BR273">
            <v>5.94</v>
          </cell>
          <cell r="BV273">
            <v>2.23</v>
          </cell>
        </row>
        <row r="274">
          <cell r="B274" t="str">
            <v>Mayotte - Sud</v>
          </cell>
          <cell r="F274">
            <v>42.56</v>
          </cell>
          <cell r="H274">
            <v>11.82</v>
          </cell>
          <cell r="L274">
            <v>12.208677999999999</v>
          </cell>
          <cell r="P274">
            <v>4.08</v>
          </cell>
          <cell r="AL274">
            <v>2.61</v>
          </cell>
          <cell r="AU274">
            <v>44.9</v>
          </cell>
          <cell r="AY274">
            <v>62</v>
          </cell>
          <cell r="BO274">
            <v>6.5</v>
          </cell>
          <cell r="BV274">
            <v>1.53</v>
          </cell>
        </row>
        <row r="275">
          <cell r="F275">
            <v>39.76</v>
          </cell>
          <cell r="H275">
            <v>13.83</v>
          </cell>
          <cell r="L275">
            <v>12.504669999999999</v>
          </cell>
          <cell r="P275">
            <v>4.51</v>
          </cell>
          <cell r="AL275">
            <v>2.5299999999999998</v>
          </cell>
          <cell r="AU275">
            <v>58.6</v>
          </cell>
          <cell r="AY275">
            <v>80</v>
          </cell>
          <cell r="BO275">
            <v>8.9</v>
          </cell>
          <cell r="BV275">
            <v>2.04</v>
          </cell>
        </row>
        <row r="276">
          <cell r="F276">
            <v>40.1</v>
          </cell>
          <cell r="H276">
            <v>14.99</v>
          </cell>
          <cell r="L276">
            <v>11.013707999999999</v>
          </cell>
          <cell r="P276">
            <v>5.15</v>
          </cell>
          <cell r="AL276">
            <v>3.47</v>
          </cell>
          <cell r="AU276">
            <v>77.400000000000006</v>
          </cell>
          <cell r="AY276">
            <v>125</v>
          </cell>
          <cell r="BO276">
            <v>8.3000000000000007</v>
          </cell>
          <cell r="BV276">
            <v>2.96</v>
          </cell>
        </row>
        <row r="277">
          <cell r="F277">
            <v>45.49</v>
          </cell>
          <cell r="H277">
            <v>18.62</v>
          </cell>
          <cell r="L277">
            <v>6.7408220000000005</v>
          </cell>
          <cell r="P277">
            <v>8.11</v>
          </cell>
          <cell r="AL277">
            <v>3.18</v>
          </cell>
          <cell r="AU277">
            <v>101</v>
          </cell>
          <cell r="AY277">
            <v>199</v>
          </cell>
          <cell r="BO277">
            <v>21</v>
          </cell>
          <cell r="BV277">
            <v>3.76</v>
          </cell>
        </row>
        <row r="278">
          <cell r="F278">
            <v>41.81</v>
          </cell>
          <cell r="H278">
            <v>16.48</v>
          </cell>
          <cell r="L278">
            <v>9.5237480000000012</v>
          </cell>
          <cell r="P278">
            <v>7.25</v>
          </cell>
          <cell r="AU278">
            <v>99</v>
          </cell>
          <cell r="AY278">
            <v>153</v>
          </cell>
          <cell r="BO278">
            <v>14.4</v>
          </cell>
        </row>
        <row r="279">
          <cell r="F279">
            <v>38.9</v>
          </cell>
          <cell r="H279">
            <v>11.23</v>
          </cell>
          <cell r="L279">
            <v>12.300266000000001</v>
          </cell>
          <cell r="P279">
            <v>3.1</v>
          </cell>
          <cell r="AH279">
            <v>0.55000000000000004</v>
          </cell>
          <cell r="AL279">
            <v>3.38</v>
          </cell>
          <cell r="AU279">
            <v>74.28</v>
          </cell>
          <cell r="AY279">
            <v>111.2</v>
          </cell>
          <cell r="BO279">
            <v>8.3800000000000008</v>
          </cell>
          <cell r="BR279">
            <v>2.06</v>
          </cell>
          <cell r="BV279">
            <v>2.2000000000000002</v>
          </cell>
        </row>
        <row r="280">
          <cell r="F280">
            <v>41.67</v>
          </cell>
          <cell r="H280">
            <v>11.5</v>
          </cell>
          <cell r="L280">
            <v>11.175516</v>
          </cell>
          <cell r="P280">
            <v>2.88</v>
          </cell>
          <cell r="AH280">
            <v>0.54</v>
          </cell>
          <cell r="AL280">
            <v>2.73</v>
          </cell>
          <cell r="AU280">
            <v>58.86</v>
          </cell>
          <cell r="AY280">
            <v>93.78</v>
          </cell>
          <cell r="BO280">
            <v>6.83</v>
          </cell>
          <cell r="BR280">
            <v>1.46</v>
          </cell>
          <cell r="BV280">
            <v>1.87</v>
          </cell>
        </row>
        <row r="281">
          <cell r="F281">
            <v>53.91</v>
          </cell>
          <cell r="H281">
            <v>19.07</v>
          </cell>
          <cell r="L281">
            <v>5.1018660000000002</v>
          </cell>
          <cell r="P281">
            <v>8.2899999999999991</v>
          </cell>
          <cell r="AH281">
            <v>1.32</v>
          </cell>
          <cell r="AL281">
            <v>2.41</v>
          </cell>
          <cell r="AU281">
            <v>102.86</v>
          </cell>
          <cell r="AY281">
            <v>298.10000000000002</v>
          </cell>
          <cell r="BO281">
            <v>34.130000000000003</v>
          </cell>
          <cell r="BR281">
            <v>10.32</v>
          </cell>
          <cell r="BV281">
            <v>5.19</v>
          </cell>
        </row>
        <row r="282">
          <cell r="F282">
            <v>46.02</v>
          </cell>
          <cell r="H282">
            <v>18.82</v>
          </cell>
          <cell r="L282">
            <v>7.0904240000000005</v>
          </cell>
          <cell r="P282">
            <v>8.25</v>
          </cell>
          <cell r="AH282">
            <v>1.21</v>
          </cell>
          <cell r="AL282">
            <v>3.53</v>
          </cell>
          <cell r="AU282">
            <v>154.41</v>
          </cell>
          <cell r="AY282">
            <v>239.98</v>
          </cell>
          <cell r="BO282">
            <v>30.12</v>
          </cell>
          <cell r="BR282">
            <v>5.13</v>
          </cell>
          <cell r="BV282">
            <v>4.0199999999999996</v>
          </cell>
        </row>
        <row r="283">
          <cell r="F283">
            <v>38.1</v>
          </cell>
          <cell r="H283">
            <v>12</v>
          </cell>
          <cell r="L283">
            <v>11.42746</v>
          </cell>
          <cell r="P283">
            <v>3.56</v>
          </cell>
          <cell r="AH283">
            <v>0.2</v>
          </cell>
          <cell r="AL283">
            <v>3.49</v>
          </cell>
          <cell r="AU283">
            <v>92.04</v>
          </cell>
          <cell r="AY283">
            <v>130.5</v>
          </cell>
          <cell r="BO283">
            <v>10.44</v>
          </cell>
          <cell r="BR283">
            <v>3.07</v>
          </cell>
          <cell r="BV283">
            <v>2.5099999999999998</v>
          </cell>
        </row>
        <row r="284">
          <cell r="F284">
            <v>42.15</v>
          </cell>
          <cell r="H284">
            <v>12.93</v>
          </cell>
          <cell r="L284">
            <v>11.20251</v>
          </cell>
          <cell r="P284">
            <v>3.71</v>
          </cell>
          <cell r="AH284">
            <v>2.65</v>
          </cell>
          <cell r="AL284">
            <v>3.01</v>
          </cell>
          <cell r="AU284">
            <v>75.959999999999994</v>
          </cell>
          <cell r="AY284">
            <v>115.04</v>
          </cell>
          <cell r="BO284">
            <v>9.57</v>
          </cell>
          <cell r="BR284">
            <v>2.1800000000000002</v>
          </cell>
          <cell r="BV284">
            <v>2.17</v>
          </cell>
        </row>
        <row r="285">
          <cell r="F285">
            <v>53.55</v>
          </cell>
          <cell r="H285">
            <v>19.309999999999999</v>
          </cell>
          <cell r="L285">
            <v>5.2188400000000001</v>
          </cell>
          <cell r="P285">
            <v>8.24</v>
          </cell>
          <cell r="AH285">
            <v>2.09</v>
          </cell>
          <cell r="AL285">
            <v>2.66</v>
          </cell>
          <cell r="AU285">
            <v>66.040000000000006</v>
          </cell>
          <cell r="AY285">
            <v>317.3</v>
          </cell>
          <cell r="BO285">
            <v>24.59</v>
          </cell>
          <cell r="BR285">
            <v>6.71</v>
          </cell>
          <cell r="BV285">
            <v>3.84</v>
          </cell>
        </row>
        <row r="286">
          <cell r="F286">
            <v>54.58</v>
          </cell>
          <cell r="H286">
            <v>20.48</v>
          </cell>
          <cell r="L286">
            <v>4.3010440000000001</v>
          </cell>
          <cell r="P286">
            <v>9.3699999999999992</v>
          </cell>
          <cell r="AH286">
            <v>1.43</v>
          </cell>
          <cell r="AL286">
            <v>2.5</v>
          </cell>
          <cell r="AU286">
            <v>65.290000000000006</v>
          </cell>
          <cell r="AY286">
            <v>256.5</v>
          </cell>
          <cell r="BO286">
            <v>12.91</v>
          </cell>
          <cell r="BR286">
            <v>3.5</v>
          </cell>
          <cell r="BV286">
            <v>2.65</v>
          </cell>
        </row>
        <row r="287">
          <cell r="F287">
            <v>49.94</v>
          </cell>
          <cell r="H287">
            <v>17.7</v>
          </cell>
          <cell r="L287">
            <v>8.4761160000000011</v>
          </cell>
          <cell r="P287">
            <v>7.38</v>
          </cell>
          <cell r="AH287">
            <v>1.29</v>
          </cell>
          <cell r="AL287">
            <v>4.21</v>
          </cell>
          <cell r="AU287">
            <v>127.04</v>
          </cell>
          <cell r="AY287">
            <v>232.7</v>
          </cell>
          <cell r="BO287">
            <v>15.67</v>
          </cell>
          <cell r="BR287">
            <v>5.42</v>
          </cell>
          <cell r="BV287">
            <v>3.4</v>
          </cell>
        </row>
        <row r="288">
          <cell r="F288">
            <v>42.03</v>
          </cell>
          <cell r="H288">
            <v>11.6</v>
          </cell>
          <cell r="L288">
            <v>12.471228</v>
          </cell>
          <cell r="P288">
            <v>2.98</v>
          </cell>
          <cell r="AH288">
            <v>0.57999999999999996</v>
          </cell>
          <cell r="AL288">
            <v>2.62</v>
          </cell>
          <cell r="AU288">
            <v>42.72</v>
          </cell>
          <cell r="AY288">
            <v>53.43</v>
          </cell>
          <cell r="BO288">
            <v>5.73</v>
          </cell>
          <cell r="BR288">
            <v>1.33</v>
          </cell>
          <cell r="BV288">
            <v>1.47</v>
          </cell>
        </row>
        <row r="289">
          <cell r="F289">
            <v>54.34</v>
          </cell>
          <cell r="H289">
            <v>20.16</v>
          </cell>
          <cell r="L289">
            <v>5.0568759999999999</v>
          </cell>
          <cell r="P289">
            <v>8.9499999999999993</v>
          </cell>
          <cell r="AH289">
            <v>2.2999999999999998</v>
          </cell>
          <cell r="AL289">
            <v>2.92</v>
          </cell>
          <cell r="AU289">
            <v>78.37</v>
          </cell>
          <cell r="AY289">
            <v>174.54</v>
          </cell>
          <cell r="BO289">
            <v>12.68</v>
          </cell>
          <cell r="BR289">
            <v>4.33</v>
          </cell>
          <cell r="BV289">
            <v>2.6</v>
          </cell>
        </row>
        <row r="290">
          <cell r="F290">
            <v>39.950000000000003</v>
          </cell>
          <cell r="H290">
            <v>12.75</v>
          </cell>
          <cell r="L290">
            <v>11.949344</v>
          </cell>
          <cell r="P290">
            <v>3.08</v>
          </cell>
          <cell r="AH290">
            <v>0.35</v>
          </cell>
          <cell r="AL290">
            <v>2.58</v>
          </cell>
          <cell r="AU290">
            <v>41.42</v>
          </cell>
          <cell r="AY290">
            <v>60.13</v>
          </cell>
          <cell r="BO290">
            <v>5.0999999999999996</v>
          </cell>
          <cell r="BR290">
            <v>1.1299999999999999</v>
          </cell>
          <cell r="BV290">
            <v>1.57</v>
          </cell>
        </row>
        <row r="291">
          <cell r="F291">
            <v>41.63</v>
          </cell>
          <cell r="H291">
            <v>15.74</v>
          </cell>
          <cell r="L291">
            <v>10.761608000000001</v>
          </cell>
          <cell r="P291">
            <v>4.41</v>
          </cell>
          <cell r="AH291">
            <v>1.1299999999999999</v>
          </cell>
          <cell r="AL291">
            <v>3.37</v>
          </cell>
          <cell r="AU291">
            <v>82.25</v>
          </cell>
          <cell r="AY291">
            <v>114.3</v>
          </cell>
          <cell r="BO291">
            <v>9.98</v>
          </cell>
          <cell r="BR291">
            <v>1.89</v>
          </cell>
          <cell r="BV291">
            <v>2.5099999999999998</v>
          </cell>
        </row>
        <row r="292">
          <cell r="F292">
            <v>40.54</v>
          </cell>
          <cell r="H292">
            <v>11.35</v>
          </cell>
          <cell r="L292">
            <v>10.97756</v>
          </cell>
          <cell r="P292">
            <v>2.48</v>
          </cell>
          <cell r="AH292">
            <v>0.24</v>
          </cell>
          <cell r="AL292">
            <v>2.67</v>
          </cell>
          <cell r="AU292">
            <v>84.22</v>
          </cell>
          <cell r="AY292">
            <v>73.81</v>
          </cell>
          <cell r="BO292">
            <v>9.06</v>
          </cell>
          <cell r="BR292">
            <v>1.99</v>
          </cell>
          <cell r="BV292">
            <v>1.75</v>
          </cell>
        </row>
        <row r="293">
          <cell r="F293">
            <v>46.82</v>
          </cell>
          <cell r="H293">
            <v>13.79</v>
          </cell>
          <cell r="L293">
            <v>11.517440000000001</v>
          </cell>
          <cell r="P293">
            <v>2.61</v>
          </cell>
          <cell r="AL293">
            <v>2.4500000000000002</v>
          </cell>
          <cell r="AU293">
            <v>37.49</v>
          </cell>
          <cell r="AY293">
            <v>42.89</v>
          </cell>
          <cell r="BO293">
            <v>4.26</v>
          </cell>
          <cell r="BR293">
            <v>1.04</v>
          </cell>
          <cell r="BV293">
            <v>2.0499999999999998</v>
          </cell>
        </row>
        <row r="294">
          <cell r="F294">
            <v>39.32</v>
          </cell>
          <cell r="H294">
            <v>13.48</v>
          </cell>
          <cell r="L294">
            <v>11.319484000000001</v>
          </cell>
          <cell r="P294">
            <v>3.8</v>
          </cell>
          <cell r="AH294">
            <v>0.36</v>
          </cell>
          <cell r="AL294">
            <v>2.5499999999999998</v>
          </cell>
          <cell r="AU294">
            <v>47.71</v>
          </cell>
          <cell r="AY294">
            <v>58.69</v>
          </cell>
          <cell r="BO294">
            <v>6.59</v>
          </cell>
          <cell r="BR294">
            <v>1.64</v>
          </cell>
          <cell r="BV294">
            <v>1.84</v>
          </cell>
        </row>
        <row r="295">
          <cell r="F295">
            <v>40.090000000000003</v>
          </cell>
          <cell r="H295">
            <v>14.1</v>
          </cell>
          <cell r="L295">
            <v>11.526438000000001</v>
          </cell>
          <cell r="P295">
            <v>3.82</v>
          </cell>
          <cell r="AH295">
            <v>0.65</v>
          </cell>
          <cell r="AL295">
            <v>3.31</v>
          </cell>
          <cell r="AU295">
            <v>91.22</v>
          </cell>
          <cell r="AY295">
            <v>122</v>
          </cell>
          <cell r="BO295">
            <v>9.14</v>
          </cell>
          <cell r="BR295">
            <v>2.23</v>
          </cell>
          <cell r="BV295">
            <v>2.15</v>
          </cell>
        </row>
        <row r="296">
          <cell r="F296">
            <v>41.25</v>
          </cell>
          <cell r="H296">
            <v>13.99</v>
          </cell>
          <cell r="L296">
            <v>12.318262000000001</v>
          </cell>
          <cell r="P296">
            <v>4.42</v>
          </cell>
          <cell r="AH296">
            <v>0.4</v>
          </cell>
          <cell r="AL296">
            <v>2.93</v>
          </cell>
          <cell r="AU296">
            <v>44.4</v>
          </cell>
          <cell r="AY296">
            <v>66.91</v>
          </cell>
          <cell r="BO296">
            <v>5</v>
          </cell>
          <cell r="BR296">
            <v>0.97</v>
          </cell>
          <cell r="BV296">
            <v>1.78</v>
          </cell>
        </row>
        <row r="297">
          <cell r="F297">
            <v>40.47</v>
          </cell>
          <cell r="H297">
            <v>15.15</v>
          </cell>
          <cell r="L297">
            <v>11.490446</v>
          </cell>
          <cell r="P297">
            <v>4.5999999999999996</v>
          </cell>
          <cell r="AH297">
            <v>0.54</v>
          </cell>
          <cell r="AL297">
            <v>2.92</v>
          </cell>
          <cell r="AU297">
            <v>65.03</v>
          </cell>
          <cell r="AY297">
            <v>88.5</v>
          </cell>
          <cell r="BO297">
            <v>8.81</v>
          </cell>
          <cell r="BR297">
            <v>1.99</v>
          </cell>
          <cell r="BV297">
            <v>2.08</v>
          </cell>
        </row>
        <row r="298">
          <cell r="F298">
            <v>40.9</v>
          </cell>
          <cell r="H298">
            <v>15.5</v>
          </cell>
          <cell r="L298">
            <v>10.851588000000001</v>
          </cell>
          <cell r="P298">
            <v>4.41</v>
          </cell>
          <cell r="AH298">
            <v>0.68</v>
          </cell>
          <cell r="AL298">
            <v>3.38</v>
          </cell>
          <cell r="AU298">
            <v>78.02</v>
          </cell>
          <cell r="AY298">
            <v>96.64</v>
          </cell>
          <cell r="BO298">
            <v>10.039999999999999</v>
          </cell>
          <cell r="BR298">
            <v>2.6</v>
          </cell>
          <cell r="BV298">
            <v>2.34</v>
          </cell>
        </row>
        <row r="299">
          <cell r="F299">
            <v>41.51</v>
          </cell>
          <cell r="H299">
            <v>16.54</v>
          </cell>
          <cell r="L299">
            <v>10.833591999999999</v>
          </cell>
          <cell r="P299">
            <v>4.75</v>
          </cell>
          <cell r="AH299">
            <v>3.41</v>
          </cell>
          <cell r="AL299">
            <v>3.51</v>
          </cell>
          <cell r="AU299">
            <v>86.62</v>
          </cell>
          <cell r="AY299">
            <v>126.3</v>
          </cell>
          <cell r="BO299">
            <v>10.38</v>
          </cell>
          <cell r="BR299">
            <v>2.91</v>
          </cell>
          <cell r="BV299">
            <v>2.7</v>
          </cell>
        </row>
        <row r="300">
          <cell r="F300">
            <v>42.92</v>
          </cell>
          <cell r="H300">
            <v>13.68</v>
          </cell>
          <cell r="L300">
            <v>13.182070000000001</v>
          </cell>
          <cell r="P300">
            <v>5.52</v>
          </cell>
          <cell r="AH300">
            <v>1.44</v>
          </cell>
          <cell r="AL300">
            <v>5.41</v>
          </cell>
          <cell r="AU300">
            <v>139.69999999999999</v>
          </cell>
          <cell r="AY300">
            <v>193.8</v>
          </cell>
          <cell r="BO300">
            <v>17.78</v>
          </cell>
          <cell r="BR300">
            <v>4.1399999999999997</v>
          </cell>
          <cell r="BV300">
            <v>4.2</v>
          </cell>
        </row>
        <row r="301">
          <cell r="F301">
            <v>40.99</v>
          </cell>
          <cell r="H301">
            <v>17.03</v>
          </cell>
          <cell r="L301">
            <v>9.474893999999999</v>
          </cell>
          <cell r="P301">
            <v>5.73</v>
          </cell>
          <cell r="AH301">
            <v>0.71</v>
          </cell>
          <cell r="AL301">
            <v>3.47</v>
          </cell>
          <cell r="AU301">
            <v>101.91</v>
          </cell>
          <cell r="AY301">
            <v>124.24</v>
          </cell>
          <cell r="BO301">
            <v>13.38</v>
          </cell>
          <cell r="BR301">
            <v>4.01</v>
          </cell>
          <cell r="BV301">
            <v>2.81</v>
          </cell>
        </row>
        <row r="302">
          <cell r="F302">
            <v>47.15</v>
          </cell>
          <cell r="H302">
            <v>20.41</v>
          </cell>
          <cell r="L302">
            <v>7.0994219999999997</v>
          </cell>
          <cell r="P302">
            <v>6.79</v>
          </cell>
          <cell r="AH302">
            <v>1.28</v>
          </cell>
          <cell r="AL302">
            <v>3.16</v>
          </cell>
          <cell r="AU302">
            <v>116.06</v>
          </cell>
          <cell r="AY302">
            <v>144.83000000000001</v>
          </cell>
          <cell r="BO302">
            <v>22.3</v>
          </cell>
          <cell r="BR302">
            <v>4.97</v>
          </cell>
          <cell r="BV302">
            <v>3.04</v>
          </cell>
        </row>
        <row r="303">
          <cell r="F303">
            <v>54.47</v>
          </cell>
          <cell r="H303">
            <v>20.39</v>
          </cell>
          <cell r="L303">
            <v>3.9321260000000002</v>
          </cell>
          <cell r="P303">
            <v>8.77</v>
          </cell>
          <cell r="AH303">
            <v>2.13</v>
          </cell>
          <cell r="AL303">
            <v>1.91</v>
          </cell>
          <cell r="AU303">
            <v>85.78</v>
          </cell>
          <cell r="AY303">
            <v>150.52000000000001</v>
          </cell>
          <cell r="BO303">
            <v>27.71</v>
          </cell>
          <cell r="BR303">
            <v>7.39</v>
          </cell>
          <cell r="BV303">
            <v>3.41</v>
          </cell>
        </row>
        <row r="304">
          <cell r="F304">
            <v>38.299999999999997</v>
          </cell>
          <cell r="H304">
            <v>11.65</v>
          </cell>
          <cell r="L304">
            <v>11.571428000000001</v>
          </cell>
          <cell r="P304">
            <v>4.22</v>
          </cell>
          <cell r="AH304">
            <v>0.36</v>
          </cell>
          <cell r="AL304">
            <v>2.71</v>
          </cell>
          <cell r="AU304">
            <v>50.08</v>
          </cell>
          <cell r="AY304">
            <v>70.44</v>
          </cell>
          <cell r="BO304">
            <v>5.43</v>
          </cell>
          <cell r="BR304">
            <v>1.31</v>
          </cell>
          <cell r="BV304">
            <v>1.52</v>
          </cell>
        </row>
        <row r="305">
          <cell r="F305">
            <v>50.24</v>
          </cell>
          <cell r="H305">
            <v>19.96</v>
          </cell>
          <cell r="L305">
            <v>5.8846920000000003</v>
          </cell>
          <cell r="P305">
            <v>7.25</v>
          </cell>
          <cell r="AH305">
            <v>1.95</v>
          </cell>
          <cell r="AL305">
            <v>2.33</v>
          </cell>
          <cell r="AU305">
            <v>97.22</v>
          </cell>
          <cell r="AY305">
            <v>181.9</v>
          </cell>
          <cell r="BO305">
            <v>25.49</v>
          </cell>
          <cell r="BR305">
            <v>7.64</v>
          </cell>
          <cell r="BV305">
            <v>3.92</v>
          </cell>
        </row>
        <row r="306">
          <cell r="F306">
            <v>40.4</v>
          </cell>
          <cell r="H306">
            <v>13</v>
          </cell>
          <cell r="L306">
            <v>10.563652000000001</v>
          </cell>
          <cell r="P306">
            <v>5.17</v>
          </cell>
          <cell r="AH306">
            <v>0.65</v>
          </cell>
          <cell r="AL306">
            <v>3.89</v>
          </cell>
          <cell r="AU306">
            <v>134.69999999999999</v>
          </cell>
          <cell r="AY306">
            <v>114.6</v>
          </cell>
          <cell r="BO306">
            <v>13.54</v>
          </cell>
          <cell r="BR306">
            <v>3.21</v>
          </cell>
          <cell r="BV306">
            <v>2.74</v>
          </cell>
        </row>
        <row r="307">
          <cell r="F307">
            <v>48.54</v>
          </cell>
          <cell r="H307">
            <v>21.27</v>
          </cell>
          <cell r="L307">
            <v>6.5685400000000005</v>
          </cell>
          <cell r="P307">
            <v>8.8800000000000008</v>
          </cell>
          <cell r="AH307">
            <v>5.67</v>
          </cell>
          <cell r="AL307">
            <v>2.88</v>
          </cell>
          <cell r="AU307">
            <v>123</v>
          </cell>
          <cell r="AY307">
            <v>156.30000000000001</v>
          </cell>
          <cell r="BO307">
            <v>21.53</v>
          </cell>
          <cell r="BR307">
            <v>4.58</v>
          </cell>
          <cell r="BV307">
            <v>3.01</v>
          </cell>
        </row>
        <row r="308">
          <cell r="F308">
            <v>38.72</v>
          </cell>
          <cell r="H308">
            <v>14.07</v>
          </cell>
          <cell r="L308">
            <v>11.301488000000001</v>
          </cell>
          <cell r="P308">
            <v>5.51</v>
          </cell>
          <cell r="AH308">
            <v>1.2</v>
          </cell>
          <cell r="AL308">
            <v>3.06</v>
          </cell>
          <cell r="AU308">
            <v>73.92</v>
          </cell>
          <cell r="AY308">
            <v>98.94</v>
          </cell>
          <cell r="BO308">
            <v>8.0299999999999994</v>
          </cell>
          <cell r="BR308">
            <v>1.89</v>
          </cell>
          <cell r="BV308">
            <v>2.2400000000000002</v>
          </cell>
        </row>
        <row r="309">
          <cell r="F309">
            <v>41.28</v>
          </cell>
          <cell r="H309">
            <v>13.42</v>
          </cell>
          <cell r="L309">
            <v>11.265496000000001</v>
          </cell>
          <cell r="P309">
            <v>4.3</v>
          </cell>
          <cell r="AH309">
            <v>0.78</v>
          </cell>
          <cell r="AL309">
            <v>3.12</v>
          </cell>
          <cell r="AU309">
            <v>65.09</v>
          </cell>
          <cell r="AY309">
            <v>86.22</v>
          </cell>
          <cell r="BO309">
            <v>7.22</v>
          </cell>
          <cell r="BR309">
            <v>1.54</v>
          </cell>
          <cell r="BV309">
            <v>2.13</v>
          </cell>
        </row>
        <row r="310">
          <cell r="F310">
            <v>40.67</v>
          </cell>
          <cell r="H310">
            <v>15.3</v>
          </cell>
          <cell r="L310">
            <v>10.500666000000001</v>
          </cell>
          <cell r="P310">
            <v>4.51</v>
          </cell>
          <cell r="AH310">
            <v>0.59</v>
          </cell>
          <cell r="AL310">
            <v>3.39</v>
          </cell>
          <cell r="AU310">
            <v>100.4</v>
          </cell>
          <cell r="AY310">
            <v>118.7</v>
          </cell>
          <cell r="BO310">
            <v>10.85</v>
          </cell>
          <cell r="BR310">
            <v>1.99</v>
          </cell>
          <cell r="BV310">
            <v>2.5099999999999998</v>
          </cell>
        </row>
        <row r="311">
          <cell r="B311" t="str">
            <v>Moheli</v>
          </cell>
          <cell r="F311">
            <v>44.97</v>
          </cell>
          <cell r="H311">
            <v>10.34</v>
          </cell>
          <cell r="L311">
            <v>12.760662</v>
          </cell>
        </row>
        <row r="312">
          <cell r="F312">
            <v>47.25</v>
          </cell>
          <cell r="H312">
            <v>13.7</v>
          </cell>
          <cell r="L312">
            <v>12.415671999999999</v>
          </cell>
        </row>
        <row r="313">
          <cell r="F313">
            <v>45.06</v>
          </cell>
          <cell r="H313">
            <v>10.92</v>
          </cell>
          <cell r="L313">
            <v>12.346674</v>
          </cell>
        </row>
        <row r="314">
          <cell r="F314">
            <v>43.46</v>
          </cell>
          <cell r="H314">
            <v>13</v>
          </cell>
          <cell r="L314">
            <v>13.195652000000001</v>
          </cell>
        </row>
        <row r="315">
          <cell r="F315">
            <v>39.049999999999997</v>
          </cell>
          <cell r="H315">
            <v>11.55</v>
          </cell>
          <cell r="L315">
            <v>13.718638</v>
          </cell>
        </row>
        <row r="316">
          <cell r="F316">
            <v>42.29</v>
          </cell>
          <cell r="H316">
            <v>11.22</v>
          </cell>
          <cell r="L316">
            <v>12.158678000000002</v>
          </cell>
        </row>
        <row r="317">
          <cell r="F317">
            <v>40.81</v>
          </cell>
          <cell r="H317">
            <v>11.33</v>
          </cell>
          <cell r="L317">
            <v>12.760662</v>
          </cell>
        </row>
        <row r="318">
          <cell r="F318">
            <v>41.22</v>
          </cell>
          <cell r="H318">
            <v>14.16</v>
          </cell>
          <cell r="L318">
            <v>14.231624</v>
          </cell>
        </row>
        <row r="319">
          <cell r="F319">
            <v>42.17</v>
          </cell>
          <cell r="H319">
            <v>11.67</v>
          </cell>
          <cell r="L319">
            <v>12.277676</v>
          </cell>
        </row>
        <row r="320">
          <cell r="F320">
            <v>47.38</v>
          </cell>
          <cell r="H320">
            <v>12.1</v>
          </cell>
          <cell r="L320">
            <v>12.395671999999999</v>
          </cell>
        </row>
        <row r="321">
          <cell r="F321">
            <v>39.5</v>
          </cell>
          <cell r="H321">
            <v>11.15</v>
          </cell>
          <cell r="L321">
            <v>12.829660000000001</v>
          </cell>
        </row>
        <row r="322">
          <cell r="F322">
            <v>38.76</v>
          </cell>
          <cell r="H322">
            <v>10.64</v>
          </cell>
          <cell r="L322">
            <v>13.935632</v>
          </cell>
        </row>
        <row r="323">
          <cell r="F323">
            <v>37.83</v>
          </cell>
          <cell r="H323">
            <v>10.29</v>
          </cell>
          <cell r="L323">
            <v>13.787636000000001</v>
          </cell>
        </row>
        <row r="324">
          <cell r="F324">
            <v>40.35</v>
          </cell>
          <cell r="H324">
            <v>11.35</v>
          </cell>
          <cell r="L324">
            <v>13.050484000000001</v>
          </cell>
        </row>
        <row r="325">
          <cell r="F325">
            <v>46.1</v>
          </cell>
          <cell r="H325">
            <v>14.8</v>
          </cell>
          <cell r="L325">
            <v>12.605032000000001</v>
          </cell>
        </row>
        <row r="326">
          <cell r="F326">
            <v>39.25</v>
          </cell>
          <cell r="H326">
            <v>11.3</v>
          </cell>
          <cell r="L326">
            <v>12.4283</v>
          </cell>
        </row>
        <row r="327">
          <cell r="F327">
            <v>40</v>
          </cell>
          <cell r="H327">
            <v>10.8</v>
          </cell>
          <cell r="L327">
            <v>12.604874000000002</v>
          </cell>
        </row>
        <row r="328">
          <cell r="F328">
            <v>46.2</v>
          </cell>
          <cell r="H328">
            <v>12.8</v>
          </cell>
          <cell r="L328">
            <v>12.12926</v>
          </cell>
        </row>
        <row r="329">
          <cell r="F329">
            <v>44.21</v>
          </cell>
          <cell r="H329">
            <v>10.08</v>
          </cell>
          <cell r="L329">
            <v>11.963308</v>
          </cell>
        </row>
        <row r="330">
          <cell r="F330">
            <v>44.19</v>
          </cell>
          <cell r="H330">
            <v>8.7100000000000009</v>
          </cell>
          <cell r="L330">
            <v>12.223547999999999</v>
          </cell>
        </row>
        <row r="331">
          <cell r="F331">
            <v>42.3</v>
          </cell>
          <cell r="H331">
            <v>8.5</v>
          </cell>
          <cell r="L331">
            <v>13.35932</v>
          </cell>
        </row>
        <row r="332">
          <cell r="F332">
            <v>45.82</v>
          </cell>
          <cell r="H332">
            <v>11.92</v>
          </cell>
          <cell r="L332">
            <v>12.111846</v>
          </cell>
        </row>
        <row r="333">
          <cell r="F333">
            <v>44.74</v>
          </cell>
          <cell r="H333">
            <v>10.93</v>
          </cell>
          <cell r="L333">
            <v>12.686716000000001</v>
          </cell>
        </row>
        <row r="334">
          <cell r="F334">
            <v>45.69</v>
          </cell>
          <cell r="H334">
            <v>10.06</v>
          </cell>
          <cell r="L334">
            <v>12.231224000000001</v>
          </cell>
        </row>
        <row r="335">
          <cell r="F335">
            <v>44.62</v>
          </cell>
          <cell r="H335">
            <v>13.27</v>
          </cell>
          <cell r="L335">
            <v>12.384812</v>
          </cell>
        </row>
        <row r="336">
          <cell r="F336">
            <v>45.85</v>
          </cell>
          <cell r="H336">
            <v>13.93</v>
          </cell>
          <cell r="L336">
            <v>12.672968000000001</v>
          </cell>
        </row>
        <row r="337">
          <cell r="F337">
            <v>47.08</v>
          </cell>
          <cell r="H337">
            <v>13.1</v>
          </cell>
          <cell r="L337">
            <v>11.292885999999999</v>
          </cell>
        </row>
        <row r="338">
          <cell r="F338">
            <v>45.1</v>
          </cell>
          <cell r="H338">
            <v>12.45</v>
          </cell>
          <cell r="L338">
            <v>11.802605999999999</v>
          </cell>
        </row>
        <row r="339">
          <cell r="F339">
            <v>39.22</v>
          </cell>
          <cell r="H339">
            <v>11.67</v>
          </cell>
          <cell r="L339">
            <v>14.57826</v>
          </cell>
        </row>
        <row r="340">
          <cell r="F340">
            <v>43.08</v>
          </cell>
          <cell r="H340">
            <v>11.73</v>
          </cell>
          <cell r="L340">
            <v>13.003207999999999</v>
          </cell>
        </row>
        <row r="341">
          <cell r="F341">
            <v>47.43</v>
          </cell>
          <cell r="H341">
            <v>18.97</v>
          </cell>
          <cell r="L341">
            <v>13.026214</v>
          </cell>
        </row>
        <row r="342">
          <cell r="F342">
            <v>41.4</v>
          </cell>
          <cell r="H342">
            <v>9.35</v>
          </cell>
          <cell r="L342">
            <v>12.394210000000001</v>
          </cell>
        </row>
        <row r="343">
          <cell r="F343">
            <v>44.52</v>
          </cell>
          <cell r="H343">
            <v>13.85</v>
          </cell>
          <cell r="L343">
            <v>13.059000000000001</v>
          </cell>
        </row>
        <row r="344">
          <cell r="F344">
            <v>42.27</v>
          </cell>
          <cell r="H344">
            <v>10.95</v>
          </cell>
          <cell r="L344">
            <v>12.964089999999999</v>
          </cell>
        </row>
        <row r="345">
          <cell r="F345">
            <v>43.33</v>
          </cell>
          <cell r="H345">
            <v>12.51</v>
          </cell>
          <cell r="L345">
            <v>12.175794</v>
          </cell>
        </row>
        <row r="346">
          <cell r="F346">
            <v>42.38</v>
          </cell>
          <cell r="H346">
            <v>12.84</v>
          </cell>
          <cell r="L346">
            <v>13.680864</v>
          </cell>
        </row>
        <row r="347">
          <cell r="F347">
            <v>44.7</v>
          </cell>
          <cell r="H347">
            <v>13.59</v>
          </cell>
          <cell r="L347">
            <v>13.235251999999999</v>
          </cell>
        </row>
        <row r="348">
          <cell r="F348">
            <v>42.56</v>
          </cell>
          <cell r="H348">
            <v>10.84</v>
          </cell>
          <cell r="L348">
            <v>12.515212000000002</v>
          </cell>
        </row>
        <row r="349">
          <cell r="F349">
            <v>41.42</v>
          </cell>
          <cell r="H349">
            <v>11.35</v>
          </cell>
          <cell r="L349">
            <v>13.089722</v>
          </cell>
        </row>
        <row r="350">
          <cell r="F350">
            <v>42.44</v>
          </cell>
          <cell r="H350">
            <v>11.88</v>
          </cell>
          <cell r="L350">
            <v>12.754110000000001</v>
          </cell>
        </row>
        <row r="351">
          <cell r="F351">
            <v>41.37</v>
          </cell>
          <cell r="H351">
            <v>11.49</v>
          </cell>
          <cell r="L351">
            <v>12.622866</v>
          </cell>
        </row>
        <row r="352">
          <cell r="F352">
            <v>40.090000000000003</v>
          </cell>
          <cell r="H352">
            <v>11.61</v>
          </cell>
          <cell r="L352">
            <v>13.271044</v>
          </cell>
        </row>
        <row r="353">
          <cell r="F353">
            <v>41.86</v>
          </cell>
          <cell r="H353">
            <v>12.27</v>
          </cell>
          <cell r="L353">
            <v>13.060504000000002</v>
          </cell>
        </row>
        <row r="354">
          <cell r="F354">
            <v>40.28</v>
          </cell>
          <cell r="H354">
            <v>11.53</v>
          </cell>
          <cell r="L354">
            <v>13.719442000000001</v>
          </cell>
        </row>
        <row r="355">
          <cell r="F355">
            <v>39.53</v>
          </cell>
          <cell r="H355">
            <v>10.53</v>
          </cell>
          <cell r="L355">
            <v>13.254010000000001</v>
          </cell>
        </row>
        <row r="356">
          <cell r="F356">
            <v>40.24</v>
          </cell>
          <cell r="H356">
            <v>9.9499999999999993</v>
          </cell>
          <cell r="L356">
            <v>11.931886</v>
          </cell>
        </row>
        <row r="357">
          <cell r="F357">
            <v>45.03</v>
          </cell>
          <cell r="H357">
            <v>17.440000000000001</v>
          </cell>
          <cell r="L357">
            <v>9.44876</v>
          </cell>
        </row>
        <row r="358">
          <cell r="F358">
            <v>54.1</v>
          </cell>
          <cell r="H358">
            <v>18.47</v>
          </cell>
          <cell r="L358">
            <v>8.6158739999999998</v>
          </cell>
        </row>
        <row r="359">
          <cell r="F359">
            <v>52.06</v>
          </cell>
          <cell r="H359">
            <v>18.260000000000002</v>
          </cell>
          <cell r="L359">
            <v>7.2161340000000003</v>
          </cell>
        </row>
        <row r="360">
          <cell r="F360">
            <v>54.46</v>
          </cell>
          <cell r="H360">
            <v>19.86</v>
          </cell>
          <cell r="L360">
            <v>5.8481579999999997</v>
          </cell>
        </row>
        <row r="361">
          <cell r="F361">
            <v>53.14</v>
          </cell>
          <cell r="H361">
            <v>19.55</v>
          </cell>
          <cell r="L361">
            <v>5.6671959999999997</v>
          </cell>
        </row>
      </sheetData>
      <sheetData sheetId="7">
        <row r="2">
          <cell r="D2">
            <v>42.777576621428302</v>
          </cell>
          <cell r="F2">
            <v>14.084483500242287</v>
          </cell>
          <cell r="G2">
            <v>13.651310428807987</v>
          </cell>
        </row>
        <row r="3">
          <cell r="D3">
            <v>44.378080865259733</v>
          </cell>
          <cell r="F3">
            <v>10.641582260154546</v>
          </cell>
          <cell r="G3">
            <v>11.369608062809148</v>
          </cell>
        </row>
        <row r="4">
          <cell r="D4">
            <v>44.319174105018419</v>
          </cell>
          <cell r="F4">
            <v>13.587752243234855</v>
          </cell>
          <cell r="G4">
            <v>15.10924264329851</v>
          </cell>
        </row>
        <row r="5">
          <cell r="D5">
            <v>45.671481423370601</v>
          </cell>
          <cell r="F5">
            <v>13.846314942181021</v>
          </cell>
          <cell r="G5">
            <v>14.906790991184879</v>
          </cell>
        </row>
        <row r="6">
          <cell r="D6">
            <v>39.839400000000005</v>
          </cell>
          <cell r="F6">
            <v>12.337899999999999</v>
          </cell>
          <cell r="G6">
            <v>15.235433333333333</v>
          </cell>
        </row>
        <row r="7">
          <cell r="D7">
            <v>41.76016666666667</v>
          </cell>
          <cell r="F7">
            <v>13.210999999999999</v>
          </cell>
          <cell r="G7">
            <v>17.405233333333332</v>
          </cell>
        </row>
        <row r="8">
          <cell r="D8">
            <v>46.060844560677154</v>
          </cell>
          <cell r="F8">
            <v>14.208798759095567</v>
          </cell>
          <cell r="G8">
            <v>14.746154173624806</v>
          </cell>
        </row>
        <row r="9">
          <cell r="D9">
            <v>46.063135191776055</v>
          </cell>
          <cell r="F9">
            <v>13.688561002086704</v>
          </cell>
          <cell r="G9">
            <v>12.627053959286366</v>
          </cell>
        </row>
        <row r="10">
          <cell r="D10">
            <v>46.051022255540225</v>
          </cell>
          <cell r="F10">
            <v>13.238082068409676</v>
          </cell>
          <cell r="G10">
            <v>14.2309475157709</v>
          </cell>
        </row>
        <row r="11">
          <cell r="D11">
            <v>46.156715963611106</v>
          </cell>
          <cell r="F11">
            <v>14.64110146933837</v>
          </cell>
          <cell r="G11">
            <v>14.64030503574603</v>
          </cell>
        </row>
        <row r="12">
          <cell r="D12">
            <v>47.705989086752744</v>
          </cell>
          <cell r="F12">
            <v>13.644116853910116</v>
          </cell>
          <cell r="G12">
            <v>12.011272653816393</v>
          </cell>
        </row>
        <row r="13">
          <cell r="D13">
            <v>58.298404362906574</v>
          </cell>
          <cell r="F13">
            <v>19.670772622234196</v>
          </cell>
          <cell r="G13">
            <v>5.2187504114936933</v>
          </cell>
        </row>
        <row r="14">
          <cell r="D14">
            <v>58.515836918122375</v>
          </cell>
          <cell r="F14">
            <v>19.615268356139861</v>
          </cell>
          <cell r="G14">
            <v>4.9469507131487473</v>
          </cell>
        </row>
        <row r="15">
          <cell r="D15">
            <v>58.399150847732884</v>
          </cell>
          <cell r="F15">
            <v>19.636651303403273</v>
          </cell>
          <cell r="G15">
            <v>4.9631131968438584</v>
          </cell>
        </row>
        <row r="16">
          <cell r="D16">
            <v>58.591038807560039</v>
          </cell>
          <cell r="F16">
            <v>19.827914518751651</v>
          </cell>
          <cell r="G16">
            <v>4.8409915929281979</v>
          </cell>
        </row>
        <row r="17">
          <cell r="D17">
            <v>58.999815054063042</v>
          </cell>
          <cell r="F17">
            <v>19.628150888085866</v>
          </cell>
          <cell r="G17">
            <v>4.9471014022177284</v>
          </cell>
        </row>
        <row r="18">
          <cell r="D18">
            <v>58.808246854984915</v>
          </cell>
          <cell r="F18">
            <v>19.606077274174517</v>
          </cell>
          <cell r="G18">
            <v>4.8884722507081309</v>
          </cell>
        </row>
        <row r="19">
          <cell r="D19">
            <v>58.906118463718613</v>
          </cell>
          <cell r="F19">
            <v>19.444225138630067</v>
          </cell>
          <cell r="G19">
            <v>4.8789067970703837</v>
          </cell>
        </row>
        <row r="20">
          <cell r="D20">
            <v>59.099138786441408</v>
          </cell>
          <cell r="F20">
            <v>19.381969862619876</v>
          </cell>
          <cell r="G20">
            <v>4.9952775588335516</v>
          </cell>
        </row>
        <row r="21">
          <cell r="D21">
            <v>59.163350108479904</v>
          </cell>
          <cell r="F21">
            <v>19.452074348846544</v>
          </cell>
          <cell r="G21">
            <v>4.8967401563199422</v>
          </cell>
        </row>
        <row r="22">
          <cell r="D22">
            <v>59.240111742043091</v>
          </cell>
          <cell r="F22">
            <v>19.471553065322905</v>
          </cell>
          <cell r="G22">
            <v>4.9014594864237848</v>
          </cell>
        </row>
        <row r="23">
          <cell r="D23">
            <v>58.979952291369301</v>
          </cell>
          <cell r="F23">
            <v>19.702194022593652</v>
          </cell>
          <cell r="G23">
            <v>4.8684161322429187</v>
          </cell>
        </row>
        <row r="24">
          <cell r="D24">
            <v>59.068193766288182</v>
          </cell>
          <cell r="F24">
            <v>19.406188902268209</v>
          </cell>
          <cell r="G24">
            <v>4.9164241127476656</v>
          </cell>
        </row>
        <row r="25">
          <cell r="D25">
            <v>59.241174581473707</v>
          </cell>
          <cell r="F25">
            <v>19.848187042078983</v>
          </cell>
          <cell r="G25">
            <v>5.0322609116378674</v>
          </cell>
        </row>
        <row r="26">
          <cell r="D26">
            <v>58.976795975051012</v>
          </cell>
          <cell r="F26">
            <v>19.676179631772523</v>
          </cell>
          <cell r="G26">
            <v>4.9009889165901184</v>
          </cell>
        </row>
        <row r="27">
          <cell r="D27">
            <v>58.262962044395529</v>
          </cell>
          <cell r="F27">
            <v>18.974639862017707</v>
          </cell>
          <cell r="G27">
            <v>5.049470466142159</v>
          </cell>
        </row>
        <row r="28">
          <cell r="D28">
            <v>58.356434580804361</v>
          </cell>
          <cell r="F28">
            <v>19.428756203858789</v>
          </cell>
          <cell r="G28">
            <v>5.317432144643357</v>
          </cell>
        </row>
        <row r="29">
          <cell r="D29">
            <v>58.572349260503941</v>
          </cell>
          <cell r="F29">
            <v>19.156881725057328</v>
          </cell>
          <cell r="G29">
            <v>5.0182098207466996</v>
          </cell>
        </row>
        <row r="30">
          <cell r="D30">
            <v>59.03551965537163</v>
          </cell>
          <cell r="F30">
            <v>19.721719656613281</v>
          </cell>
          <cell r="G30">
            <v>5.0879728231537378</v>
          </cell>
        </row>
        <row r="31">
          <cell r="D31">
            <v>59.126077776357732</v>
          </cell>
          <cell r="F31">
            <v>19.360998025014631</v>
          </cell>
          <cell r="G31">
            <v>5.1059212283694935</v>
          </cell>
        </row>
        <row r="32">
          <cell r="D32">
            <v>58.989883513793671</v>
          </cell>
          <cell r="F32">
            <v>19.686698781476597</v>
          </cell>
          <cell r="G32">
            <v>5.155324833605941</v>
          </cell>
        </row>
        <row r="33">
          <cell r="D33">
            <v>58.509365522743593</v>
          </cell>
          <cell r="F33">
            <v>19.426765440131799</v>
          </cell>
          <cell r="G33">
            <v>4.1871423091046687</v>
          </cell>
        </row>
        <row r="34">
          <cell r="D34">
            <v>58.372085278195918</v>
          </cell>
          <cell r="F34">
            <v>19.325925705089823</v>
          </cell>
          <cell r="G34">
            <v>4.7763853109862673</v>
          </cell>
        </row>
        <row r="35">
          <cell r="D35">
            <v>58.533846500757903</v>
          </cell>
          <cell r="F35">
            <v>19.082063111357485</v>
          </cell>
          <cell r="G35">
            <v>5.0343869602120206</v>
          </cell>
        </row>
        <row r="36">
          <cell r="D36">
            <v>58.842617476136574</v>
          </cell>
          <cell r="F36">
            <v>19.111608314476499</v>
          </cell>
          <cell r="G36">
            <v>4.6932788424637124</v>
          </cell>
        </row>
        <row r="37">
          <cell r="D37">
            <v>58.418646677873262</v>
          </cell>
          <cell r="F37">
            <v>18.91447999164372</v>
          </cell>
          <cell r="G37">
            <v>5.6182888131555844</v>
          </cell>
        </row>
        <row r="38">
          <cell r="D38">
            <v>58.913293079728376</v>
          </cell>
          <cell r="F38">
            <v>19.417606113854944</v>
          </cell>
          <cell r="G38">
            <v>4.7770748476938305</v>
          </cell>
        </row>
        <row r="39">
          <cell r="D39">
            <v>58.792806524218818</v>
          </cell>
          <cell r="F39">
            <v>19.655960901636345</v>
          </cell>
          <cell r="G39">
            <v>5.0623439421589795</v>
          </cell>
        </row>
        <row r="40">
          <cell r="D40">
            <v>58.798065491911167</v>
          </cell>
          <cell r="F40">
            <v>19.401588053439848</v>
          </cell>
          <cell r="G40">
            <v>4.3002911151657521</v>
          </cell>
        </row>
        <row r="41">
          <cell r="D41">
            <v>59.031205060058966</v>
          </cell>
          <cell r="F41">
            <v>19.72769615644291</v>
          </cell>
          <cell r="G41">
            <v>5.0058820000537825</v>
          </cell>
        </row>
        <row r="42">
          <cell r="D42">
            <v>59.224708850512783</v>
          </cell>
          <cell r="F42">
            <v>19.490534436217171</v>
          </cell>
          <cell r="G42">
            <v>4.8835856337487424</v>
          </cell>
        </row>
        <row r="43">
          <cell r="D43">
            <v>59.221263269298341</v>
          </cell>
          <cell r="F43">
            <v>19.238928112949612</v>
          </cell>
          <cell r="G43">
            <v>5.093419033116513</v>
          </cell>
        </row>
        <row r="44">
          <cell r="D44">
            <v>59.046402945007813</v>
          </cell>
          <cell r="F44">
            <v>19.302602616572781</v>
          </cell>
          <cell r="G44">
            <v>4.9360863980400991</v>
          </cell>
        </row>
        <row r="45">
          <cell r="D45">
            <v>59.094532098427955</v>
          </cell>
          <cell r="F45">
            <v>19.496491053481186</v>
          </cell>
          <cell r="G45">
            <v>5.0669732688425322</v>
          </cell>
        </row>
        <row r="46">
          <cell r="D46">
            <v>59.491494723437654</v>
          </cell>
          <cell r="F46">
            <v>19.0354424443819</v>
          </cell>
          <cell r="G46">
            <v>5.0298568849193623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jors"/>
      <sheetName val="TAS"/>
      <sheetName val="TAS Parameters"/>
      <sheetName val="TAS (2)"/>
      <sheetName val="Means"/>
    </sheetNames>
    <sheetDataSet>
      <sheetData sheetId="0" refreshError="1"/>
      <sheetData sheetId="1" refreshError="1"/>
      <sheetData sheetId="2">
        <row r="2">
          <cell r="A2">
            <v>41</v>
          </cell>
          <cell r="B2">
            <v>0.5</v>
          </cell>
        </row>
        <row r="3">
          <cell r="A3">
            <v>41</v>
          </cell>
          <cell r="B3">
            <v>3</v>
          </cell>
        </row>
        <row r="4">
          <cell r="A4">
            <v>41</v>
          </cell>
          <cell r="B4">
            <v>7</v>
          </cell>
        </row>
        <row r="5">
          <cell r="A5">
            <v>45</v>
          </cell>
          <cell r="B5">
            <v>9.4</v>
          </cell>
        </row>
        <row r="6">
          <cell r="A6">
            <v>48.4</v>
          </cell>
          <cell r="B6">
            <v>11.5</v>
          </cell>
        </row>
        <row r="7">
          <cell r="A7">
            <v>52.4</v>
          </cell>
          <cell r="B7">
            <v>14</v>
          </cell>
        </row>
        <row r="8">
          <cell r="A8">
            <v>57.6</v>
          </cell>
          <cell r="B8">
            <v>11.7</v>
          </cell>
        </row>
        <row r="9">
          <cell r="A9">
            <v>53</v>
          </cell>
          <cell r="B9">
            <v>9.3000000000000007</v>
          </cell>
        </row>
        <row r="10">
          <cell r="A10">
            <v>49.4</v>
          </cell>
          <cell r="B10">
            <v>7.3</v>
          </cell>
        </row>
        <row r="11">
          <cell r="A11">
            <v>45</v>
          </cell>
          <cell r="B11">
            <v>5</v>
          </cell>
        </row>
        <row r="12">
          <cell r="A12">
            <v>45</v>
          </cell>
          <cell r="B12">
            <v>3</v>
          </cell>
        </row>
        <row r="13">
          <cell r="A13">
            <v>45</v>
          </cell>
          <cell r="B13">
            <v>0.5</v>
          </cell>
        </row>
        <row r="16">
          <cell r="A16">
            <v>57.6</v>
          </cell>
          <cell r="B16">
            <v>11.7</v>
          </cell>
        </row>
        <row r="17">
          <cell r="A17">
            <v>61</v>
          </cell>
          <cell r="B17">
            <v>13.5</v>
          </cell>
        </row>
        <row r="20">
          <cell r="A20">
            <v>41</v>
          </cell>
          <cell r="B20">
            <v>3</v>
          </cell>
        </row>
        <row r="21">
          <cell r="A21">
            <v>45</v>
          </cell>
          <cell r="B21">
            <v>3</v>
          </cell>
        </row>
        <row r="24">
          <cell r="A24">
            <v>45</v>
          </cell>
          <cell r="B24">
            <v>5</v>
          </cell>
        </row>
        <row r="25">
          <cell r="A25">
            <v>52</v>
          </cell>
          <cell r="B25">
            <v>5</v>
          </cell>
        </row>
        <row r="26">
          <cell r="A26">
            <v>57</v>
          </cell>
          <cell r="B26">
            <v>5.9</v>
          </cell>
        </row>
        <row r="27">
          <cell r="A27">
            <v>63</v>
          </cell>
          <cell r="B27">
            <v>7</v>
          </cell>
        </row>
        <row r="28">
          <cell r="A28">
            <v>69</v>
          </cell>
          <cell r="B28">
            <v>8</v>
          </cell>
        </row>
        <row r="29">
          <cell r="A29">
            <v>77.5</v>
          </cell>
          <cell r="B29">
            <v>0.5</v>
          </cell>
        </row>
        <row r="32">
          <cell r="A32">
            <v>45</v>
          </cell>
          <cell r="B32">
            <v>9.4</v>
          </cell>
        </row>
        <row r="33">
          <cell r="A33">
            <v>49.4</v>
          </cell>
          <cell r="B33">
            <v>7.3</v>
          </cell>
        </row>
        <row r="34">
          <cell r="A34">
            <v>52</v>
          </cell>
          <cell r="B34">
            <v>5</v>
          </cell>
        </row>
        <row r="35">
          <cell r="A35">
            <v>52</v>
          </cell>
          <cell r="B35">
            <v>0.5</v>
          </cell>
        </row>
        <row r="38">
          <cell r="A38">
            <v>48.4</v>
          </cell>
          <cell r="B38">
            <v>11.5</v>
          </cell>
        </row>
        <row r="39">
          <cell r="A39">
            <v>53</v>
          </cell>
          <cell r="B39">
            <v>9.3000000000000007</v>
          </cell>
        </row>
        <row r="40">
          <cell r="A40">
            <v>57</v>
          </cell>
          <cell r="B40">
            <v>5.9</v>
          </cell>
        </row>
        <row r="41">
          <cell r="A41">
            <v>57</v>
          </cell>
          <cell r="B41">
            <v>0.5</v>
          </cell>
        </row>
        <row r="44">
          <cell r="A44">
            <v>52.4</v>
          </cell>
          <cell r="B44">
            <v>14</v>
          </cell>
        </row>
        <row r="45">
          <cell r="A45">
            <v>57.6</v>
          </cell>
          <cell r="B45">
            <v>11.7</v>
          </cell>
        </row>
        <row r="46">
          <cell r="A46">
            <v>63</v>
          </cell>
          <cell r="B46">
            <v>7</v>
          </cell>
        </row>
        <row r="47">
          <cell r="A47">
            <v>63</v>
          </cell>
          <cell r="B47">
            <v>0.5</v>
          </cell>
        </row>
        <row r="50">
          <cell r="A50">
            <v>69</v>
          </cell>
          <cell r="B50">
            <v>8</v>
          </cell>
        </row>
        <row r="51">
          <cell r="A51">
            <v>69</v>
          </cell>
          <cell r="B51">
            <v>14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9CA60-A45D-924A-8EA1-C7D5AD27EB51}">
  <dimension ref="A1"/>
  <sheetViews>
    <sheetView tabSelected="1" zoomScale="86" zoomScaleNormal="400" workbookViewId="0">
      <selection activeCell="R24" sqref="R24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17"/>
  <sheetViews>
    <sheetView topLeftCell="A57" workbookViewId="0">
      <selection activeCell="W2" sqref="W2:W210"/>
    </sheetView>
  </sheetViews>
  <sheetFormatPr baseColWidth="10" defaultRowHeight="15" x14ac:dyDescent="0.2"/>
  <cols>
    <col min="1" max="1" width="14.83203125" bestFit="1" customWidth="1"/>
    <col min="2" max="2" width="21" bestFit="1" customWidth="1"/>
  </cols>
  <sheetData>
    <row r="1" spans="1:23" ht="16" x14ac:dyDescent="0.2">
      <c r="A1" s="1" t="s">
        <v>0</v>
      </c>
      <c r="B1" s="1" t="s">
        <v>16</v>
      </c>
      <c r="C1" s="1" t="s">
        <v>1</v>
      </c>
      <c r="D1" s="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Q1" t="s">
        <v>3</v>
      </c>
      <c r="R1" t="s">
        <v>10</v>
      </c>
      <c r="S1" t="s">
        <v>11</v>
      </c>
      <c r="T1" t="s">
        <v>251</v>
      </c>
      <c r="U1" t="s">
        <v>252</v>
      </c>
      <c r="V1" t="s">
        <v>255</v>
      </c>
      <c r="W1" t="s">
        <v>253</v>
      </c>
    </row>
    <row r="2" spans="1:23" x14ac:dyDescent="0.2">
      <c r="A2" t="s">
        <v>46</v>
      </c>
      <c r="B2" t="s">
        <v>47</v>
      </c>
      <c r="C2" t="s">
        <v>250</v>
      </c>
      <c r="D2" t="s">
        <v>14</v>
      </c>
      <c r="E2" s="2">
        <v>54.916400000000003</v>
      </c>
      <c r="F2" s="2">
        <v>8.5000000000000006E-3</v>
      </c>
      <c r="G2" s="2">
        <v>18.203700000000001</v>
      </c>
      <c r="H2" s="2">
        <v>6.6539000000000001</v>
      </c>
      <c r="I2" s="2">
        <v>0.4022</v>
      </c>
      <c r="J2" s="2">
        <v>5.4699999999999999E-2</v>
      </c>
      <c r="K2" s="2">
        <v>0.52700000000000002</v>
      </c>
      <c r="L2" s="2">
        <v>8.6760999999999999</v>
      </c>
      <c r="M2" s="2">
        <v>5.8643999999999998</v>
      </c>
      <c r="N2" s="2">
        <v>0</v>
      </c>
      <c r="O2" s="2">
        <f t="shared" ref="O2:O65" si="0">SUM(E2:N2)</f>
        <v>95.306899999999999</v>
      </c>
      <c r="Q2" s="3">
        <f>Q$12</f>
        <v>58.514490909090902</v>
      </c>
      <c r="R2" s="3">
        <f t="shared" ref="R2:S11" si="1">R$12</f>
        <v>8.4536000000000016</v>
      </c>
      <c r="S2" s="3">
        <f t="shared" si="1"/>
        <v>5.8808272727272737</v>
      </c>
      <c r="T2">
        <v>0.98</v>
      </c>
      <c r="U2">
        <v>0.31</v>
      </c>
      <c r="V2">
        <v>0.2</v>
      </c>
      <c r="W2" t="str">
        <f>IF(OR(E2&gt;(Q2+T2),E2&lt;(Q2-T2),L2&gt;(R2+U2),L2&lt;(R2-U2),M2&gt;(S2+V2),M2&lt;(S2-V2)),"Wrong","Ok")</f>
        <v>Wrong</v>
      </c>
    </row>
    <row r="3" spans="1:23" x14ac:dyDescent="0.2">
      <c r="A3" t="s">
        <v>46</v>
      </c>
      <c r="B3" t="s">
        <v>48</v>
      </c>
      <c r="C3" t="s">
        <v>250</v>
      </c>
      <c r="D3" t="s">
        <v>14</v>
      </c>
      <c r="E3" s="2">
        <v>57.261800000000001</v>
      </c>
      <c r="F3" s="2">
        <v>6.8199999999999997E-2</v>
      </c>
      <c r="G3" s="2">
        <v>18.579599999999999</v>
      </c>
      <c r="H3" s="2">
        <v>4.4442000000000004</v>
      </c>
      <c r="I3" s="2">
        <v>0.27650000000000002</v>
      </c>
      <c r="J3" s="2">
        <v>5.0500000000000003E-2</v>
      </c>
      <c r="K3" s="2">
        <v>0.94540000000000002</v>
      </c>
      <c r="L3" s="2">
        <v>8.1448</v>
      </c>
      <c r="M3" s="2">
        <v>5.6551</v>
      </c>
      <c r="N3" s="2">
        <v>0</v>
      </c>
      <c r="O3" s="2">
        <f t="shared" si="0"/>
        <v>95.426100000000005</v>
      </c>
      <c r="Q3" s="3">
        <f t="shared" ref="Q3:Q11" si="2">Q$12</f>
        <v>58.514490909090902</v>
      </c>
      <c r="R3" s="3">
        <f t="shared" si="1"/>
        <v>8.4536000000000016</v>
      </c>
      <c r="S3" s="3">
        <f t="shared" si="1"/>
        <v>5.8808272727272737</v>
      </c>
      <c r="T3">
        <v>0.98</v>
      </c>
      <c r="U3">
        <v>0.31</v>
      </c>
      <c r="V3">
        <v>0.2</v>
      </c>
      <c r="W3" t="str">
        <f t="shared" ref="W3:W66" si="3">IF(OR(E3&gt;(Q3+T3),E3&lt;(Q3-T3),L3&gt;(R3+U3),L3&lt;(R3-U3),M3&gt;(S3+V3),M3&lt;(S3-V3)),"Wrong","Ok")</f>
        <v>Wrong</v>
      </c>
    </row>
    <row r="4" spans="1:23" x14ac:dyDescent="0.2">
      <c r="A4" t="s">
        <v>46</v>
      </c>
      <c r="B4" t="s">
        <v>49</v>
      </c>
      <c r="C4" t="s">
        <v>250</v>
      </c>
      <c r="D4" t="s">
        <v>14</v>
      </c>
      <c r="E4" s="2">
        <v>55.627899999999997</v>
      </c>
      <c r="F4" s="2">
        <v>0</v>
      </c>
      <c r="G4" s="2">
        <v>18.456800000000001</v>
      </c>
      <c r="H4" s="2">
        <v>5.6788999999999996</v>
      </c>
      <c r="I4" s="2">
        <v>0.34670000000000001</v>
      </c>
      <c r="J4" s="2">
        <v>5.45E-2</v>
      </c>
      <c r="K4" s="2">
        <v>0.66800000000000004</v>
      </c>
      <c r="L4" s="2">
        <v>8.9014000000000006</v>
      </c>
      <c r="M4" s="2">
        <v>6.0316000000000001</v>
      </c>
      <c r="N4" s="2">
        <v>0</v>
      </c>
      <c r="O4" s="2">
        <f t="shared" si="0"/>
        <v>95.765799999999999</v>
      </c>
      <c r="Q4" s="3">
        <f t="shared" si="2"/>
        <v>58.514490909090902</v>
      </c>
      <c r="R4" s="3">
        <f t="shared" si="1"/>
        <v>8.4536000000000016</v>
      </c>
      <c r="S4" s="3">
        <f t="shared" si="1"/>
        <v>5.8808272727272737</v>
      </c>
      <c r="T4">
        <v>0.98</v>
      </c>
      <c r="U4">
        <v>0.31</v>
      </c>
      <c r="V4">
        <v>0.2</v>
      </c>
      <c r="W4" t="str">
        <f t="shared" si="3"/>
        <v>Wrong</v>
      </c>
    </row>
    <row r="5" spans="1:23" x14ac:dyDescent="0.2">
      <c r="A5" t="s">
        <v>46</v>
      </c>
      <c r="B5" t="s">
        <v>50</v>
      </c>
      <c r="C5" t="s">
        <v>250</v>
      </c>
      <c r="D5" t="s">
        <v>14</v>
      </c>
      <c r="E5" s="2">
        <v>57.559399999999997</v>
      </c>
      <c r="F5" s="2">
        <v>3.0099999999999998E-2</v>
      </c>
      <c r="G5" s="2">
        <v>18.741599999999998</v>
      </c>
      <c r="H5" s="2">
        <v>4.6351000000000004</v>
      </c>
      <c r="I5" s="2">
        <v>0.24759999999999999</v>
      </c>
      <c r="J5" s="2">
        <v>7.0599999999999996E-2</v>
      </c>
      <c r="K5" s="2">
        <v>0.84740000000000004</v>
      </c>
      <c r="L5" s="2">
        <v>8.0967000000000002</v>
      </c>
      <c r="M5" s="2">
        <v>5.8091999999999997</v>
      </c>
      <c r="N5" s="2">
        <v>0</v>
      </c>
      <c r="O5" s="2">
        <f t="shared" si="0"/>
        <v>96.037699999999987</v>
      </c>
      <c r="Q5" s="3">
        <f t="shared" si="2"/>
        <v>58.514490909090902</v>
      </c>
      <c r="R5" s="3">
        <f t="shared" si="1"/>
        <v>8.4536000000000016</v>
      </c>
      <c r="S5" s="3">
        <f t="shared" si="1"/>
        <v>5.8808272727272737</v>
      </c>
      <c r="T5">
        <v>0.98</v>
      </c>
      <c r="U5">
        <v>0.31</v>
      </c>
      <c r="V5">
        <v>0.2</v>
      </c>
      <c r="W5" t="str">
        <f t="shared" si="3"/>
        <v>Wrong</v>
      </c>
    </row>
    <row r="6" spans="1:23" x14ac:dyDescent="0.2">
      <c r="A6" t="s">
        <v>46</v>
      </c>
      <c r="B6" t="s">
        <v>48</v>
      </c>
      <c r="C6" t="s">
        <v>250</v>
      </c>
      <c r="D6" t="s">
        <v>14</v>
      </c>
      <c r="E6" s="2">
        <v>57.9069</v>
      </c>
      <c r="F6" s="2">
        <v>0</v>
      </c>
      <c r="G6" s="2">
        <v>18.6066</v>
      </c>
      <c r="H6" s="2">
        <v>4.5867000000000004</v>
      </c>
      <c r="I6" s="2">
        <v>0.29770000000000002</v>
      </c>
      <c r="J6" s="2">
        <v>4.5999999999999999E-2</v>
      </c>
      <c r="K6" s="2">
        <v>0.88470000000000004</v>
      </c>
      <c r="L6" s="2">
        <v>8.1870999999999992</v>
      </c>
      <c r="M6" s="2">
        <v>5.6228999999999996</v>
      </c>
      <c r="N6" s="2">
        <v>0</v>
      </c>
      <c r="O6" s="2">
        <f t="shared" si="0"/>
        <v>96.138600000000011</v>
      </c>
      <c r="Q6" s="3">
        <f t="shared" si="2"/>
        <v>58.514490909090902</v>
      </c>
      <c r="R6" s="3">
        <f t="shared" si="1"/>
        <v>8.4536000000000016</v>
      </c>
      <c r="S6" s="3">
        <f t="shared" si="1"/>
        <v>5.8808272727272737</v>
      </c>
      <c r="T6">
        <v>0.98</v>
      </c>
      <c r="U6">
        <v>0.31</v>
      </c>
      <c r="V6">
        <v>0.2</v>
      </c>
      <c r="W6" t="str">
        <f t="shared" si="3"/>
        <v>Wrong</v>
      </c>
    </row>
    <row r="7" spans="1:23" x14ac:dyDescent="0.2">
      <c r="A7" t="s">
        <v>46</v>
      </c>
      <c r="B7" t="s">
        <v>51</v>
      </c>
      <c r="C7" t="s">
        <v>250</v>
      </c>
      <c r="D7" t="s">
        <v>14</v>
      </c>
      <c r="E7" s="2">
        <v>57.140099999999997</v>
      </c>
      <c r="F7" s="2">
        <v>0.12239999999999999</v>
      </c>
      <c r="G7" s="2">
        <v>18.604299999999999</v>
      </c>
      <c r="H7" s="2">
        <v>4.9785000000000004</v>
      </c>
      <c r="I7" s="2">
        <v>0.21809999999999999</v>
      </c>
      <c r="J7" s="2">
        <v>7.6300000000000007E-2</v>
      </c>
      <c r="K7" s="2">
        <v>0.74019999999999997</v>
      </c>
      <c r="L7" s="2">
        <v>8.4616000000000007</v>
      </c>
      <c r="M7" s="2">
        <v>5.8765999999999998</v>
      </c>
      <c r="N7" s="2">
        <v>0</v>
      </c>
      <c r="O7" s="2">
        <f t="shared" si="0"/>
        <v>96.218100000000007</v>
      </c>
      <c r="Q7" s="3">
        <f t="shared" si="2"/>
        <v>58.514490909090902</v>
      </c>
      <c r="R7" s="3">
        <f t="shared" si="1"/>
        <v>8.4536000000000016</v>
      </c>
      <c r="S7" s="3">
        <f t="shared" si="1"/>
        <v>5.8808272727272737</v>
      </c>
      <c r="T7">
        <v>0.98</v>
      </c>
      <c r="U7">
        <v>0.31</v>
      </c>
      <c r="V7">
        <v>0.2</v>
      </c>
      <c r="W7" t="str">
        <f t="shared" si="3"/>
        <v>Wrong</v>
      </c>
    </row>
    <row r="8" spans="1:23" x14ac:dyDescent="0.2">
      <c r="A8" t="s">
        <v>46</v>
      </c>
      <c r="B8" t="s">
        <v>52</v>
      </c>
      <c r="C8" t="s">
        <v>250</v>
      </c>
      <c r="D8" t="s">
        <v>14</v>
      </c>
      <c r="E8" s="2">
        <v>60.019799999999996</v>
      </c>
      <c r="F8" s="2">
        <v>2.7199999999999998E-2</v>
      </c>
      <c r="G8" s="2">
        <v>19.618200000000002</v>
      </c>
      <c r="H8" s="2">
        <v>4.9367999999999999</v>
      </c>
      <c r="I8" s="2">
        <v>0.24079999999999999</v>
      </c>
      <c r="J8" s="2">
        <v>6.6799999999999998E-2</v>
      </c>
      <c r="K8" s="2">
        <v>0.89510000000000001</v>
      </c>
      <c r="L8" s="2">
        <v>8.5085999999999995</v>
      </c>
      <c r="M8" s="2">
        <v>5.9534000000000002</v>
      </c>
      <c r="N8" s="2">
        <v>0</v>
      </c>
      <c r="O8" s="2">
        <f t="shared" si="0"/>
        <v>100.2667</v>
      </c>
      <c r="Q8" s="3">
        <f t="shared" si="2"/>
        <v>58.514490909090902</v>
      </c>
      <c r="R8" s="3">
        <f t="shared" si="1"/>
        <v>8.4536000000000016</v>
      </c>
      <c r="S8" s="3">
        <f t="shared" si="1"/>
        <v>5.8808272727272737</v>
      </c>
      <c r="T8">
        <v>0.98</v>
      </c>
      <c r="U8">
        <v>0.31</v>
      </c>
      <c r="V8">
        <v>0.2</v>
      </c>
      <c r="W8" t="str">
        <f t="shared" si="3"/>
        <v>Wrong</v>
      </c>
    </row>
    <row r="9" spans="1:23" x14ac:dyDescent="0.2">
      <c r="A9" t="s">
        <v>46</v>
      </c>
      <c r="B9" t="s">
        <v>53</v>
      </c>
      <c r="C9" t="s">
        <v>250</v>
      </c>
      <c r="D9" t="s">
        <v>14</v>
      </c>
      <c r="E9" s="2">
        <v>60.461399999999998</v>
      </c>
      <c r="F9" s="2">
        <v>0.108</v>
      </c>
      <c r="G9" s="2">
        <v>19.6891</v>
      </c>
      <c r="H9" s="2">
        <v>4.3308</v>
      </c>
      <c r="I9" s="2">
        <v>0.28079999999999999</v>
      </c>
      <c r="J9" s="2">
        <v>7.6399999999999996E-2</v>
      </c>
      <c r="K9" s="2">
        <v>1.234</v>
      </c>
      <c r="L9" s="2">
        <v>8.4311000000000007</v>
      </c>
      <c r="M9" s="2">
        <v>5.8701999999999996</v>
      </c>
      <c r="N9" s="2">
        <v>0</v>
      </c>
      <c r="O9" s="2">
        <f t="shared" si="0"/>
        <v>100.48179999999999</v>
      </c>
      <c r="Q9" s="3">
        <f t="shared" si="2"/>
        <v>58.514490909090902</v>
      </c>
      <c r="R9" s="3">
        <f t="shared" si="1"/>
        <v>8.4536000000000016</v>
      </c>
      <c r="S9" s="3">
        <f t="shared" si="1"/>
        <v>5.8808272727272737</v>
      </c>
      <c r="T9">
        <v>0.98</v>
      </c>
      <c r="U9">
        <v>0.31</v>
      </c>
      <c r="V9">
        <v>0.2</v>
      </c>
      <c r="W9" t="str">
        <f t="shared" si="3"/>
        <v>Wrong</v>
      </c>
    </row>
    <row r="10" spans="1:23" x14ac:dyDescent="0.2">
      <c r="A10" t="s">
        <v>46</v>
      </c>
      <c r="B10" t="s">
        <v>54</v>
      </c>
      <c r="C10" t="s">
        <v>250</v>
      </c>
      <c r="D10" t="s">
        <v>14</v>
      </c>
      <c r="E10" s="2">
        <v>60.622</v>
      </c>
      <c r="F10" s="2">
        <v>1.1599999999999999E-2</v>
      </c>
      <c r="G10" s="2">
        <v>19.5076</v>
      </c>
      <c r="H10" s="2">
        <v>4.8860999999999999</v>
      </c>
      <c r="I10" s="2">
        <v>0.25590000000000002</v>
      </c>
      <c r="J10" s="2">
        <v>8.14E-2</v>
      </c>
      <c r="K10" s="2">
        <v>1.0430999999999999</v>
      </c>
      <c r="L10" s="2">
        <v>8.4183000000000003</v>
      </c>
      <c r="M10" s="2">
        <v>5.8884999999999996</v>
      </c>
      <c r="N10" s="2">
        <v>0</v>
      </c>
      <c r="O10" s="2">
        <f t="shared" si="0"/>
        <v>100.71449999999999</v>
      </c>
      <c r="Q10" s="3">
        <f t="shared" si="2"/>
        <v>58.514490909090902</v>
      </c>
      <c r="R10" s="3">
        <f t="shared" si="1"/>
        <v>8.4536000000000016</v>
      </c>
      <c r="S10" s="3">
        <f t="shared" si="1"/>
        <v>5.8808272727272737</v>
      </c>
      <c r="T10">
        <v>0.98</v>
      </c>
      <c r="U10">
        <v>0.31</v>
      </c>
      <c r="V10">
        <v>0.2</v>
      </c>
      <c r="W10" t="str">
        <f t="shared" si="3"/>
        <v>Wrong</v>
      </c>
    </row>
    <row r="11" spans="1:23" x14ac:dyDescent="0.2">
      <c r="A11" t="s">
        <v>46</v>
      </c>
      <c r="B11" t="s">
        <v>55</v>
      </c>
      <c r="C11" t="s">
        <v>250</v>
      </c>
      <c r="D11" t="s">
        <v>14</v>
      </c>
      <c r="E11" s="2">
        <v>61.222799999999999</v>
      </c>
      <c r="F11" s="2">
        <v>1.55E-2</v>
      </c>
      <c r="G11" s="2">
        <v>19.9328</v>
      </c>
      <c r="H11" s="2">
        <v>4.3951000000000002</v>
      </c>
      <c r="I11" s="2">
        <v>0.2591</v>
      </c>
      <c r="J11" s="2">
        <v>5.3100000000000001E-2</v>
      </c>
      <c r="K11" s="2">
        <v>0.97460000000000002</v>
      </c>
      <c r="L11" s="2">
        <v>8.4376999999999995</v>
      </c>
      <c r="M11" s="2">
        <v>6.1588000000000003</v>
      </c>
      <c r="N11" s="2">
        <v>0</v>
      </c>
      <c r="O11" s="2">
        <f t="shared" si="0"/>
        <v>101.44949999999999</v>
      </c>
      <c r="Q11" s="3">
        <f t="shared" si="2"/>
        <v>58.514490909090902</v>
      </c>
      <c r="R11" s="3">
        <f t="shared" si="1"/>
        <v>8.4536000000000016</v>
      </c>
      <c r="S11" s="3">
        <f t="shared" si="1"/>
        <v>5.8808272727272737</v>
      </c>
      <c r="T11">
        <v>0.98</v>
      </c>
      <c r="U11">
        <v>0.31</v>
      </c>
      <c r="V11">
        <v>0.2</v>
      </c>
      <c r="W11" t="str">
        <f t="shared" si="3"/>
        <v>Wrong</v>
      </c>
    </row>
    <row r="12" spans="1:23" x14ac:dyDescent="0.2">
      <c r="A12" t="s">
        <v>46</v>
      </c>
      <c r="B12" t="s">
        <v>56</v>
      </c>
      <c r="C12" t="s">
        <v>250</v>
      </c>
      <c r="D12" t="s">
        <v>14</v>
      </c>
      <c r="E12" s="2">
        <v>60.920900000000003</v>
      </c>
      <c r="F12" s="2">
        <v>1.95E-2</v>
      </c>
      <c r="G12" s="2">
        <v>19.881499999999999</v>
      </c>
      <c r="H12" s="2">
        <v>4.9432999999999998</v>
      </c>
      <c r="I12" s="2">
        <v>0.31640000000000001</v>
      </c>
      <c r="J12" s="2">
        <v>3.1300000000000001E-2</v>
      </c>
      <c r="K12" s="2">
        <v>0.9758</v>
      </c>
      <c r="L12" s="2">
        <v>8.7262000000000004</v>
      </c>
      <c r="M12" s="2">
        <v>5.9584000000000001</v>
      </c>
      <c r="N12" s="2">
        <v>0</v>
      </c>
      <c r="O12" s="2">
        <f t="shared" si="0"/>
        <v>101.77330000000001</v>
      </c>
      <c r="Q12" s="3">
        <f>AVERAGE(E2:E12)</f>
        <v>58.514490909090902</v>
      </c>
      <c r="R12" s="3">
        <f>AVERAGE(L2:L12)</f>
        <v>8.4536000000000016</v>
      </c>
      <c r="S12" s="3">
        <f>AVERAGE(M2:M12)</f>
        <v>5.8808272727272737</v>
      </c>
      <c r="T12">
        <v>0.98</v>
      </c>
      <c r="U12">
        <v>0.31</v>
      </c>
      <c r="V12">
        <v>0.2</v>
      </c>
      <c r="W12" t="str">
        <f t="shared" si="3"/>
        <v>Wrong</v>
      </c>
    </row>
    <row r="13" spans="1:23" x14ac:dyDescent="0.2">
      <c r="A13" t="s">
        <v>86</v>
      </c>
      <c r="B13" t="s">
        <v>67</v>
      </c>
      <c r="C13" t="s">
        <v>250</v>
      </c>
      <c r="D13" t="s">
        <v>14</v>
      </c>
      <c r="E13" s="2">
        <v>57.161999999999999</v>
      </c>
      <c r="F13" s="2">
        <v>0.1163</v>
      </c>
      <c r="G13" s="2">
        <v>18.540400000000002</v>
      </c>
      <c r="H13" s="2">
        <v>4.82</v>
      </c>
      <c r="I13" s="2">
        <v>0.29749999999999999</v>
      </c>
      <c r="J13" s="2">
        <v>2.9700000000000001E-2</v>
      </c>
      <c r="K13" s="2">
        <v>0.68940000000000001</v>
      </c>
      <c r="L13" s="2">
        <v>8.0655999999999999</v>
      </c>
      <c r="M13" s="2">
        <v>5.9211</v>
      </c>
      <c r="N13" s="2">
        <v>0</v>
      </c>
      <c r="O13" s="2">
        <f t="shared" si="0"/>
        <v>95.64200000000001</v>
      </c>
      <c r="Q13" s="3">
        <f>Q$31</f>
        <v>59.33211578947369</v>
      </c>
      <c r="R13" s="3">
        <f t="shared" ref="R13:S28" si="4">R$31</f>
        <v>8.1243578947368409</v>
      </c>
      <c r="S13" s="3">
        <f t="shared" si="4"/>
        <v>5.8818368421052636</v>
      </c>
      <c r="T13">
        <v>0.98</v>
      </c>
      <c r="U13">
        <v>0.31</v>
      </c>
      <c r="V13">
        <v>0.2</v>
      </c>
      <c r="W13" t="str">
        <f t="shared" si="3"/>
        <v>Wrong</v>
      </c>
    </row>
    <row r="14" spans="1:23" x14ac:dyDescent="0.2">
      <c r="A14" t="s">
        <v>86</v>
      </c>
      <c r="B14" t="s">
        <v>68</v>
      </c>
      <c r="C14" t="s">
        <v>250</v>
      </c>
      <c r="D14" t="s">
        <v>14</v>
      </c>
      <c r="E14" s="2">
        <v>57.988500000000002</v>
      </c>
      <c r="F14" s="2">
        <v>4.2700000000000002E-2</v>
      </c>
      <c r="G14" s="2">
        <v>18.556100000000001</v>
      </c>
      <c r="H14" s="2">
        <v>4.3396999999999997</v>
      </c>
      <c r="I14" s="2">
        <v>0.22839999999999999</v>
      </c>
      <c r="J14" s="2">
        <v>5.5399999999999998E-2</v>
      </c>
      <c r="K14" s="2">
        <v>1.1061000000000001</v>
      </c>
      <c r="L14" s="2">
        <v>8.1277000000000008</v>
      </c>
      <c r="M14" s="2">
        <v>5.3509000000000002</v>
      </c>
      <c r="N14" s="2">
        <v>0</v>
      </c>
      <c r="O14" s="2">
        <f t="shared" si="0"/>
        <v>95.79549999999999</v>
      </c>
      <c r="Q14" s="3">
        <f t="shared" ref="Q14:S30" si="5">Q$31</f>
        <v>59.33211578947369</v>
      </c>
      <c r="R14" s="3">
        <f t="shared" si="4"/>
        <v>8.1243578947368409</v>
      </c>
      <c r="S14" s="3">
        <f t="shared" si="4"/>
        <v>5.8818368421052636</v>
      </c>
      <c r="T14">
        <v>0.98</v>
      </c>
      <c r="U14">
        <v>0.31</v>
      </c>
      <c r="V14">
        <v>0.2</v>
      </c>
      <c r="W14" t="str">
        <f t="shared" si="3"/>
        <v>Wrong</v>
      </c>
    </row>
    <row r="15" spans="1:23" x14ac:dyDescent="0.2">
      <c r="A15" t="s">
        <v>86</v>
      </c>
      <c r="B15" t="s">
        <v>69</v>
      </c>
      <c r="C15" t="s">
        <v>250</v>
      </c>
      <c r="D15" t="s">
        <v>14</v>
      </c>
      <c r="E15" s="2">
        <v>57.492600000000003</v>
      </c>
      <c r="F15" s="2">
        <v>5.96E-2</v>
      </c>
      <c r="G15" s="2">
        <v>18.648399999999999</v>
      </c>
      <c r="H15" s="2">
        <v>5.2196999999999996</v>
      </c>
      <c r="I15" s="2">
        <v>0.31219999999999998</v>
      </c>
      <c r="J15" s="2">
        <v>5.57E-2</v>
      </c>
      <c r="K15" s="2">
        <v>0.74170000000000003</v>
      </c>
      <c r="L15" s="2">
        <v>8.1082999999999998</v>
      </c>
      <c r="M15" s="2">
        <v>5.6516000000000002</v>
      </c>
      <c r="N15" s="2">
        <v>0</v>
      </c>
      <c r="O15" s="2">
        <f t="shared" si="0"/>
        <v>96.289800000000014</v>
      </c>
      <c r="Q15" s="3">
        <f t="shared" si="5"/>
        <v>59.33211578947369</v>
      </c>
      <c r="R15" s="3">
        <f t="shared" si="4"/>
        <v>8.1243578947368409</v>
      </c>
      <c r="S15" s="3">
        <f t="shared" si="4"/>
        <v>5.8818368421052636</v>
      </c>
      <c r="T15">
        <v>0.98</v>
      </c>
      <c r="U15">
        <v>0.31</v>
      </c>
      <c r="V15">
        <v>0.2</v>
      </c>
      <c r="W15" t="str">
        <f t="shared" si="3"/>
        <v>Wrong</v>
      </c>
    </row>
    <row r="16" spans="1:23" x14ac:dyDescent="0.2">
      <c r="A16" t="s">
        <v>86</v>
      </c>
      <c r="B16" t="s">
        <v>70</v>
      </c>
      <c r="C16" t="s">
        <v>250</v>
      </c>
      <c r="D16" t="s">
        <v>14</v>
      </c>
      <c r="E16" s="2">
        <v>59.936100000000003</v>
      </c>
      <c r="F16" s="2">
        <v>0</v>
      </c>
      <c r="G16" s="2">
        <v>19.042200000000001</v>
      </c>
      <c r="H16" s="2">
        <v>3.1886999999999999</v>
      </c>
      <c r="I16" s="2">
        <v>0.2248</v>
      </c>
      <c r="J16" s="2">
        <v>1.1299999999999999E-2</v>
      </c>
      <c r="K16" s="2">
        <v>1.4193</v>
      </c>
      <c r="L16" s="2">
        <v>8.0448000000000004</v>
      </c>
      <c r="M16" s="2">
        <v>4.8003</v>
      </c>
      <c r="N16" s="2">
        <v>0</v>
      </c>
      <c r="O16" s="2">
        <f t="shared" si="0"/>
        <v>96.667500000000018</v>
      </c>
      <c r="Q16" s="3">
        <f t="shared" si="5"/>
        <v>59.33211578947369</v>
      </c>
      <c r="R16" s="3">
        <f t="shared" si="4"/>
        <v>8.1243578947368409</v>
      </c>
      <c r="S16" s="3">
        <f t="shared" si="4"/>
        <v>5.8818368421052636</v>
      </c>
      <c r="T16">
        <v>0.98</v>
      </c>
      <c r="U16">
        <v>0.31</v>
      </c>
      <c r="V16">
        <v>0.2</v>
      </c>
      <c r="W16" t="str">
        <f t="shared" si="3"/>
        <v>Wrong</v>
      </c>
    </row>
    <row r="17" spans="1:23" x14ac:dyDescent="0.2">
      <c r="A17" t="s">
        <v>86</v>
      </c>
      <c r="B17" t="s">
        <v>71</v>
      </c>
      <c r="C17" t="s">
        <v>250</v>
      </c>
      <c r="D17" t="s">
        <v>14</v>
      </c>
      <c r="E17" s="2">
        <v>57.788899999999998</v>
      </c>
      <c r="F17" s="2">
        <v>3.2000000000000001E-2</v>
      </c>
      <c r="G17" s="2">
        <v>18.788799999999998</v>
      </c>
      <c r="H17" s="2">
        <v>4.6138000000000003</v>
      </c>
      <c r="I17" s="2">
        <v>0.30620000000000003</v>
      </c>
      <c r="J17" s="2">
        <v>3.6700000000000003E-2</v>
      </c>
      <c r="K17" s="2">
        <v>0.95120000000000005</v>
      </c>
      <c r="L17" s="2">
        <v>8.0861000000000001</v>
      </c>
      <c r="M17" s="2">
        <v>6.0805999999999996</v>
      </c>
      <c r="N17" s="2">
        <v>0</v>
      </c>
      <c r="O17" s="2">
        <f t="shared" si="0"/>
        <v>96.684299999999993</v>
      </c>
      <c r="Q17" s="3">
        <f t="shared" si="5"/>
        <v>59.33211578947369</v>
      </c>
      <c r="R17" s="3">
        <f t="shared" si="4"/>
        <v>8.1243578947368409</v>
      </c>
      <c r="S17" s="3">
        <f t="shared" si="4"/>
        <v>5.8818368421052636</v>
      </c>
      <c r="T17">
        <v>0.98</v>
      </c>
      <c r="U17">
        <v>0.31</v>
      </c>
      <c r="V17">
        <v>0.2</v>
      </c>
      <c r="W17" t="str">
        <f t="shared" si="3"/>
        <v>Wrong</v>
      </c>
    </row>
    <row r="18" spans="1:23" x14ac:dyDescent="0.2">
      <c r="A18" t="s">
        <v>86</v>
      </c>
      <c r="B18" t="s">
        <v>72</v>
      </c>
      <c r="C18" t="s">
        <v>250</v>
      </c>
      <c r="D18" t="s">
        <v>14</v>
      </c>
      <c r="E18" s="2">
        <v>58.831699999999998</v>
      </c>
      <c r="F18" s="2">
        <v>0.14530000000000001</v>
      </c>
      <c r="G18" s="2">
        <v>18.715699999999998</v>
      </c>
      <c r="H18" s="2">
        <v>4.6013000000000002</v>
      </c>
      <c r="I18" s="2">
        <v>0.22009999999999999</v>
      </c>
      <c r="J18" s="2">
        <v>3.9199999999999999E-2</v>
      </c>
      <c r="K18" s="2">
        <v>0.93859999999999999</v>
      </c>
      <c r="L18" s="2">
        <v>8.3932000000000002</v>
      </c>
      <c r="M18" s="2">
        <v>5.7497999999999996</v>
      </c>
      <c r="N18" s="2">
        <v>0</v>
      </c>
      <c r="O18" s="2">
        <f t="shared" si="0"/>
        <v>97.634899999999988</v>
      </c>
      <c r="Q18" s="3">
        <f t="shared" si="5"/>
        <v>59.33211578947369</v>
      </c>
      <c r="R18" s="3">
        <f t="shared" si="4"/>
        <v>8.1243578947368409</v>
      </c>
      <c r="S18" s="3">
        <f t="shared" si="4"/>
        <v>5.8818368421052636</v>
      </c>
      <c r="T18">
        <v>0.98</v>
      </c>
      <c r="U18">
        <v>0.31</v>
      </c>
      <c r="V18">
        <v>0.2</v>
      </c>
      <c r="W18" t="str">
        <f t="shared" si="3"/>
        <v>Ok</v>
      </c>
    </row>
    <row r="19" spans="1:23" x14ac:dyDescent="0.2">
      <c r="A19" t="s">
        <v>86</v>
      </c>
      <c r="B19" t="s">
        <v>73</v>
      </c>
      <c r="C19" t="s">
        <v>250</v>
      </c>
      <c r="D19" t="s">
        <v>14</v>
      </c>
      <c r="E19" s="2">
        <v>60.525199999999998</v>
      </c>
      <c r="F19" s="2">
        <v>1.9300000000000001E-2</v>
      </c>
      <c r="G19" s="2">
        <v>19.4541</v>
      </c>
      <c r="H19" s="2">
        <v>4.9348999999999998</v>
      </c>
      <c r="I19" s="2">
        <v>0.31069999999999998</v>
      </c>
      <c r="J19" s="2">
        <v>5.4800000000000001E-2</v>
      </c>
      <c r="K19" s="2">
        <v>1.0344</v>
      </c>
      <c r="L19" s="2">
        <v>5.1150000000000002</v>
      </c>
      <c r="M19" s="2">
        <v>6.2531999999999996</v>
      </c>
      <c r="N19" s="2">
        <v>0</v>
      </c>
      <c r="O19" s="2">
        <f t="shared" si="0"/>
        <v>97.701599999999985</v>
      </c>
      <c r="Q19" s="3">
        <f t="shared" si="5"/>
        <v>59.33211578947369</v>
      </c>
      <c r="R19" s="3">
        <f t="shared" si="4"/>
        <v>8.1243578947368409</v>
      </c>
      <c r="S19" s="3">
        <f t="shared" si="4"/>
        <v>5.8818368421052636</v>
      </c>
      <c r="T19">
        <v>0.98</v>
      </c>
      <c r="U19">
        <v>0.31</v>
      </c>
      <c r="V19">
        <v>0.2</v>
      </c>
      <c r="W19" t="str">
        <f t="shared" si="3"/>
        <v>Wrong</v>
      </c>
    </row>
    <row r="20" spans="1:23" x14ac:dyDescent="0.2">
      <c r="A20" t="s">
        <v>86</v>
      </c>
      <c r="B20" t="s">
        <v>74</v>
      </c>
      <c r="C20" t="s">
        <v>250</v>
      </c>
      <c r="D20" t="s">
        <v>14</v>
      </c>
      <c r="E20" s="2">
        <v>58.561100000000003</v>
      </c>
      <c r="F20" s="2">
        <v>0</v>
      </c>
      <c r="G20" s="2">
        <v>19.1266</v>
      </c>
      <c r="H20" s="2">
        <v>4.7497999999999996</v>
      </c>
      <c r="I20" s="2">
        <v>0.29430000000000001</v>
      </c>
      <c r="J20" s="2">
        <v>6.9199999999999998E-2</v>
      </c>
      <c r="K20" s="2">
        <v>1.0496000000000001</v>
      </c>
      <c r="L20" s="2">
        <v>8.0490999999999993</v>
      </c>
      <c r="M20" s="2">
        <v>5.9492000000000003</v>
      </c>
      <c r="N20" s="2">
        <v>0</v>
      </c>
      <c r="O20" s="2">
        <f t="shared" si="0"/>
        <v>97.8489</v>
      </c>
      <c r="Q20" s="3">
        <f t="shared" si="5"/>
        <v>59.33211578947369</v>
      </c>
      <c r="R20" s="3">
        <f t="shared" si="4"/>
        <v>8.1243578947368409</v>
      </c>
      <c r="S20" s="3">
        <f t="shared" si="4"/>
        <v>5.8818368421052636</v>
      </c>
      <c r="T20">
        <v>0.98</v>
      </c>
      <c r="U20">
        <v>0.31</v>
      </c>
      <c r="V20">
        <v>0.2</v>
      </c>
      <c r="W20" t="str">
        <f t="shared" si="3"/>
        <v>Ok</v>
      </c>
    </row>
    <row r="21" spans="1:23" x14ac:dyDescent="0.2">
      <c r="A21" t="s">
        <v>86</v>
      </c>
      <c r="B21" t="s">
        <v>75</v>
      </c>
      <c r="C21" t="s">
        <v>250</v>
      </c>
      <c r="D21" t="s">
        <v>14</v>
      </c>
      <c r="E21" s="2">
        <v>58.665300000000002</v>
      </c>
      <c r="F21" s="2">
        <v>4.4999999999999998E-2</v>
      </c>
      <c r="G21" s="2">
        <v>19.201699999999999</v>
      </c>
      <c r="H21" s="2">
        <v>4.6041999999999996</v>
      </c>
      <c r="I21" s="2">
        <v>0.26640000000000003</v>
      </c>
      <c r="J21" s="2">
        <v>4.3799999999999999E-2</v>
      </c>
      <c r="K21" s="2">
        <v>0.92630000000000001</v>
      </c>
      <c r="L21" s="2">
        <v>8.3148999999999997</v>
      </c>
      <c r="M21" s="2">
        <v>5.9692999999999996</v>
      </c>
      <c r="N21" s="2">
        <v>0</v>
      </c>
      <c r="O21" s="2">
        <f t="shared" si="0"/>
        <v>98.036900000000017</v>
      </c>
      <c r="Q21" s="3">
        <f t="shared" si="5"/>
        <v>59.33211578947369</v>
      </c>
      <c r="R21" s="3">
        <f t="shared" si="4"/>
        <v>8.1243578947368409</v>
      </c>
      <c r="S21" s="3">
        <f t="shared" si="4"/>
        <v>5.8818368421052636</v>
      </c>
      <c r="T21">
        <v>0.98</v>
      </c>
      <c r="U21">
        <v>0.31</v>
      </c>
      <c r="V21">
        <v>0.2</v>
      </c>
      <c r="W21" t="str">
        <f t="shared" si="3"/>
        <v>Ok</v>
      </c>
    </row>
    <row r="22" spans="1:23" x14ac:dyDescent="0.2">
      <c r="A22" t="s">
        <v>86</v>
      </c>
      <c r="B22" t="s">
        <v>76</v>
      </c>
      <c r="C22" t="s">
        <v>250</v>
      </c>
      <c r="D22" t="s">
        <v>14</v>
      </c>
      <c r="E22" s="2">
        <v>59.144100000000002</v>
      </c>
      <c r="F22" s="2">
        <v>3.8E-3</v>
      </c>
      <c r="G22" s="2">
        <v>19.212499999999999</v>
      </c>
      <c r="H22" s="2">
        <v>4.8236999999999997</v>
      </c>
      <c r="I22" s="2">
        <v>0.2298</v>
      </c>
      <c r="J22" s="2">
        <v>6.5500000000000003E-2</v>
      </c>
      <c r="K22" s="2">
        <v>0.98109999999999997</v>
      </c>
      <c r="L22" s="2">
        <v>8.2733000000000008</v>
      </c>
      <c r="M22" s="2">
        <v>5.9314</v>
      </c>
      <c r="N22" s="2">
        <v>0</v>
      </c>
      <c r="O22" s="2">
        <f t="shared" si="0"/>
        <v>98.665199999999999</v>
      </c>
      <c r="Q22" s="3">
        <f t="shared" si="5"/>
        <v>59.33211578947369</v>
      </c>
      <c r="R22" s="3">
        <f t="shared" si="4"/>
        <v>8.1243578947368409</v>
      </c>
      <c r="S22" s="3">
        <f t="shared" si="4"/>
        <v>5.8818368421052636</v>
      </c>
      <c r="T22">
        <v>0.98</v>
      </c>
      <c r="U22">
        <v>0.31</v>
      </c>
      <c r="V22">
        <v>0.2</v>
      </c>
      <c r="W22" t="str">
        <f t="shared" si="3"/>
        <v>Ok</v>
      </c>
    </row>
    <row r="23" spans="1:23" x14ac:dyDescent="0.2">
      <c r="A23" t="s">
        <v>86</v>
      </c>
      <c r="B23" t="s">
        <v>77</v>
      </c>
      <c r="C23" t="s">
        <v>250</v>
      </c>
      <c r="D23" t="s">
        <v>14</v>
      </c>
      <c r="E23" s="2">
        <v>59.061900000000001</v>
      </c>
      <c r="F23" s="2">
        <v>5.4300000000000001E-2</v>
      </c>
      <c r="G23" s="2">
        <v>19.469200000000001</v>
      </c>
      <c r="H23" s="2">
        <v>5.0068999999999999</v>
      </c>
      <c r="I23" s="2">
        <v>0.3009</v>
      </c>
      <c r="J23" s="2">
        <v>5.4899999999999997E-2</v>
      </c>
      <c r="K23" s="2">
        <v>0.94369999999999998</v>
      </c>
      <c r="L23" s="2">
        <v>8.0874000000000006</v>
      </c>
      <c r="M23" s="2">
        <v>6.1645000000000003</v>
      </c>
      <c r="N23" s="2">
        <v>0</v>
      </c>
      <c r="O23" s="2">
        <f t="shared" si="0"/>
        <v>99.14370000000001</v>
      </c>
      <c r="Q23" s="3">
        <f t="shared" si="5"/>
        <v>59.33211578947369</v>
      </c>
      <c r="R23" s="3">
        <f t="shared" si="4"/>
        <v>8.1243578947368409</v>
      </c>
      <c r="S23" s="3">
        <f t="shared" si="4"/>
        <v>5.8818368421052636</v>
      </c>
      <c r="T23">
        <v>0.98</v>
      </c>
      <c r="U23">
        <v>0.31</v>
      </c>
      <c r="V23">
        <v>0.2</v>
      </c>
      <c r="W23" t="str">
        <f t="shared" si="3"/>
        <v>Wrong</v>
      </c>
    </row>
    <row r="24" spans="1:23" x14ac:dyDescent="0.2">
      <c r="A24" t="s">
        <v>86</v>
      </c>
      <c r="B24" t="s">
        <v>78</v>
      </c>
      <c r="C24" t="s">
        <v>250</v>
      </c>
      <c r="D24" t="s">
        <v>14</v>
      </c>
      <c r="E24" s="2">
        <v>60.089100000000002</v>
      </c>
      <c r="F24" s="2">
        <v>0</v>
      </c>
      <c r="G24" s="2">
        <v>19.5395</v>
      </c>
      <c r="H24" s="2">
        <v>4.7584</v>
      </c>
      <c r="I24" s="2">
        <v>0.27050000000000002</v>
      </c>
      <c r="J24" s="2">
        <v>4.2799999999999998E-2</v>
      </c>
      <c r="K24" s="2">
        <v>0.98119999999999996</v>
      </c>
      <c r="L24" s="2">
        <v>8.1818000000000008</v>
      </c>
      <c r="M24" s="2">
        <v>5.7824</v>
      </c>
      <c r="N24" s="2">
        <v>0</v>
      </c>
      <c r="O24" s="2">
        <f t="shared" si="0"/>
        <v>99.645699999999991</v>
      </c>
      <c r="Q24" s="3">
        <f t="shared" si="5"/>
        <v>59.33211578947369</v>
      </c>
      <c r="R24" s="3">
        <f t="shared" si="4"/>
        <v>8.1243578947368409</v>
      </c>
      <c r="S24" s="3">
        <f t="shared" si="4"/>
        <v>5.8818368421052636</v>
      </c>
      <c r="T24">
        <v>0.98</v>
      </c>
      <c r="U24">
        <v>0.31</v>
      </c>
      <c r="V24">
        <v>0.2</v>
      </c>
      <c r="W24" t="str">
        <f t="shared" si="3"/>
        <v>Ok</v>
      </c>
    </row>
    <row r="25" spans="1:23" x14ac:dyDescent="0.2">
      <c r="A25" t="s">
        <v>86</v>
      </c>
      <c r="B25" t="s">
        <v>79</v>
      </c>
      <c r="C25" t="s">
        <v>250</v>
      </c>
      <c r="D25" t="s">
        <v>14</v>
      </c>
      <c r="E25" s="2">
        <v>59.408799999999999</v>
      </c>
      <c r="F25" s="2">
        <v>3.9699999999999999E-2</v>
      </c>
      <c r="G25" s="2">
        <v>19.402000000000001</v>
      </c>
      <c r="H25" s="2">
        <v>5.0805999999999996</v>
      </c>
      <c r="I25" s="2">
        <v>0.2331</v>
      </c>
      <c r="J25" s="2">
        <v>1.5299999999999999E-2</v>
      </c>
      <c r="K25" s="2">
        <v>0.7218</v>
      </c>
      <c r="L25" s="2">
        <v>8.7114999999999991</v>
      </c>
      <c r="M25" s="2">
        <v>6.1828000000000003</v>
      </c>
      <c r="N25" s="2">
        <v>0</v>
      </c>
      <c r="O25" s="2">
        <f t="shared" si="0"/>
        <v>99.795600000000007</v>
      </c>
      <c r="Q25" s="3">
        <f t="shared" si="5"/>
        <v>59.33211578947369</v>
      </c>
      <c r="R25" s="3">
        <f t="shared" si="4"/>
        <v>8.1243578947368409</v>
      </c>
      <c r="S25" s="3">
        <f t="shared" si="4"/>
        <v>5.8818368421052636</v>
      </c>
      <c r="T25">
        <v>0.98</v>
      </c>
      <c r="U25">
        <v>0.31</v>
      </c>
      <c r="V25">
        <v>0.2</v>
      </c>
      <c r="W25" t="str">
        <f t="shared" si="3"/>
        <v>Wrong</v>
      </c>
    </row>
    <row r="26" spans="1:23" x14ac:dyDescent="0.2">
      <c r="A26" t="s">
        <v>86</v>
      </c>
      <c r="B26" t="s">
        <v>80</v>
      </c>
      <c r="C26" t="s">
        <v>250</v>
      </c>
      <c r="D26" t="s">
        <v>14</v>
      </c>
      <c r="E26" s="2">
        <v>60.015500000000003</v>
      </c>
      <c r="F26" s="2">
        <v>0</v>
      </c>
      <c r="G26" s="2">
        <v>19.624099999999999</v>
      </c>
      <c r="H26" s="2">
        <v>4.7043999999999997</v>
      </c>
      <c r="I26" s="2">
        <v>0.26340000000000002</v>
      </c>
      <c r="J26" s="2">
        <v>2.5100000000000001E-2</v>
      </c>
      <c r="K26" s="2">
        <v>1.0496000000000001</v>
      </c>
      <c r="L26" s="2">
        <v>8.0343999999999998</v>
      </c>
      <c r="M26" s="2">
        <v>6.2689000000000004</v>
      </c>
      <c r="N26" s="2">
        <v>0</v>
      </c>
      <c r="O26" s="2">
        <f t="shared" si="0"/>
        <v>99.985399999999998</v>
      </c>
      <c r="Q26" s="3">
        <f t="shared" si="5"/>
        <v>59.33211578947369</v>
      </c>
      <c r="R26" s="3">
        <f t="shared" si="4"/>
        <v>8.1243578947368409</v>
      </c>
      <c r="S26" s="3">
        <f t="shared" si="4"/>
        <v>5.8818368421052636</v>
      </c>
      <c r="T26">
        <v>0.98</v>
      </c>
      <c r="U26">
        <v>0.31</v>
      </c>
      <c r="V26">
        <v>0.2</v>
      </c>
      <c r="W26" t="str">
        <f t="shared" si="3"/>
        <v>Wrong</v>
      </c>
    </row>
    <row r="27" spans="1:23" x14ac:dyDescent="0.2">
      <c r="A27" t="s">
        <v>86</v>
      </c>
      <c r="B27" t="s">
        <v>81</v>
      </c>
      <c r="C27" t="s">
        <v>250</v>
      </c>
      <c r="D27" t="s">
        <v>14</v>
      </c>
      <c r="E27" s="2">
        <v>60.6096</v>
      </c>
      <c r="F27" s="2">
        <v>1.1599999999999999E-2</v>
      </c>
      <c r="G27" s="2">
        <v>19.750900000000001</v>
      </c>
      <c r="H27" s="2">
        <v>4.6352000000000002</v>
      </c>
      <c r="I27" s="2">
        <v>0.30370000000000003</v>
      </c>
      <c r="J27" s="2">
        <v>2.81E-2</v>
      </c>
      <c r="K27" s="2">
        <v>0.96860000000000002</v>
      </c>
      <c r="L27" s="2">
        <v>8.2545000000000002</v>
      </c>
      <c r="M27" s="2">
        <v>5.9615999999999998</v>
      </c>
      <c r="N27" s="2">
        <v>0</v>
      </c>
      <c r="O27" s="2">
        <f t="shared" si="0"/>
        <v>100.52379999999999</v>
      </c>
      <c r="Q27" s="3">
        <f t="shared" si="5"/>
        <v>59.33211578947369</v>
      </c>
      <c r="R27" s="3">
        <f t="shared" si="4"/>
        <v>8.1243578947368409</v>
      </c>
      <c r="S27" s="3">
        <f t="shared" si="4"/>
        <v>5.8818368421052636</v>
      </c>
      <c r="T27">
        <v>0.98</v>
      </c>
      <c r="U27">
        <v>0.31</v>
      </c>
      <c r="V27">
        <v>0.2</v>
      </c>
      <c r="W27" t="str">
        <f t="shared" si="3"/>
        <v>Wrong</v>
      </c>
    </row>
    <row r="28" spans="1:23" x14ac:dyDescent="0.2">
      <c r="A28" t="s">
        <v>86</v>
      </c>
      <c r="B28" t="s">
        <v>82</v>
      </c>
      <c r="C28" t="s">
        <v>250</v>
      </c>
      <c r="D28" t="s">
        <v>14</v>
      </c>
      <c r="E28" s="2">
        <v>59.921599999999998</v>
      </c>
      <c r="F28" s="2">
        <v>4.2200000000000001E-2</v>
      </c>
      <c r="G28" s="2">
        <v>19.508299999999998</v>
      </c>
      <c r="H28" s="2">
        <v>5.0541</v>
      </c>
      <c r="I28" s="2">
        <v>0.25900000000000001</v>
      </c>
      <c r="J28" s="2">
        <v>3.6799999999999999E-2</v>
      </c>
      <c r="K28" s="2">
        <v>0.7974</v>
      </c>
      <c r="L28" s="2">
        <v>8.7576000000000001</v>
      </c>
      <c r="M28" s="2">
        <v>6.2041000000000004</v>
      </c>
      <c r="N28" s="2">
        <v>0</v>
      </c>
      <c r="O28" s="2">
        <f t="shared" si="0"/>
        <v>100.58109999999999</v>
      </c>
      <c r="Q28" s="3">
        <f t="shared" si="5"/>
        <v>59.33211578947369</v>
      </c>
      <c r="R28" s="3">
        <f t="shared" si="4"/>
        <v>8.1243578947368409</v>
      </c>
      <c r="S28" s="3">
        <f t="shared" si="4"/>
        <v>5.8818368421052636</v>
      </c>
      <c r="T28">
        <v>0.98</v>
      </c>
      <c r="U28">
        <v>0.31</v>
      </c>
      <c r="V28">
        <v>0.2</v>
      </c>
      <c r="W28" t="str">
        <f t="shared" si="3"/>
        <v>Wrong</v>
      </c>
    </row>
    <row r="29" spans="1:23" x14ac:dyDescent="0.2">
      <c r="A29" t="s">
        <v>86</v>
      </c>
      <c r="B29" t="s">
        <v>83</v>
      </c>
      <c r="C29" t="s">
        <v>250</v>
      </c>
      <c r="D29" t="s">
        <v>14</v>
      </c>
      <c r="E29" s="2">
        <v>60.533799999999999</v>
      </c>
      <c r="F29" s="2">
        <v>0.1124</v>
      </c>
      <c r="G29" s="2">
        <v>19.704899999999999</v>
      </c>
      <c r="H29" s="2">
        <v>4.6600999999999999</v>
      </c>
      <c r="I29" s="2">
        <v>0.20569999999999999</v>
      </c>
      <c r="J29" s="2">
        <v>5.7700000000000001E-2</v>
      </c>
      <c r="K29" s="2">
        <v>1.0623</v>
      </c>
      <c r="L29" s="2">
        <v>8.5518999999999998</v>
      </c>
      <c r="M29" s="2">
        <v>5.7504999999999997</v>
      </c>
      <c r="N29" s="2">
        <v>0</v>
      </c>
      <c r="O29" s="2">
        <f t="shared" si="0"/>
        <v>100.63929999999999</v>
      </c>
      <c r="Q29" s="3">
        <f t="shared" si="5"/>
        <v>59.33211578947369</v>
      </c>
      <c r="R29" s="3">
        <f t="shared" si="5"/>
        <v>8.1243578947368409</v>
      </c>
      <c r="S29" s="3">
        <f t="shared" si="5"/>
        <v>5.8818368421052636</v>
      </c>
      <c r="T29">
        <v>0.98</v>
      </c>
      <c r="U29">
        <v>0.31</v>
      </c>
      <c r="V29">
        <v>0.2</v>
      </c>
      <c r="W29" t="str">
        <f t="shared" si="3"/>
        <v>Wrong</v>
      </c>
    </row>
    <row r="30" spans="1:23" x14ac:dyDescent="0.2">
      <c r="A30" t="s">
        <v>86</v>
      </c>
      <c r="B30" t="s">
        <v>84</v>
      </c>
      <c r="C30" t="s">
        <v>250</v>
      </c>
      <c r="D30" t="s">
        <v>14</v>
      </c>
      <c r="E30" s="2">
        <v>60.747399999999999</v>
      </c>
      <c r="F30" s="2">
        <v>2.7199999999999998E-2</v>
      </c>
      <c r="G30" s="2">
        <v>19.688700000000001</v>
      </c>
      <c r="H30" s="2">
        <v>4.6943000000000001</v>
      </c>
      <c r="I30" s="2">
        <v>0.2429</v>
      </c>
      <c r="J30" s="2">
        <v>4.7399999999999998E-2</v>
      </c>
      <c r="K30" s="2">
        <v>1.0167999999999999</v>
      </c>
      <c r="L30" s="2">
        <v>8.4080999999999992</v>
      </c>
      <c r="M30" s="2">
        <v>6.1875999999999998</v>
      </c>
      <c r="N30" s="2">
        <v>0</v>
      </c>
      <c r="O30" s="2">
        <f t="shared" si="0"/>
        <v>101.06040000000002</v>
      </c>
      <c r="Q30" s="3">
        <f t="shared" si="5"/>
        <v>59.33211578947369</v>
      </c>
      <c r="R30" s="3">
        <f t="shared" si="5"/>
        <v>8.1243578947368409</v>
      </c>
      <c r="S30" s="3">
        <f t="shared" si="5"/>
        <v>5.8818368421052636</v>
      </c>
      <c r="T30">
        <v>0.98</v>
      </c>
      <c r="U30">
        <v>0.31</v>
      </c>
      <c r="V30">
        <v>0.2</v>
      </c>
      <c r="W30" t="str">
        <f t="shared" si="3"/>
        <v>Wrong</v>
      </c>
    </row>
    <row r="31" spans="1:23" x14ac:dyDescent="0.2">
      <c r="A31" t="s">
        <v>86</v>
      </c>
      <c r="B31" t="s">
        <v>85</v>
      </c>
      <c r="C31" t="s">
        <v>250</v>
      </c>
      <c r="D31" t="s">
        <v>14</v>
      </c>
      <c r="E31" s="2">
        <v>60.826999999999998</v>
      </c>
      <c r="F31" s="2">
        <v>1.9300000000000001E-2</v>
      </c>
      <c r="G31" s="2">
        <v>19.494199999999999</v>
      </c>
      <c r="H31" s="2">
        <v>5.2609000000000004</v>
      </c>
      <c r="I31" s="2">
        <v>0.35970000000000002</v>
      </c>
      <c r="J31" s="2">
        <v>7.7200000000000005E-2</v>
      </c>
      <c r="K31" s="2">
        <v>1.1304000000000001</v>
      </c>
      <c r="L31" s="2">
        <v>8.7975999999999992</v>
      </c>
      <c r="M31" s="2">
        <v>5.5951000000000004</v>
      </c>
      <c r="N31" s="2">
        <v>0</v>
      </c>
      <c r="O31" s="2">
        <f t="shared" si="0"/>
        <v>101.56140000000001</v>
      </c>
      <c r="Q31" s="3">
        <f>AVERAGE(E13:E31)</f>
        <v>59.33211578947369</v>
      </c>
      <c r="R31" s="3">
        <f>AVERAGE(L13:L31)</f>
        <v>8.1243578947368409</v>
      </c>
      <c r="S31" s="3">
        <f>AVERAGE(M13:M31)</f>
        <v>5.8818368421052636</v>
      </c>
      <c r="T31">
        <v>0.98</v>
      </c>
      <c r="U31">
        <v>0.31</v>
      </c>
      <c r="V31">
        <v>0.2</v>
      </c>
      <c r="W31" t="str">
        <f t="shared" si="3"/>
        <v>Wrong</v>
      </c>
    </row>
    <row r="32" spans="1:23" x14ac:dyDescent="0.2">
      <c r="A32" t="s">
        <v>89</v>
      </c>
      <c r="B32" t="s">
        <v>90</v>
      </c>
      <c r="C32" t="s">
        <v>250</v>
      </c>
      <c r="D32" t="s">
        <v>14</v>
      </c>
      <c r="E32" s="2">
        <v>61.303100000000001</v>
      </c>
      <c r="F32" s="2">
        <v>3.1600000000000003E-2</v>
      </c>
      <c r="G32" s="2">
        <v>20.042100000000001</v>
      </c>
      <c r="H32" s="2">
        <v>4.8044000000000002</v>
      </c>
      <c r="I32" s="2">
        <v>0.31109999999999999</v>
      </c>
      <c r="J32" s="2">
        <v>2.7400000000000001E-2</v>
      </c>
      <c r="K32" s="2">
        <v>1.0499000000000001</v>
      </c>
      <c r="L32" s="2">
        <v>7.6707999999999998</v>
      </c>
      <c r="M32" s="2">
        <v>6.1867999999999999</v>
      </c>
      <c r="N32" s="2">
        <v>0</v>
      </c>
      <c r="O32" s="2">
        <f t="shared" si="0"/>
        <v>101.4272</v>
      </c>
      <c r="Q32" s="3">
        <f t="shared" ref="Q32:S41" si="6">Q$43</f>
        <v>59.768700000000003</v>
      </c>
      <c r="R32" s="3">
        <f t="shared" si="6"/>
        <v>8.0928499999999985</v>
      </c>
      <c r="S32" s="3">
        <f t="shared" si="6"/>
        <v>6.0537583333333336</v>
      </c>
      <c r="T32">
        <v>0.98</v>
      </c>
      <c r="U32">
        <v>0.31</v>
      </c>
      <c r="V32">
        <v>0.2</v>
      </c>
      <c r="W32" t="str">
        <f t="shared" si="3"/>
        <v>Wrong</v>
      </c>
    </row>
    <row r="33" spans="1:23" x14ac:dyDescent="0.2">
      <c r="A33" t="s">
        <v>89</v>
      </c>
      <c r="B33" t="s">
        <v>91</v>
      </c>
      <c r="C33" t="s">
        <v>250</v>
      </c>
      <c r="D33" t="s">
        <v>14</v>
      </c>
      <c r="E33" s="2">
        <v>58.349699999999999</v>
      </c>
      <c r="F33" s="2">
        <v>1.5800000000000002E-2</v>
      </c>
      <c r="G33" s="2">
        <v>18.686800000000002</v>
      </c>
      <c r="H33" s="2">
        <v>4.8807999999999998</v>
      </c>
      <c r="I33" s="2">
        <v>0.19769999999999999</v>
      </c>
      <c r="J33" s="2">
        <v>6.8900000000000003E-2</v>
      </c>
      <c r="K33" s="2">
        <v>1.0214000000000001</v>
      </c>
      <c r="L33" s="2">
        <v>7.9210000000000003</v>
      </c>
      <c r="M33" s="2">
        <v>5.7995999999999999</v>
      </c>
      <c r="N33" s="2">
        <v>0</v>
      </c>
      <c r="O33" s="2">
        <f t="shared" si="0"/>
        <v>96.941699999999997</v>
      </c>
      <c r="Q33" s="3">
        <f t="shared" si="6"/>
        <v>59.768700000000003</v>
      </c>
      <c r="R33" s="3">
        <f t="shared" si="6"/>
        <v>8.0928499999999985</v>
      </c>
      <c r="S33" s="3">
        <f t="shared" si="6"/>
        <v>6.0537583333333336</v>
      </c>
      <c r="T33">
        <v>0.98</v>
      </c>
      <c r="U33">
        <v>0.31</v>
      </c>
      <c r="V33">
        <v>0.2</v>
      </c>
      <c r="W33" t="str">
        <f t="shared" si="3"/>
        <v>Wrong</v>
      </c>
    </row>
    <row r="34" spans="1:23" x14ac:dyDescent="0.2">
      <c r="A34" t="s">
        <v>89</v>
      </c>
      <c r="B34" t="s">
        <v>92</v>
      </c>
      <c r="C34" t="s">
        <v>250</v>
      </c>
      <c r="D34" t="s">
        <v>14</v>
      </c>
      <c r="E34" s="2">
        <v>58.305900000000001</v>
      </c>
      <c r="F34" s="2">
        <v>8.2900000000000001E-2</v>
      </c>
      <c r="G34" s="2">
        <v>18.543600000000001</v>
      </c>
      <c r="H34" s="2">
        <v>4.8209999999999997</v>
      </c>
      <c r="I34" s="2">
        <v>0.26500000000000001</v>
      </c>
      <c r="J34" s="2">
        <v>6.7199999999999996E-2</v>
      </c>
      <c r="K34" s="2">
        <v>1.0402</v>
      </c>
      <c r="L34" s="2">
        <v>8.0066000000000006</v>
      </c>
      <c r="M34" s="2">
        <v>5.7980999999999998</v>
      </c>
      <c r="N34" s="2">
        <v>0</v>
      </c>
      <c r="O34" s="2">
        <f t="shared" si="0"/>
        <v>96.930500000000009</v>
      </c>
      <c r="Q34" s="3">
        <f t="shared" si="6"/>
        <v>59.768700000000003</v>
      </c>
      <c r="R34" s="3">
        <f t="shared" si="6"/>
        <v>8.0928499999999985</v>
      </c>
      <c r="S34" s="3">
        <f t="shared" si="6"/>
        <v>6.0537583333333336</v>
      </c>
      <c r="T34">
        <v>0.98</v>
      </c>
      <c r="U34">
        <v>0.31</v>
      </c>
      <c r="V34">
        <v>0.2</v>
      </c>
      <c r="W34" t="str">
        <f t="shared" si="3"/>
        <v>Wrong</v>
      </c>
    </row>
    <row r="35" spans="1:23" x14ac:dyDescent="0.2">
      <c r="A35" t="s">
        <v>89</v>
      </c>
      <c r="B35" t="s">
        <v>93</v>
      </c>
      <c r="C35" t="s">
        <v>250</v>
      </c>
      <c r="D35" t="s">
        <v>14</v>
      </c>
      <c r="E35" s="2">
        <v>58.146700000000003</v>
      </c>
      <c r="F35" s="2">
        <v>3.9399999999999998E-2</v>
      </c>
      <c r="G35" s="2">
        <v>18.5122</v>
      </c>
      <c r="H35" s="2">
        <v>4.8376999999999999</v>
      </c>
      <c r="I35" s="2">
        <v>0.1988</v>
      </c>
      <c r="J35" s="2">
        <v>5.3400000000000003E-2</v>
      </c>
      <c r="K35" s="2">
        <v>1.0742</v>
      </c>
      <c r="L35" s="2">
        <v>7.8243</v>
      </c>
      <c r="M35" s="2">
        <v>5.7553000000000001</v>
      </c>
      <c r="N35" s="2">
        <v>0</v>
      </c>
      <c r="O35" s="2">
        <f t="shared" si="0"/>
        <v>96.442000000000007</v>
      </c>
      <c r="Q35" s="3">
        <f t="shared" si="6"/>
        <v>59.768700000000003</v>
      </c>
      <c r="R35" s="3">
        <f t="shared" si="6"/>
        <v>8.0928499999999985</v>
      </c>
      <c r="S35" s="3">
        <f t="shared" si="6"/>
        <v>6.0537583333333336</v>
      </c>
      <c r="T35">
        <v>0.98</v>
      </c>
      <c r="U35">
        <v>0.31</v>
      </c>
      <c r="V35">
        <v>0.2</v>
      </c>
      <c r="W35" t="str">
        <f t="shared" si="3"/>
        <v>Wrong</v>
      </c>
    </row>
    <row r="36" spans="1:23" x14ac:dyDescent="0.2">
      <c r="A36" t="s">
        <v>89</v>
      </c>
      <c r="B36" t="s">
        <v>94</v>
      </c>
      <c r="C36" t="s">
        <v>250</v>
      </c>
      <c r="D36" t="s">
        <v>14</v>
      </c>
      <c r="E36" s="2">
        <v>58.060699999999997</v>
      </c>
      <c r="F36" s="2">
        <v>0.13969999999999999</v>
      </c>
      <c r="G36" s="2">
        <v>18.882300000000001</v>
      </c>
      <c r="H36" s="2">
        <v>4.242</v>
      </c>
      <c r="I36" s="2">
        <v>0.25209999999999999</v>
      </c>
      <c r="J36" s="2">
        <v>4.2299999999999997E-2</v>
      </c>
      <c r="K36" s="2">
        <v>1.0769</v>
      </c>
      <c r="L36" s="2">
        <v>7.8486000000000002</v>
      </c>
      <c r="M36" s="2">
        <v>5.7020999999999997</v>
      </c>
      <c r="N36" s="2">
        <v>0</v>
      </c>
      <c r="O36" s="2">
        <f t="shared" si="0"/>
        <v>96.24669999999999</v>
      </c>
      <c r="Q36" s="3">
        <f t="shared" si="6"/>
        <v>59.768700000000003</v>
      </c>
      <c r="R36" s="3">
        <f t="shared" si="6"/>
        <v>8.0928499999999985</v>
      </c>
      <c r="S36" s="3">
        <f t="shared" si="6"/>
        <v>6.0537583333333336</v>
      </c>
      <c r="T36">
        <v>0.98</v>
      </c>
      <c r="U36">
        <v>0.31</v>
      </c>
      <c r="V36">
        <v>0.2</v>
      </c>
      <c r="W36" t="str">
        <f t="shared" si="3"/>
        <v>Wrong</v>
      </c>
    </row>
    <row r="37" spans="1:23" x14ac:dyDescent="0.2">
      <c r="A37" t="s">
        <v>89</v>
      </c>
      <c r="B37" t="s">
        <v>95</v>
      </c>
      <c r="C37" t="s">
        <v>250</v>
      </c>
      <c r="D37" t="s">
        <v>14</v>
      </c>
      <c r="E37" s="2">
        <v>60.598199999999999</v>
      </c>
      <c r="F37" s="2">
        <v>2.3699999999999999E-2</v>
      </c>
      <c r="G37" s="2">
        <v>19.8399</v>
      </c>
      <c r="H37" s="2">
        <v>4.7428999999999997</v>
      </c>
      <c r="I37" s="2">
        <v>0.2495</v>
      </c>
      <c r="J37" s="2">
        <v>6.5299999999999997E-2</v>
      </c>
      <c r="K37" s="2">
        <v>1.0448</v>
      </c>
      <c r="L37" s="2">
        <v>8.1819000000000006</v>
      </c>
      <c r="M37" s="2">
        <v>5.9221000000000004</v>
      </c>
      <c r="N37" s="2">
        <v>0</v>
      </c>
      <c r="O37" s="2">
        <f t="shared" si="0"/>
        <v>100.66829999999999</v>
      </c>
      <c r="Q37" s="3">
        <f t="shared" si="6"/>
        <v>59.768700000000003</v>
      </c>
      <c r="R37" s="3">
        <f t="shared" si="6"/>
        <v>8.0928499999999985</v>
      </c>
      <c r="S37" s="3">
        <f t="shared" si="6"/>
        <v>6.0537583333333336</v>
      </c>
      <c r="T37">
        <v>0.98</v>
      </c>
      <c r="U37">
        <v>0.31</v>
      </c>
      <c r="V37">
        <v>0.2</v>
      </c>
      <c r="W37" t="str">
        <f t="shared" si="3"/>
        <v>Ok</v>
      </c>
    </row>
    <row r="38" spans="1:23" x14ac:dyDescent="0.2">
      <c r="A38" t="s">
        <v>89</v>
      </c>
      <c r="B38" t="s">
        <v>96</v>
      </c>
      <c r="C38" t="s">
        <v>250</v>
      </c>
      <c r="D38" t="s">
        <v>14</v>
      </c>
      <c r="E38" s="2">
        <v>60.423200000000001</v>
      </c>
      <c r="F38" s="2">
        <v>4.7199999999999999E-2</v>
      </c>
      <c r="G38" s="2">
        <v>19.841999999999999</v>
      </c>
      <c r="H38" s="2">
        <v>4.4528999999999996</v>
      </c>
      <c r="I38" s="2">
        <v>0.2402</v>
      </c>
      <c r="J38" s="2">
        <v>4.2599999999999999E-2</v>
      </c>
      <c r="K38" s="2">
        <v>1.0884</v>
      </c>
      <c r="L38" s="2">
        <v>7.9264000000000001</v>
      </c>
      <c r="M38" s="2">
        <v>6.0465999999999998</v>
      </c>
      <c r="N38" s="2">
        <v>0</v>
      </c>
      <c r="O38" s="2">
        <f t="shared" si="0"/>
        <v>100.10949999999998</v>
      </c>
      <c r="Q38" s="3">
        <f t="shared" si="6"/>
        <v>59.768700000000003</v>
      </c>
      <c r="R38" s="3">
        <f t="shared" si="6"/>
        <v>8.0928499999999985</v>
      </c>
      <c r="S38" s="3">
        <f t="shared" si="6"/>
        <v>6.0537583333333336</v>
      </c>
      <c r="T38">
        <v>0.98</v>
      </c>
      <c r="U38">
        <v>0.31</v>
      </c>
      <c r="V38">
        <v>0.2</v>
      </c>
      <c r="W38" t="str">
        <f t="shared" si="3"/>
        <v>Ok</v>
      </c>
    </row>
    <row r="39" spans="1:23" x14ac:dyDescent="0.2">
      <c r="A39" t="s">
        <v>89</v>
      </c>
      <c r="B39" t="s">
        <v>97</v>
      </c>
      <c r="C39" t="s">
        <v>250</v>
      </c>
      <c r="D39" t="s">
        <v>14</v>
      </c>
      <c r="E39" s="2">
        <v>60.4602</v>
      </c>
      <c r="F39" s="2">
        <v>2.3699999999999999E-2</v>
      </c>
      <c r="G39" s="2">
        <v>19.334299999999999</v>
      </c>
      <c r="H39" s="2">
        <v>4.9843000000000002</v>
      </c>
      <c r="I39" s="2">
        <v>0.31259999999999999</v>
      </c>
      <c r="J39" s="2">
        <v>5.8599999999999999E-2</v>
      </c>
      <c r="K39" s="2">
        <v>0.98309999999999997</v>
      </c>
      <c r="L39" s="2">
        <v>8.3118999999999996</v>
      </c>
      <c r="M39" s="2">
        <v>6.1608999999999998</v>
      </c>
      <c r="N39" s="2">
        <v>0</v>
      </c>
      <c r="O39" s="2">
        <f t="shared" si="0"/>
        <v>100.62959999999998</v>
      </c>
      <c r="Q39" s="3">
        <f t="shared" si="6"/>
        <v>59.768700000000003</v>
      </c>
      <c r="R39" s="3">
        <f t="shared" si="6"/>
        <v>8.0928499999999985</v>
      </c>
      <c r="S39" s="3">
        <f t="shared" si="6"/>
        <v>6.0537583333333336</v>
      </c>
      <c r="T39">
        <v>0.98</v>
      </c>
      <c r="U39">
        <v>0.31</v>
      </c>
      <c r="V39">
        <v>0.2</v>
      </c>
      <c r="W39" t="str">
        <f t="shared" si="3"/>
        <v>Ok</v>
      </c>
    </row>
    <row r="40" spans="1:23" x14ac:dyDescent="0.2">
      <c r="A40" t="s">
        <v>89</v>
      </c>
      <c r="B40" t="s">
        <v>98</v>
      </c>
      <c r="C40" t="s">
        <v>250</v>
      </c>
      <c r="D40" t="s">
        <v>14</v>
      </c>
      <c r="E40" s="2">
        <v>60.756999999999998</v>
      </c>
      <c r="F40" s="2">
        <v>9.0499999999999997E-2</v>
      </c>
      <c r="G40" s="2">
        <v>19.364999999999998</v>
      </c>
      <c r="H40" s="2">
        <v>4.8728999999999996</v>
      </c>
      <c r="I40" s="2">
        <v>0.28939999999999999</v>
      </c>
      <c r="J40" s="2">
        <v>6.7100000000000007E-2</v>
      </c>
      <c r="K40" s="2">
        <v>0.91890000000000005</v>
      </c>
      <c r="L40" s="2">
        <v>8.3574999999999999</v>
      </c>
      <c r="M40" s="2">
        <v>6.2899000000000003</v>
      </c>
      <c r="N40" s="2">
        <v>0</v>
      </c>
      <c r="O40" s="2">
        <f t="shared" si="0"/>
        <v>101.00819999999999</v>
      </c>
      <c r="Q40" s="3">
        <f t="shared" si="6"/>
        <v>59.768700000000003</v>
      </c>
      <c r="R40" s="3">
        <f t="shared" si="6"/>
        <v>8.0928499999999985</v>
      </c>
      <c r="S40" s="3">
        <f t="shared" si="6"/>
        <v>6.0537583333333336</v>
      </c>
      <c r="T40">
        <v>0.98</v>
      </c>
      <c r="U40">
        <v>0.31</v>
      </c>
      <c r="V40">
        <v>0.2</v>
      </c>
      <c r="W40" t="str">
        <f t="shared" si="3"/>
        <v>Wrong</v>
      </c>
    </row>
    <row r="41" spans="1:23" x14ac:dyDescent="0.2">
      <c r="A41" t="s">
        <v>89</v>
      </c>
      <c r="B41" t="s">
        <v>99</v>
      </c>
      <c r="C41" t="s">
        <v>250</v>
      </c>
      <c r="D41" t="s">
        <v>14</v>
      </c>
      <c r="E41" s="2">
        <v>60.518900000000002</v>
      </c>
      <c r="F41" s="2">
        <v>6.3399999999999998E-2</v>
      </c>
      <c r="G41" s="2">
        <v>19.523099999999999</v>
      </c>
      <c r="H41" s="2">
        <v>4.8547000000000002</v>
      </c>
      <c r="I41" s="2">
        <v>0.27879999999999999</v>
      </c>
      <c r="J41" s="2">
        <v>8.6400000000000005E-2</v>
      </c>
      <c r="K41" s="2">
        <v>0.88439999999999996</v>
      </c>
      <c r="L41" s="2">
        <v>8.3485999999999994</v>
      </c>
      <c r="M41" s="2">
        <v>6.2302999999999997</v>
      </c>
      <c r="N41" s="2">
        <v>0</v>
      </c>
      <c r="O41" s="2">
        <f t="shared" si="0"/>
        <v>100.7886</v>
      </c>
      <c r="Q41" s="3">
        <f t="shared" si="6"/>
        <v>59.768700000000003</v>
      </c>
      <c r="R41" s="3">
        <f t="shared" si="6"/>
        <v>8.0928499999999985</v>
      </c>
      <c r="S41" s="3">
        <f t="shared" si="6"/>
        <v>6.0537583333333336</v>
      </c>
      <c r="T41">
        <v>0.98</v>
      </c>
      <c r="U41">
        <v>0.31</v>
      </c>
      <c r="V41">
        <v>0.2</v>
      </c>
      <c r="W41" t="str">
        <f t="shared" si="3"/>
        <v>Ok</v>
      </c>
    </row>
    <row r="42" spans="1:23" x14ac:dyDescent="0.2">
      <c r="A42" t="s">
        <v>89</v>
      </c>
      <c r="B42" t="s">
        <v>100</v>
      </c>
      <c r="C42" t="s">
        <v>250</v>
      </c>
      <c r="D42" t="s">
        <v>14</v>
      </c>
      <c r="E42" s="2">
        <v>59.915399999999998</v>
      </c>
      <c r="F42" s="2">
        <v>1.9800000000000002E-2</v>
      </c>
      <c r="G42" s="2">
        <v>19.777200000000001</v>
      </c>
      <c r="H42" s="2">
        <v>4.6296999999999997</v>
      </c>
      <c r="I42" s="2">
        <v>0.3115</v>
      </c>
      <c r="J42" s="2">
        <v>1.03E-2</v>
      </c>
      <c r="K42" s="2">
        <v>0.94740000000000002</v>
      </c>
      <c r="L42" s="2">
        <v>8.5670000000000002</v>
      </c>
      <c r="M42" s="2">
        <v>6.2911000000000001</v>
      </c>
      <c r="N42" s="2">
        <v>0</v>
      </c>
      <c r="O42" s="2">
        <f t="shared" si="0"/>
        <v>100.46940000000001</v>
      </c>
      <c r="Q42" s="3">
        <f>Q$43</f>
        <v>59.768700000000003</v>
      </c>
      <c r="R42" s="3">
        <f t="shared" ref="R42:S42" si="7">R$43</f>
        <v>8.0928499999999985</v>
      </c>
      <c r="S42" s="3">
        <f t="shared" si="7"/>
        <v>6.0537583333333336</v>
      </c>
      <c r="T42">
        <v>0.98</v>
      </c>
      <c r="U42">
        <v>0.31</v>
      </c>
      <c r="V42">
        <v>0.2</v>
      </c>
      <c r="W42" t="str">
        <f t="shared" si="3"/>
        <v>Wrong</v>
      </c>
    </row>
    <row r="43" spans="1:23" x14ac:dyDescent="0.2">
      <c r="A43" t="s">
        <v>89</v>
      </c>
      <c r="B43" t="s">
        <v>101</v>
      </c>
      <c r="C43" t="s">
        <v>250</v>
      </c>
      <c r="D43" t="s">
        <v>14</v>
      </c>
      <c r="E43" s="2">
        <v>60.385399999999997</v>
      </c>
      <c r="F43" s="2">
        <v>5.1299999999999998E-2</v>
      </c>
      <c r="G43" s="2">
        <v>19.707899999999999</v>
      </c>
      <c r="H43" s="2">
        <v>4.6665000000000001</v>
      </c>
      <c r="I43" s="2">
        <v>0.28239999999999998</v>
      </c>
      <c r="J43" s="2">
        <v>5.8400000000000001E-2</v>
      </c>
      <c r="K43" s="2">
        <v>0.86109999999999998</v>
      </c>
      <c r="L43" s="2">
        <v>8.1495999999999995</v>
      </c>
      <c r="M43" s="2">
        <v>6.4622999999999999</v>
      </c>
      <c r="N43" s="2">
        <v>0</v>
      </c>
      <c r="O43" s="2">
        <f t="shared" si="0"/>
        <v>100.6249</v>
      </c>
      <c r="Q43" s="3">
        <f>AVERAGE(E32:E43)</f>
        <v>59.768700000000003</v>
      </c>
      <c r="R43" s="3">
        <f>AVERAGE(L32:L43)</f>
        <v>8.0928499999999985</v>
      </c>
      <c r="S43" s="3">
        <f>AVERAGE(M32:M43)</f>
        <v>6.0537583333333336</v>
      </c>
      <c r="T43">
        <v>0.98</v>
      </c>
      <c r="U43">
        <v>0.31</v>
      </c>
      <c r="V43">
        <v>0.2</v>
      </c>
      <c r="W43" t="str">
        <f t="shared" si="3"/>
        <v>Wrong</v>
      </c>
    </row>
    <row r="44" spans="1:23" x14ac:dyDescent="0.2">
      <c r="A44" t="s">
        <v>102</v>
      </c>
      <c r="B44" t="s">
        <v>103</v>
      </c>
      <c r="C44" t="s">
        <v>250</v>
      </c>
      <c r="D44" t="s">
        <v>14</v>
      </c>
      <c r="E44" s="2">
        <v>60.526200000000003</v>
      </c>
      <c r="F44" s="2">
        <v>2.7699999999999999E-2</v>
      </c>
      <c r="G44" s="2">
        <v>19.077999999999999</v>
      </c>
      <c r="H44" s="2">
        <v>5.0690999999999997</v>
      </c>
      <c r="I44" s="2">
        <v>0.2392</v>
      </c>
      <c r="J44" s="2">
        <v>1.9099999999999999E-2</v>
      </c>
      <c r="K44" s="2">
        <v>0.74780000000000002</v>
      </c>
      <c r="L44" s="2">
        <v>8.7536000000000005</v>
      </c>
      <c r="M44" s="2">
        <v>6.1531000000000002</v>
      </c>
      <c r="N44" s="2">
        <v>0</v>
      </c>
      <c r="O44" s="2">
        <f t="shared" si="0"/>
        <v>100.6138</v>
      </c>
      <c r="Q44" s="3">
        <f t="shared" ref="Q44:S49" si="8">Q$51</f>
        <v>60.400212499999995</v>
      </c>
      <c r="R44" s="3">
        <f t="shared" si="8"/>
        <v>8.4199000000000019</v>
      </c>
      <c r="S44" s="3">
        <f t="shared" si="8"/>
        <v>5.817475</v>
      </c>
      <c r="T44">
        <v>0.98</v>
      </c>
      <c r="U44">
        <v>0.31</v>
      </c>
      <c r="V44">
        <v>0.2</v>
      </c>
      <c r="W44" t="str">
        <f t="shared" si="3"/>
        <v>Wrong</v>
      </c>
    </row>
    <row r="45" spans="1:23" x14ac:dyDescent="0.2">
      <c r="A45" t="s">
        <v>102</v>
      </c>
      <c r="B45" t="s">
        <v>104</v>
      </c>
      <c r="C45" t="s">
        <v>250</v>
      </c>
      <c r="D45" t="s">
        <v>14</v>
      </c>
      <c r="E45" s="2">
        <v>60.469099999999997</v>
      </c>
      <c r="F45" s="2">
        <v>7.9000000000000008E-3</v>
      </c>
      <c r="G45" s="2">
        <v>19.019600000000001</v>
      </c>
      <c r="H45" s="2">
        <v>4.5453999999999999</v>
      </c>
      <c r="I45" s="2">
        <v>0.19020000000000001</v>
      </c>
      <c r="J45" s="2">
        <v>5.8599999999999999E-2</v>
      </c>
      <c r="K45" s="2">
        <v>1.0677000000000001</v>
      </c>
      <c r="L45" s="2">
        <v>8.5911000000000008</v>
      </c>
      <c r="M45" s="2">
        <v>5.9725999999999999</v>
      </c>
      <c r="N45" s="2">
        <v>0</v>
      </c>
      <c r="O45" s="2">
        <f t="shared" si="0"/>
        <v>99.922200000000004</v>
      </c>
      <c r="Q45" s="3">
        <f t="shared" si="8"/>
        <v>60.400212499999995</v>
      </c>
      <c r="R45" s="3">
        <f t="shared" si="8"/>
        <v>8.4199000000000019</v>
      </c>
      <c r="S45" s="3">
        <f t="shared" si="8"/>
        <v>5.817475</v>
      </c>
      <c r="T45">
        <v>0.98</v>
      </c>
      <c r="U45">
        <v>0.31</v>
      </c>
      <c r="V45">
        <v>0.2</v>
      </c>
      <c r="W45" t="str">
        <f t="shared" si="3"/>
        <v>Ok</v>
      </c>
    </row>
    <row r="46" spans="1:23" x14ac:dyDescent="0.2">
      <c r="A46" t="s">
        <v>102</v>
      </c>
      <c r="B46" t="s">
        <v>105</v>
      </c>
      <c r="C46" t="s">
        <v>250</v>
      </c>
      <c r="D46" t="s">
        <v>14</v>
      </c>
      <c r="E46" s="2">
        <v>60.780799999999999</v>
      </c>
      <c r="F46" s="2">
        <v>0.1148</v>
      </c>
      <c r="G46" s="2">
        <v>18.992100000000001</v>
      </c>
      <c r="H46" s="2">
        <v>4.9709000000000003</v>
      </c>
      <c r="I46" s="2">
        <v>0.24129999999999999</v>
      </c>
      <c r="J46" s="2">
        <v>4.3400000000000001E-2</v>
      </c>
      <c r="K46" s="2">
        <v>0.99019999999999997</v>
      </c>
      <c r="L46" s="2">
        <v>8.7957999999999998</v>
      </c>
      <c r="M46" s="2">
        <v>6.0659999999999998</v>
      </c>
      <c r="N46" s="2">
        <v>0</v>
      </c>
      <c r="O46" s="2">
        <f t="shared" si="0"/>
        <v>100.9953</v>
      </c>
      <c r="Q46" s="3">
        <f t="shared" si="8"/>
        <v>60.400212499999995</v>
      </c>
      <c r="R46" s="3">
        <f t="shared" si="8"/>
        <v>8.4199000000000019</v>
      </c>
      <c r="S46" s="3">
        <f t="shared" si="8"/>
        <v>5.817475</v>
      </c>
      <c r="T46">
        <v>0.98</v>
      </c>
      <c r="U46">
        <v>0.31</v>
      </c>
      <c r="V46">
        <v>0.2</v>
      </c>
      <c r="W46" t="str">
        <f t="shared" si="3"/>
        <v>Wrong</v>
      </c>
    </row>
    <row r="47" spans="1:23" x14ac:dyDescent="0.2">
      <c r="A47" t="s">
        <v>102</v>
      </c>
      <c r="B47" t="s">
        <v>106</v>
      </c>
      <c r="C47" t="s">
        <v>250</v>
      </c>
      <c r="D47" t="s">
        <v>14</v>
      </c>
      <c r="E47" s="2">
        <v>62.552199999999999</v>
      </c>
      <c r="F47" s="2">
        <v>5.5399999999999998E-2</v>
      </c>
      <c r="G47" s="2">
        <v>18.774699999999999</v>
      </c>
      <c r="H47" s="2">
        <v>3.4746999999999999</v>
      </c>
      <c r="I47" s="2">
        <v>0.2263</v>
      </c>
      <c r="J47" s="2">
        <v>4.9399999999999999E-2</v>
      </c>
      <c r="K47" s="2">
        <v>1.4269000000000001</v>
      </c>
      <c r="L47" s="2">
        <v>7.8758999999999997</v>
      </c>
      <c r="M47" s="2">
        <v>5.4644000000000004</v>
      </c>
      <c r="N47" s="2">
        <v>0</v>
      </c>
      <c r="O47" s="2">
        <f t="shared" si="0"/>
        <v>99.899900000000002</v>
      </c>
      <c r="Q47" s="3">
        <f t="shared" si="8"/>
        <v>60.400212499999995</v>
      </c>
      <c r="R47" s="3">
        <f t="shared" si="8"/>
        <v>8.4199000000000019</v>
      </c>
      <c r="S47" s="3">
        <f t="shared" si="8"/>
        <v>5.817475</v>
      </c>
      <c r="T47">
        <v>0.98</v>
      </c>
      <c r="U47">
        <v>0.31</v>
      </c>
      <c r="V47">
        <v>0.2</v>
      </c>
      <c r="W47" t="str">
        <f t="shared" si="3"/>
        <v>Wrong</v>
      </c>
    </row>
    <row r="48" spans="1:23" x14ac:dyDescent="0.2">
      <c r="A48" t="s">
        <v>102</v>
      </c>
      <c r="B48" t="s">
        <v>107</v>
      </c>
      <c r="C48" t="s">
        <v>250</v>
      </c>
      <c r="D48" t="s">
        <v>14</v>
      </c>
      <c r="E48" s="2">
        <v>61.264299999999999</v>
      </c>
      <c r="F48" s="2">
        <v>6.7400000000000002E-2</v>
      </c>
      <c r="G48" s="2">
        <v>19.263500000000001</v>
      </c>
      <c r="H48" s="2">
        <v>4.4728000000000003</v>
      </c>
      <c r="I48" s="2">
        <v>0.27239999999999998</v>
      </c>
      <c r="J48" s="2">
        <v>6.5600000000000006E-2</v>
      </c>
      <c r="K48" s="2">
        <v>1.4525999999999999</v>
      </c>
      <c r="L48" s="2">
        <v>8.3188999999999993</v>
      </c>
      <c r="M48" s="2">
        <v>4.9867999999999997</v>
      </c>
      <c r="N48" s="2">
        <v>0</v>
      </c>
      <c r="O48" s="2">
        <f t="shared" si="0"/>
        <v>100.16430000000003</v>
      </c>
      <c r="Q48" s="3">
        <f t="shared" si="8"/>
        <v>60.400212499999995</v>
      </c>
      <c r="R48" s="3">
        <f t="shared" si="8"/>
        <v>8.4199000000000019</v>
      </c>
      <c r="S48" s="3">
        <f t="shared" si="8"/>
        <v>5.817475</v>
      </c>
      <c r="T48">
        <v>0.98</v>
      </c>
      <c r="U48">
        <v>0.31</v>
      </c>
      <c r="V48">
        <v>0.2</v>
      </c>
      <c r="W48" t="str">
        <f t="shared" si="3"/>
        <v>Wrong</v>
      </c>
    </row>
    <row r="49" spans="1:23" x14ac:dyDescent="0.2">
      <c r="A49" t="s">
        <v>102</v>
      </c>
      <c r="B49" t="s">
        <v>108</v>
      </c>
      <c r="C49" t="s">
        <v>250</v>
      </c>
      <c r="D49" t="s">
        <v>14</v>
      </c>
      <c r="E49" s="2">
        <v>58.573300000000003</v>
      </c>
      <c r="F49" s="2">
        <v>3.56E-2</v>
      </c>
      <c r="G49" s="2">
        <v>18.370799999999999</v>
      </c>
      <c r="H49" s="2">
        <v>4.7949999999999999</v>
      </c>
      <c r="I49" s="2">
        <v>0.12709999999999999</v>
      </c>
      <c r="J49" s="2">
        <v>4.5100000000000001E-2</v>
      </c>
      <c r="K49" s="2">
        <v>0.90690000000000004</v>
      </c>
      <c r="L49" s="2">
        <v>8.4101999999999997</v>
      </c>
      <c r="M49" s="2">
        <v>5.9263000000000003</v>
      </c>
      <c r="N49" s="2">
        <v>0</v>
      </c>
      <c r="O49" s="2">
        <f t="shared" si="0"/>
        <v>97.190300000000008</v>
      </c>
      <c r="Q49" s="3">
        <f t="shared" si="8"/>
        <v>60.400212499999995</v>
      </c>
      <c r="R49" s="3">
        <f t="shared" si="8"/>
        <v>8.4199000000000019</v>
      </c>
      <c r="S49" s="3">
        <f t="shared" si="8"/>
        <v>5.817475</v>
      </c>
      <c r="T49">
        <v>0.98</v>
      </c>
      <c r="U49">
        <v>0.31</v>
      </c>
      <c r="V49">
        <v>0.2</v>
      </c>
      <c r="W49" t="str">
        <f t="shared" si="3"/>
        <v>Wrong</v>
      </c>
    </row>
    <row r="50" spans="1:23" x14ac:dyDescent="0.2">
      <c r="A50" t="s">
        <v>102</v>
      </c>
      <c r="B50" t="s">
        <v>109</v>
      </c>
      <c r="C50" t="s">
        <v>250</v>
      </c>
      <c r="D50" t="s">
        <v>14</v>
      </c>
      <c r="E50" s="2">
        <v>58.937399999999997</v>
      </c>
      <c r="F50" s="2">
        <v>0</v>
      </c>
      <c r="G50" s="2">
        <v>18.622399999999999</v>
      </c>
      <c r="H50" s="2">
        <v>3.7614000000000001</v>
      </c>
      <c r="I50" s="2">
        <v>0.1414</v>
      </c>
      <c r="J50" s="2">
        <v>5.3699999999999998E-2</v>
      </c>
      <c r="K50" s="2">
        <v>1.1328</v>
      </c>
      <c r="L50" s="2">
        <v>8.1461000000000006</v>
      </c>
      <c r="M50" s="2">
        <v>5.5830000000000002</v>
      </c>
      <c r="N50" s="2">
        <v>0</v>
      </c>
      <c r="O50" s="2">
        <f t="shared" si="0"/>
        <v>96.378200000000007</v>
      </c>
      <c r="Q50" s="3">
        <f>Q$51</f>
        <v>60.400212499999995</v>
      </c>
      <c r="R50" s="3">
        <f t="shared" ref="R50:S50" si="9">R$51</f>
        <v>8.4199000000000019</v>
      </c>
      <c r="S50" s="3">
        <f t="shared" si="9"/>
        <v>5.817475</v>
      </c>
      <c r="T50">
        <v>0.98</v>
      </c>
      <c r="U50">
        <v>0.31</v>
      </c>
      <c r="V50">
        <v>0.2</v>
      </c>
      <c r="W50" t="str">
        <f t="shared" si="3"/>
        <v>Wrong</v>
      </c>
    </row>
    <row r="51" spans="1:23" x14ac:dyDescent="0.2">
      <c r="A51" t="s">
        <v>102</v>
      </c>
      <c r="B51" t="s">
        <v>110</v>
      </c>
      <c r="C51" t="s">
        <v>250</v>
      </c>
      <c r="D51" t="s">
        <v>14</v>
      </c>
      <c r="E51" s="2">
        <v>60.098399999999998</v>
      </c>
      <c r="F51" s="2">
        <v>1.9699999999999999E-2</v>
      </c>
      <c r="G51" s="2">
        <v>19.523199999999999</v>
      </c>
      <c r="H51" s="2">
        <v>6.0387000000000004</v>
      </c>
      <c r="I51" s="2">
        <v>0.39529999999999998</v>
      </c>
      <c r="J51" s="2">
        <v>5.21E-2</v>
      </c>
      <c r="K51" s="2">
        <v>0.69850000000000001</v>
      </c>
      <c r="L51" s="2">
        <v>8.4675999999999991</v>
      </c>
      <c r="M51" s="2">
        <v>6.3875999999999999</v>
      </c>
      <c r="N51" s="2">
        <v>0</v>
      </c>
      <c r="O51" s="2">
        <f t="shared" si="0"/>
        <v>101.68110000000001</v>
      </c>
      <c r="Q51" s="3">
        <f>AVERAGE(E44:E51)</f>
        <v>60.400212499999995</v>
      </c>
      <c r="R51" s="3">
        <f>AVERAGE(L44:L51)</f>
        <v>8.4199000000000019</v>
      </c>
      <c r="S51" s="3">
        <f>AVERAGE(M44:M51)</f>
        <v>5.817475</v>
      </c>
      <c r="T51">
        <v>0.98</v>
      </c>
      <c r="U51">
        <v>0.31</v>
      </c>
      <c r="V51">
        <v>0.2</v>
      </c>
      <c r="W51" t="str">
        <f t="shared" si="3"/>
        <v>Wrong</v>
      </c>
    </row>
    <row r="52" spans="1:23" x14ac:dyDescent="0.2">
      <c r="A52" t="s">
        <v>146</v>
      </c>
      <c r="B52" t="s">
        <v>135</v>
      </c>
      <c r="C52" t="s">
        <v>250</v>
      </c>
      <c r="D52" t="s">
        <v>14</v>
      </c>
      <c r="E52" s="2">
        <v>57.343699999999998</v>
      </c>
      <c r="F52" s="2">
        <v>4.7000000000000002E-3</v>
      </c>
      <c r="G52" s="2">
        <v>18.138300000000001</v>
      </c>
      <c r="H52" s="2">
        <v>5.2788000000000004</v>
      </c>
      <c r="I52" s="2">
        <v>0.39169999999999999</v>
      </c>
      <c r="J52" s="2">
        <v>7.1599999999999997E-2</v>
      </c>
      <c r="K52" s="2">
        <v>1.0001</v>
      </c>
      <c r="L52" s="2">
        <v>8.2864000000000004</v>
      </c>
      <c r="M52" s="2">
        <v>5.7534000000000001</v>
      </c>
      <c r="N52" s="2">
        <v>0</v>
      </c>
      <c r="O52" s="2">
        <f t="shared" si="0"/>
        <v>96.26870000000001</v>
      </c>
      <c r="Q52" s="3">
        <f>Q$62</f>
        <v>59.506745454545445</v>
      </c>
      <c r="R52" s="3">
        <f t="shared" ref="R52:S61" si="10">R$62</f>
        <v>8.3034636363636345</v>
      </c>
      <c r="S52" s="3">
        <f t="shared" si="10"/>
        <v>5.1875181818181808</v>
      </c>
      <c r="T52">
        <v>0.98</v>
      </c>
      <c r="U52">
        <v>0.31</v>
      </c>
      <c r="V52">
        <v>0.2</v>
      </c>
      <c r="W52" t="str">
        <f t="shared" si="3"/>
        <v>Wrong</v>
      </c>
    </row>
    <row r="53" spans="1:23" x14ac:dyDescent="0.2">
      <c r="A53" t="s">
        <v>146</v>
      </c>
      <c r="B53" t="s">
        <v>136</v>
      </c>
      <c r="C53" t="s">
        <v>250</v>
      </c>
      <c r="D53" t="s">
        <v>14</v>
      </c>
      <c r="E53" s="2">
        <v>57.723500000000001</v>
      </c>
      <c r="F53" s="2">
        <v>3.32E-2</v>
      </c>
      <c r="G53" s="2">
        <v>18.1751</v>
      </c>
      <c r="H53" s="2">
        <v>4.5728</v>
      </c>
      <c r="I53" s="2">
        <v>0.23960000000000001</v>
      </c>
      <c r="J53" s="2">
        <v>5.0799999999999998E-2</v>
      </c>
      <c r="K53" s="2">
        <v>1.1720999999999999</v>
      </c>
      <c r="L53" s="2">
        <v>8.4296000000000006</v>
      </c>
      <c r="M53" s="2">
        <v>5.7599</v>
      </c>
      <c r="N53" s="2">
        <v>0</v>
      </c>
      <c r="O53" s="2">
        <f t="shared" si="0"/>
        <v>96.156600000000012</v>
      </c>
      <c r="Q53" s="3">
        <f t="shared" ref="Q53:Q61" si="11">Q$62</f>
        <v>59.506745454545445</v>
      </c>
      <c r="R53" s="3">
        <f t="shared" si="10"/>
        <v>8.3034636363636345</v>
      </c>
      <c r="S53" s="3">
        <f t="shared" si="10"/>
        <v>5.1875181818181808</v>
      </c>
      <c r="T53">
        <v>0.98</v>
      </c>
      <c r="U53">
        <v>0.31</v>
      </c>
      <c r="V53">
        <v>0.2</v>
      </c>
      <c r="W53" t="str">
        <f t="shared" si="3"/>
        <v>Wrong</v>
      </c>
    </row>
    <row r="54" spans="1:23" x14ac:dyDescent="0.2">
      <c r="A54" t="s">
        <v>146</v>
      </c>
      <c r="B54" t="s">
        <v>137</v>
      </c>
      <c r="C54" t="s">
        <v>250</v>
      </c>
      <c r="D54" t="s">
        <v>14</v>
      </c>
      <c r="E54" s="2">
        <v>59.561799999999998</v>
      </c>
      <c r="F54" s="2">
        <v>0.114</v>
      </c>
      <c r="G54" s="2">
        <v>18.702999999999999</v>
      </c>
      <c r="H54" s="2">
        <v>4.0179999999999998</v>
      </c>
      <c r="I54" s="2">
        <v>0.2072</v>
      </c>
      <c r="J54" s="2">
        <v>4.9700000000000001E-2</v>
      </c>
      <c r="K54" s="2">
        <v>1.401</v>
      </c>
      <c r="L54" s="2">
        <v>8.2457999999999991</v>
      </c>
      <c r="M54" s="2">
        <v>4.9726999999999997</v>
      </c>
      <c r="N54" s="2">
        <v>0</v>
      </c>
      <c r="O54" s="2">
        <f t="shared" si="0"/>
        <v>97.273200000000003</v>
      </c>
      <c r="Q54" s="3">
        <f t="shared" si="11"/>
        <v>59.506745454545445</v>
      </c>
      <c r="R54" s="3">
        <f t="shared" si="10"/>
        <v>8.3034636363636345</v>
      </c>
      <c r="S54" s="3">
        <f t="shared" si="10"/>
        <v>5.1875181818181808</v>
      </c>
      <c r="T54">
        <v>0.98</v>
      </c>
      <c r="U54">
        <v>0.31</v>
      </c>
      <c r="V54">
        <v>0.2</v>
      </c>
      <c r="W54" t="str">
        <f t="shared" si="3"/>
        <v>Wrong</v>
      </c>
    </row>
    <row r="55" spans="1:23" x14ac:dyDescent="0.2">
      <c r="A55" t="s">
        <v>146</v>
      </c>
      <c r="B55" t="s">
        <v>138</v>
      </c>
      <c r="C55" t="s">
        <v>250</v>
      </c>
      <c r="D55" t="s">
        <v>14</v>
      </c>
      <c r="E55" s="2">
        <v>59.883499999999998</v>
      </c>
      <c r="F55" s="2">
        <v>4.7399999999999998E-2</v>
      </c>
      <c r="G55" s="2">
        <v>18.860700000000001</v>
      </c>
      <c r="H55" s="2">
        <v>3.6751</v>
      </c>
      <c r="I55" s="2">
        <v>0.2145</v>
      </c>
      <c r="J55" s="2">
        <v>3.8199999999999998E-2</v>
      </c>
      <c r="K55" s="2">
        <v>1.4023000000000001</v>
      </c>
      <c r="L55" s="2">
        <v>8.2553000000000001</v>
      </c>
      <c r="M55" s="2">
        <v>5.0770999999999997</v>
      </c>
      <c r="N55" s="2">
        <v>0</v>
      </c>
      <c r="O55" s="2">
        <f t="shared" si="0"/>
        <v>97.454100000000011</v>
      </c>
      <c r="Q55" s="3">
        <f t="shared" si="11"/>
        <v>59.506745454545445</v>
      </c>
      <c r="R55" s="3">
        <f t="shared" si="10"/>
        <v>8.3034636363636345</v>
      </c>
      <c r="S55" s="3">
        <f t="shared" si="10"/>
        <v>5.1875181818181808</v>
      </c>
      <c r="T55">
        <v>0.98</v>
      </c>
      <c r="U55">
        <v>0.31</v>
      </c>
      <c r="V55">
        <v>0.2</v>
      </c>
      <c r="W55" t="str">
        <f t="shared" si="3"/>
        <v>Ok</v>
      </c>
    </row>
    <row r="56" spans="1:23" x14ac:dyDescent="0.2">
      <c r="A56" t="s">
        <v>146</v>
      </c>
      <c r="B56" t="s">
        <v>139</v>
      </c>
      <c r="C56" t="s">
        <v>250</v>
      </c>
      <c r="D56" t="s">
        <v>14</v>
      </c>
      <c r="E56" s="2">
        <v>60.367100000000001</v>
      </c>
      <c r="F56" s="2">
        <v>2.6100000000000002E-2</v>
      </c>
      <c r="G56" s="2">
        <v>19.058599999999998</v>
      </c>
      <c r="H56" s="2">
        <v>4.1162999999999998</v>
      </c>
      <c r="I56" s="2">
        <v>0.16320000000000001</v>
      </c>
      <c r="J56" s="2">
        <v>3.7699999999999997E-2</v>
      </c>
      <c r="K56" s="2">
        <v>0.89680000000000004</v>
      </c>
      <c r="L56" s="2">
        <v>8.3756000000000004</v>
      </c>
      <c r="M56" s="2">
        <v>5.1359000000000004</v>
      </c>
      <c r="N56" s="2">
        <v>0</v>
      </c>
      <c r="O56" s="2">
        <f t="shared" si="0"/>
        <v>98.177300000000002</v>
      </c>
      <c r="Q56" s="3">
        <f t="shared" si="11"/>
        <v>59.506745454545445</v>
      </c>
      <c r="R56" s="3">
        <f t="shared" si="10"/>
        <v>8.3034636363636345</v>
      </c>
      <c r="S56" s="3">
        <f t="shared" si="10"/>
        <v>5.1875181818181808</v>
      </c>
      <c r="T56">
        <v>0.98</v>
      </c>
      <c r="U56">
        <v>0.31</v>
      </c>
      <c r="V56">
        <v>0.2</v>
      </c>
      <c r="W56" t="str">
        <f t="shared" si="3"/>
        <v>Ok</v>
      </c>
    </row>
    <row r="57" spans="1:23" x14ac:dyDescent="0.2">
      <c r="A57" t="s">
        <v>146</v>
      </c>
      <c r="B57" t="s">
        <v>140</v>
      </c>
      <c r="C57" t="s">
        <v>250</v>
      </c>
      <c r="D57" t="s">
        <v>14</v>
      </c>
      <c r="E57" s="2">
        <v>58.737099999999998</v>
      </c>
      <c r="F57" s="2">
        <v>0.17599999999999999</v>
      </c>
      <c r="G57" s="2">
        <v>18.602499999999999</v>
      </c>
      <c r="H57" s="2">
        <v>5.6260000000000003</v>
      </c>
      <c r="I57" s="2">
        <v>0.316</v>
      </c>
      <c r="J57" s="2">
        <v>6.2799999999999995E-2</v>
      </c>
      <c r="K57" s="2">
        <v>0.9536</v>
      </c>
      <c r="L57" s="2">
        <v>8.4819999999999993</v>
      </c>
      <c r="M57" s="2">
        <v>5.3617999999999997</v>
      </c>
      <c r="N57" s="2">
        <v>0</v>
      </c>
      <c r="O57" s="2">
        <f t="shared" si="0"/>
        <v>98.317800000000005</v>
      </c>
      <c r="Q57" s="3">
        <f t="shared" si="11"/>
        <v>59.506745454545445</v>
      </c>
      <c r="R57" s="3">
        <f t="shared" si="10"/>
        <v>8.3034636363636345</v>
      </c>
      <c r="S57" s="3">
        <f t="shared" si="10"/>
        <v>5.1875181818181808</v>
      </c>
      <c r="T57">
        <v>0.98</v>
      </c>
      <c r="U57">
        <v>0.31</v>
      </c>
      <c r="V57">
        <v>0.2</v>
      </c>
      <c r="W57" t="str">
        <f t="shared" si="3"/>
        <v>Ok</v>
      </c>
    </row>
    <row r="58" spans="1:23" x14ac:dyDescent="0.2">
      <c r="A58" t="s">
        <v>146</v>
      </c>
      <c r="B58" t="s">
        <v>141</v>
      </c>
      <c r="C58" t="s">
        <v>250</v>
      </c>
      <c r="D58" t="s">
        <v>14</v>
      </c>
      <c r="E58" s="2">
        <v>59.756999999999998</v>
      </c>
      <c r="F58" s="2">
        <v>0.10440000000000001</v>
      </c>
      <c r="G58" s="2">
        <v>19.170100000000001</v>
      </c>
      <c r="H58" s="2">
        <v>4.649</v>
      </c>
      <c r="I58" s="2">
        <v>0.29649999999999999</v>
      </c>
      <c r="J58" s="2">
        <v>3.4000000000000002E-2</v>
      </c>
      <c r="K58" s="2">
        <v>1.3212999999999999</v>
      </c>
      <c r="L58" s="2">
        <v>8.2814999999999994</v>
      </c>
      <c r="M58" s="2">
        <v>4.9032</v>
      </c>
      <c r="N58" s="2">
        <v>0</v>
      </c>
      <c r="O58" s="2">
        <f t="shared" si="0"/>
        <v>98.516999999999982</v>
      </c>
      <c r="Q58" s="3">
        <f t="shared" si="11"/>
        <v>59.506745454545445</v>
      </c>
      <c r="R58" s="3">
        <f t="shared" si="10"/>
        <v>8.3034636363636345</v>
      </c>
      <c r="S58" s="3">
        <f t="shared" si="10"/>
        <v>5.1875181818181808</v>
      </c>
      <c r="T58">
        <v>0.98</v>
      </c>
      <c r="U58">
        <v>0.31</v>
      </c>
      <c r="V58">
        <v>0.2</v>
      </c>
      <c r="W58" t="str">
        <f t="shared" si="3"/>
        <v>Wrong</v>
      </c>
    </row>
    <row r="59" spans="1:23" x14ac:dyDescent="0.2">
      <c r="A59" t="s">
        <v>146</v>
      </c>
      <c r="B59" t="s">
        <v>142</v>
      </c>
      <c r="C59" t="s">
        <v>250</v>
      </c>
      <c r="D59" t="s">
        <v>14</v>
      </c>
      <c r="E59" s="2">
        <v>59.432600000000001</v>
      </c>
      <c r="F59" s="2">
        <v>3.04E-2</v>
      </c>
      <c r="G59" s="2">
        <v>18.770499999999998</v>
      </c>
      <c r="H59" s="2">
        <v>4.7396000000000003</v>
      </c>
      <c r="I59" s="2">
        <v>0.27050000000000002</v>
      </c>
      <c r="J59" s="2">
        <v>7.8E-2</v>
      </c>
      <c r="K59" s="2">
        <v>1.2806999999999999</v>
      </c>
      <c r="L59" s="2">
        <v>8.5371000000000006</v>
      </c>
      <c r="M59" s="2">
        <v>5.3667999999999996</v>
      </c>
      <c r="N59" s="2">
        <v>0</v>
      </c>
      <c r="O59" s="2">
        <f t="shared" si="0"/>
        <v>98.506199999999978</v>
      </c>
      <c r="Q59" s="3">
        <f t="shared" si="11"/>
        <v>59.506745454545445</v>
      </c>
      <c r="R59" s="3">
        <f t="shared" si="10"/>
        <v>8.3034636363636345</v>
      </c>
      <c r="S59" s="3">
        <f t="shared" si="10"/>
        <v>5.1875181818181808</v>
      </c>
      <c r="T59">
        <v>0.98</v>
      </c>
      <c r="U59">
        <v>0.31</v>
      </c>
      <c r="V59">
        <v>0.2</v>
      </c>
      <c r="W59" t="str">
        <f t="shared" si="3"/>
        <v>Ok</v>
      </c>
    </row>
    <row r="60" spans="1:23" x14ac:dyDescent="0.2">
      <c r="A60" t="s">
        <v>146</v>
      </c>
      <c r="B60" t="s">
        <v>143</v>
      </c>
      <c r="C60" t="s">
        <v>250</v>
      </c>
      <c r="D60" t="s">
        <v>14</v>
      </c>
      <c r="E60" s="2">
        <v>60.849699999999999</v>
      </c>
      <c r="F60" s="2">
        <v>7.85E-2</v>
      </c>
      <c r="G60" s="2">
        <v>19.5289</v>
      </c>
      <c r="H60" s="2">
        <v>3.6730999999999998</v>
      </c>
      <c r="I60" s="2">
        <v>0.21809999999999999</v>
      </c>
      <c r="J60" s="2">
        <v>4.3999999999999997E-2</v>
      </c>
      <c r="K60" s="2">
        <v>1.3443000000000001</v>
      </c>
      <c r="L60" s="2">
        <v>7.9104000000000001</v>
      </c>
      <c r="M60" s="2">
        <v>4.9965999999999999</v>
      </c>
      <c r="N60" s="2">
        <v>0</v>
      </c>
      <c r="O60" s="2">
        <f t="shared" si="0"/>
        <v>98.643600000000006</v>
      </c>
      <c r="Q60" s="3">
        <f t="shared" si="11"/>
        <v>59.506745454545445</v>
      </c>
      <c r="R60" s="3">
        <f t="shared" si="10"/>
        <v>8.3034636363636345</v>
      </c>
      <c r="S60" s="3">
        <f t="shared" si="10"/>
        <v>5.1875181818181808</v>
      </c>
      <c r="T60">
        <v>0.98</v>
      </c>
      <c r="U60">
        <v>0.31</v>
      </c>
      <c r="V60">
        <v>0.2</v>
      </c>
      <c r="W60" t="str">
        <f t="shared" si="3"/>
        <v>Wrong</v>
      </c>
    </row>
    <row r="61" spans="1:23" x14ac:dyDescent="0.2">
      <c r="A61" t="s">
        <v>146</v>
      </c>
      <c r="B61" t="s">
        <v>144</v>
      </c>
      <c r="C61" t="s">
        <v>250</v>
      </c>
      <c r="D61" t="s">
        <v>14</v>
      </c>
      <c r="E61" s="2">
        <v>60.507800000000003</v>
      </c>
      <c r="F61" s="2">
        <v>0.13930000000000001</v>
      </c>
      <c r="G61" s="2">
        <v>19.665500000000002</v>
      </c>
      <c r="H61" s="2">
        <v>3.8342000000000001</v>
      </c>
      <c r="I61" s="2">
        <v>0.2651</v>
      </c>
      <c r="J61" s="2">
        <v>4.4200000000000003E-2</v>
      </c>
      <c r="K61" s="2">
        <v>1.4468000000000001</v>
      </c>
      <c r="L61" s="2">
        <v>8.2592999999999996</v>
      </c>
      <c r="M61" s="2">
        <v>4.7218999999999998</v>
      </c>
      <c r="N61" s="2">
        <v>0</v>
      </c>
      <c r="O61" s="2">
        <f t="shared" si="0"/>
        <v>98.884100000000004</v>
      </c>
      <c r="Q61" s="3">
        <f t="shared" si="11"/>
        <v>59.506745454545445</v>
      </c>
      <c r="R61" s="3">
        <f t="shared" si="10"/>
        <v>8.3034636363636345</v>
      </c>
      <c r="S61" s="3">
        <f t="shared" si="10"/>
        <v>5.1875181818181808</v>
      </c>
      <c r="T61">
        <v>0.98</v>
      </c>
      <c r="U61">
        <v>0.31</v>
      </c>
      <c r="V61">
        <v>0.2</v>
      </c>
      <c r="W61" t="str">
        <f t="shared" si="3"/>
        <v>Wrong</v>
      </c>
    </row>
    <row r="62" spans="1:23" x14ac:dyDescent="0.2">
      <c r="A62" t="s">
        <v>146</v>
      </c>
      <c r="B62" t="s">
        <v>145</v>
      </c>
      <c r="C62" t="s">
        <v>250</v>
      </c>
      <c r="D62" t="s">
        <v>14</v>
      </c>
      <c r="E62" s="2">
        <v>60.410400000000003</v>
      </c>
      <c r="F62" s="2">
        <v>8.6699999999999999E-2</v>
      </c>
      <c r="G62" s="2">
        <v>19.086300000000001</v>
      </c>
      <c r="H62" s="2">
        <v>4.6474000000000002</v>
      </c>
      <c r="I62" s="2">
        <v>0.16850000000000001</v>
      </c>
      <c r="J62" s="2">
        <v>6.9000000000000006E-2</v>
      </c>
      <c r="K62" s="2">
        <v>1.2641</v>
      </c>
      <c r="L62" s="2">
        <v>8.2751000000000001</v>
      </c>
      <c r="M62" s="2">
        <v>5.0133999999999999</v>
      </c>
      <c r="N62" s="2">
        <v>0</v>
      </c>
      <c r="O62" s="2">
        <f t="shared" si="0"/>
        <v>99.020900000000012</v>
      </c>
      <c r="Q62" s="3">
        <f>AVERAGE(E52:E62)</f>
        <v>59.506745454545445</v>
      </c>
      <c r="R62" s="3">
        <f>AVERAGE(L52:L62)</f>
        <v>8.3034636363636345</v>
      </c>
      <c r="S62" s="3">
        <f>AVERAGE(M52:M62)</f>
        <v>5.1875181818181808</v>
      </c>
      <c r="T62">
        <v>0.98</v>
      </c>
      <c r="U62">
        <v>0.31</v>
      </c>
      <c r="V62">
        <v>0.2</v>
      </c>
      <c r="W62" t="str">
        <f t="shared" si="3"/>
        <v>Ok</v>
      </c>
    </row>
    <row r="63" spans="1:23" x14ac:dyDescent="0.2">
      <c r="A63" t="s">
        <v>147</v>
      </c>
      <c r="B63" t="s">
        <v>173</v>
      </c>
      <c r="C63" t="s">
        <v>250</v>
      </c>
      <c r="D63" t="s">
        <v>14</v>
      </c>
      <c r="E63" s="2">
        <v>57.853299999999997</v>
      </c>
      <c r="F63" s="2">
        <v>0.1053</v>
      </c>
      <c r="G63" s="2">
        <v>18.518599999999999</v>
      </c>
      <c r="H63" s="2">
        <v>4.3822000000000001</v>
      </c>
      <c r="I63" s="2">
        <v>0.24990000000000001</v>
      </c>
      <c r="J63" s="2">
        <v>3.9399999999999998E-2</v>
      </c>
      <c r="K63" s="2">
        <v>0.88900000000000001</v>
      </c>
      <c r="L63" s="2">
        <v>7.7030000000000003</v>
      </c>
      <c r="M63" s="2">
        <v>5.7594000000000003</v>
      </c>
      <c r="N63" s="2">
        <v>0</v>
      </c>
      <c r="O63" s="2">
        <f t="shared" si="0"/>
        <v>95.500099999999989</v>
      </c>
      <c r="Q63" s="3">
        <f t="shared" ref="Q63:S69" si="12">Q$71</f>
        <v>58.713988888888885</v>
      </c>
      <c r="R63" s="3">
        <f t="shared" si="12"/>
        <v>8.3356777777777786</v>
      </c>
      <c r="S63" s="3">
        <f t="shared" si="12"/>
        <v>5.7388111111111106</v>
      </c>
      <c r="T63">
        <v>0.98</v>
      </c>
      <c r="U63">
        <v>0.31</v>
      </c>
      <c r="V63">
        <v>0.2</v>
      </c>
      <c r="W63" t="str">
        <f t="shared" si="3"/>
        <v>Wrong</v>
      </c>
    </row>
    <row r="64" spans="1:23" x14ac:dyDescent="0.2">
      <c r="A64" t="s">
        <v>147</v>
      </c>
      <c r="B64" t="s">
        <v>174</v>
      </c>
      <c r="C64" t="s">
        <v>250</v>
      </c>
      <c r="D64" t="s">
        <v>14</v>
      </c>
      <c r="E64" s="2">
        <v>57.458500000000001</v>
      </c>
      <c r="F64" s="2">
        <v>4.3299999999999998E-2</v>
      </c>
      <c r="G64" s="2">
        <v>18.5442</v>
      </c>
      <c r="H64" s="2">
        <v>5.0039999999999996</v>
      </c>
      <c r="I64" s="2">
        <v>0.26179999999999998</v>
      </c>
      <c r="J64" s="2">
        <v>2.69E-2</v>
      </c>
      <c r="K64" s="2">
        <v>0.71830000000000005</v>
      </c>
      <c r="L64" s="2">
        <v>8.5548000000000002</v>
      </c>
      <c r="M64" s="2">
        <v>6.2160000000000002</v>
      </c>
      <c r="N64" s="2">
        <v>0</v>
      </c>
      <c r="O64" s="2">
        <f t="shared" si="0"/>
        <v>96.827799999999996</v>
      </c>
      <c r="Q64" s="3">
        <f t="shared" si="12"/>
        <v>58.713988888888885</v>
      </c>
      <c r="R64" s="3">
        <f t="shared" si="12"/>
        <v>8.3356777777777786</v>
      </c>
      <c r="S64" s="3">
        <f t="shared" si="12"/>
        <v>5.7388111111111106</v>
      </c>
      <c r="T64">
        <v>0.98</v>
      </c>
      <c r="U64">
        <v>0.31</v>
      </c>
      <c r="V64">
        <v>0.2</v>
      </c>
      <c r="W64" t="str">
        <f t="shared" si="3"/>
        <v>Wrong</v>
      </c>
    </row>
    <row r="65" spans="1:23" x14ac:dyDescent="0.2">
      <c r="A65" t="s">
        <v>147</v>
      </c>
      <c r="B65" t="s">
        <v>175</v>
      </c>
      <c r="C65" t="s">
        <v>250</v>
      </c>
      <c r="D65" t="s">
        <v>14</v>
      </c>
      <c r="E65" s="2">
        <v>57.947000000000003</v>
      </c>
      <c r="F65" s="2">
        <v>0</v>
      </c>
      <c r="G65" s="2">
        <v>18.536000000000001</v>
      </c>
      <c r="H65" s="2">
        <v>4.7229999999999999</v>
      </c>
      <c r="I65" s="2">
        <v>0.22639999999999999</v>
      </c>
      <c r="J65" s="2">
        <v>5.04E-2</v>
      </c>
      <c r="K65" s="2">
        <v>0.69930000000000003</v>
      </c>
      <c r="L65" s="2">
        <v>8.52</v>
      </c>
      <c r="M65" s="2">
        <v>6.5444000000000004</v>
      </c>
      <c r="N65" s="2">
        <v>0</v>
      </c>
      <c r="O65" s="2">
        <f t="shared" si="0"/>
        <v>97.246499999999983</v>
      </c>
      <c r="Q65" s="3">
        <f t="shared" si="12"/>
        <v>58.713988888888885</v>
      </c>
      <c r="R65" s="3">
        <f t="shared" si="12"/>
        <v>8.3356777777777786</v>
      </c>
      <c r="S65" s="3">
        <f t="shared" si="12"/>
        <v>5.7388111111111106</v>
      </c>
      <c r="T65">
        <v>0.98</v>
      </c>
      <c r="U65">
        <v>0.31</v>
      </c>
      <c r="V65">
        <v>0.2</v>
      </c>
      <c r="W65" t="str">
        <f t="shared" si="3"/>
        <v>Wrong</v>
      </c>
    </row>
    <row r="66" spans="1:23" x14ac:dyDescent="0.2">
      <c r="A66" t="s">
        <v>147</v>
      </c>
      <c r="B66" t="s">
        <v>176</v>
      </c>
      <c r="C66" t="s">
        <v>250</v>
      </c>
      <c r="D66" t="s">
        <v>14</v>
      </c>
      <c r="E66" s="2">
        <v>58.464700000000001</v>
      </c>
      <c r="F66" s="2">
        <v>0.1145</v>
      </c>
      <c r="G66" s="2">
        <v>18.913</v>
      </c>
      <c r="H66" s="2">
        <v>5.5366999999999997</v>
      </c>
      <c r="I66" s="2">
        <v>0.2944</v>
      </c>
      <c r="J66" s="2">
        <v>5.6099999999999997E-2</v>
      </c>
      <c r="K66" s="2">
        <v>1.0051000000000001</v>
      </c>
      <c r="L66" s="2">
        <v>8.3233999999999995</v>
      </c>
      <c r="M66" s="2">
        <v>5.2392000000000003</v>
      </c>
      <c r="N66" s="2">
        <v>0</v>
      </c>
      <c r="O66" s="2">
        <f t="shared" ref="O66:O129" si="13">SUM(E66:N66)</f>
        <v>97.947099999999992</v>
      </c>
      <c r="Q66" s="3">
        <f t="shared" si="12"/>
        <v>58.713988888888885</v>
      </c>
      <c r="R66" s="3">
        <f t="shared" si="12"/>
        <v>8.3356777777777786</v>
      </c>
      <c r="S66" s="3">
        <f t="shared" si="12"/>
        <v>5.7388111111111106</v>
      </c>
      <c r="T66">
        <v>0.98</v>
      </c>
      <c r="U66">
        <v>0.31</v>
      </c>
      <c r="V66">
        <v>0.2</v>
      </c>
      <c r="W66" t="str">
        <f t="shared" si="3"/>
        <v>Wrong</v>
      </c>
    </row>
    <row r="67" spans="1:23" x14ac:dyDescent="0.2">
      <c r="A67" t="s">
        <v>147</v>
      </c>
      <c r="B67" t="s">
        <v>177</v>
      </c>
      <c r="C67" t="s">
        <v>250</v>
      </c>
      <c r="D67" t="s">
        <v>14</v>
      </c>
      <c r="E67" s="2">
        <v>59.618499999999997</v>
      </c>
      <c r="F67" s="2">
        <v>0.12139999999999999</v>
      </c>
      <c r="G67" s="2">
        <v>18.915800000000001</v>
      </c>
      <c r="H67" s="2">
        <v>4.8338000000000001</v>
      </c>
      <c r="I67" s="2">
        <v>0.31780000000000003</v>
      </c>
      <c r="J67" s="2">
        <v>5.2999999999999999E-2</v>
      </c>
      <c r="K67" s="2">
        <v>0.96540000000000004</v>
      </c>
      <c r="L67" s="2">
        <v>8.5492000000000008</v>
      </c>
      <c r="M67" s="2">
        <v>4.9203999999999999</v>
      </c>
      <c r="N67" s="2">
        <v>0</v>
      </c>
      <c r="O67" s="2">
        <f t="shared" si="13"/>
        <v>98.295299999999997</v>
      </c>
      <c r="Q67" s="3">
        <f t="shared" si="12"/>
        <v>58.713988888888885</v>
      </c>
      <c r="R67" s="3">
        <f t="shared" si="12"/>
        <v>8.3356777777777786</v>
      </c>
      <c r="S67" s="3">
        <f t="shared" si="12"/>
        <v>5.7388111111111106</v>
      </c>
      <c r="T67">
        <v>0.98</v>
      </c>
      <c r="U67">
        <v>0.31</v>
      </c>
      <c r="V67">
        <v>0.2</v>
      </c>
      <c r="W67" t="str">
        <f t="shared" ref="W67:W130" si="14">IF(OR(E67&gt;(Q67+T67),E67&lt;(Q67-T67),L67&gt;(R67+U67),L67&lt;(R67-U67),M67&gt;(S67+V67),M67&lt;(S67-V67)),"Wrong","Ok")</f>
        <v>Wrong</v>
      </c>
    </row>
    <row r="68" spans="1:23" x14ac:dyDescent="0.2">
      <c r="A68" t="s">
        <v>147</v>
      </c>
      <c r="B68" t="s">
        <v>178</v>
      </c>
      <c r="C68" t="s">
        <v>250</v>
      </c>
      <c r="D68" t="s">
        <v>14</v>
      </c>
      <c r="E68" s="2">
        <v>58.928400000000003</v>
      </c>
      <c r="F68" s="2">
        <v>9.6600000000000005E-2</v>
      </c>
      <c r="G68" s="2">
        <v>19.407399999999999</v>
      </c>
      <c r="H68" s="2">
        <v>4.7145000000000001</v>
      </c>
      <c r="I68" s="2">
        <v>0.31530000000000002</v>
      </c>
      <c r="J68" s="2">
        <v>3.56E-2</v>
      </c>
      <c r="K68" s="2">
        <v>0.86980000000000002</v>
      </c>
      <c r="L68" s="2">
        <v>7.9196</v>
      </c>
      <c r="M68" s="2">
        <v>6.0589000000000004</v>
      </c>
      <c r="N68" s="2">
        <v>0</v>
      </c>
      <c r="O68" s="2">
        <f t="shared" si="13"/>
        <v>98.346099999999993</v>
      </c>
      <c r="Q68" s="3">
        <f t="shared" si="12"/>
        <v>58.713988888888885</v>
      </c>
      <c r="R68" s="3">
        <f t="shared" si="12"/>
        <v>8.3356777777777786</v>
      </c>
      <c r="S68" s="3">
        <f t="shared" si="12"/>
        <v>5.7388111111111106</v>
      </c>
      <c r="T68">
        <v>0.98</v>
      </c>
      <c r="U68">
        <v>0.31</v>
      </c>
      <c r="V68">
        <v>0.2</v>
      </c>
      <c r="W68" t="str">
        <f t="shared" si="14"/>
        <v>Wrong</v>
      </c>
    </row>
    <row r="69" spans="1:23" x14ac:dyDescent="0.2">
      <c r="A69" t="s">
        <v>147</v>
      </c>
      <c r="B69" t="s">
        <v>179</v>
      </c>
      <c r="C69" t="s">
        <v>250</v>
      </c>
      <c r="D69" t="s">
        <v>14</v>
      </c>
      <c r="E69" s="2">
        <v>59.480800000000002</v>
      </c>
      <c r="F69" s="2">
        <v>2.6499999999999999E-2</v>
      </c>
      <c r="G69" s="2">
        <v>18.953600000000002</v>
      </c>
      <c r="H69" s="2">
        <v>4.6245000000000003</v>
      </c>
      <c r="I69" s="2">
        <v>0.29899999999999999</v>
      </c>
      <c r="J69" s="2">
        <v>2.7799999999999998E-2</v>
      </c>
      <c r="K69" s="2">
        <v>1.0065999999999999</v>
      </c>
      <c r="L69" s="2">
        <v>8.1798000000000002</v>
      </c>
      <c r="M69" s="2">
        <v>5.7583000000000002</v>
      </c>
      <c r="N69" s="2">
        <v>0</v>
      </c>
      <c r="O69" s="2">
        <f t="shared" si="13"/>
        <v>98.356900000000024</v>
      </c>
      <c r="Q69" s="3">
        <f t="shared" si="12"/>
        <v>58.713988888888885</v>
      </c>
      <c r="R69" s="3">
        <f t="shared" si="12"/>
        <v>8.3356777777777786</v>
      </c>
      <c r="S69" s="3">
        <f t="shared" si="12"/>
        <v>5.7388111111111106</v>
      </c>
      <c r="T69">
        <v>0.98</v>
      </c>
      <c r="U69">
        <v>0.31</v>
      </c>
      <c r="V69">
        <v>0.2</v>
      </c>
      <c r="W69" t="str">
        <f t="shared" si="14"/>
        <v>Ok</v>
      </c>
    </row>
    <row r="70" spans="1:23" x14ac:dyDescent="0.2">
      <c r="A70" t="s">
        <v>147</v>
      </c>
      <c r="B70" t="s">
        <v>180</v>
      </c>
      <c r="C70" t="s">
        <v>250</v>
      </c>
      <c r="D70" t="s">
        <v>14</v>
      </c>
      <c r="E70" s="2">
        <v>58.996400000000001</v>
      </c>
      <c r="F70" s="2">
        <v>4.3E-3</v>
      </c>
      <c r="G70" s="2">
        <v>18.873200000000001</v>
      </c>
      <c r="H70" s="2">
        <v>5.0735999999999999</v>
      </c>
      <c r="I70" s="2">
        <v>0.32129999999999997</v>
      </c>
      <c r="J70" s="2">
        <v>5.5100000000000003E-2</v>
      </c>
      <c r="K70" s="2">
        <v>1.006</v>
      </c>
      <c r="L70" s="2">
        <v>8.6758000000000006</v>
      </c>
      <c r="M70" s="2">
        <v>5.5118999999999998</v>
      </c>
      <c r="N70" s="2">
        <v>0</v>
      </c>
      <c r="O70" s="2">
        <f t="shared" si="13"/>
        <v>98.517599999999987</v>
      </c>
      <c r="Q70" s="3">
        <f>Q$71</f>
        <v>58.713988888888885</v>
      </c>
      <c r="R70" s="3">
        <f t="shared" ref="R70:S70" si="15">R$71</f>
        <v>8.3356777777777786</v>
      </c>
      <c r="S70" s="3">
        <f t="shared" si="15"/>
        <v>5.7388111111111106</v>
      </c>
      <c r="T70">
        <v>0.98</v>
      </c>
      <c r="U70">
        <v>0.31</v>
      </c>
      <c r="V70">
        <v>0.2</v>
      </c>
      <c r="W70" t="str">
        <f t="shared" si="14"/>
        <v>Wrong</v>
      </c>
    </row>
    <row r="71" spans="1:23" x14ac:dyDescent="0.2">
      <c r="A71" t="s">
        <v>147</v>
      </c>
      <c r="B71" t="s">
        <v>181</v>
      </c>
      <c r="C71" t="s">
        <v>250</v>
      </c>
      <c r="D71" t="s">
        <v>14</v>
      </c>
      <c r="E71" s="2">
        <v>59.6783</v>
      </c>
      <c r="F71" s="2">
        <v>0</v>
      </c>
      <c r="G71" s="2">
        <v>18.893000000000001</v>
      </c>
      <c r="H71" s="2">
        <v>4.3878000000000004</v>
      </c>
      <c r="I71" s="2">
        <v>0.1988</v>
      </c>
      <c r="J71" s="2">
        <v>4.8300000000000003E-2</v>
      </c>
      <c r="K71" s="2">
        <v>1.1233</v>
      </c>
      <c r="L71" s="2">
        <v>8.5954999999999995</v>
      </c>
      <c r="M71" s="2">
        <v>5.6407999999999996</v>
      </c>
      <c r="N71" s="2">
        <v>0</v>
      </c>
      <c r="O71" s="2">
        <f t="shared" si="13"/>
        <v>98.56580000000001</v>
      </c>
      <c r="Q71" s="3">
        <f>AVERAGE(E63:E71)</f>
        <v>58.713988888888885</v>
      </c>
      <c r="R71" s="3">
        <f>AVERAGE(L63:L71)</f>
        <v>8.3356777777777786</v>
      </c>
      <c r="S71" s="3">
        <f>AVERAGE(M63:M71)</f>
        <v>5.7388111111111106</v>
      </c>
      <c r="T71">
        <v>0.98</v>
      </c>
      <c r="U71">
        <v>0.31</v>
      </c>
      <c r="V71">
        <v>0.2</v>
      </c>
      <c r="W71" t="str">
        <f t="shared" si="14"/>
        <v>Ok</v>
      </c>
    </row>
    <row r="72" spans="1:23" x14ac:dyDescent="0.2">
      <c r="A72" t="s">
        <v>148</v>
      </c>
      <c r="B72" t="s">
        <v>182</v>
      </c>
      <c r="C72" t="s">
        <v>250</v>
      </c>
      <c r="D72" t="s">
        <v>14</v>
      </c>
      <c r="E72" s="2">
        <v>57.933300000000003</v>
      </c>
      <c r="F72" s="2">
        <v>2.64E-2</v>
      </c>
      <c r="G72" s="2">
        <v>18.535599999999999</v>
      </c>
      <c r="H72" s="2">
        <v>4.6021000000000001</v>
      </c>
      <c r="I72" s="2">
        <v>0.1552</v>
      </c>
      <c r="J72" s="2">
        <v>4.1200000000000001E-2</v>
      </c>
      <c r="K72" s="2">
        <v>0.96730000000000005</v>
      </c>
      <c r="L72" s="2">
        <v>7.875</v>
      </c>
      <c r="M72" s="2">
        <v>5.6787000000000001</v>
      </c>
      <c r="N72" s="2">
        <v>0</v>
      </c>
      <c r="O72" s="2">
        <f t="shared" si="13"/>
        <v>95.814799999999991</v>
      </c>
      <c r="Q72" s="3">
        <f t="shared" ref="Q72:S75" si="16">Q$77</f>
        <v>58.524266666666669</v>
      </c>
      <c r="R72" s="3">
        <f t="shared" si="16"/>
        <v>8.504783333333334</v>
      </c>
      <c r="S72" s="3">
        <f t="shared" si="16"/>
        <v>5.589666666666667</v>
      </c>
      <c r="T72">
        <v>0.98</v>
      </c>
      <c r="U72">
        <v>0.31</v>
      </c>
      <c r="V72">
        <v>0.2</v>
      </c>
      <c r="W72" t="str">
        <f t="shared" si="14"/>
        <v>Wrong</v>
      </c>
    </row>
    <row r="73" spans="1:23" x14ac:dyDescent="0.2">
      <c r="A73" t="s">
        <v>148</v>
      </c>
      <c r="B73" t="s">
        <v>183</v>
      </c>
      <c r="C73" t="s">
        <v>250</v>
      </c>
      <c r="D73" t="s">
        <v>14</v>
      </c>
      <c r="E73" s="2">
        <v>58.498100000000001</v>
      </c>
      <c r="F73" s="2">
        <v>0</v>
      </c>
      <c r="G73" s="2">
        <v>18.1145</v>
      </c>
      <c r="H73" s="2">
        <v>4.4512</v>
      </c>
      <c r="I73" s="2">
        <v>0.22289999999999999</v>
      </c>
      <c r="J73" s="2">
        <v>2.81E-2</v>
      </c>
      <c r="K73" s="2">
        <v>0.96799999999999997</v>
      </c>
      <c r="L73" s="2">
        <v>8.8048000000000002</v>
      </c>
      <c r="M73" s="2">
        <v>5.4070999999999998</v>
      </c>
      <c r="N73" s="2">
        <v>0</v>
      </c>
      <c r="O73" s="2">
        <f t="shared" si="13"/>
        <v>96.494699999999995</v>
      </c>
      <c r="Q73" s="3">
        <f t="shared" si="16"/>
        <v>58.524266666666669</v>
      </c>
      <c r="R73" s="3">
        <f t="shared" si="16"/>
        <v>8.504783333333334</v>
      </c>
      <c r="S73" s="3">
        <f t="shared" si="16"/>
        <v>5.589666666666667</v>
      </c>
      <c r="T73">
        <v>0.98</v>
      </c>
      <c r="U73">
        <v>0.31</v>
      </c>
      <c r="V73">
        <v>0.2</v>
      </c>
      <c r="W73" t="str">
        <f t="shared" si="14"/>
        <v>Ok</v>
      </c>
    </row>
    <row r="74" spans="1:23" x14ac:dyDescent="0.2">
      <c r="A74" t="s">
        <v>148</v>
      </c>
      <c r="B74" t="s">
        <v>184</v>
      </c>
      <c r="C74" t="s">
        <v>250</v>
      </c>
      <c r="D74" t="s">
        <v>14</v>
      </c>
      <c r="E74" s="2">
        <v>58.464399999999998</v>
      </c>
      <c r="F74" s="2">
        <v>0.1038</v>
      </c>
      <c r="G74" s="2">
        <v>18.296199999999999</v>
      </c>
      <c r="H74" s="2">
        <v>4.718</v>
      </c>
      <c r="I74" s="2">
        <v>0.17249999999999999</v>
      </c>
      <c r="J74" s="2">
        <v>2.3900000000000001E-2</v>
      </c>
      <c r="K74" s="2">
        <v>0.95069999999999999</v>
      </c>
      <c r="L74" s="2">
        <v>8.6199999999999992</v>
      </c>
      <c r="M74" s="2">
        <v>5.7008000000000001</v>
      </c>
      <c r="N74" s="2">
        <v>0</v>
      </c>
      <c r="O74" s="2">
        <f t="shared" si="13"/>
        <v>97.050299999999993</v>
      </c>
      <c r="Q74" s="3">
        <f t="shared" si="16"/>
        <v>58.524266666666669</v>
      </c>
      <c r="R74" s="3">
        <f t="shared" si="16"/>
        <v>8.504783333333334</v>
      </c>
      <c r="S74" s="3">
        <f t="shared" si="16"/>
        <v>5.589666666666667</v>
      </c>
      <c r="T74">
        <v>0.98</v>
      </c>
      <c r="U74">
        <v>0.31</v>
      </c>
      <c r="V74">
        <v>0.2</v>
      </c>
      <c r="W74" t="str">
        <f t="shared" si="14"/>
        <v>Ok</v>
      </c>
    </row>
    <row r="75" spans="1:23" x14ac:dyDescent="0.2">
      <c r="A75" t="s">
        <v>148</v>
      </c>
      <c r="B75" t="s">
        <v>185</v>
      </c>
      <c r="C75" t="s">
        <v>250</v>
      </c>
      <c r="D75" t="s">
        <v>14</v>
      </c>
      <c r="E75" s="2">
        <v>58.476300000000002</v>
      </c>
      <c r="F75" s="2">
        <v>0</v>
      </c>
      <c r="G75" s="2">
        <v>18.301200000000001</v>
      </c>
      <c r="H75" s="2">
        <v>4.7531999999999996</v>
      </c>
      <c r="I75" s="2">
        <v>0.19700000000000001</v>
      </c>
      <c r="J75" s="2">
        <v>2.4799999999999999E-2</v>
      </c>
      <c r="K75" s="2">
        <v>0.98929999999999996</v>
      </c>
      <c r="L75" s="2">
        <v>8.6342999999999996</v>
      </c>
      <c r="M75" s="2">
        <v>5.6820000000000004</v>
      </c>
      <c r="N75" s="2">
        <v>0</v>
      </c>
      <c r="O75" s="2">
        <f t="shared" si="13"/>
        <v>97.058099999999996</v>
      </c>
      <c r="Q75" s="3">
        <f t="shared" si="16"/>
        <v>58.524266666666669</v>
      </c>
      <c r="R75" s="3">
        <f t="shared" si="16"/>
        <v>8.504783333333334</v>
      </c>
      <c r="S75" s="3">
        <f t="shared" si="16"/>
        <v>5.589666666666667</v>
      </c>
      <c r="T75">
        <v>0.98</v>
      </c>
      <c r="U75">
        <v>0.31</v>
      </c>
      <c r="V75">
        <v>0.2</v>
      </c>
      <c r="W75" t="str">
        <f t="shared" si="14"/>
        <v>Ok</v>
      </c>
    </row>
    <row r="76" spans="1:23" x14ac:dyDescent="0.2">
      <c r="A76" t="s">
        <v>148</v>
      </c>
      <c r="B76" t="s">
        <v>186</v>
      </c>
      <c r="C76" t="s">
        <v>250</v>
      </c>
      <c r="D76" t="s">
        <v>14</v>
      </c>
      <c r="E76" s="2">
        <v>58.706499999999998</v>
      </c>
      <c r="F76" s="2">
        <v>4.2599999999999999E-2</v>
      </c>
      <c r="G76" s="2">
        <v>18.420999999999999</v>
      </c>
      <c r="H76" s="2">
        <v>4.62</v>
      </c>
      <c r="I76" s="2">
        <v>0.17610000000000001</v>
      </c>
      <c r="J76" s="2">
        <v>6.7400000000000002E-2</v>
      </c>
      <c r="K76" s="2">
        <v>1.1446000000000001</v>
      </c>
      <c r="L76" s="2">
        <v>8.4644999999999992</v>
      </c>
      <c r="M76" s="2">
        <v>5.5208000000000004</v>
      </c>
      <c r="N76" s="2">
        <v>0</v>
      </c>
      <c r="O76" s="2">
        <f t="shared" si="13"/>
        <v>97.163499999999999</v>
      </c>
      <c r="Q76" s="3">
        <f>Q$77</f>
        <v>58.524266666666669</v>
      </c>
      <c r="R76" s="3">
        <f t="shared" ref="R76:S76" si="17">R$77</f>
        <v>8.504783333333334</v>
      </c>
      <c r="S76" s="3">
        <f t="shared" si="17"/>
        <v>5.589666666666667</v>
      </c>
      <c r="T76">
        <v>0.98</v>
      </c>
      <c r="U76">
        <v>0.31</v>
      </c>
      <c r="V76">
        <v>0.2</v>
      </c>
      <c r="W76" t="str">
        <f t="shared" si="14"/>
        <v>Ok</v>
      </c>
    </row>
    <row r="77" spans="1:23" x14ac:dyDescent="0.2">
      <c r="A77" t="s">
        <v>148</v>
      </c>
      <c r="B77" t="s">
        <v>187</v>
      </c>
      <c r="C77" t="s">
        <v>250</v>
      </c>
      <c r="D77" t="s">
        <v>14</v>
      </c>
      <c r="E77" s="2">
        <v>59.067</v>
      </c>
      <c r="F77" s="2">
        <v>0</v>
      </c>
      <c r="G77" s="2">
        <v>18.393699999999999</v>
      </c>
      <c r="H77" s="2">
        <v>4.5982000000000003</v>
      </c>
      <c r="I77" s="2">
        <v>0.2354</v>
      </c>
      <c r="J77" s="2">
        <v>5.2999999999999999E-2</v>
      </c>
      <c r="K77" s="2">
        <v>1.0226</v>
      </c>
      <c r="L77" s="2">
        <v>8.6301000000000005</v>
      </c>
      <c r="M77" s="2">
        <v>5.5486000000000004</v>
      </c>
      <c r="N77" s="2">
        <v>0</v>
      </c>
      <c r="O77" s="2">
        <f t="shared" si="13"/>
        <v>97.548599999999993</v>
      </c>
      <c r="Q77" s="3">
        <f>AVERAGE(E72:E77)</f>
        <v>58.524266666666669</v>
      </c>
      <c r="R77" s="3">
        <f>AVERAGE(L72:L77)</f>
        <v>8.504783333333334</v>
      </c>
      <c r="S77" s="3">
        <f>AVERAGE(M72:M77)</f>
        <v>5.589666666666667</v>
      </c>
      <c r="T77">
        <v>0.98</v>
      </c>
      <c r="U77">
        <v>0.31</v>
      </c>
      <c r="V77">
        <v>0.2</v>
      </c>
      <c r="W77" t="str">
        <f t="shared" si="14"/>
        <v>Ok</v>
      </c>
    </row>
    <row r="78" spans="1:23" x14ac:dyDescent="0.2">
      <c r="A78" t="s">
        <v>149</v>
      </c>
      <c r="B78" t="s">
        <v>188</v>
      </c>
      <c r="C78" t="s">
        <v>250</v>
      </c>
      <c r="D78" t="s">
        <v>14</v>
      </c>
      <c r="E78" s="2">
        <v>59.198700000000002</v>
      </c>
      <c r="F78" s="2">
        <v>1.9E-2</v>
      </c>
      <c r="G78" s="2">
        <v>18.293299999999999</v>
      </c>
      <c r="H78" s="2">
        <v>4.2962999999999996</v>
      </c>
      <c r="I78" s="2">
        <v>0.1739</v>
      </c>
      <c r="J78" s="2">
        <v>5.8500000000000003E-2</v>
      </c>
      <c r="K78" s="2">
        <v>0.93810000000000004</v>
      </c>
      <c r="L78" s="2">
        <v>8.3609000000000009</v>
      </c>
      <c r="M78" s="2">
        <v>6.0303000000000004</v>
      </c>
      <c r="N78" s="2">
        <v>0</v>
      </c>
      <c r="O78" s="2">
        <f t="shared" si="13"/>
        <v>97.369</v>
      </c>
      <c r="Q78" s="3">
        <f t="shared" ref="Q78:S85" si="18">Q$87</f>
        <v>58.157420000000002</v>
      </c>
      <c r="R78" s="3">
        <f t="shared" si="18"/>
        <v>8.5653100000000002</v>
      </c>
      <c r="S78" s="3">
        <f t="shared" si="18"/>
        <v>5.8186400000000003</v>
      </c>
      <c r="T78">
        <v>0.98</v>
      </c>
      <c r="U78">
        <v>0.31</v>
      </c>
      <c r="V78">
        <v>0.2</v>
      </c>
      <c r="W78" t="str">
        <f t="shared" si="14"/>
        <v>Wrong</v>
      </c>
    </row>
    <row r="79" spans="1:23" x14ac:dyDescent="0.2">
      <c r="A79" t="s">
        <v>149</v>
      </c>
      <c r="B79" t="s">
        <v>189</v>
      </c>
      <c r="C79" t="s">
        <v>250</v>
      </c>
      <c r="D79" t="s">
        <v>14</v>
      </c>
      <c r="E79" s="2">
        <v>58.447099999999999</v>
      </c>
      <c r="F79" s="2">
        <v>5.6300000000000003E-2</v>
      </c>
      <c r="G79" s="2">
        <v>18.372499999999999</v>
      </c>
      <c r="H79" s="2">
        <v>4.8175999999999997</v>
      </c>
      <c r="I79" s="2">
        <v>0.1855</v>
      </c>
      <c r="J79" s="2">
        <v>3.4200000000000001E-2</v>
      </c>
      <c r="K79" s="2">
        <v>0.87639999999999996</v>
      </c>
      <c r="L79" s="2">
        <v>8.6972000000000005</v>
      </c>
      <c r="M79" s="2">
        <v>5.8045</v>
      </c>
      <c r="N79" s="2">
        <v>0</v>
      </c>
      <c r="O79" s="2">
        <f t="shared" si="13"/>
        <v>97.291300000000007</v>
      </c>
      <c r="Q79" s="3">
        <f t="shared" si="18"/>
        <v>58.157420000000002</v>
      </c>
      <c r="R79" s="3">
        <f t="shared" si="18"/>
        <v>8.5653100000000002</v>
      </c>
      <c r="S79" s="3">
        <f t="shared" si="18"/>
        <v>5.8186400000000003</v>
      </c>
      <c r="T79">
        <v>0.98</v>
      </c>
      <c r="U79">
        <v>0.31</v>
      </c>
      <c r="V79">
        <v>0.2</v>
      </c>
      <c r="W79" t="str">
        <f t="shared" si="14"/>
        <v>Ok</v>
      </c>
    </row>
    <row r="80" spans="1:23" x14ac:dyDescent="0.2">
      <c r="A80" t="s">
        <v>149</v>
      </c>
      <c r="B80" t="s">
        <v>190</v>
      </c>
      <c r="C80" t="s">
        <v>250</v>
      </c>
      <c r="D80" t="s">
        <v>14</v>
      </c>
      <c r="E80" s="2">
        <v>57.788800000000002</v>
      </c>
      <c r="F80" s="2">
        <v>3.7999999999999999E-2</v>
      </c>
      <c r="G80" s="2">
        <v>17.805299999999999</v>
      </c>
      <c r="H80" s="2">
        <v>4.5898000000000003</v>
      </c>
      <c r="I80" s="2">
        <v>9.9199999999999997E-2</v>
      </c>
      <c r="J80" s="2">
        <v>3.7600000000000001E-2</v>
      </c>
      <c r="K80" s="2">
        <v>0.95109999999999995</v>
      </c>
      <c r="L80" s="2">
        <v>8.4756</v>
      </c>
      <c r="M80" s="2">
        <v>5.8247</v>
      </c>
      <c r="N80" s="2">
        <v>0</v>
      </c>
      <c r="O80" s="2">
        <f t="shared" si="13"/>
        <v>95.610099999999989</v>
      </c>
      <c r="Q80" s="3">
        <f t="shared" si="18"/>
        <v>58.157420000000002</v>
      </c>
      <c r="R80" s="3">
        <f t="shared" si="18"/>
        <v>8.5653100000000002</v>
      </c>
      <c r="S80" s="3">
        <f t="shared" si="18"/>
        <v>5.8186400000000003</v>
      </c>
      <c r="T80">
        <v>0.98</v>
      </c>
      <c r="U80">
        <v>0.31</v>
      </c>
      <c r="V80">
        <v>0.2</v>
      </c>
      <c r="W80" t="str">
        <f t="shared" si="14"/>
        <v>Ok</v>
      </c>
    </row>
    <row r="81" spans="1:23" x14ac:dyDescent="0.2">
      <c r="A81" t="s">
        <v>149</v>
      </c>
      <c r="B81" t="s">
        <v>191</v>
      </c>
      <c r="C81" t="s">
        <v>250</v>
      </c>
      <c r="D81" t="s">
        <v>14</v>
      </c>
      <c r="E81" s="2">
        <v>57.941899999999997</v>
      </c>
      <c r="F81" s="2">
        <v>0</v>
      </c>
      <c r="G81" s="2">
        <v>18.3505</v>
      </c>
      <c r="H81" s="2">
        <v>4.6006</v>
      </c>
      <c r="I81" s="2">
        <v>0.25040000000000001</v>
      </c>
      <c r="J81" s="2">
        <v>4.1099999999999998E-2</v>
      </c>
      <c r="K81" s="2">
        <v>0.89070000000000005</v>
      </c>
      <c r="L81" s="2">
        <v>8.7189999999999994</v>
      </c>
      <c r="M81" s="2">
        <v>5.7245999999999997</v>
      </c>
      <c r="N81" s="2">
        <v>0</v>
      </c>
      <c r="O81" s="2">
        <f t="shared" si="13"/>
        <v>96.518799999999985</v>
      </c>
      <c r="Q81" s="3">
        <f t="shared" si="18"/>
        <v>58.157420000000002</v>
      </c>
      <c r="R81" s="3">
        <f t="shared" si="18"/>
        <v>8.5653100000000002</v>
      </c>
      <c r="S81" s="3">
        <f t="shared" si="18"/>
        <v>5.8186400000000003</v>
      </c>
      <c r="T81">
        <v>0.98</v>
      </c>
      <c r="U81">
        <v>0.31</v>
      </c>
      <c r="V81">
        <v>0.2</v>
      </c>
      <c r="W81" t="str">
        <f t="shared" si="14"/>
        <v>Ok</v>
      </c>
    </row>
    <row r="82" spans="1:23" x14ac:dyDescent="0.2">
      <c r="A82" t="s">
        <v>149</v>
      </c>
      <c r="B82" t="s">
        <v>192</v>
      </c>
      <c r="C82" t="s">
        <v>250</v>
      </c>
      <c r="D82" t="s">
        <v>14</v>
      </c>
      <c r="E82" s="2">
        <v>58.217500000000001</v>
      </c>
      <c r="F82" s="2">
        <v>0</v>
      </c>
      <c r="G82" s="2">
        <v>18.575299999999999</v>
      </c>
      <c r="H82" s="2">
        <v>4.7207999999999997</v>
      </c>
      <c r="I82" s="2">
        <v>0.33739999999999998</v>
      </c>
      <c r="J82" s="2">
        <v>2.5700000000000001E-2</v>
      </c>
      <c r="K82" s="2">
        <v>0.92569999999999997</v>
      </c>
      <c r="L82" s="2">
        <v>8.5108999999999995</v>
      </c>
      <c r="M82" s="2">
        <v>5.9766000000000004</v>
      </c>
      <c r="N82" s="2">
        <v>0</v>
      </c>
      <c r="O82" s="2">
        <f t="shared" si="13"/>
        <v>97.289900000000003</v>
      </c>
      <c r="Q82" s="3">
        <f t="shared" si="18"/>
        <v>58.157420000000002</v>
      </c>
      <c r="R82" s="3">
        <f t="shared" si="18"/>
        <v>8.5653100000000002</v>
      </c>
      <c r="S82" s="3">
        <f t="shared" si="18"/>
        <v>5.8186400000000003</v>
      </c>
      <c r="T82">
        <v>0.98</v>
      </c>
      <c r="U82">
        <v>0.31</v>
      </c>
      <c r="V82">
        <v>0.2</v>
      </c>
      <c r="W82" t="str">
        <f t="shared" si="14"/>
        <v>Ok</v>
      </c>
    </row>
    <row r="83" spans="1:23" x14ac:dyDescent="0.2">
      <c r="A83" t="s">
        <v>149</v>
      </c>
      <c r="B83" t="s">
        <v>193</v>
      </c>
      <c r="C83" t="s">
        <v>250</v>
      </c>
      <c r="D83" t="s">
        <v>14</v>
      </c>
      <c r="E83" s="2">
        <v>58.024099999999997</v>
      </c>
      <c r="F83" s="2">
        <v>0</v>
      </c>
      <c r="G83" s="2">
        <v>18.014299999999999</v>
      </c>
      <c r="H83" s="2">
        <v>4.4672999999999998</v>
      </c>
      <c r="I83" s="2">
        <v>0.2447</v>
      </c>
      <c r="J83" s="2">
        <v>3.6299999999999999E-2</v>
      </c>
      <c r="K83" s="2">
        <v>0.91839999999999999</v>
      </c>
      <c r="L83" s="2">
        <v>8.4984000000000002</v>
      </c>
      <c r="M83" s="2">
        <v>5.8624000000000001</v>
      </c>
      <c r="N83" s="2">
        <v>0</v>
      </c>
      <c r="O83" s="2">
        <f t="shared" si="13"/>
        <v>96.065899999999985</v>
      </c>
      <c r="Q83" s="3">
        <f t="shared" si="18"/>
        <v>58.157420000000002</v>
      </c>
      <c r="R83" s="3">
        <f t="shared" si="18"/>
        <v>8.5653100000000002</v>
      </c>
      <c r="S83" s="3">
        <f t="shared" si="18"/>
        <v>5.8186400000000003</v>
      </c>
      <c r="T83">
        <v>0.98</v>
      </c>
      <c r="U83">
        <v>0.31</v>
      </c>
      <c r="V83">
        <v>0.2</v>
      </c>
      <c r="W83" t="str">
        <f t="shared" si="14"/>
        <v>Ok</v>
      </c>
    </row>
    <row r="84" spans="1:23" x14ac:dyDescent="0.2">
      <c r="A84" t="s">
        <v>149</v>
      </c>
      <c r="B84" t="s">
        <v>194</v>
      </c>
      <c r="C84" t="s">
        <v>250</v>
      </c>
      <c r="D84" t="s">
        <v>14</v>
      </c>
      <c r="E84" s="2">
        <v>58.206200000000003</v>
      </c>
      <c r="F84" s="2">
        <v>7.8E-2</v>
      </c>
      <c r="G84" s="2">
        <v>17.991199999999999</v>
      </c>
      <c r="H84" s="2">
        <v>4.7675000000000001</v>
      </c>
      <c r="I84" s="2">
        <v>0.2011</v>
      </c>
      <c r="J84" s="2">
        <v>4.0599999999999997E-2</v>
      </c>
      <c r="K84" s="2">
        <v>0.96299999999999997</v>
      </c>
      <c r="L84" s="2">
        <v>8.4695999999999998</v>
      </c>
      <c r="M84" s="2">
        <v>5.7625999999999999</v>
      </c>
      <c r="N84" s="2">
        <v>0</v>
      </c>
      <c r="O84" s="2">
        <f t="shared" si="13"/>
        <v>96.479799999999997</v>
      </c>
      <c r="Q84" s="3">
        <f t="shared" si="18"/>
        <v>58.157420000000002</v>
      </c>
      <c r="R84" s="3">
        <f t="shared" si="18"/>
        <v>8.5653100000000002</v>
      </c>
      <c r="S84" s="3">
        <f t="shared" si="18"/>
        <v>5.8186400000000003</v>
      </c>
      <c r="T84">
        <v>0.98</v>
      </c>
      <c r="U84">
        <v>0.31</v>
      </c>
      <c r="V84">
        <v>0.2</v>
      </c>
      <c r="W84" t="str">
        <f t="shared" si="14"/>
        <v>Ok</v>
      </c>
    </row>
    <row r="85" spans="1:23" x14ac:dyDescent="0.2">
      <c r="A85" t="s">
        <v>149</v>
      </c>
      <c r="B85" t="s">
        <v>195</v>
      </c>
      <c r="C85" t="s">
        <v>250</v>
      </c>
      <c r="D85" t="s">
        <v>14</v>
      </c>
      <c r="E85" s="2">
        <v>58.145299999999999</v>
      </c>
      <c r="F85" s="2">
        <v>2.1700000000000001E-2</v>
      </c>
      <c r="G85" s="2">
        <v>18.253799999999998</v>
      </c>
      <c r="H85" s="2">
        <v>4.8196000000000003</v>
      </c>
      <c r="I85" s="2">
        <v>0.23180000000000001</v>
      </c>
      <c r="J85" s="2">
        <v>4.7699999999999999E-2</v>
      </c>
      <c r="K85" s="2">
        <v>0.9677</v>
      </c>
      <c r="L85" s="2">
        <v>8.7660999999999998</v>
      </c>
      <c r="M85" s="2">
        <v>5.6958000000000002</v>
      </c>
      <c r="N85" s="2">
        <v>0</v>
      </c>
      <c r="O85" s="2">
        <f t="shared" si="13"/>
        <v>96.9495</v>
      </c>
      <c r="Q85" s="3">
        <f t="shared" si="18"/>
        <v>58.157420000000002</v>
      </c>
      <c r="R85" s="3">
        <f t="shared" si="18"/>
        <v>8.5653100000000002</v>
      </c>
      <c r="S85" s="3">
        <f t="shared" si="18"/>
        <v>5.8186400000000003</v>
      </c>
      <c r="T85">
        <v>0.98</v>
      </c>
      <c r="U85">
        <v>0.31</v>
      </c>
      <c r="V85">
        <v>0.2</v>
      </c>
      <c r="W85" t="str">
        <f t="shared" si="14"/>
        <v>Ok</v>
      </c>
    </row>
    <row r="86" spans="1:23" x14ac:dyDescent="0.2">
      <c r="A86" t="s">
        <v>149</v>
      </c>
      <c r="B86" t="s">
        <v>196</v>
      </c>
      <c r="C86" t="s">
        <v>250</v>
      </c>
      <c r="D86" t="s">
        <v>14</v>
      </c>
      <c r="E86" s="2">
        <v>57.699199999999998</v>
      </c>
      <c r="F86" s="2">
        <v>1.7299999999999999E-2</v>
      </c>
      <c r="G86" s="2">
        <v>18.2608</v>
      </c>
      <c r="H86" s="2">
        <v>4.5814000000000004</v>
      </c>
      <c r="I86" s="2">
        <v>0.2853</v>
      </c>
      <c r="J86" s="2">
        <v>3.3000000000000002E-2</v>
      </c>
      <c r="K86" s="2">
        <v>0.96540000000000004</v>
      </c>
      <c r="L86" s="2">
        <v>8.6067</v>
      </c>
      <c r="M86" s="2">
        <v>5.8545999999999996</v>
      </c>
      <c r="N86" s="2">
        <v>0</v>
      </c>
      <c r="O86" s="2">
        <f t="shared" si="13"/>
        <v>96.303700000000021</v>
      </c>
      <c r="Q86" s="3">
        <f>Q$87</f>
        <v>58.157420000000002</v>
      </c>
      <c r="R86" s="3">
        <f t="shared" ref="R86:S86" si="19">R$87</f>
        <v>8.5653100000000002</v>
      </c>
      <c r="S86" s="3">
        <f t="shared" si="19"/>
        <v>5.8186400000000003</v>
      </c>
      <c r="T86">
        <v>0.98</v>
      </c>
      <c r="U86">
        <v>0.31</v>
      </c>
      <c r="V86">
        <v>0.2</v>
      </c>
      <c r="W86" t="str">
        <f t="shared" si="14"/>
        <v>Ok</v>
      </c>
    </row>
    <row r="87" spans="1:23" x14ac:dyDescent="0.2">
      <c r="A87" t="s">
        <v>149</v>
      </c>
      <c r="B87" t="s">
        <v>197</v>
      </c>
      <c r="C87" t="s">
        <v>250</v>
      </c>
      <c r="D87" t="s">
        <v>14</v>
      </c>
      <c r="E87" s="2">
        <v>57.9054</v>
      </c>
      <c r="F87" s="2">
        <v>0.1565</v>
      </c>
      <c r="G87" s="2">
        <v>18.178899999999999</v>
      </c>
      <c r="H87" s="2">
        <v>4.6482999999999999</v>
      </c>
      <c r="I87" s="2">
        <v>0.18659999999999999</v>
      </c>
      <c r="J87" s="2">
        <v>0.04</v>
      </c>
      <c r="K87" s="2">
        <v>0.91239999999999999</v>
      </c>
      <c r="L87" s="2">
        <v>8.5487000000000002</v>
      </c>
      <c r="M87" s="2">
        <v>5.6502999999999997</v>
      </c>
      <c r="N87" s="2">
        <v>0</v>
      </c>
      <c r="O87" s="2">
        <f t="shared" si="13"/>
        <v>96.227100000000021</v>
      </c>
      <c r="Q87" s="3">
        <f>AVERAGE(E78:E87)</f>
        <v>58.157420000000002</v>
      </c>
      <c r="R87" s="3">
        <f>AVERAGE(L78:L87)</f>
        <v>8.5653100000000002</v>
      </c>
      <c r="S87" s="3">
        <f>AVERAGE(M78:M87)</f>
        <v>5.8186400000000003</v>
      </c>
      <c r="T87">
        <v>0.98</v>
      </c>
      <c r="U87">
        <v>0.31</v>
      </c>
      <c r="V87">
        <v>0.2</v>
      </c>
      <c r="W87" t="str">
        <f t="shared" si="14"/>
        <v>Ok</v>
      </c>
    </row>
    <row r="88" spans="1:23" x14ac:dyDescent="0.2">
      <c r="A88" t="s">
        <v>206</v>
      </c>
      <c r="B88" t="s">
        <v>198</v>
      </c>
      <c r="C88" t="s">
        <v>249</v>
      </c>
      <c r="D88" t="s">
        <v>14</v>
      </c>
      <c r="E88" s="2">
        <v>58.298200000000001</v>
      </c>
      <c r="F88" s="2">
        <v>1.2999999999999999E-2</v>
      </c>
      <c r="G88" s="2">
        <v>18.480399999999999</v>
      </c>
      <c r="H88" s="2">
        <v>4.5239000000000003</v>
      </c>
      <c r="I88" s="2">
        <v>0.25740000000000002</v>
      </c>
      <c r="J88" s="2">
        <v>4.5100000000000001E-2</v>
      </c>
      <c r="K88" s="2">
        <v>1.1928000000000001</v>
      </c>
      <c r="L88" s="2">
        <v>8.3966999999999992</v>
      </c>
      <c r="M88" s="2">
        <v>5.3771000000000004</v>
      </c>
      <c r="N88" s="2">
        <v>0</v>
      </c>
      <c r="O88" s="2">
        <f t="shared" si="13"/>
        <v>96.584600000000009</v>
      </c>
      <c r="Q88" s="3">
        <f t="shared" ref="Q88:S93" si="20">Q$95</f>
        <v>59.500462499999998</v>
      </c>
      <c r="R88" s="3">
        <f t="shared" si="20"/>
        <v>8.4501249999999999</v>
      </c>
      <c r="S88" s="3">
        <f t="shared" si="20"/>
        <v>5.2055875</v>
      </c>
      <c r="T88">
        <v>0.98</v>
      </c>
      <c r="U88">
        <v>0.31</v>
      </c>
      <c r="V88">
        <v>0.2</v>
      </c>
      <c r="W88" t="str">
        <f t="shared" si="14"/>
        <v>Wrong</v>
      </c>
    </row>
    <row r="89" spans="1:23" x14ac:dyDescent="0.2">
      <c r="A89" t="s">
        <v>206</v>
      </c>
      <c r="B89" t="s">
        <v>199</v>
      </c>
      <c r="C89" t="s">
        <v>249</v>
      </c>
      <c r="D89" t="s">
        <v>14</v>
      </c>
      <c r="E89" s="2">
        <v>58.796900000000001</v>
      </c>
      <c r="F89" s="2">
        <v>2.1700000000000001E-2</v>
      </c>
      <c r="G89" s="2">
        <v>18.557600000000001</v>
      </c>
      <c r="H89" s="2">
        <v>4.5739999999999998</v>
      </c>
      <c r="I89" s="2">
        <v>0.30609999999999998</v>
      </c>
      <c r="J89" s="2">
        <v>3.7900000000000003E-2</v>
      </c>
      <c r="K89" s="2">
        <v>1.0822000000000001</v>
      </c>
      <c r="L89" s="2">
        <v>8.4512</v>
      </c>
      <c r="M89" s="2">
        <v>5.5660999999999996</v>
      </c>
      <c r="N89" s="2">
        <v>0</v>
      </c>
      <c r="O89" s="2">
        <f t="shared" si="13"/>
        <v>97.39370000000001</v>
      </c>
      <c r="Q89" s="3">
        <f t="shared" si="20"/>
        <v>59.500462499999998</v>
      </c>
      <c r="R89" s="3">
        <f t="shared" si="20"/>
        <v>8.4501249999999999</v>
      </c>
      <c r="S89" s="3">
        <f t="shared" si="20"/>
        <v>5.2055875</v>
      </c>
      <c r="T89">
        <v>0.98</v>
      </c>
      <c r="U89">
        <v>0.31</v>
      </c>
      <c r="V89">
        <v>0.2</v>
      </c>
      <c r="W89" t="str">
        <f t="shared" si="14"/>
        <v>Wrong</v>
      </c>
    </row>
    <row r="90" spans="1:23" x14ac:dyDescent="0.2">
      <c r="A90" t="s">
        <v>206</v>
      </c>
      <c r="B90" t="s">
        <v>200</v>
      </c>
      <c r="C90" t="s">
        <v>249</v>
      </c>
      <c r="D90" t="s">
        <v>14</v>
      </c>
      <c r="E90" s="2">
        <v>59.630299999999998</v>
      </c>
      <c r="F90" s="2">
        <v>1.7399999999999999E-2</v>
      </c>
      <c r="G90" s="2">
        <v>18.425999999999998</v>
      </c>
      <c r="H90" s="2">
        <v>4.2996999999999996</v>
      </c>
      <c r="I90" s="2">
        <v>0.2026</v>
      </c>
      <c r="J90" s="2">
        <v>6.88E-2</v>
      </c>
      <c r="K90" s="2">
        <v>1.2018</v>
      </c>
      <c r="L90" s="2">
        <v>8.3454999999999995</v>
      </c>
      <c r="M90" s="2">
        <v>5.3277000000000001</v>
      </c>
      <c r="N90" s="2">
        <v>0</v>
      </c>
      <c r="O90" s="2">
        <f t="shared" si="13"/>
        <v>97.519800000000004</v>
      </c>
      <c r="Q90" s="3">
        <f t="shared" si="20"/>
        <v>59.500462499999998</v>
      </c>
      <c r="R90" s="3">
        <f t="shared" si="20"/>
        <v>8.4501249999999999</v>
      </c>
      <c r="S90" s="3">
        <f t="shared" si="20"/>
        <v>5.2055875</v>
      </c>
      <c r="T90">
        <v>0.98</v>
      </c>
      <c r="U90">
        <v>0.31</v>
      </c>
      <c r="V90">
        <v>0.2</v>
      </c>
      <c r="W90" t="str">
        <f t="shared" si="14"/>
        <v>Ok</v>
      </c>
    </row>
    <row r="91" spans="1:23" x14ac:dyDescent="0.2">
      <c r="A91" t="s">
        <v>206</v>
      </c>
      <c r="B91" t="s">
        <v>201</v>
      </c>
      <c r="C91" t="s">
        <v>249</v>
      </c>
      <c r="D91" t="s">
        <v>14</v>
      </c>
      <c r="E91" s="2">
        <v>59.026899999999998</v>
      </c>
      <c r="F91" s="2">
        <v>3.4799999999999998E-2</v>
      </c>
      <c r="G91" s="2">
        <v>18.503599999999999</v>
      </c>
      <c r="H91" s="2">
        <v>4.4615999999999998</v>
      </c>
      <c r="I91" s="2">
        <v>0.27960000000000002</v>
      </c>
      <c r="J91" s="2">
        <v>3.7699999999999997E-2</v>
      </c>
      <c r="K91" s="2">
        <v>1.0336000000000001</v>
      </c>
      <c r="L91" s="2">
        <v>8.7720000000000002</v>
      </c>
      <c r="M91" s="2">
        <v>5.4419000000000004</v>
      </c>
      <c r="N91" s="2">
        <v>0</v>
      </c>
      <c r="O91" s="2">
        <f t="shared" si="13"/>
        <v>97.591700000000017</v>
      </c>
      <c r="Q91" s="3">
        <f t="shared" si="20"/>
        <v>59.500462499999998</v>
      </c>
      <c r="R91" s="3">
        <f t="shared" si="20"/>
        <v>8.4501249999999999</v>
      </c>
      <c r="S91" s="3">
        <f t="shared" si="20"/>
        <v>5.2055875</v>
      </c>
      <c r="T91">
        <v>0.98</v>
      </c>
      <c r="U91">
        <v>0.31</v>
      </c>
      <c r="V91">
        <v>0.2</v>
      </c>
      <c r="W91" t="str">
        <f t="shared" si="14"/>
        <v>Wrong</v>
      </c>
    </row>
    <row r="92" spans="1:23" x14ac:dyDescent="0.2">
      <c r="A92" t="s">
        <v>206</v>
      </c>
      <c r="B92" t="s">
        <v>202</v>
      </c>
      <c r="C92" t="s">
        <v>249</v>
      </c>
      <c r="D92" t="s">
        <v>14</v>
      </c>
      <c r="E92" s="2">
        <v>60.8812</v>
      </c>
      <c r="F92" s="2">
        <v>2.6100000000000002E-2</v>
      </c>
      <c r="G92" s="2">
        <v>18.970700000000001</v>
      </c>
      <c r="H92" s="2">
        <v>3.6907999999999999</v>
      </c>
      <c r="I92" s="2">
        <v>0.2172</v>
      </c>
      <c r="J92" s="2">
        <v>3.3799999999999997E-2</v>
      </c>
      <c r="K92" s="2">
        <v>1.4886999999999999</v>
      </c>
      <c r="L92" s="2">
        <v>8.0840999999999994</v>
      </c>
      <c r="M92" s="2">
        <v>4.7</v>
      </c>
      <c r="N92" s="2">
        <v>0</v>
      </c>
      <c r="O92" s="2">
        <f t="shared" si="13"/>
        <v>98.09259999999999</v>
      </c>
      <c r="Q92" s="3">
        <f t="shared" si="20"/>
        <v>59.500462499999998</v>
      </c>
      <c r="R92" s="3">
        <f t="shared" si="20"/>
        <v>8.4501249999999999</v>
      </c>
      <c r="S92" s="3">
        <f t="shared" si="20"/>
        <v>5.2055875</v>
      </c>
      <c r="T92">
        <v>0.98</v>
      </c>
      <c r="U92">
        <v>0.31</v>
      </c>
      <c r="V92">
        <v>0.2</v>
      </c>
      <c r="W92" t="str">
        <f t="shared" si="14"/>
        <v>Wrong</v>
      </c>
    </row>
    <row r="93" spans="1:23" x14ac:dyDescent="0.2">
      <c r="A93" t="s">
        <v>206</v>
      </c>
      <c r="B93" t="s">
        <v>203</v>
      </c>
      <c r="C93" t="s">
        <v>249</v>
      </c>
      <c r="D93" t="s">
        <v>14</v>
      </c>
      <c r="E93" s="2">
        <v>59.514099999999999</v>
      </c>
      <c r="F93" s="2">
        <v>1.2999999999999999E-2</v>
      </c>
      <c r="G93" s="2">
        <v>18.241800000000001</v>
      </c>
      <c r="H93" s="2">
        <v>5.0861000000000001</v>
      </c>
      <c r="I93" s="2">
        <v>0.29430000000000001</v>
      </c>
      <c r="J93" s="2">
        <v>6.7799999999999999E-2</v>
      </c>
      <c r="K93" s="2">
        <v>1.1331</v>
      </c>
      <c r="L93" s="2">
        <v>8.5250000000000004</v>
      </c>
      <c r="M93" s="2">
        <v>5.2214999999999998</v>
      </c>
      <c r="N93" s="2">
        <v>0</v>
      </c>
      <c r="O93" s="2">
        <f t="shared" si="13"/>
        <v>98.096700000000027</v>
      </c>
      <c r="Q93" s="3">
        <f t="shared" si="20"/>
        <v>59.500462499999998</v>
      </c>
      <c r="R93" s="3">
        <f t="shared" si="20"/>
        <v>8.4501249999999999</v>
      </c>
      <c r="S93" s="3">
        <f t="shared" si="20"/>
        <v>5.2055875</v>
      </c>
      <c r="T93">
        <v>0.98</v>
      </c>
      <c r="U93">
        <v>0.31</v>
      </c>
      <c r="V93">
        <v>0.2</v>
      </c>
      <c r="W93" t="str">
        <f t="shared" si="14"/>
        <v>Ok</v>
      </c>
    </row>
    <row r="94" spans="1:23" x14ac:dyDescent="0.2">
      <c r="A94" t="s">
        <v>206</v>
      </c>
      <c r="B94" t="s">
        <v>204</v>
      </c>
      <c r="C94" t="s">
        <v>249</v>
      </c>
      <c r="D94" t="s">
        <v>14</v>
      </c>
      <c r="E94" s="2">
        <v>59.902999999999999</v>
      </c>
      <c r="F94" s="2">
        <v>9.1200000000000003E-2</v>
      </c>
      <c r="G94" s="2">
        <v>18.938199999999998</v>
      </c>
      <c r="H94" s="2">
        <v>4.6174999999999997</v>
      </c>
      <c r="I94" s="2">
        <v>0.1888</v>
      </c>
      <c r="J94" s="2">
        <v>2.4299999999999999E-2</v>
      </c>
      <c r="K94" s="2">
        <v>1.3315999999999999</v>
      </c>
      <c r="L94" s="2">
        <v>8.42</v>
      </c>
      <c r="M94" s="2">
        <v>5.2690000000000001</v>
      </c>
      <c r="N94" s="2">
        <v>0</v>
      </c>
      <c r="O94" s="2">
        <f t="shared" si="13"/>
        <v>98.783600000000007</v>
      </c>
      <c r="Q94" s="3">
        <f>Q$95</f>
        <v>59.500462499999998</v>
      </c>
      <c r="R94" s="3">
        <f t="shared" ref="R94:S94" si="21">R$95</f>
        <v>8.4501249999999999</v>
      </c>
      <c r="S94" s="3">
        <f t="shared" si="21"/>
        <v>5.2055875</v>
      </c>
      <c r="T94">
        <v>0.98</v>
      </c>
      <c r="U94">
        <v>0.31</v>
      </c>
      <c r="V94">
        <v>0.2</v>
      </c>
      <c r="W94" t="str">
        <f t="shared" si="14"/>
        <v>Ok</v>
      </c>
    </row>
    <row r="95" spans="1:23" x14ac:dyDescent="0.2">
      <c r="A95" t="s">
        <v>206</v>
      </c>
      <c r="B95" t="s">
        <v>205</v>
      </c>
      <c r="C95" t="s">
        <v>249</v>
      </c>
      <c r="D95" t="s">
        <v>14</v>
      </c>
      <c r="E95" s="2">
        <v>59.953099999999999</v>
      </c>
      <c r="F95" s="2">
        <v>0.1125</v>
      </c>
      <c r="G95" s="2">
        <v>18.887899999999998</v>
      </c>
      <c r="H95" s="2">
        <v>5.0023999999999997</v>
      </c>
      <c r="I95" s="2">
        <v>0.25159999999999999</v>
      </c>
      <c r="J95" s="2">
        <v>6.5600000000000006E-2</v>
      </c>
      <c r="K95" s="2">
        <v>1.4716</v>
      </c>
      <c r="L95" s="2">
        <v>8.6065000000000005</v>
      </c>
      <c r="M95" s="2">
        <v>4.7413999999999996</v>
      </c>
      <c r="N95" s="2">
        <v>0</v>
      </c>
      <c r="O95" s="2">
        <f t="shared" si="13"/>
        <v>99.092599999999976</v>
      </c>
      <c r="Q95" s="3">
        <f>AVERAGE(E88:E95)</f>
        <v>59.500462499999998</v>
      </c>
      <c r="R95" s="3">
        <f>AVERAGE(L88:L95)</f>
        <v>8.4501249999999999</v>
      </c>
      <c r="S95" s="3">
        <f>AVERAGE(M88:M95)</f>
        <v>5.2055875</v>
      </c>
      <c r="T95">
        <v>0.98</v>
      </c>
      <c r="U95">
        <v>0.31</v>
      </c>
      <c r="V95">
        <v>0.2</v>
      </c>
      <c r="W95" t="str">
        <f t="shared" si="14"/>
        <v>Wrong</v>
      </c>
    </row>
    <row r="96" spans="1:23" x14ac:dyDescent="0.2">
      <c r="A96" t="s">
        <v>207</v>
      </c>
      <c r="B96" t="s">
        <v>208</v>
      </c>
      <c r="C96" t="s">
        <v>249</v>
      </c>
      <c r="D96" t="s">
        <v>14</v>
      </c>
      <c r="E96" s="2">
        <v>57.609000000000002</v>
      </c>
      <c r="F96" s="2">
        <v>3.4599999999999999E-2</v>
      </c>
      <c r="G96" s="2">
        <v>18.270800000000001</v>
      </c>
      <c r="H96" s="2">
        <v>4.7946</v>
      </c>
      <c r="I96" s="2">
        <v>0.28949999999999998</v>
      </c>
      <c r="J96" s="2">
        <v>4.6600000000000003E-2</v>
      </c>
      <c r="K96" s="2">
        <v>0.95509999999999995</v>
      </c>
      <c r="L96" s="2">
        <v>8.1559000000000008</v>
      </c>
      <c r="M96" s="2">
        <v>5.4688999999999997</v>
      </c>
      <c r="N96" s="2">
        <v>0</v>
      </c>
      <c r="O96" s="2">
        <f t="shared" si="13"/>
        <v>95.625000000000014</v>
      </c>
      <c r="Q96" s="3">
        <f t="shared" ref="Q96:S107" si="22">Q$109</f>
        <v>58.541192857142867</v>
      </c>
      <c r="R96" s="3">
        <f t="shared" si="22"/>
        <v>8.4297000000000004</v>
      </c>
      <c r="S96" s="3">
        <f t="shared" si="22"/>
        <v>5.6577285714285717</v>
      </c>
      <c r="T96">
        <v>0.98</v>
      </c>
      <c r="U96">
        <v>0.31</v>
      </c>
      <c r="V96">
        <v>0.2</v>
      </c>
      <c r="W96" t="str">
        <f t="shared" si="14"/>
        <v>Ok</v>
      </c>
    </row>
    <row r="97" spans="1:23" x14ac:dyDescent="0.2">
      <c r="A97" t="s">
        <v>207</v>
      </c>
      <c r="B97" t="s">
        <v>209</v>
      </c>
      <c r="C97" t="s">
        <v>249</v>
      </c>
      <c r="D97" t="s">
        <v>14</v>
      </c>
      <c r="E97" s="2">
        <v>57.011000000000003</v>
      </c>
      <c r="F97" s="2">
        <v>1.7299999999999999E-2</v>
      </c>
      <c r="G97" s="2">
        <v>18.288499999999999</v>
      </c>
      <c r="H97" s="2">
        <v>4.6513</v>
      </c>
      <c r="I97" s="2">
        <v>0.28960000000000002</v>
      </c>
      <c r="J97" s="2">
        <v>4.7899999999999998E-2</v>
      </c>
      <c r="K97" s="2">
        <v>0.75280000000000002</v>
      </c>
      <c r="L97" s="2">
        <v>8.375</v>
      </c>
      <c r="M97" s="2">
        <v>6.5613999999999999</v>
      </c>
      <c r="N97" s="2">
        <v>0</v>
      </c>
      <c r="O97" s="2">
        <f t="shared" si="13"/>
        <v>95.994799999999998</v>
      </c>
      <c r="Q97" s="3">
        <f t="shared" si="22"/>
        <v>58.541192857142867</v>
      </c>
      <c r="R97" s="3">
        <f t="shared" si="22"/>
        <v>8.4297000000000004</v>
      </c>
      <c r="S97" s="3">
        <f t="shared" si="22"/>
        <v>5.6577285714285717</v>
      </c>
      <c r="T97">
        <v>0.98</v>
      </c>
      <c r="U97">
        <v>0.31</v>
      </c>
      <c r="V97">
        <v>0.2</v>
      </c>
      <c r="W97" t="str">
        <f t="shared" si="14"/>
        <v>Wrong</v>
      </c>
    </row>
    <row r="98" spans="1:23" x14ac:dyDescent="0.2">
      <c r="A98" t="s">
        <v>207</v>
      </c>
      <c r="B98" t="s">
        <v>210</v>
      </c>
      <c r="C98" t="s">
        <v>249</v>
      </c>
      <c r="D98" t="s">
        <v>14</v>
      </c>
      <c r="E98" s="2">
        <v>58.371499999999997</v>
      </c>
      <c r="F98" s="2">
        <v>3.7600000000000001E-2</v>
      </c>
      <c r="G98" s="2">
        <v>18.2517</v>
      </c>
      <c r="H98" s="2">
        <v>4.5560999999999998</v>
      </c>
      <c r="I98" s="2">
        <v>0.29930000000000001</v>
      </c>
      <c r="J98" s="2">
        <v>2.9899999999999999E-2</v>
      </c>
      <c r="K98" s="2">
        <v>1.0646</v>
      </c>
      <c r="L98" s="2">
        <v>8.1959999999999997</v>
      </c>
      <c r="M98" s="2">
        <v>5.5732999999999997</v>
      </c>
      <c r="N98" s="2">
        <v>0</v>
      </c>
      <c r="O98" s="2">
        <f t="shared" si="13"/>
        <v>96.38</v>
      </c>
      <c r="Q98" s="3">
        <f t="shared" si="22"/>
        <v>58.541192857142867</v>
      </c>
      <c r="R98" s="3">
        <f t="shared" si="22"/>
        <v>8.4297000000000004</v>
      </c>
      <c r="S98" s="3">
        <f t="shared" si="22"/>
        <v>5.6577285714285717</v>
      </c>
      <c r="T98">
        <v>0.98</v>
      </c>
      <c r="U98">
        <v>0.31</v>
      </c>
      <c r="V98">
        <v>0.2</v>
      </c>
      <c r="W98" t="str">
        <f t="shared" si="14"/>
        <v>Ok</v>
      </c>
    </row>
    <row r="99" spans="1:23" x14ac:dyDescent="0.2">
      <c r="A99" t="s">
        <v>207</v>
      </c>
      <c r="B99" t="s">
        <v>211</v>
      </c>
      <c r="C99" t="s">
        <v>249</v>
      </c>
      <c r="D99" t="s">
        <v>14</v>
      </c>
      <c r="E99" s="2">
        <v>58.427599999999998</v>
      </c>
      <c r="F99" s="2">
        <v>1.8800000000000001E-2</v>
      </c>
      <c r="G99" s="2">
        <v>18.177299999999999</v>
      </c>
      <c r="H99" s="2">
        <v>4.6436000000000002</v>
      </c>
      <c r="I99" s="2">
        <v>0.2195</v>
      </c>
      <c r="J99" s="2">
        <v>4.9599999999999998E-2</v>
      </c>
      <c r="K99" s="2">
        <v>1.0218</v>
      </c>
      <c r="L99" s="2">
        <v>8.3522999999999996</v>
      </c>
      <c r="M99" s="2">
        <v>5.6349999999999998</v>
      </c>
      <c r="N99" s="2">
        <v>0</v>
      </c>
      <c r="O99" s="2">
        <f t="shared" si="13"/>
        <v>96.545500000000004</v>
      </c>
      <c r="Q99" s="3">
        <f t="shared" si="22"/>
        <v>58.541192857142867</v>
      </c>
      <c r="R99" s="3">
        <f t="shared" si="22"/>
        <v>8.4297000000000004</v>
      </c>
      <c r="S99" s="3">
        <f t="shared" si="22"/>
        <v>5.6577285714285717</v>
      </c>
      <c r="T99">
        <v>0.98</v>
      </c>
      <c r="U99">
        <v>0.31</v>
      </c>
      <c r="V99">
        <v>0.2</v>
      </c>
      <c r="W99" t="str">
        <f t="shared" si="14"/>
        <v>Ok</v>
      </c>
    </row>
    <row r="100" spans="1:23" x14ac:dyDescent="0.2">
      <c r="A100" t="s">
        <v>207</v>
      </c>
      <c r="B100" t="s">
        <v>212</v>
      </c>
      <c r="C100" t="s">
        <v>249</v>
      </c>
      <c r="D100" t="s">
        <v>14</v>
      </c>
      <c r="E100" s="2">
        <v>58.114699999999999</v>
      </c>
      <c r="F100" s="2">
        <v>4.7000000000000002E-3</v>
      </c>
      <c r="G100" s="2">
        <v>18.474699999999999</v>
      </c>
      <c r="H100" s="2">
        <v>4.9494999999999996</v>
      </c>
      <c r="I100" s="2">
        <v>0.21510000000000001</v>
      </c>
      <c r="J100" s="2">
        <v>4.9000000000000002E-2</v>
      </c>
      <c r="K100" s="2">
        <v>0.91410000000000002</v>
      </c>
      <c r="L100" s="2">
        <v>8.3610000000000007</v>
      </c>
      <c r="M100" s="2">
        <v>5.6048</v>
      </c>
      <c r="N100" s="2">
        <v>0</v>
      </c>
      <c r="O100" s="2">
        <f t="shared" si="13"/>
        <v>96.687600000000018</v>
      </c>
      <c r="Q100" s="3">
        <f t="shared" si="22"/>
        <v>58.541192857142867</v>
      </c>
      <c r="R100" s="3">
        <f t="shared" si="22"/>
        <v>8.4297000000000004</v>
      </c>
      <c r="S100" s="3">
        <f t="shared" si="22"/>
        <v>5.6577285714285717</v>
      </c>
      <c r="T100">
        <v>0.98</v>
      </c>
      <c r="U100">
        <v>0.31</v>
      </c>
      <c r="V100">
        <v>0.2</v>
      </c>
      <c r="W100" t="str">
        <f t="shared" si="14"/>
        <v>Ok</v>
      </c>
    </row>
    <row r="101" spans="1:23" x14ac:dyDescent="0.2">
      <c r="A101" t="s">
        <v>207</v>
      </c>
      <c r="B101" t="s">
        <v>213</v>
      </c>
      <c r="C101" t="s">
        <v>249</v>
      </c>
      <c r="D101" t="s">
        <v>14</v>
      </c>
      <c r="E101" s="2">
        <v>59.006500000000003</v>
      </c>
      <c r="F101" s="2">
        <v>0</v>
      </c>
      <c r="G101" s="2">
        <v>18.101099999999999</v>
      </c>
      <c r="H101" s="2">
        <v>4.6337000000000002</v>
      </c>
      <c r="I101" s="2">
        <v>0.2873</v>
      </c>
      <c r="J101" s="2">
        <v>6.7799999999999999E-2</v>
      </c>
      <c r="K101" s="2">
        <v>1.3948</v>
      </c>
      <c r="L101" s="2">
        <v>8.4296000000000006</v>
      </c>
      <c r="M101" s="2">
        <v>4.899</v>
      </c>
      <c r="N101" s="2">
        <v>0</v>
      </c>
      <c r="O101" s="2">
        <f t="shared" si="13"/>
        <v>96.819800000000015</v>
      </c>
      <c r="Q101" s="3">
        <f t="shared" si="22"/>
        <v>58.541192857142867</v>
      </c>
      <c r="R101" s="3">
        <f t="shared" si="22"/>
        <v>8.4297000000000004</v>
      </c>
      <c r="S101" s="3">
        <f t="shared" si="22"/>
        <v>5.6577285714285717</v>
      </c>
      <c r="T101">
        <v>0.98</v>
      </c>
      <c r="U101">
        <v>0.31</v>
      </c>
      <c r="V101">
        <v>0.2</v>
      </c>
      <c r="W101" t="str">
        <f t="shared" si="14"/>
        <v>Wrong</v>
      </c>
    </row>
    <row r="102" spans="1:23" x14ac:dyDescent="0.2">
      <c r="A102" t="s">
        <v>207</v>
      </c>
      <c r="B102" t="s">
        <v>214</v>
      </c>
      <c r="C102" t="s">
        <v>249</v>
      </c>
      <c r="D102" t="s">
        <v>14</v>
      </c>
      <c r="E102" s="2">
        <v>58.516800000000003</v>
      </c>
      <c r="F102" s="2">
        <v>9.3899999999999997E-2</v>
      </c>
      <c r="G102" s="2">
        <v>18.076499999999999</v>
      </c>
      <c r="H102" s="2">
        <v>4.5186000000000002</v>
      </c>
      <c r="I102" s="2">
        <v>0.317</v>
      </c>
      <c r="J102" s="2">
        <v>3.3399999999999999E-2</v>
      </c>
      <c r="K102" s="2">
        <v>0.94879999999999998</v>
      </c>
      <c r="L102" s="2">
        <v>8.5553000000000008</v>
      </c>
      <c r="M102" s="2">
        <v>5.8121</v>
      </c>
      <c r="N102" s="2">
        <v>0</v>
      </c>
      <c r="O102" s="2">
        <f t="shared" si="13"/>
        <v>96.872400000000013</v>
      </c>
      <c r="Q102" s="3">
        <f t="shared" si="22"/>
        <v>58.541192857142867</v>
      </c>
      <c r="R102" s="3">
        <f t="shared" si="22"/>
        <v>8.4297000000000004</v>
      </c>
      <c r="S102" s="3">
        <f t="shared" si="22"/>
        <v>5.6577285714285717</v>
      </c>
      <c r="T102">
        <v>0.98</v>
      </c>
      <c r="U102">
        <v>0.31</v>
      </c>
      <c r="V102">
        <v>0.2</v>
      </c>
      <c r="W102" t="str">
        <f t="shared" si="14"/>
        <v>Ok</v>
      </c>
    </row>
    <row r="103" spans="1:23" x14ac:dyDescent="0.2">
      <c r="A103" t="s">
        <v>207</v>
      </c>
      <c r="B103" t="s">
        <v>215</v>
      </c>
      <c r="C103" t="s">
        <v>249</v>
      </c>
      <c r="D103" t="s">
        <v>14</v>
      </c>
      <c r="E103" s="2">
        <v>58.5792</v>
      </c>
      <c r="F103" s="2">
        <v>0</v>
      </c>
      <c r="G103" s="2">
        <v>18.540900000000001</v>
      </c>
      <c r="H103" s="2">
        <v>4.2687999999999997</v>
      </c>
      <c r="I103" s="2">
        <v>0.22309999999999999</v>
      </c>
      <c r="J103" s="2">
        <v>4.02E-2</v>
      </c>
      <c r="K103" s="2">
        <v>1.0739000000000001</v>
      </c>
      <c r="L103" s="2">
        <v>8.5455000000000005</v>
      </c>
      <c r="M103" s="2">
        <v>5.6233000000000004</v>
      </c>
      <c r="N103" s="2">
        <v>0</v>
      </c>
      <c r="O103" s="2">
        <f t="shared" si="13"/>
        <v>96.894900000000007</v>
      </c>
      <c r="Q103" s="3">
        <f t="shared" si="22"/>
        <v>58.541192857142867</v>
      </c>
      <c r="R103" s="3">
        <f t="shared" si="22"/>
        <v>8.4297000000000004</v>
      </c>
      <c r="S103" s="3">
        <f t="shared" si="22"/>
        <v>5.6577285714285717</v>
      </c>
      <c r="T103">
        <v>0.98</v>
      </c>
      <c r="U103">
        <v>0.31</v>
      </c>
      <c r="V103">
        <v>0.2</v>
      </c>
      <c r="W103" t="str">
        <f t="shared" si="14"/>
        <v>Ok</v>
      </c>
    </row>
    <row r="104" spans="1:23" x14ac:dyDescent="0.2">
      <c r="A104" t="s">
        <v>207</v>
      </c>
      <c r="B104" t="s">
        <v>216</v>
      </c>
      <c r="C104" t="s">
        <v>249</v>
      </c>
      <c r="D104" t="s">
        <v>14</v>
      </c>
      <c r="E104" s="2">
        <v>58.323</v>
      </c>
      <c r="F104" s="2">
        <v>6.1100000000000002E-2</v>
      </c>
      <c r="G104" s="2">
        <v>18.196999999999999</v>
      </c>
      <c r="H104" s="2">
        <v>4.5372000000000003</v>
      </c>
      <c r="I104" s="2">
        <v>0.2167</v>
      </c>
      <c r="J104" s="2">
        <v>3.5799999999999998E-2</v>
      </c>
      <c r="K104" s="2">
        <v>1.0331999999999999</v>
      </c>
      <c r="L104" s="2">
        <v>8.5435999999999996</v>
      </c>
      <c r="M104" s="2">
        <v>6.0594000000000001</v>
      </c>
      <c r="N104" s="2">
        <v>0</v>
      </c>
      <c r="O104" s="2">
        <f t="shared" si="13"/>
        <v>97.006999999999991</v>
      </c>
      <c r="Q104" s="3">
        <f t="shared" si="22"/>
        <v>58.541192857142867</v>
      </c>
      <c r="R104" s="3">
        <f t="shared" si="22"/>
        <v>8.4297000000000004</v>
      </c>
      <c r="S104" s="3">
        <f t="shared" si="22"/>
        <v>5.6577285714285717</v>
      </c>
      <c r="T104">
        <v>0.98</v>
      </c>
      <c r="U104">
        <v>0.31</v>
      </c>
      <c r="V104">
        <v>0.2</v>
      </c>
      <c r="W104" t="str">
        <f t="shared" si="14"/>
        <v>Wrong</v>
      </c>
    </row>
    <row r="105" spans="1:23" x14ac:dyDescent="0.2">
      <c r="A105" t="s">
        <v>207</v>
      </c>
      <c r="B105" t="s">
        <v>217</v>
      </c>
      <c r="C105" t="s">
        <v>249</v>
      </c>
      <c r="D105" t="s">
        <v>14</v>
      </c>
      <c r="E105" s="2">
        <v>58.470599999999997</v>
      </c>
      <c r="F105" s="2">
        <v>2.8199999999999999E-2</v>
      </c>
      <c r="G105" s="2">
        <v>18.528199999999998</v>
      </c>
      <c r="H105" s="2">
        <v>4.6818999999999997</v>
      </c>
      <c r="I105" s="2">
        <v>0.26429999999999998</v>
      </c>
      <c r="J105" s="2">
        <v>5.3400000000000003E-2</v>
      </c>
      <c r="K105" s="2">
        <v>0.94810000000000005</v>
      </c>
      <c r="L105" s="2">
        <v>8.3309999999999995</v>
      </c>
      <c r="M105" s="2">
        <v>6.1828000000000003</v>
      </c>
      <c r="N105" s="2">
        <v>0</v>
      </c>
      <c r="O105" s="2">
        <f t="shared" si="13"/>
        <v>97.488499999999988</v>
      </c>
      <c r="Q105" s="3">
        <f t="shared" si="22"/>
        <v>58.541192857142867</v>
      </c>
      <c r="R105" s="3">
        <f t="shared" si="22"/>
        <v>8.4297000000000004</v>
      </c>
      <c r="S105" s="3">
        <f t="shared" si="22"/>
        <v>5.6577285714285717</v>
      </c>
      <c r="T105">
        <v>0.98</v>
      </c>
      <c r="U105">
        <v>0.31</v>
      </c>
      <c r="V105">
        <v>0.2</v>
      </c>
      <c r="W105" t="str">
        <f t="shared" si="14"/>
        <v>Wrong</v>
      </c>
    </row>
    <row r="106" spans="1:23" x14ac:dyDescent="0.2">
      <c r="A106" t="s">
        <v>207</v>
      </c>
      <c r="B106" t="s">
        <v>218</v>
      </c>
      <c r="C106" t="s">
        <v>249</v>
      </c>
      <c r="D106" t="s">
        <v>14</v>
      </c>
      <c r="E106" s="2">
        <v>58.994199999999999</v>
      </c>
      <c r="F106" s="2">
        <v>0.1139</v>
      </c>
      <c r="G106" s="2">
        <v>18.248899999999999</v>
      </c>
      <c r="H106" s="2">
        <v>4.8425000000000002</v>
      </c>
      <c r="I106" s="2">
        <v>0.2913</v>
      </c>
      <c r="J106" s="2">
        <v>5.7999999999999996E-3</v>
      </c>
      <c r="K106" s="2">
        <v>1.23</v>
      </c>
      <c r="L106" s="2">
        <v>8.6277000000000008</v>
      </c>
      <c r="M106" s="2">
        <v>5.1551999999999998</v>
      </c>
      <c r="N106" s="2">
        <v>0</v>
      </c>
      <c r="O106" s="2">
        <f t="shared" si="13"/>
        <v>97.509500000000003</v>
      </c>
      <c r="Q106" s="3">
        <f t="shared" si="22"/>
        <v>58.541192857142867</v>
      </c>
      <c r="R106" s="3">
        <f t="shared" si="22"/>
        <v>8.4297000000000004</v>
      </c>
      <c r="S106" s="3">
        <f t="shared" si="22"/>
        <v>5.6577285714285717</v>
      </c>
      <c r="T106">
        <v>0.98</v>
      </c>
      <c r="U106">
        <v>0.31</v>
      </c>
      <c r="V106">
        <v>0.2</v>
      </c>
      <c r="W106" t="str">
        <f t="shared" si="14"/>
        <v>Wrong</v>
      </c>
    </row>
    <row r="107" spans="1:23" x14ac:dyDescent="0.2">
      <c r="A107" t="s">
        <v>207</v>
      </c>
      <c r="B107" t="s">
        <v>219</v>
      </c>
      <c r="C107" t="s">
        <v>249</v>
      </c>
      <c r="D107" t="s">
        <v>14</v>
      </c>
      <c r="E107" s="2">
        <v>58.892000000000003</v>
      </c>
      <c r="F107" s="2">
        <v>4.3E-3</v>
      </c>
      <c r="G107" s="2">
        <v>18.4771</v>
      </c>
      <c r="H107" s="2">
        <v>5.0212000000000003</v>
      </c>
      <c r="I107" s="2">
        <v>0.2122</v>
      </c>
      <c r="J107" s="2">
        <v>5.1799999999999999E-2</v>
      </c>
      <c r="K107" s="2">
        <v>0.97670000000000001</v>
      </c>
      <c r="L107" s="2">
        <v>8.5576000000000008</v>
      </c>
      <c r="M107" s="2">
        <v>5.8411999999999997</v>
      </c>
      <c r="N107" s="2">
        <v>0</v>
      </c>
      <c r="O107" s="2">
        <f t="shared" si="13"/>
        <v>98.034099999999981</v>
      </c>
      <c r="Q107" s="3">
        <f t="shared" si="22"/>
        <v>58.541192857142867</v>
      </c>
      <c r="R107" s="3">
        <f t="shared" si="22"/>
        <v>8.4297000000000004</v>
      </c>
      <c r="S107" s="3">
        <f t="shared" si="22"/>
        <v>5.6577285714285717</v>
      </c>
      <c r="T107">
        <v>0.98</v>
      </c>
      <c r="U107">
        <v>0.31</v>
      </c>
      <c r="V107">
        <v>0.2</v>
      </c>
      <c r="W107" t="str">
        <f t="shared" si="14"/>
        <v>Ok</v>
      </c>
    </row>
    <row r="108" spans="1:23" x14ac:dyDescent="0.2">
      <c r="A108" t="s">
        <v>207</v>
      </c>
      <c r="B108" t="s">
        <v>220</v>
      </c>
      <c r="C108" t="s">
        <v>249</v>
      </c>
      <c r="D108" t="s">
        <v>14</v>
      </c>
      <c r="E108" s="2">
        <v>59.783900000000003</v>
      </c>
      <c r="F108" s="2">
        <v>5.2600000000000001E-2</v>
      </c>
      <c r="G108" s="2">
        <v>18.637899999999998</v>
      </c>
      <c r="H108" s="2">
        <v>4.4261999999999997</v>
      </c>
      <c r="I108" s="2">
        <v>0.22819999999999999</v>
      </c>
      <c r="J108" s="2">
        <v>2.9499999999999998E-2</v>
      </c>
      <c r="K108" s="2">
        <v>1.5987</v>
      </c>
      <c r="L108" s="2">
        <v>8.359</v>
      </c>
      <c r="M108" s="2">
        <v>4.9805000000000001</v>
      </c>
      <c r="N108" s="2">
        <v>0</v>
      </c>
      <c r="O108" s="2">
        <f t="shared" si="13"/>
        <v>98.096499999999992</v>
      </c>
      <c r="Q108" s="3">
        <f>Q$109</f>
        <v>58.541192857142867</v>
      </c>
      <c r="R108" s="3">
        <f t="shared" ref="R108:S108" si="23">R$109</f>
        <v>8.4297000000000004</v>
      </c>
      <c r="S108" s="3">
        <f t="shared" si="23"/>
        <v>5.6577285714285717</v>
      </c>
      <c r="T108">
        <v>0.98</v>
      </c>
      <c r="U108">
        <v>0.31</v>
      </c>
      <c r="V108">
        <v>0.2</v>
      </c>
      <c r="W108" t="str">
        <f t="shared" si="14"/>
        <v>Wrong</v>
      </c>
    </row>
    <row r="109" spans="1:23" x14ac:dyDescent="0.2">
      <c r="A109" t="s">
        <v>207</v>
      </c>
      <c r="B109" t="s">
        <v>221</v>
      </c>
      <c r="C109" t="s">
        <v>249</v>
      </c>
      <c r="D109" t="s">
        <v>14</v>
      </c>
      <c r="E109" s="2">
        <v>59.476700000000001</v>
      </c>
      <c r="F109" s="2">
        <v>0</v>
      </c>
      <c r="G109" s="2">
        <v>19.026499999999999</v>
      </c>
      <c r="H109" s="2">
        <v>4.5475000000000003</v>
      </c>
      <c r="I109" s="2">
        <v>0.26679999999999998</v>
      </c>
      <c r="J109" s="2">
        <v>3.8899999999999997E-2</v>
      </c>
      <c r="K109" s="2">
        <v>0.87219999999999998</v>
      </c>
      <c r="L109" s="2">
        <v>8.6263000000000005</v>
      </c>
      <c r="M109" s="2">
        <v>5.8113000000000001</v>
      </c>
      <c r="N109" s="2">
        <v>0</v>
      </c>
      <c r="O109" s="2">
        <f t="shared" si="13"/>
        <v>98.666200000000003</v>
      </c>
      <c r="Q109" s="3">
        <f>AVERAGE(E96:E109)</f>
        <v>58.541192857142867</v>
      </c>
      <c r="R109" s="3">
        <f>AVERAGE(L96:L109)</f>
        <v>8.4297000000000004</v>
      </c>
      <c r="S109" s="3">
        <f>AVERAGE(M96:M109)</f>
        <v>5.6577285714285717</v>
      </c>
      <c r="T109">
        <v>0.98</v>
      </c>
      <c r="U109">
        <v>0.31</v>
      </c>
      <c r="V109">
        <v>0.2</v>
      </c>
      <c r="W109" t="str">
        <f t="shared" si="14"/>
        <v>Ok</v>
      </c>
    </row>
    <row r="110" spans="1:23" x14ac:dyDescent="0.2">
      <c r="A110" t="s">
        <v>87</v>
      </c>
      <c r="B110" t="s">
        <v>88</v>
      </c>
      <c r="C110" t="s">
        <v>248</v>
      </c>
      <c r="D110" t="s">
        <v>14</v>
      </c>
      <c r="E110" s="2">
        <v>55.934100000000001</v>
      </c>
      <c r="F110" s="2">
        <v>3.2899999999999999E-2</v>
      </c>
      <c r="G110" s="2">
        <v>20.6599</v>
      </c>
      <c r="H110" s="2">
        <v>6.3015999999999996</v>
      </c>
      <c r="I110" s="2">
        <v>0.42280000000000001</v>
      </c>
      <c r="J110" s="2">
        <v>8.6199999999999999E-2</v>
      </c>
      <c r="K110" s="2">
        <v>1.7302999999999999</v>
      </c>
      <c r="L110" s="2">
        <v>7.9164000000000003</v>
      </c>
      <c r="M110" s="2">
        <v>5.6509</v>
      </c>
      <c r="N110" s="2">
        <v>0</v>
      </c>
      <c r="O110" s="2">
        <f t="shared" si="13"/>
        <v>98.735099999999989</v>
      </c>
      <c r="Q110" s="3">
        <f>Q$112</f>
        <v>55.609400000000001</v>
      </c>
      <c r="R110" s="3">
        <f t="shared" ref="R110:S111" si="24">R$112</f>
        <v>8.0907</v>
      </c>
      <c r="S110" s="3">
        <f t="shared" si="24"/>
        <v>5.1374666666666666</v>
      </c>
      <c r="T110">
        <v>0.98</v>
      </c>
      <c r="U110">
        <v>0.31</v>
      </c>
      <c r="V110">
        <v>0.2</v>
      </c>
      <c r="W110" t="str">
        <f t="shared" si="14"/>
        <v>Wrong</v>
      </c>
    </row>
    <row r="111" spans="1:23" x14ac:dyDescent="0.2">
      <c r="A111" t="s">
        <v>87</v>
      </c>
      <c r="B111" t="s">
        <v>88</v>
      </c>
      <c r="C111" t="s">
        <v>248</v>
      </c>
      <c r="D111" t="s">
        <v>14</v>
      </c>
      <c r="E111" s="2">
        <v>55.470300000000002</v>
      </c>
      <c r="F111" s="2">
        <v>3.3099999999999997E-2</v>
      </c>
      <c r="G111" s="2">
        <v>22.529800000000002</v>
      </c>
      <c r="H111" s="2">
        <v>4.7660999999999998</v>
      </c>
      <c r="I111" s="2">
        <v>0.44840000000000002</v>
      </c>
      <c r="J111" s="2">
        <v>0.06</v>
      </c>
      <c r="K111" s="2">
        <v>3.4428999999999998</v>
      </c>
      <c r="L111" s="2">
        <v>8.4673999999999996</v>
      </c>
      <c r="M111" s="2">
        <v>4.1280999999999999</v>
      </c>
      <c r="N111" s="2">
        <v>0</v>
      </c>
      <c r="O111" s="2">
        <f t="shared" si="13"/>
        <v>99.346099999999993</v>
      </c>
      <c r="Q111" s="3">
        <f>Q$112</f>
        <v>55.609400000000001</v>
      </c>
      <c r="R111" s="3">
        <f t="shared" si="24"/>
        <v>8.0907</v>
      </c>
      <c r="S111" s="3">
        <f t="shared" si="24"/>
        <v>5.1374666666666666</v>
      </c>
      <c r="T111">
        <v>0.98</v>
      </c>
      <c r="U111">
        <v>0.31</v>
      </c>
      <c r="V111">
        <v>0.2</v>
      </c>
      <c r="W111" t="str">
        <f t="shared" si="14"/>
        <v>Wrong</v>
      </c>
    </row>
    <row r="112" spans="1:23" x14ac:dyDescent="0.2">
      <c r="A112" t="s">
        <v>87</v>
      </c>
      <c r="B112" t="s">
        <v>88</v>
      </c>
      <c r="C112" t="s">
        <v>248</v>
      </c>
      <c r="D112" t="s">
        <v>14</v>
      </c>
      <c r="E112" s="2">
        <v>55.4238</v>
      </c>
      <c r="F112" s="2">
        <v>3.5099999999999999E-2</v>
      </c>
      <c r="G112" s="2">
        <v>21.065300000000001</v>
      </c>
      <c r="H112" s="2">
        <v>6.1177000000000001</v>
      </c>
      <c r="I112" s="2">
        <v>0.35830000000000001</v>
      </c>
      <c r="J112" s="2">
        <v>6.4399999999999999E-2</v>
      </c>
      <c r="K112" s="2">
        <v>1.9360999999999999</v>
      </c>
      <c r="L112" s="2">
        <v>7.8883000000000001</v>
      </c>
      <c r="M112" s="2">
        <v>5.6334</v>
      </c>
      <c r="N112" s="2">
        <v>0</v>
      </c>
      <c r="O112" s="2">
        <f t="shared" si="13"/>
        <v>98.522400000000005</v>
      </c>
      <c r="Q112" s="3">
        <f>AVERAGE(E110:E112)</f>
        <v>55.609400000000001</v>
      </c>
      <c r="R112" s="3">
        <f>AVERAGE(L110:L112)</f>
        <v>8.0907</v>
      </c>
      <c r="S112" s="3">
        <f>AVERAGE(M110:M112)</f>
        <v>5.1374666666666666</v>
      </c>
      <c r="T112">
        <v>0.98</v>
      </c>
      <c r="U112">
        <v>0.31</v>
      </c>
      <c r="V112">
        <v>0.2</v>
      </c>
      <c r="W112" t="str">
        <f t="shared" si="14"/>
        <v>Wrong</v>
      </c>
    </row>
    <row r="113" spans="1:23" x14ac:dyDescent="0.2">
      <c r="A113" t="s">
        <v>222</v>
      </c>
      <c r="B113" t="s">
        <v>223</v>
      </c>
      <c r="C113" t="s">
        <v>248</v>
      </c>
      <c r="D113" t="s">
        <v>14</v>
      </c>
      <c r="E113" s="2">
        <v>57.593000000000004</v>
      </c>
      <c r="F113" s="2">
        <v>3.56E-2</v>
      </c>
      <c r="G113" s="2">
        <v>19.450199999999999</v>
      </c>
      <c r="H113" s="2">
        <v>4.9877000000000002</v>
      </c>
      <c r="I113" s="2">
        <v>0.2419</v>
      </c>
      <c r="J113" s="2">
        <v>1.9099999999999999E-2</v>
      </c>
      <c r="K113" s="2">
        <v>0.77629999999999999</v>
      </c>
      <c r="L113" s="2">
        <v>7.3952</v>
      </c>
      <c r="M113" s="2">
        <v>5.6249000000000002</v>
      </c>
      <c r="N113" s="2">
        <v>0</v>
      </c>
      <c r="O113" s="2">
        <f t="shared" si="13"/>
        <v>96.123900000000006</v>
      </c>
      <c r="Q113" s="3">
        <f t="shared" ref="Q113:S115" si="25">Q$117</f>
        <v>58.863680000000009</v>
      </c>
      <c r="R113" s="3">
        <f t="shared" si="25"/>
        <v>7.8305199999999999</v>
      </c>
      <c r="S113" s="3">
        <f t="shared" si="25"/>
        <v>5.56114</v>
      </c>
      <c r="T113">
        <v>0.98</v>
      </c>
      <c r="U113">
        <v>0.31</v>
      </c>
      <c r="V113">
        <v>0.2</v>
      </c>
      <c r="W113" t="str">
        <f t="shared" si="14"/>
        <v>Wrong</v>
      </c>
    </row>
    <row r="114" spans="1:23" x14ac:dyDescent="0.2">
      <c r="A114" t="s">
        <v>222</v>
      </c>
      <c r="B114" t="s">
        <v>224</v>
      </c>
      <c r="C114" t="s">
        <v>248</v>
      </c>
      <c r="D114" t="s">
        <v>14</v>
      </c>
      <c r="E114" s="2">
        <v>58.949100000000001</v>
      </c>
      <c r="F114" s="2">
        <v>1.8599999999999998E-2</v>
      </c>
      <c r="G114" s="2">
        <v>19.296700000000001</v>
      </c>
      <c r="H114" s="2">
        <v>4.6492000000000004</v>
      </c>
      <c r="I114" s="2">
        <v>0.23830000000000001</v>
      </c>
      <c r="J114" s="2">
        <v>6.2100000000000002E-2</v>
      </c>
      <c r="K114" s="2">
        <v>0.93789999999999996</v>
      </c>
      <c r="L114" s="2">
        <v>7.2319000000000004</v>
      </c>
      <c r="M114" s="2">
        <v>5.4409999999999998</v>
      </c>
      <c r="N114" s="2">
        <v>0</v>
      </c>
      <c r="O114" s="2">
        <f t="shared" si="13"/>
        <v>96.824799999999996</v>
      </c>
      <c r="Q114" s="3">
        <f t="shared" si="25"/>
        <v>58.863680000000009</v>
      </c>
      <c r="R114" s="3">
        <f t="shared" si="25"/>
        <v>7.8305199999999999</v>
      </c>
      <c r="S114" s="3">
        <f t="shared" si="25"/>
        <v>5.56114</v>
      </c>
      <c r="T114">
        <v>0.98</v>
      </c>
      <c r="U114">
        <v>0.31</v>
      </c>
      <c r="V114">
        <v>0.2</v>
      </c>
      <c r="W114" t="str">
        <f t="shared" si="14"/>
        <v>Wrong</v>
      </c>
    </row>
    <row r="115" spans="1:23" x14ac:dyDescent="0.2">
      <c r="A115" t="s">
        <v>222</v>
      </c>
      <c r="B115" t="s">
        <v>225</v>
      </c>
      <c r="C115" t="s">
        <v>248</v>
      </c>
      <c r="D115" t="s">
        <v>14</v>
      </c>
      <c r="E115" s="2">
        <v>59.053600000000003</v>
      </c>
      <c r="F115" s="2">
        <v>3.8699999999999998E-2</v>
      </c>
      <c r="G115" s="2">
        <v>19.536300000000001</v>
      </c>
      <c r="H115" s="2">
        <v>4.9976000000000003</v>
      </c>
      <c r="I115" s="2">
        <v>0.60209999999999997</v>
      </c>
      <c r="J115" s="2">
        <v>4.7E-2</v>
      </c>
      <c r="K115" s="2">
        <v>0.81859999999999999</v>
      </c>
      <c r="L115" s="2">
        <v>8.2927</v>
      </c>
      <c r="M115" s="2">
        <v>5.7460000000000004</v>
      </c>
      <c r="N115" s="2">
        <v>0</v>
      </c>
      <c r="O115" s="2">
        <f t="shared" si="13"/>
        <v>99.132599999999996</v>
      </c>
      <c r="Q115" s="3">
        <f t="shared" si="25"/>
        <v>58.863680000000009</v>
      </c>
      <c r="R115" s="3">
        <f t="shared" si="25"/>
        <v>7.8305199999999999</v>
      </c>
      <c r="S115" s="3">
        <f t="shared" si="25"/>
        <v>5.56114</v>
      </c>
      <c r="T115">
        <v>0.98</v>
      </c>
      <c r="U115">
        <v>0.31</v>
      </c>
      <c r="V115">
        <v>0.2</v>
      </c>
      <c r="W115" t="str">
        <f t="shared" si="14"/>
        <v>Wrong</v>
      </c>
    </row>
    <row r="116" spans="1:23" x14ac:dyDescent="0.2">
      <c r="A116" t="s">
        <v>222</v>
      </c>
      <c r="B116" t="s">
        <v>226</v>
      </c>
      <c r="C116" t="s">
        <v>248</v>
      </c>
      <c r="D116" t="s">
        <v>14</v>
      </c>
      <c r="E116" s="2">
        <v>59.5167</v>
      </c>
      <c r="F116" s="2">
        <v>1.4E-2</v>
      </c>
      <c r="G116" s="2">
        <v>19.1069</v>
      </c>
      <c r="H116" s="2">
        <v>4.4825999999999997</v>
      </c>
      <c r="I116" s="2">
        <v>0.33560000000000001</v>
      </c>
      <c r="J116" s="2">
        <v>5.7599999999999998E-2</v>
      </c>
      <c r="K116" s="2">
        <v>1.2618</v>
      </c>
      <c r="L116" s="2">
        <v>8.0419</v>
      </c>
      <c r="M116" s="2">
        <v>5.4462999999999999</v>
      </c>
      <c r="N116" s="2">
        <v>0</v>
      </c>
      <c r="O116" s="2">
        <f t="shared" si="13"/>
        <v>98.26339999999999</v>
      </c>
      <c r="Q116" s="3">
        <f>Q$117</f>
        <v>58.863680000000009</v>
      </c>
      <c r="R116" s="3">
        <f t="shared" ref="R116:S116" si="26">R$117</f>
        <v>7.8305199999999999</v>
      </c>
      <c r="S116" s="3">
        <f t="shared" si="26"/>
        <v>5.56114</v>
      </c>
      <c r="T116">
        <v>0.98</v>
      </c>
      <c r="U116">
        <v>0.31</v>
      </c>
      <c r="V116">
        <v>0.2</v>
      </c>
      <c r="W116" t="str">
        <f t="shared" si="14"/>
        <v>Ok</v>
      </c>
    </row>
    <row r="117" spans="1:23" x14ac:dyDescent="0.2">
      <c r="A117" t="s">
        <v>222</v>
      </c>
      <c r="B117" t="s">
        <v>227</v>
      </c>
      <c r="C117" t="s">
        <v>248</v>
      </c>
      <c r="D117" t="s">
        <v>14</v>
      </c>
      <c r="E117" s="2">
        <v>59.206000000000003</v>
      </c>
      <c r="F117" s="2">
        <v>0</v>
      </c>
      <c r="G117" s="2">
        <v>19.524100000000001</v>
      </c>
      <c r="H117" s="2">
        <v>5.3493000000000004</v>
      </c>
      <c r="I117" s="2">
        <v>0.23130000000000001</v>
      </c>
      <c r="J117" s="2">
        <v>2.7900000000000001E-2</v>
      </c>
      <c r="K117" s="2">
        <v>1.2505999999999999</v>
      </c>
      <c r="L117" s="2">
        <v>8.1908999999999992</v>
      </c>
      <c r="M117" s="2">
        <v>5.5475000000000003</v>
      </c>
      <c r="N117" s="2">
        <v>0</v>
      </c>
      <c r="O117" s="2">
        <f t="shared" si="13"/>
        <v>99.327600000000018</v>
      </c>
      <c r="Q117" s="3">
        <f>AVERAGE(E113:E117)</f>
        <v>58.863680000000009</v>
      </c>
      <c r="R117" s="3">
        <f>AVERAGE(L113:L117)</f>
        <v>7.8305199999999999</v>
      </c>
      <c r="S117" s="3">
        <f>AVERAGE(M113:M117)</f>
        <v>5.56114</v>
      </c>
      <c r="T117">
        <v>0.98</v>
      </c>
      <c r="U117">
        <v>0.31</v>
      </c>
      <c r="V117">
        <v>0.2</v>
      </c>
      <c r="W117" t="str">
        <f t="shared" si="14"/>
        <v>Wrong</v>
      </c>
    </row>
    <row r="118" spans="1:23" x14ac:dyDescent="0.2">
      <c r="A118" t="s">
        <v>228</v>
      </c>
      <c r="B118" t="s">
        <v>229</v>
      </c>
      <c r="C118" t="s">
        <v>248</v>
      </c>
      <c r="D118" t="s">
        <v>14</v>
      </c>
      <c r="E118" s="2">
        <v>58.808799999999998</v>
      </c>
      <c r="F118" s="2">
        <v>6.83E-2</v>
      </c>
      <c r="G118" s="2">
        <v>19.815200000000001</v>
      </c>
      <c r="H118" s="2">
        <v>4.3563000000000001</v>
      </c>
      <c r="I118" s="2">
        <v>0.25640000000000002</v>
      </c>
      <c r="J118" s="2">
        <v>6.7799999999999999E-2</v>
      </c>
      <c r="K118" s="2">
        <v>0.63570000000000004</v>
      </c>
      <c r="L118" s="2">
        <v>8.4613999999999994</v>
      </c>
      <c r="M118" s="2">
        <v>5.9744000000000002</v>
      </c>
      <c r="N118" s="2">
        <v>0</v>
      </c>
      <c r="O118" s="2">
        <f t="shared" si="13"/>
        <v>98.444300000000013</v>
      </c>
      <c r="Q118" s="3">
        <f>Q$120</f>
        <v>59.461199999999998</v>
      </c>
      <c r="R118" s="3">
        <f t="shared" ref="R118:S119" si="27">R$120</f>
        <v>8.2742666666666675</v>
      </c>
      <c r="S118" s="3">
        <f t="shared" si="27"/>
        <v>5.953033333333333</v>
      </c>
      <c r="T118">
        <v>0.98</v>
      </c>
      <c r="U118">
        <v>0.31</v>
      </c>
      <c r="V118">
        <v>0.2</v>
      </c>
      <c r="W118" t="str">
        <f t="shared" si="14"/>
        <v>Ok</v>
      </c>
    </row>
    <row r="119" spans="1:23" x14ac:dyDescent="0.2">
      <c r="A119" t="s">
        <v>228</v>
      </c>
      <c r="B119" t="s">
        <v>230</v>
      </c>
      <c r="C119" t="s">
        <v>248</v>
      </c>
      <c r="D119" t="s">
        <v>14</v>
      </c>
      <c r="E119" s="2">
        <v>59.4285</v>
      </c>
      <c r="F119" s="2">
        <v>3.7400000000000003E-2</v>
      </c>
      <c r="G119" s="2">
        <v>20.089500000000001</v>
      </c>
      <c r="H119" s="2">
        <v>3.5727000000000002</v>
      </c>
      <c r="I119" s="2">
        <v>0.16200000000000001</v>
      </c>
      <c r="J119" s="2">
        <v>7.2499999999999995E-2</v>
      </c>
      <c r="K119" s="2">
        <v>0.97440000000000004</v>
      </c>
      <c r="L119" s="2">
        <v>8.1952999999999996</v>
      </c>
      <c r="M119" s="2">
        <v>6.1026999999999996</v>
      </c>
      <c r="N119" s="2">
        <v>0</v>
      </c>
      <c r="O119" s="2">
        <f t="shared" si="13"/>
        <v>98.635000000000005</v>
      </c>
      <c r="Q119" s="3">
        <f>Q$120</f>
        <v>59.461199999999998</v>
      </c>
      <c r="R119" s="3">
        <f t="shared" si="27"/>
        <v>8.2742666666666675</v>
      </c>
      <c r="S119" s="3">
        <f t="shared" si="27"/>
        <v>5.953033333333333</v>
      </c>
      <c r="T119">
        <v>0.98</v>
      </c>
      <c r="U119">
        <v>0.31</v>
      </c>
      <c r="V119">
        <v>0.2</v>
      </c>
      <c r="W119" t="str">
        <f t="shared" si="14"/>
        <v>Ok</v>
      </c>
    </row>
    <row r="120" spans="1:23" x14ac:dyDescent="0.2">
      <c r="A120" t="s">
        <v>228</v>
      </c>
      <c r="B120" t="s">
        <v>231</v>
      </c>
      <c r="C120" t="s">
        <v>248</v>
      </c>
      <c r="D120" t="s">
        <v>14</v>
      </c>
      <c r="E120" s="2">
        <v>60.146299999999997</v>
      </c>
      <c r="F120" s="2">
        <v>4.0599999999999997E-2</v>
      </c>
      <c r="G120" s="2">
        <v>19.7178</v>
      </c>
      <c r="H120" s="2">
        <v>4.1467999999999998</v>
      </c>
      <c r="I120" s="2">
        <v>6.7000000000000004E-2</v>
      </c>
      <c r="J120" s="2">
        <v>7.9799999999999996E-2</v>
      </c>
      <c r="K120" s="2">
        <v>1.0288999999999999</v>
      </c>
      <c r="L120" s="2">
        <v>8.1661000000000001</v>
      </c>
      <c r="M120" s="2">
        <v>5.782</v>
      </c>
      <c r="N120" s="2">
        <v>0</v>
      </c>
      <c r="O120" s="2">
        <f t="shared" si="13"/>
        <v>99.175299999999979</v>
      </c>
      <c r="Q120" s="3">
        <f>AVERAGE(E118:E120)</f>
        <v>59.461199999999998</v>
      </c>
      <c r="R120" s="3">
        <f>AVERAGE(L118:L120)</f>
        <v>8.2742666666666675</v>
      </c>
      <c r="S120" s="3">
        <f>AVERAGE(M118:M120)</f>
        <v>5.953033333333333</v>
      </c>
      <c r="T120">
        <v>0.98</v>
      </c>
      <c r="U120">
        <v>0.31</v>
      </c>
      <c r="V120">
        <v>0.2</v>
      </c>
      <c r="W120" t="str">
        <f t="shared" si="14"/>
        <v>Ok</v>
      </c>
    </row>
    <row r="121" spans="1:23" x14ac:dyDescent="0.2">
      <c r="A121" t="s">
        <v>233</v>
      </c>
      <c r="B121" t="s">
        <v>232</v>
      </c>
      <c r="C121" t="s">
        <v>248</v>
      </c>
      <c r="D121" t="s">
        <v>14</v>
      </c>
      <c r="E121" s="2">
        <v>58.552999999999997</v>
      </c>
      <c r="F121" s="2">
        <v>7.1199999999999999E-2</v>
      </c>
      <c r="G121" s="2">
        <v>19.520800000000001</v>
      </c>
      <c r="H121" s="2">
        <v>4.9013</v>
      </c>
      <c r="I121" s="2">
        <v>0.16819999999999999</v>
      </c>
      <c r="J121" s="2">
        <v>5.0599999999999999E-2</v>
      </c>
      <c r="K121" s="2">
        <v>0.71840000000000004</v>
      </c>
      <c r="L121" s="2">
        <v>8.7149999999999999</v>
      </c>
      <c r="M121" s="2">
        <v>6.0449999999999999</v>
      </c>
      <c r="N121" s="2">
        <v>0</v>
      </c>
      <c r="O121" s="2">
        <f t="shared" si="13"/>
        <v>98.743500000000012</v>
      </c>
      <c r="Q121" s="3">
        <f>E121</f>
        <v>58.552999999999997</v>
      </c>
      <c r="R121" s="3">
        <f>L121</f>
        <v>8.7149999999999999</v>
      </c>
      <c r="S121" s="3">
        <f>M121</f>
        <v>6.0449999999999999</v>
      </c>
      <c r="T121">
        <v>0.98</v>
      </c>
      <c r="U121">
        <v>0.31</v>
      </c>
      <c r="V121">
        <v>0.2</v>
      </c>
      <c r="W121" t="str">
        <f t="shared" si="14"/>
        <v>Ok</v>
      </c>
    </row>
    <row r="122" spans="1:23" x14ac:dyDescent="0.2">
      <c r="A122" t="s">
        <v>238</v>
      </c>
      <c r="B122" t="s">
        <v>234</v>
      </c>
      <c r="C122" t="s">
        <v>248</v>
      </c>
      <c r="D122" t="s">
        <v>14</v>
      </c>
      <c r="E122" s="2">
        <v>56.7943</v>
      </c>
      <c r="F122" s="2">
        <v>2.7799999999999998E-2</v>
      </c>
      <c r="G122" s="2">
        <v>19.1936</v>
      </c>
      <c r="H122" s="2">
        <v>5.0326000000000004</v>
      </c>
      <c r="I122" s="2">
        <v>0.18190000000000001</v>
      </c>
      <c r="J122" s="2">
        <v>7.6300000000000007E-2</v>
      </c>
      <c r="K122" s="2">
        <v>0.56179999999999997</v>
      </c>
      <c r="L122" s="2">
        <v>7.6942000000000004</v>
      </c>
      <c r="M122" s="2">
        <v>5.7196999999999996</v>
      </c>
      <c r="N122" s="2">
        <v>0</v>
      </c>
      <c r="O122" s="2">
        <f t="shared" si="13"/>
        <v>95.282200000000003</v>
      </c>
      <c r="Q122" s="3">
        <f t="shared" ref="Q122:Q123" si="28">Q$125</f>
        <v>57.818350000000002</v>
      </c>
      <c r="R122" s="3">
        <f t="shared" ref="R122:S124" si="29">R$125</f>
        <v>8.1575500000000005</v>
      </c>
      <c r="S122" s="3">
        <f t="shared" si="29"/>
        <v>5.7928249999999997</v>
      </c>
      <c r="T122">
        <v>0.98</v>
      </c>
      <c r="U122">
        <v>0.31</v>
      </c>
      <c r="V122">
        <v>0.2</v>
      </c>
      <c r="W122" t="str">
        <f t="shared" si="14"/>
        <v>Wrong</v>
      </c>
    </row>
    <row r="123" spans="1:23" x14ac:dyDescent="0.2">
      <c r="A123" t="s">
        <v>238</v>
      </c>
      <c r="B123" t="s">
        <v>235</v>
      </c>
      <c r="C123" t="s">
        <v>248</v>
      </c>
      <c r="D123" t="s">
        <v>14</v>
      </c>
      <c r="E123" s="2">
        <v>57.076799999999999</v>
      </c>
      <c r="F123" s="2">
        <v>5.91E-2</v>
      </c>
      <c r="G123" s="2">
        <v>19.262499999999999</v>
      </c>
      <c r="H123" s="2">
        <v>4.6421000000000001</v>
      </c>
      <c r="I123" s="2">
        <v>0.29920000000000002</v>
      </c>
      <c r="J123" s="2">
        <v>2.8000000000000001E-2</v>
      </c>
      <c r="K123" s="2">
        <v>0.74539999999999995</v>
      </c>
      <c r="L123" s="2">
        <v>8.3391000000000002</v>
      </c>
      <c r="M123" s="2">
        <v>6.0042999999999997</v>
      </c>
      <c r="N123" s="2">
        <v>0</v>
      </c>
      <c r="O123" s="2">
        <f t="shared" si="13"/>
        <v>96.456500000000005</v>
      </c>
      <c r="Q123" s="3">
        <f t="shared" si="28"/>
        <v>57.818350000000002</v>
      </c>
      <c r="R123" s="3">
        <f t="shared" si="29"/>
        <v>8.1575500000000005</v>
      </c>
      <c r="S123" s="3">
        <f t="shared" si="29"/>
        <v>5.7928249999999997</v>
      </c>
      <c r="T123">
        <v>0.98</v>
      </c>
      <c r="U123">
        <v>0.31</v>
      </c>
      <c r="V123">
        <v>0.2</v>
      </c>
      <c r="W123" t="str">
        <f t="shared" si="14"/>
        <v>Wrong</v>
      </c>
    </row>
    <row r="124" spans="1:23" x14ac:dyDescent="0.2">
      <c r="A124" t="s">
        <v>238</v>
      </c>
      <c r="B124" t="s">
        <v>236</v>
      </c>
      <c r="C124" t="s">
        <v>248</v>
      </c>
      <c r="D124" t="s">
        <v>14</v>
      </c>
      <c r="E124" s="2">
        <v>58.490200000000002</v>
      </c>
      <c r="F124" s="2">
        <v>2.1700000000000001E-2</v>
      </c>
      <c r="G124" s="2">
        <v>19.504200000000001</v>
      </c>
      <c r="H124" s="2">
        <v>4.3613999999999997</v>
      </c>
      <c r="I124" s="2">
        <v>0.2666</v>
      </c>
      <c r="J124" s="2">
        <v>5.5500000000000001E-2</v>
      </c>
      <c r="K124" s="2">
        <v>0.86119999999999997</v>
      </c>
      <c r="L124" s="2">
        <v>8.2691999999999997</v>
      </c>
      <c r="M124" s="2">
        <v>5.8522999999999996</v>
      </c>
      <c r="N124" s="2">
        <v>0</v>
      </c>
      <c r="O124" s="2">
        <f t="shared" si="13"/>
        <v>97.682299999999998</v>
      </c>
      <c r="Q124" s="3">
        <f>Q$125</f>
        <v>57.818350000000002</v>
      </c>
      <c r="R124" s="3">
        <f t="shared" si="29"/>
        <v>8.1575500000000005</v>
      </c>
      <c r="S124" s="3">
        <f t="shared" si="29"/>
        <v>5.7928249999999997</v>
      </c>
      <c r="T124">
        <v>0.98</v>
      </c>
      <c r="U124">
        <v>0.31</v>
      </c>
      <c r="V124">
        <v>0.2</v>
      </c>
      <c r="W124" t="str">
        <f t="shared" si="14"/>
        <v>Ok</v>
      </c>
    </row>
    <row r="125" spans="1:23" x14ac:dyDescent="0.2">
      <c r="A125" t="s">
        <v>238</v>
      </c>
      <c r="B125" t="s">
        <v>237</v>
      </c>
      <c r="C125" t="s">
        <v>248</v>
      </c>
      <c r="D125" t="s">
        <v>14</v>
      </c>
      <c r="E125" s="2">
        <v>58.912100000000002</v>
      </c>
      <c r="F125" s="2">
        <v>8.6599999999999996E-2</v>
      </c>
      <c r="G125" s="2">
        <v>19.206</v>
      </c>
      <c r="H125" s="2">
        <v>5.0087000000000002</v>
      </c>
      <c r="I125" s="2">
        <v>0.26960000000000001</v>
      </c>
      <c r="J125" s="2">
        <v>7.3099999999999998E-2</v>
      </c>
      <c r="K125" s="2">
        <v>0.87170000000000003</v>
      </c>
      <c r="L125" s="2">
        <v>8.3277000000000001</v>
      </c>
      <c r="M125" s="2">
        <v>5.5949999999999998</v>
      </c>
      <c r="N125" s="2">
        <v>0</v>
      </c>
      <c r="O125" s="2">
        <f t="shared" si="13"/>
        <v>98.350500000000011</v>
      </c>
      <c r="Q125" s="3">
        <f>AVERAGE(E122:E125)</f>
        <v>57.818350000000002</v>
      </c>
      <c r="R125" s="3">
        <f>AVERAGE(L122:L125)</f>
        <v>8.1575500000000005</v>
      </c>
      <c r="S125" s="3">
        <f>AVERAGE(M122:M125)</f>
        <v>5.7928249999999997</v>
      </c>
      <c r="T125">
        <v>0.98</v>
      </c>
      <c r="U125">
        <v>0.31</v>
      </c>
      <c r="V125">
        <v>0.2</v>
      </c>
      <c r="W125" t="str">
        <f t="shared" si="14"/>
        <v>Wrong</v>
      </c>
    </row>
    <row r="126" spans="1:23" x14ac:dyDescent="0.2">
      <c r="A126" t="s">
        <v>15</v>
      </c>
      <c r="B126" t="s">
        <v>17</v>
      </c>
      <c r="C126" t="s">
        <v>247</v>
      </c>
      <c r="D126" t="s">
        <v>14</v>
      </c>
      <c r="E126" s="2">
        <v>57.426699999999997</v>
      </c>
      <c r="F126" s="2">
        <v>6.8400000000000002E-2</v>
      </c>
      <c r="G126" s="2">
        <v>18.713200000000001</v>
      </c>
      <c r="H126" s="2">
        <v>4.2652000000000001</v>
      </c>
      <c r="I126" s="2">
        <v>0.2752</v>
      </c>
      <c r="J126" s="2">
        <v>4.5499999999999999E-2</v>
      </c>
      <c r="K126" s="2">
        <v>1.1720999999999999</v>
      </c>
      <c r="L126" s="2">
        <v>7.7793999999999999</v>
      </c>
      <c r="M126" s="2">
        <v>5.3577000000000004</v>
      </c>
      <c r="N126" s="2">
        <v>0</v>
      </c>
      <c r="O126" s="2">
        <f t="shared" si="13"/>
        <v>95.103399999999993</v>
      </c>
      <c r="Q126" s="3">
        <f t="shared" ref="Q126:S152" si="30">Q$154</f>
        <v>58.594613793103441</v>
      </c>
      <c r="R126" s="3">
        <f t="shared" si="30"/>
        <v>8.2636379310344825</v>
      </c>
      <c r="S126" s="3">
        <f t="shared" si="30"/>
        <v>5.6298724137931044</v>
      </c>
      <c r="T126">
        <v>0.98</v>
      </c>
      <c r="U126">
        <v>0.31</v>
      </c>
      <c r="V126">
        <v>0.2</v>
      </c>
      <c r="W126" t="str">
        <f t="shared" si="14"/>
        <v>Wrong</v>
      </c>
    </row>
    <row r="127" spans="1:23" x14ac:dyDescent="0.2">
      <c r="A127" t="s">
        <v>15</v>
      </c>
      <c r="B127" t="s">
        <v>18</v>
      </c>
      <c r="C127" t="s">
        <v>247</v>
      </c>
      <c r="D127" t="s">
        <v>14</v>
      </c>
      <c r="E127" s="2">
        <v>57.025199999999998</v>
      </c>
      <c r="F127" s="2">
        <v>1.72E-2</v>
      </c>
      <c r="G127" s="2">
        <v>18.3629</v>
      </c>
      <c r="H127" s="2">
        <v>4.5942999999999996</v>
      </c>
      <c r="I127" s="2">
        <v>0.2339</v>
      </c>
      <c r="J127" s="2">
        <v>3.2899999999999999E-2</v>
      </c>
      <c r="K127" s="2">
        <v>0.97629999999999995</v>
      </c>
      <c r="L127" s="2">
        <v>8.3526000000000007</v>
      </c>
      <c r="M127" s="2">
        <v>5.5319000000000003</v>
      </c>
      <c r="N127" s="2">
        <v>0</v>
      </c>
      <c r="O127" s="2">
        <f t="shared" si="13"/>
        <v>95.127199999999988</v>
      </c>
      <c r="Q127" s="3">
        <f t="shared" si="30"/>
        <v>58.594613793103441</v>
      </c>
      <c r="R127" s="3">
        <f t="shared" si="30"/>
        <v>8.2636379310344825</v>
      </c>
      <c r="S127" s="3">
        <f t="shared" si="30"/>
        <v>5.6298724137931044</v>
      </c>
      <c r="T127">
        <v>0.98</v>
      </c>
      <c r="U127">
        <v>0.31</v>
      </c>
      <c r="V127">
        <v>0.2</v>
      </c>
      <c r="W127" t="str">
        <f t="shared" si="14"/>
        <v>Wrong</v>
      </c>
    </row>
    <row r="128" spans="1:23" x14ac:dyDescent="0.2">
      <c r="A128" t="s">
        <v>15</v>
      </c>
      <c r="B128" t="s">
        <v>19</v>
      </c>
      <c r="C128" t="s">
        <v>247</v>
      </c>
      <c r="D128" t="s">
        <v>14</v>
      </c>
      <c r="E128" s="2">
        <v>57.8279</v>
      </c>
      <c r="F128" s="2">
        <v>3.8300000000000001E-2</v>
      </c>
      <c r="G128" s="2">
        <v>18.820599999999999</v>
      </c>
      <c r="H128" s="2">
        <v>4.1208999999999998</v>
      </c>
      <c r="I128" s="2">
        <v>0.224</v>
      </c>
      <c r="J128" s="2">
        <v>2.5899999999999999E-2</v>
      </c>
      <c r="K128" s="2">
        <v>1.2035</v>
      </c>
      <c r="L128" s="2">
        <v>7.8815999999999997</v>
      </c>
      <c r="M128" s="2">
        <v>5.2182000000000004</v>
      </c>
      <c r="N128" s="2">
        <v>0</v>
      </c>
      <c r="O128" s="2">
        <f t="shared" si="13"/>
        <v>95.360900000000015</v>
      </c>
      <c r="Q128" s="3">
        <f t="shared" si="30"/>
        <v>58.594613793103441</v>
      </c>
      <c r="R128" s="3">
        <f t="shared" si="30"/>
        <v>8.2636379310344825</v>
      </c>
      <c r="S128" s="3">
        <f t="shared" si="30"/>
        <v>5.6298724137931044</v>
      </c>
      <c r="T128">
        <v>0.98</v>
      </c>
      <c r="U128">
        <v>0.31</v>
      </c>
      <c r="V128">
        <v>0.2</v>
      </c>
      <c r="W128" t="str">
        <f t="shared" si="14"/>
        <v>Wrong</v>
      </c>
    </row>
    <row r="129" spans="1:23" x14ac:dyDescent="0.2">
      <c r="A129" t="s">
        <v>15</v>
      </c>
      <c r="B129" t="s">
        <v>20</v>
      </c>
      <c r="C129" t="s">
        <v>247</v>
      </c>
      <c r="D129" t="s">
        <v>14</v>
      </c>
      <c r="E129" s="2">
        <v>57.505600000000001</v>
      </c>
      <c r="F129" s="2">
        <v>0</v>
      </c>
      <c r="G129" s="2">
        <v>18.7819</v>
      </c>
      <c r="H129" s="2">
        <v>4.3898000000000001</v>
      </c>
      <c r="I129" s="2">
        <v>0.20219999999999999</v>
      </c>
      <c r="J129" s="2">
        <v>5.3400000000000003E-2</v>
      </c>
      <c r="K129" s="2">
        <v>0.99470000000000003</v>
      </c>
      <c r="L129" s="2">
        <v>7.9912999999999998</v>
      </c>
      <c r="M129" s="2">
        <v>5.5000999999999998</v>
      </c>
      <c r="N129" s="2">
        <v>0</v>
      </c>
      <c r="O129" s="2">
        <f t="shared" si="13"/>
        <v>95.418999999999983</v>
      </c>
      <c r="Q129" s="3">
        <f t="shared" si="30"/>
        <v>58.594613793103441</v>
      </c>
      <c r="R129" s="3">
        <f t="shared" si="30"/>
        <v>8.2636379310344825</v>
      </c>
      <c r="S129" s="3">
        <f t="shared" si="30"/>
        <v>5.6298724137931044</v>
      </c>
      <c r="T129">
        <v>0.98</v>
      </c>
      <c r="U129">
        <v>0.31</v>
      </c>
      <c r="V129">
        <v>0.2</v>
      </c>
      <c r="W129" t="str">
        <f t="shared" si="14"/>
        <v>Wrong</v>
      </c>
    </row>
    <row r="130" spans="1:23" x14ac:dyDescent="0.2">
      <c r="A130" t="s">
        <v>15</v>
      </c>
      <c r="B130" t="s">
        <v>21</v>
      </c>
      <c r="C130" t="s">
        <v>247</v>
      </c>
      <c r="D130" t="s">
        <v>14</v>
      </c>
      <c r="E130" s="2">
        <v>57.597099999999998</v>
      </c>
      <c r="F130" s="2">
        <v>3.8300000000000001E-2</v>
      </c>
      <c r="G130" s="2">
        <v>18.577100000000002</v>
      </c>
      <c r="H130" s="2">
        <v>4.5022000000000002</v>
      </c>
      <c r="I130" s="2">
        <v>0.22620000000000001</v>
      </c>
      <c r="J130" s="2">
        <v>5.6800000000000003E-2</v>
      </c>
      <c r="K130" s="2">
        <v>1.0141</v>
      </c>
      <c r="L130" s="2">
        <v>7.883</v>
      </c>
      <c r="M130" s="2">
        <v>5.5608000000000004</v>
      </c>
      <c r="N130" s="2">
        <v>0</v>
      </c>
      <c r="O130" s="2">
        <f t="shared" ref="O130:O193" si="31">SUM(E130:N130)</f>
        <v>95.455600000000004</v>
      </c>
      <c r="Q130" s="3">
        <f t="shared" si="30"/>
        <v>58.594613793103441</v>
      </c>
      <c r="R130" s="3">
        <f t="shared" si="30"/>
        <v>8.2636379310344825</v>
      </c>
      <c r="S130" s="3">
        <f t="shared" si="30"/>
        <v>5.6298724137931044</v>
      </c>
      <c r="T130">
        <v>0.98</v>
      </c>
      <c r="U130">
        <v>0.31</v>
      </c>
      <c r="V130">
        <v>0.2</v>
      </c>
      <c r="W130" t="str">
        <f t="shared" si="14"/>
        <v>Wrong</v>
      </c>
    </row>
    <row r="131" spans="1:23" x14ac:dyDescent="0.2">
      <c r="A131" t="s">
        <v>15</v>
      </c>
      <c r="B131" t="s">
        <v>22</v>
      </c>
      <c r="C131" t="s">
        <v>247</v>
      </c>
      <c r="D131" t="s">
        <v>14</v>
      </c>
      <c r="E131" s="2">
        <v>57.508099999999999</v>
      </c>
      <c r="F131" s="2">
        <v>0</v>
      </c>
      <c r="G131" s="2">
        <v>18.584399999999999</v>
      </c>
      <c r="H131" s="2">
        <v>4.5309999999999997</v>
      </c>
      <c r="I131" s="2">
        <v>0.2127</v>
      </c>
      <c r="J131" s="2">
        <v>5.5300000000000002E-2</v>
      </c>
      <c r="K131" s="2">
        <v>1.1504000000000001</v>
      </c>
      <c r="L131" s="2">
        <v>7.9569000000000001</v>
      </c>
      <c r="M131" s="2">
        <v>5.5113000000000003</v>
      </c>
      <c r="N131" s="2">
        <v>0</v>
      </c>
      <c r="O131" s="2">
        <f t="shared" si="31"/>
        <v>95.510100000000023</v>
      </c>
      <c r="Q131" s="3">
        <f t="shared" si="30"/>
        <v>58.594613793103441</v>
      </c>
      <c r="R131" s="3">
        <f t="shared" si="30"/>
        <v>8.2636379310344825</v>
      </c>
      <c r="S131" s="3">
        <f t="shared" si="30"/>
        <v>5.6298724137931044</v>
      </c>
      <c r="T131">
        <v>0.98</v>
      </c>
      <c r="U131">
        <v>0.31</v>
      </c>
      <c r="V131">
        <v>0.2</v>
      </c>
      <c r="W131" t="str">
        <f t="shared" ref="W131:W194" si="32">IF(OR(E131&gt;(Q131+T131),E131&lt;(Q131-T131),L131&gt;(R131+U131),L131&lt;(R131-U131),M131&gt;(S131+V131),M131&lt;(S131-V131)),"Wrong","Ok")</f>
        <v>Wrong</v>
      </c>
    </row>
    <row r="132" spans="1:23" x14ac:dyDescent="0.2">
      <c r="A132" t="s">
        <v>15</v>
      </c>
      <c r="B132" t="s">
        <v>23</v>
      </c>
      <c r="C132" t="s">
        <v>247</v>
      </c>
      <c r="D132" t="s">
        <v>14</v>
      </c>
      <c r="E132" s="2">
        <v>57.767200000000003</v>
      </c>
      <c r="F132" s="2">
        <v>9.7600000000000006E-2</v>
      </c>
      <c r="G132" s="2">
        <v>18.428100000000001</v>
      </c>
      <c r="H132" s="2">
        <v>4.4767999999999999</v>
      </c>
      <c r="I132" s="2">
        <v>0.28120000000000001</v>
      </c>
      <c r="J132" s="2">
        <v>6.0100000000000001E-2</v>
      </c>
      <c r="K132" s="2">
        <v>1.0568</v>
      </c>
      <c r="L132" s="2">
        <v>8.2227999999999994</v>
      </c>
      <c r="M132" s="2">
        <v>5.4793000000000003</v>
      </c>
      <c r="N132" s="2">
        <v>0</v>
      </c>
      <c r="O132" s="2">
        <f t="shared" si="31"/>
        <v>95.869900000000001</v>
      </c>
      <c r="Q132" s="3">
        <f t="shared" si="30"/>
        <v>58.594613793103441</v>
      </c>
      <c r="R132" s="3">
        <f t="shared" si="30"/>
        <v>8.2636379310344825</v>
      </c>
      <c r="S132" s="3">
        <f t="shared" si="30"/>
        <v>5.6298724137931044</v>
      </c>
      <c r="T132">
        <v>0.98</v>
      </c>
      <c r="U132">
        <v>0.31</v>
      </c>
      <c r="V132">
        <v>0.2</v>
      </c>
      <c r="W132" t="str">
        <f t="shared" si="32"/>
        <v>Ok</v>
      </c>
    </row>
    <row r="133" spans="1:23" x14ac:dyDescent="0.2">
      <c r="A133" t="s">
        <v>15</v>
      </c>
      <c r="B133" t="s">
        <v>24</v>
      </c>
      <c r="C133" t="s">
        <v>247</v>
      </c>
      <c r="D133" t="s">
        <v>14</v>
      </c>
      <c r="E133" s="2">
        <v>58.061599999999999</v>
      </c>
      <c r="F133" s="2">
        <v>0</v>
      </c>
      <c r="G133" s="2">
        <v>18.826000000000001</v>
      </c>
      <c r="H133" s="2">
        <v>4.4457000000000004</v>
      </c>
      <c r="I133" s="2">
        <v>0.2364</v>
      </c>
      <c r="J133" s="2">
        <v>1.9599999999999999E-2</v>
      </c>
      <c r="K133" s="2">
        <v>1.0310999999999999</v>
      </c>
      <c r="L133" s="2">
        <v>7.9588000000000001</v>
      </c>
      <c r="M133" s="2">
        <v>5.3921000000000001</v>
      </c>
      <c r="N133" s="2">
        <v>0</v>
      </c>
      <c r="O133" s="2">
        <f t="shared" si="31"/>
        <v>95.971299999999985</v>
      </c>
      <c r="Q133" s="3">
        <f t="shared" si="30"/>
        <v>58.594613793103441</v>
      </c>
      <c r="R133" s="3">
        <f t="shared" si="30"/>
        <v>8.2636379310344825</v>
      </c>
      <c r="S133" s="3">
        <f t="shared" si="30"/>
        <v>5.6298724137931044</v>
      </c>
      <c r="T133">
        <v>0.98</v>
      </c>
      <c r="U133">
        <v>0.31</v>
      </c>
      <c r="V133">
        <v>0.2</v>
      </c>
      <c r="W133" t="str">
        <f t="shared" si="32"/>
        <v>Wrong</v>
      </c>
    </row>
    <row r="134" spans="1:23" x14ac:dyDescent="0.2">
      <c r="A134" t="s">
        <v>15</v>
      </c>
      <c r="B134" t="s">
        <v>25</v>
      </c>
      <c r="C134" t="s">
        <v>247</v>
      </c>
      <c r="D134" t="s">
        <v>14</v>
      </c>
      <c r="E134" s="2">
        <v>57.980499999999999</v>
      </c>
      <c r="F134" s="2">
        <v>2.1299999999999999E-2</v>
      </c>
      <c r="G134" s="2">
        <v>18.669</v>
      </c>
      <c r="H134" s="2">
        <v>4.5332999999999997</v>
      </c>
      <c r="I134" s="2">
        <v>0.23269999999999999</v>
      </c>
      <c r="J134" s="2">
        <v>4.5400000000000003E-2</v>
      </c>
      <c r="K134" s="2">
        <v>1.2796000000000001</v>
      </c>
      <c r="L134" s="2">
        <v>7.8465999999999996</v>
      </c>
      <c r="M134" s="2">
        <v>5.5077999999999996</v>
      </c>
      <c r="N134" s="2">
        <v>0</v>
      </c>
      <c r="O134" s="2">
        <f t="shared" si="31"/>
        <v>96.116199999999992</v>
      </c>
      <c r="Q134" s="3">
        <f t="shared" si="30"/>
        <v>58.594613793103441</v>
      </c>
      <c r="R134" s="3">
        <f t="shared" si="30"/>
        <v>8.2636379310344825</v>
      </c>
      <c r="S134" s="3">
        <f t="shared" si="30"/>
        <v>5.6298724137931044</v>
      </c>
      <c r="T134">
        <v>0.98</v>
      </c>
      <c r="U134">
        <v>0.31</v>
      </c>
      <c r="V134">
        <v>0.2</v>
      </c>
      <c r="W134" t="str">
        <f t="shared" si="32"/>
        <v>Wrong</v>
      </c>
    </row>
    <row r="135" spans="1:23" x14ac:dyDescent="0.2">
      <c r="A135" t="s">
        <v>15</v>
      </c>
      <c r="B135" t="s">
        <v>26</v>
      </c>
      <c r="C135" t="s">
        <v>247</v>
      </c>
      <c r="D135" t="s">
        <v>14</v>
      </c>
      <c r="E135" s="2">
        <v>57.91</v>
      </c>
      <c r="F135" s="2">
        <v>0</v>
      </c>
      <c r="G135" s="2">
        <v>18.4648</v>
      </c>
      <c r="H135" s="2">
        <v>4.4850000000000003</v>
      </c>
      <c r="I135" s="2">
        <v>0.2208</v>
      </c>
      <c r="J135" s="2">
        <v>1.46E-2</v>
      </c>
      <c r="K135" s="2">
        <v>0.84809999999999997</v>
      </c>
      <c r="L135" s="2">
        <v>8.1326999999999998</v>
      </c>
      <c r="M135" s="2">
        <v>6.0445000000000002</v>
      </c>
      <c r="N135" s="2">
        <v>0</v>
      </c>
      <c r="O135" s="2">
        <f t="shared" si="31"/>
        <v>96.120499999999993</v>
      </c>
      <c r="Q135" s="3">
        <f t="shared" si="30"/>
        <v>58.594613793103441</v>
      </c>
      <c r="R135" s="3">
        <f t="shared" si="30"/>
        <v>8.2636379310344825</v>
      </c>
      <c r="S135" s="3">
        <f t="shared" si="30"/>
        <v>5.6298724137931044</v>
      </c>
      <c r="T135">
        <v>0.98</v>
      </c>
      <c r="U135">
        <v>0.31</v>
      </c>
      <c r="V135">
        <v>0.2</v>
      </c>
      <c r="W135" t="str">
        <f t="shared" si="32"/>
        <v>Wrong</v>
      </c>
    </row>
    <row r="136" spans="1:23" x14ac:dyDescent="0.2">
      <c r="A136" t="s">
        <v>15</v>
      </c>
      <c r="B136" t="s">
        <v>27</v>
      </c>
      <c r="C136" t="s">
        <v>247</v>
      </c>
      <c r="D136" t="s">
        <v>14</v>
      </c>
      <c r="E136" s="2">
        <v>57.938600000000001</v>
      </c>
      <c r="F136" s="2">
        <v>4.6899999999999997E-2</v>
      </c>
      <c r="G136" s="2">
        <v>18.857500000000002</v>
      </c>
      <c r="H136" s="2">
        <v>4.7756999999999996</v>
      </c>
      <c r="I136" s="2">
        <v>0.22339999999999999</v>
      </c>
      <c r="J136" s="2">
        <v>3.9199999999999999E-2</v>
      </c>
      <c r="K136" s="2">
        <v>0.84640000000000004</v>
      </c>
      <c r="L136" s="2">
        <v>8.2083999999999993</v>
      </c>
      <c r="M136" s="2">
        <v>5.5411000000000001</v>
      </c>
      <c r="N136" s="2">
        <v>0</v>
      </c>
      <c r="O136" s="2">
        <f t="shared" si="31"/>
        <v>96.477199999999996</v>
      </c>
      <c r="Q136" s="3">
        <f t="shared" si="30"/>
        <v>58.594613793103441</v>
      </c>
      <c r="R136" s="3">
        <f t="shared" si="30"/>
        <v>8.2636379310344825</v>
      </c>
      <c r="S136" s="3">
        <f t="shared" si="30"/>
        <v>5.6298724137931044</v>
      </c>
      <c r="T136">
        <v>0.98</v>
      </c>
      <c r="U136">
        <v>0.31</v>
      </c>
      <c r="V136">
        <v>0.2</v>
      </c>
      <c r="W136" t="str">
        <f t="shared" si="32"/>
        <v>Ok</v>
      </c>
    </row>
    <row r="137" spans="1:23" x14ac:dyDescent="0.2">
      <c r="A137" t="s">
        <v>15</v>
      </c>
      <c r="B137" t="s">
        <v>28</v>
      </c>
      <c r="C137" t="s">
        <v>247</v>
      </c>
      <c r="D137" t="s">
        <v>14</v>
      </c>
      <c r="E137" s="2">
        <v>58.066499999999998</v>
      </c>
      <c r="F137" s="2">
        <v>5.5300000000000002E-2</v>
      </c>
      <c r="G137" s="2">
        <v>18.948399999999999</v>
      </c>
      <c r="H137" s="2">
        <v>4.2874999999999996</v>
      </c>
      <c r="I137" s="2">
        <v>0.23469999999999999</v>
      </c>
      <c r="J137" s="2">
        <v>1.6199999999999999E-2</v>
      </c>
      <c r="K137" s="2">
        <v>0.94340000000000002</v>
      </c>
      <c r="L137" s="2">
        <v>8.1568000000000005</v>
      </c>
      <c r="M137" s="2">
        <v>5.8514999999999997</v>
      </c>
      <c r="N137" s="2">
        <v>0</v>
      </c>
      <c r="O137" s="2">
        <f t="shared" si="31"/>
        <v>96.560299999999998</v>
      </c>
      <c r="Q137" s="3">
        <f t="shared" si="30"/>
        <v>58.594613793103441</v>
      </c>
      <c r="R137" s="3">
        <f t="shared" si="30"/>
        <v>8.2636379310344825</v>
      </c>
      <c r="S137" s="3">
        <f t="shared" si="30"/>
        <v>5.6298724137931044</v>
      </c>
      <c r="T137">
        <v>0.98</v>
      </c>
      <c r="U137">
        <v>0.31</v>
      </c>
      <c r="V137">
        <v>0.2</v>
      </c>
      <c r="W137" t="str">
        <f t="shared" si="32"/>
        <v>Wrong</v>
      </c>
    </row>
    <row r="138" spans="1:23" x14ac:dyDescent="0.2">
      <c r="A138" t="s">
        <v>15</v>
      </c>
      <c r="B138" t="s">
        <v>29</v>
      </c>
      <c r="C138" t="s">
        <v>247</v>
      </c>
      <c r="D138" t="s">
        <v>14</v>
      </c>
      <c r="E138" s="2">
        <v>58.144500000000001</v>
      </c>
      <c r="F138" s="2">
        <v>1.7100000000000001E-2</v>
      </c>
      <c r="G138" s="2">
        <v>18.886299999999999</v>
      </c>
      <c r="H138" s="2">
        <v>4.5763999999999996</v>
      </c>
      <c r="I138" s="2">
        <v>0.22370000000000001</v>
      </c>
      <c r="J138" s="2">
        <v>5.3900000000000003E-2</v>
      </c>
      <c r="K138" s="2">
        <v>1.0673999999999999</v>
      </c>
      <c r="L138" s="2">
        <v>8.2368000000000006</v>
      </c>
      <c r="M138" s="2">
        <v>5.4417999999999997</v>
      </c>
      <c r="N138" s="2">
        <v>0</v>
      </c>
      <c r="O138" s="2">
        <f t="shared" si="31"/>
        <v>96.647900000000007</v>
      </c>
      <c r="Q138" s="3">
        <f t="shared" si="30"/>
        <v>58.594613793103441</v>
      </c>
      <c r="R138" s="3">
        <f t="shared" si="30"/>
        <v>8.2636379310344825</v>
      </c>
      <c r="S138" s="3">
        <f t="shared" si="30"/>
        <v>5.6298724137931044</v>
      </c>
      <c r="T138">
        <v>0.98</v>
      </c>
      <c r="U138">
        <v>0.31</v>
      </c>
      <c r="V138">
        <v>0.2</v>
      </c>
      <c r="W138" t="str">
        <f t="shared" si="32"/>
        <v>Ok</v>
      </c>
    </row>
    <row r="139" spans="1:23" x14ac:dyDescent="0.2">
      <c r="A139" t="s">
        <v>15</v>
      </c>
      <c r="B139" t="s">
        <v>30</v>
      </c>
      <c r="C139" t="s">
        <v>247</v>
      </c>
      <c r="D139" t="s">
        <v>14</v>
      </c>
      <c r="E139" s="2">
        <v>57.9497</v>
      </c>
      <c r="F139" s="2">
        <v>4.3099999999999999E-2</v>
      </c>
      <c r="G139" s="2">
        <v>18.590499999999999</v>
      </c>
      <c r="H139" s="2">
        <v>4.6055999999999999</v>
      </c>
      <c r="I139" s="2">
        <v>0.31609999999999999</v>
      </c>
      <c r="J139" s="2">
        <v>5.45E-2</v>
      </c>
      <c r="K139" s="2">
        <v>0.99370000000000003</v>
      </c>
      <c r="L139" s="2">
        <v>8.2551000000000005</v>
      </c>
      <c r="M139" s="2">
        <v>5.774</v>
      </c>
      <c r="N139" s="2">
        <v>7.1199999999999999E-2</v>
      </c>
      <c r="O139" s="2">
        <f t="shared" si="31"/>
        <v>96.653500000000022</v>
      </c>
      <c r="Q139" s="3">
        <f t="shared" si="30"/>
        <v>58.594613793103441</v>
      </c>
      <c r="R139" s="3">
        <f t="shared" si="30"/>
        <v>8.2636379310344825</v>
      </c>
      <c r="S139" s="3">
        <f t="shared" si="30"/>
        <v>5.6298724137931044</v>
      </c>
      <c r="T139">
        <v>0.98</v>
      </c>
      <c r="U139">
        <v>0.31</v>
      </c>
      <c r="V139">
        <v>0.2</v>
      </c>
      <c r="W139" t="str">
        <f t="shared" si="32"/>
        <v>Ok</v>
      </c>
    </row>
    <row r="140" spans="1:23" x14ac:dyDescent="0.2">
      <c r="A140" t="s">
        <v>15</v>
      </c>
      <c r="B140" t="s">
        <v>31</v>
      </c>
      <c r="C140" t="s">
        <v>247</v>
      </c>
      <c r="D140" t="s">
        <v>14</v>
      </c>
      <c r="E140" s="2">
        <v>58.099200000000003</v>
      </c>
      <c r="F140" s="2">
        <v>2.98E-2</v>
      </c>
      <c r="G140" s="2">
        <v>18.748699999999999</v>
      </c>
      <c r="H140" s="2">
        <v>4.5465999999999998</v>
      </c>
      <c r="I140" s="2">
        <v>0.24809999999999999</v>
      </c>
      <c r="J140" s="2">
        <v>2.6100000000000002E-2</v>
      </c>
      <c r="K140" s="2">
        <v>1.0976999999999999</v>
      </c>
      <c r="L140" s="2">
        <v>8.3782999999999994</v>
      </c>
      <c r="M140" s="2">
        <v>5.5183999999999997</v>
      </c>
      <c r="N140" s="2">
        <v>0</v>
      </c>
      <c r="O140" s="2">
        <f t="shared" si="31"/>
        <v>96.692899999999995</v>
      </c>
      <c r="Q140" s="3">
        <f t="shared" si="30"/>
        <v>58.594613793103441</v>
      </c>
      <c r="R140" s="3">
        <f t="shared" si="30"/>
        <v>8.2636379310344825</v>
      </c>
      <c r="S140" s="3">
        <f t="shared" si="30"/>
        <v>5.6298724137931044</v>
      </c>
      <c r="T140">
        <v>0.98</v>
      </c>
      <c r="U140">
        <v>0.31</v>
      </c>
      <c r="V140">
        <v>0.2</v>
      </c>
      <c r="W140" t="str">
        <f t="shared" si="32"/>
        <v>Ok</v>
      </c>
    </row>
    <row r="141" spans="1:23" x14ac:dyDescent="0.2">
      <c r="A141" t="s">
        <v>15</v>
      </c>
      <c r="B141" t="s">
        <v>32</v>
      </c>
      <c r="C141" t="s">
        <v>247</v>
      </c>
      <c r="D141" t="s">
        <v>14</v>
      </c>
      <c r="E141" s="2">
        <v>58.126899999999999</v>
      </c>
      <c r="F141" s="2">
        <v>0</v>
      </c>
      <c r="G141" s="2">
        <v>18.662500000000001</v>
      </c>
      <c r="H141" s="2">
        <v>4.7423000000000002</v>
      </c>
      <c r="I141" s="2">
        <v>0.22159999999999999</v>
      </c>
      <c r="J141" s="2">
        <v>2.29E-2</v>
      </c>
      <c r="K141" s="2">
        <v>0.81920000000000004</v>
      </c>
      <c r="L141" s="2">
        <v>8.1259999999999994</v>
      </c>
      <c r="M141" s="2">
        <v>6.0804</v>
      </c>
      <c r="N141" s="2">
        <v>0</v>
      </c>
      <c r="O141" s="2">
        <f t="shared" si="31"/>
        <v>96.8018</v>
      </c>
      <c r="Q141" s="3">
        <f t="shared" si="30"/>
        <v>58.594613793103441</v>
      </c>
      <c r="R141" s="3">
        <f t="shared" si="30"/>
        <v>8.2636379310344825</v>
      </c>
      <c r="S141" s="3">
        <f t="shared" si="30"/>
        <v>5.6298724137931044</v>
      </c>
      <c r="T141">
        <v>0.98</v>
      </c>
      <c r="U141">
        <v>0.31</v>
      </c>
      <c r="V141">
        <v>0.2</v>
      </c>
      <c r="W141" t="str">
        <f t="shared" si="32"/>
        <v>Wrong</v>
      </c>
    </row>
    <row r="142" spans="1:23" x14ac:dyDescent="0.2">
      <c r="A142" t="s">
        <v>15</v>
      </c>
      <c r="B142" t="s">
        <v>33</v>
      </c>
      <c r="C142" t="s">
        <v>247</v>
      </c>
      <c r="D142" t="s">
        <v>14</v>
      </c>
      <c r="E142" s="2">
        <v>58.587299999999999</v>
      </c>
      <c r="F142" s="2">
        <v>3.8399999999999997E-2</v>
      </c>
      <c r="G142" s="2">
        <v>19.057300000000001</v>
      </c>
      <c r="H142" s="2">
        <v>4.4255000000000004</v>
      </c>
      <c r="I142" s="2">
        <v>0.25390000000000001</v>
      </c>
      <c r="J142" s="2">
        <v>8.6099999999999996E-2</v>
      </c>
      <c r="K142" s="2">
        <v>0.99909999999999999</v>
      </c>
      <c r="L142" s="2">
        <v>7.9221000000000004</v>
      </c>
      <c r="M142" s="2">
        <v>5.4817</v>
      </c>
      <c r="N142" s="2">
        <v>0</v>
      </c>
      <c r="O142" s="2">
        <f t="shared" si="31"/>
        <v>96.851400000000012</v>
      </c>
      <c r="Q142" s="3">
        <f t="shared" si="30"/>
        <v>58.594613793103441</v>
      </c>
      <c r="R142" s="3">
        <f t="shared" si="30"/>
        <v>8.2636379310344825</v>
      </c>
      <c r="S142" s="3">
        <f t="shared" si="30"/>
        <v>5.6298724137931044</v>
      </c>
      <c r="T142">
        <v>0.98</v>
      </c>
      <c r="U142">
        <v>0.31</v>
      </c>
      <c r="V142">
        <v>0.2</v>
      </c>
      <c r="W142" t="str">
        <f t="shared" si="32"/>
        <v>Wrong</v>
      </c>
    </row>
    <row r="143" spans="1:23" x14ac:dyDescent="0.2">
      <c r="A143" t="s">
        <v>15</v>
      </c>
      <c r="B143" t="s">
        <v>34</v>
      </c>
      <c r="C143" t="s">
        <v>247</v>
      </c>
      <c r="D143" t="s">
        <v>14</v>
      </c>
      <c r="E143" s="2">
        <v>58.768000000000001</v>
      </c>
      <c r="F143" s="2">
        <v>8.9099999999999999E-2</v>
      </c>
      <c r="G143" s="2">
        <v>18.95</v>
      </c>
      <c r="H143" s="2">
        <v>4.3428000000000004</v>
      </c>
      <c r="I143" s="2">
        <v>0.21010000000000001</v>
      </c>
      <c r="J143" s="2">
        <v>4.3700000000000003E-2</v>
      </c>
      <c r="K143" s="2">
        <v>1.1194999999999999</v>
      </c>
      <c r="L143" s="2">
        <v>8.1645000000000003</v>
      </c>
      <c r="M143" s="2">
        <v>5.3208000000000002</v>
      </c>
      <c r="N143" s="2">
        <v>0</v>
      </c>
      <c r="O143" s="2">
        <f t="shared" si="31"/>
        <v>97.008500000000012</v>
      </c>
      <c r="Q143" s="3">
        <f t="shared" si="30"/>
        <v>58.594613793103441</v>
      </c>
      <c r="R143" s="3">
        <f t="shared" si="30"/>
        <v>8.2636379310344825</v>
      </c>
      <c r="S143" s="3">
        <f t="shared" si="30"/>
        <v>5.6298724137931044</v>
      </c>
      <c r="T143">
        <v>0.98</v>
      </c>
      <c r="U143">
        <v>0.31</v>
      </c>
      <c r="V143">
        <v>0.2</v>
      </c>
      <c r="W143" t="str">
        <f t="shared" si="32"/>
        <v>Wrong</v>
      </c>
    </row>
    <row r="144" spans="1:23" x14ac:dyDescent="0.2">
      <c r="A144" t="s">
        <v>15</v>
      </c>
      <c r="B144" t="s">
        <v>35</v>
      </c>
      <c r="C144" t="s">
        <v>247</v>
      </c>
      <c r="D144" t="s">
        <v>14</v>
      </c>
      <c r="E144" s="2">
        <v>58.410200000000003</v>
      </c>
      <c r="F144" s="2">
        <v>2.1399999999999999E-2</v>
      </c>
      <c r="G144" s="2">
        <v>18.944600000000001</v>
      </c>
      <c r="H144" s="2">
        <v>4.6250999999999998</v>
      </c>
      <c r="I144" s="2">
        <v>0.22450000000000001</v>
      </c>
      <c r="J144" s="2">
        <v>3.2800000000000003E-2</v>
      </c>
      <c r="K144" s="2">
        <v>1.1185</v>
      </c>
      <c r="L144" s="2">
        <v>8.3085000000000004</v>
      </c>
      <c r="M144" s="2">
        <v>5.3737000000000004</v>
      </c>
      <c r="N144" s="2">
        <v>0</v>
      </c>
      <c r="O144" s="2">
        <f t="shared" si="31"/>
        <v>97.059300000000007</v>
      </c>
      <c r="Q144" s="3">
        <f t="shared" si="30"/>
        <v>58.594613793103441</v>
      </c>
      <c r="R144" s="3">
        <f t="shared" si="30"/>
        <v>8.2636379310344825</v>
      </c>
      <c r="S144" s="3">
        <f t="shared" si="30"/>
        <v>5.6298724137931044</v>
      </c>
      <c r="T144">
        <v>0.98</v>
      </c>
      <c r="U144">
        <v>0.31</v>
      </c>
      <c r="V144">
        <v>0.2</v>
      </c>
      <c r="W144" t="str">
        <f t="shared" si="32"/>
        <v>Wrong</v>
      </c>
    </row>
    <row r="145" spans="1:23" x14ac:dyDescent="0.2">
      <c r="A145" t="s">
        <v>15</v>
      </c>
      <c r="B145" t="s">
        <v>36</v>
      </c>
      <c r="C145" t="s">
        <v>247</v>
      </c>
      <c r="D145" t="s">
        <v>14</v>
      </c>
      <c r="E145" s="2">
        <v>57.534300000000002</v>
      </c>
      <c r="F145" s="2">
        <v>6.7900000000000002E-2</v>
      </c>
      <c r="G145" s="2">
        <v>18.7087</v>
      </c>
      <c r="H145" s="2">
        <v>5.3451000000000004</v>
      </c>
      <c r="I145" s="2">
        <v>0.27239999999999998</v>
      </c>
      <c r="J145" s="2">
        <v>3.5999999999999997E-2</v>
      </c>
      <c r="K145" s="2">
        <v>0.5202</v>
      </c>
      <c r="L145" s="2">
        <v>8.6620000000000008</v>
      </c>
      <c r="M145" s="2">
        <v>5.9279000000000002</v>
      </c>
      <c r="N145" s="2">
        <v>0</v>
      </c>
      <c r="O145" s="2">
        <f t="shared" si="31"/>
        <v>97.074500000000015</v>
      </c>
      <c r="Q145" s="3">
        <f t="shared" si="30"/>
        <v>58.594613793103441</v>
      </c>
      <c r="R145" s="3">
        <f t="shared" si="30"/>
        <v>8.2636379310344825</v>
      </c>
      <c r="S145" s="3">
        <f t="shared" si="30"/>
        <v>5.6298724137931044</v>
      </c>
      <c r="T145">
        <v>0.98</v>
      </c>
      <c r="U145">
        <v>0.31</v>
      </c>
      <c r="V145">
        <v>0.2</v>
      </c>
      <c r="W145" t="str">
        <f t="shared" si="32"/>
        <v>Wrong</v>
      </c>
    </row>
    <row r="146" spans="1:23" x14ac:dyDescent="0.2">
      <c r="A146" t="s">
        <v>15</v>
      </c>
      <c r="B146" t="s">
        <v>37</v>
      </c>
      <c r="C146" t="s">
        <v>247</v>
      </c>
      <c r="D146" t="s">
        <v>14</v>
      </c>
      <c r="E146" s="2">
        <v>58.3673</v>
      </c>
      <c r="F146" s="2">
        <v>3.8800000000000001E-2</v>
      </c>
      <c r="G146" s="2">
        <v>18.974299999999999</v>
      </c>
      <c r="H146" s="2">
        <v>4.5335999999999999</v>
      </c>
      <c r="I146" s="2">
        <v>0.22489999999999999</v>
      </c>
      <c r="J146" s="2">
        <v>7.0800000000000002E-2</v>
      </c>
      <c r="K146" s="2">
        <v>1.0797000000000001</v>
      </c>
      <c r="L146" s="2">
        <v>8.3355999999999995</v>
      </c>
      <c r="M146" s="2">
        <v>5.5667999999999997</v>
      </c>
      <c r="N146" s="2">
        <v>0</v>
      </c>
      <c r="O146" s="2">
        <f t="shared" si="31"/>
        <v>97.191800000000029</v>
      </c>
      <c r="Q146" s="3">
        <f t="shared" si="30"/>
        <v>58.594613793103441</v>
      </c>
      <c r="R146" s="3">
        <f t="shared" si="30"/>
        <v>8.2636379310344825</v>
      </c>
      <c r="S146" s="3">
        <f t="shared" si="30"/>
        <v>5.6298724137931044</v>
      </c>
      <c r="T146">
        <v>0.98</v>
      </c>
      <c r="U146">
        <v>0.31</v>
      </c>
      <c r="V146">
        <v>0.2</v>
      </c>
      <c r="W146" t="str">
        <f t="shared" si="32"/>
        <v>Ok</v>
      </c>
    </row>
    <row r="147" spans="1:23" x14ac:dyDescent="0.2">
      <c r="A147" t="s">
        <v>15</v>
      </c>
      <c r="B147" t="s">
        <v>38</v>
      </c>
      <c r="C147" t="s">
        <v>247</v>
      </c>
      <c r="D147" t="s">
        <v>14</v>
      </c>
      <c r="E147" s="2">
        <v>59.780900000000003</v>
      </c>
      <c r="F147" s="2">
        <v>5.5500000000000001E-2</v>
      </c>
      <c r="G147" s="2">
        <v>19.377099999999999</v>
      </c>
      <c r="H147" s="2">
        <v>3.3868999999999998</v>
      </c>
      <c r="I147" s="2">
        <v>0.2011</v>
      </c>
      <c r="J147" s="2">
        <v>3.5499999999999997E-2</v>
      </c>
      <c r="K147" s="2">
        <v>1.4799</v>
      </c>
      <c r="L147" s="2">
        <v>8.1965000000000003</v>
      </c>
      <c r="M147" s="2">
        <v>4.8597000000000001</v>
      </c>
      <c r="N147" s="2">
        <v>0</v>
      </c>
      <c r="O147" s="2">
        <f t="shared" si="31"/>
        <v>97.373100000000008</v>
      </c>
      <c r="Q147" s="3">
        <f t="shared" si="30"/>
        <v>58.594613793103441</v>
      </c>
      <c r="R147" s="3">
        <f t="shared" si="30"/>
        <v>8.2636379310344825</v>
      </c>
      <c r="S147" s="3">
        <f t="shared" si="30"/>
        <v>5.6298724137931044</v>
      </c>
      <c r="T147">
        <v>0.98</v>
      </c>
      <c r="U147">
        <v>0.31</v>
      </c>
      <c r="V147">
        <v>0.2</v>
      </c>
      <c r="W147" t="str">
        <f t="shared" si="32"/>
        <v>Wrong</v>
      </c>
    </row>
    <row r="148" spans="1:23" x14ac:dyDescent="0.2">
      <c r="A148" t="s">
        <v>15</v>
      </c>
      <c r="B148" t="s">
        <v>39</v>
      </c>
      <c r="C148" t="s">
        <v>247</v>
      </c>
      <c r="D148" t="s">
        <v>14</v>
      </c>
      <c r="E148" s="2">
        <v>60.113399999999999</v>
      </c>
      <c r="F148" s="2">
        <v>1.55E-2</v>
      </c>
      <c r="G148" s="2">
        <v>19.2669</v>
      </c>
      <c r="H148" s="2">
        <v>4.8262</v>
      </c>
      <c r="I148" s="2">
        <v>0.29049999999999998</v>
      </c>
      <c r="J148" s="2">
        <v>1.9300000000000001E-2</v>
      </c>
      <c r="K148" s="2">
        <v>1.0248999999999999</v>
      </c>
      <c r="L148" s="2">
        <v>8.7478999999999996</v>
      </c>
      <c r="M148" s="2">
        <v>5.8353000000000002</v>
      </c>
      <c r="N148" s="2">
        <v>0</v>
      </c>
      <c r="O148" s="2">
        <f t="shared" si="31"/>
        <v>100.13990000000001</v>
      </c>
      <c r="Q148" s="3">
        <f t="shared" si="30"/>
        <v>58.594613793103441</v>
      </c>
      <c r="R148" s="3">
        <f t="shared" si="30"/>
        <v>8.2636379310344825</v>
      </c>
      <c r="S148" s="3">
        <f t="shared" si="30"/>
        <v>5.6298724137931044</v>
      </c>
      <c r="T148">
        <v>0.98</v>
      </c>
      <c r="U148">
        <v>0.31</v>
      </c>
      <c r="V148">
        <v>0.2</v>
      </c>
      <c r="W148" t="str">
        <f t="shared" si="32"/>
        <v>Wrong</v>
      </c>
    </row>
    <row r="149" spans="1:23" x14ac:dyDescent="0.2">
      <c r="A149" t="s">
        <v>15</v>
      </c>
      <c r="B149" t="s">
        <v>40</v>
      </c>
      <c r="C149" t="s">
        <v>247</v>
      </c>
      <c r="D149" t="s">
        <v>14</v>
      </c>
      <c r="E149" s="2">
        <v>60.3566</v>
      </c>
      <c r="F149" s="2">
        <v>3.8999999999999998E-3</v>
      </c>
      <c r="G149" s="2">
        <v>19.291499999999999</v>
      </c>
      <c r="H149" s="2">
        <v>4.6242999999999999</v>
      </c>
      <c r="I149" s="2">
        <v>0.35709999999999997</v>
      </c>
      <c r="J149" s="2">
        <v>3.1E-2</v>
      </c>
      <c r="K149" s="2">
        <v>1.0698000000000001</v>
      </c>
      <c r="L149" s="2">
        <v>8.5318000000000005</v>
      </c>
      <c r="M149" s="2">
        <v>5.8872</v>
      </c>
      <c r="N149" s="2">
        <v>0</v>
      </c>
      <c r="O149" s="2">
        <f t="shared" si="31"/>
        <v>100.15320000000003</v>
      </c>
      <c r="Q149" s="3">
        <f t="shared" si="30"/>
        <v>58.594613793103441</v>
      </c>
      <c r="R149" s="3">
        <f t="shared" si="30"/>
        <v>8.2636379310344825</v>
      </c>
      <c r="S149" s="3">
        <f t="shared" si="30"/>
        <v>5.6298724137931044</v>
      </c>
      <c r="T149">
        <v>0.98</v>
      </c>
      <c r="U149">
        <v>0.31</v>
      </c>
      <c r="V149">
        <v>0.2</v>
      </c>
      <c r="W149" t="str">
        <f t="shared" si="32"/>
        <v>Wrong</v>
      </c>
    </row>
    <row r="150" spans="1:23" x14ac:dyDescent="0.2">
      <c r="A150" t="s">
        <v>15</v>
      </c>
      <c r="B150" t="s">
        <v>41</v>
      </c>
      <c r="C150" t="s">
        <v>247</v>
      </c>
      <c r="D150" t="s">
        <v>14</v>
      </c>
      <c r="E150" s="2">
        <v>60.3964</v>
      </c>
      <c r="F150" s="2">
        <v>6.5799999999999997E-2</v>
      </c>
      <c r="G150" s="2">
        <v>19.297899999999998</v>
      </c>
      <c r="H150" s="2">
        <v>4.8301999999999996</v>
      </c>
      <c r="I150" s="2">
        <v>0.21190000000000001</v>
      </c>
      <c r="J150" s="2">
        <v>4.7500000000000001E-2</v>
      </c>
      <c r="K150" s="2">
        <v>1.0367</v>
      </c>
      <c r="L150" s="2">
        <v>8.7703000000000007</v>
      </c>
      <c r="M150" s="2">
        <v>5.8433999999999999</v>
      </c>
      <c r="N150" s="2">
        <v>0</v>
      </c>
      <c r="O150" s="2">
        <f t="shared" si="31"/>
        <v>100.5001</v>
      </c>
      <c r="Q150" s="3">
        <f t="shared" si="30"/>
        <v>58.594613793103441</v>
      </c>
      <c r="R150" s="3">
        <f t="shared" si="30"/>
        <v>8.2636379310344825</v>
      </c>
      <c r="S150" s="3">
        <f t="shared" si="30"/>
        <v>5.6298724137931044</v>
      </c>
      <c r="T150">
        <v>0.98</v>
      </c>
      <c r="U150">
        <v>0.31</v>
      </c>
      <c r="V150">
        <v>0.2</v>
      </c>
      <c r="W150" t="str">
        <f t="shared" si="32"/>
        <v>Wrong</v>
      </c>
    </row>
    <row r="151" spans="1:23" x14ac:dyDescent="0.2">
      <c r="A151" t="s">
        <v>15</v>
      </c>
      <c r="B151" t="s">
        <v>42</v>
      </c>
      <c r="C151" t="s">
        <v>247</v>
      </c>
      <c r="D151" t="s">
        <v>14</v>
      </c>
      <c r="E151" s="2">
        <v>60.216900000000003</v>
      </c>
      <c r="F151" s="2">
        <v>0</v>
      </c>
      <c r="G151" s="2">
        <v>19.6891</v>
      </c>
      <c r="H151" s="2">
        <v>4.8000999999999996</v>
      </c>
      <c r="I151" s="2">
        <v>0.18559999999999999</v>
      </c>
      <c r="J151" s="2">
        <v>4.7500000000000001E-2</v>
      </c>
      <c r="K151" s="2">
        <v>1.0619000000000001</v>
      </c>
      <c r="L151" s="2">
        <v>8.6340000000000003</v>
      </c>
      <c r="M151" s="2">
        <v>5.9146000000000001</v>
      </c>
      <c r="N151" s="2">
        <v>0</v>
      </c>
      <c r="O151" s="2">
        <f t="shared" si="31"/>
        <v>100.5497</v>
      </c>
      <c r="Q151" s="3">
        <f t="shared" si="30"/>
        <v>58.594613793103441</v>
      </c>
      <c r="R151" s="3">
        <f t="shared" si="30"/>
        <v>8.2636379310344825</v>
      </c>
      <c r="S151" s="3">
        <f t="shared" si="30"/>
        <v>5.6298724137931044</v>
      </c>
      <c r="T151">
        <v>0.98</v>
      </c>
      <c r="U151">
        <v>0.31</v>
      </c>
      <c r="V151">
        <v>0.2</v>
      </c>
      <c r="W151" t="str">
        <f t="shared" si="32"/>
        <v>Wrong</v>
      </c>
    </row>
    <row r="152" spans="1:23" x14ac:dyDescent="0.2">
      <c r="A152" t="s">
        <v>15</v>
      </c>
      <c r="B152" t="s">
        <v>43</v>
      </c>
      <c r="C152" t="s">
        <v>247</v>
      </c>
      <c r="D152" t="s">
        <v>14</v>
      </c>
      <c r="E152" s="2">
        <v>60.4863</v>
      </c>
      <c r="F152" s="2">
        <v>3.49E-2</v>
      </c>
      <c r="G152" s="2">
        <v>19.2973</v>
      </c>
      <c r="H152" s="2">
        <v>4.9246999999999996</v>
      </c>
      <c r="I152" s="2">
        <v>0.378</v>
      </c>
      <c r="J152" s="2">
        <v>7.4300000000000005E-2</v>
      </c>
      <c r="K152" s="2">
        <v>1.0569999999999999</v>
      </c>
      <c r="L152" s="2">
        <v>8.5387000000000004</v>
      </c>
      <c r="M152" s="2">
        <v>5.9123000000000001</v>
      </c>
      <c r="N152" s="2">
        <v>0</v>
      </c>
      <c r="O152" s="2">
        <f t="shared" si="31"/>
        <v>100.70350000000001</v>
      </c>
      <c r="Q152" s="3">
        <f t="shared" si="30"/>
        <v>58.594613793103441</v>
      </c>
      <c r="R152" s="3">
        <f t="shared" si="30"/>
        <v>8.2636379310344825</v>
      </c>
      <c r="S152" s="3">
        <f t="shared" si="30"/>
        <v>5.6298724137931044</v>
      </c>
      <c r="T152">
        <v>0.98</v>
      </c>
      <c r="U152">
        <v>0.31</v>
      </c>
      <c r="V152">
        <v>0.2</v>
      </c>
      <c r="W152" t="str">
        <f t="shared" si="32"/>
        <v>Wrong</v>
      </c>
    </row>
    <row r="153" spans="1:23" x14ac:dyDescent="0.2">
      <c r="A153" t="s">
        <v>15</v>
      </c>
      <c r="B153" t="s">
        <v>44</v>
      </c>
      <c r="C153" t="s">
        <v>247</v>
      </c>
      <c r="D153" t="s">
        <v>14</v>
      </c>
      <c r="E153" s="2">
        <v>60.388100000000001</v>
      </c>
      <c r="F153" s="2">
        <v>1.9400000000000001E-2</v>
      </c>
      <c r="G153" s="2">
        <v>19.490500000000001</v>
      </c>
      <c r="H153" s="2">
        <v>4.9145000000000003</v>
      </c>
      <c r="I153" s="2">
        <v>0.1847</v>
      </c>
      <c r="J153" s="2">
        <v>2.0799999999999999E-2</v>
      </c>
      <c r="K153" s="2">
        <v>1.0291999999999999</v>
      </c>
      <c r="L153" s="2">
        <v>8.7508999999999997</v>
      </c>
      <c r="M153" s="2">
        <v>5.9931000000000001</v>
      </c>
      <c r="N153" s="2">
        <v>0</v>
      </c>
      <c r="O153" s="2">
        <f t="shared" si="31"/>
        <v>100.7912</v>
      </c>
      <c r="Q153" s="3">
        <f>Q$154</f>
        <v>58.594613793103441</v>
      </c>
      <c r="R153" s="3">
        <f t="shared" ref="R153:S153" si="33">R$154</f>
        <v>8.2636379310344825</v>
      </c>
      <c r="S153" s="3">
        <f t="shared" si="33"/>
        <v>5.6298724137931044</v>
      </c>
      <c r="T153">
        <v>0.98</v>
      </c>
      <c r="U153">
        <v>0.31</v>
      </c>
      <c r="V153">
        <v>0.2</v>
      </c>
      <c r="W153" t="str">
        <f t="shared" si="32"/>
        <v>Wrong</v>
      </c>
    </row>
    <row r="154" spans="1:23" x14ac:dyDescent="0.2">
      <c r="A154" t="s">
        <v>15</v>
      </c>
      <c r="B154" t="s">
        <v>45</v>
      </c>
      <c r="C154" t="s">
        <v>247</v>
      </c>
      <c r="D154" t="s">
        <v>14</v>
      </c>
      <c r="E154" s="2">
        <v>60.902799999999999</v>
      </c>
      <c r="F154" s="2">
        <v>4.6600000000000003E-2</v>
      </c>
      <c r="G154" s="2">
        <v>19.533100000000001</v>
      </c>
      <c r="H154" s="2">
        <v>4.6102999999999996</v>
      </c>
      <c r="I154" s="2">
        <v>0.22120000000000001</v>
      </c>
      <c r="J154" s="2">
        <v>7.4000000000000003E-3</v>
      </c>
      <c r="K154" s="2">
        <v>0.96460000000000001</v>
      </c>
      <c r="L154" s="2">
        <v>8.7156000000000002</v>
      </c>
      <c r="M154" s="2">
        <v>6.0388999999999999</v>
      </c>
      <c r="N154" s="2">
        <v>0</v>
      </c>
      <c r="O154" s="2">
        <f t="shared" si="31"/>
        <v>101.04049999999999</v>
      </c>
      <c r="Q154" s="3">
        <f>AVERAGE(E126:E154)</f>
        <v>58.594613793103441</v>
      </c>
      <c r="R154" s="3">
        <f>AVERAGE(L126:L154)</f>
        <v>8.2636379310344825</v>
      </c>
      <c r="S154" s="3">
        <f>AVERAGE(M126:M154)</f>
        <v>5.6298724137931044</v>
      </c>
      <c r="T154">
        <v>0.98</v>
      </c>
      <c r="U154">
        <v>0.31</v>
      </c>
      <c r="V154">
        <v>0.2</v>
      </c>
      <c r="W154" t="str">
        <f t="shared" si="32"/>
        <v>Wrong</v>
      </c>
    </row>
    <row r="155" spans="1:23" x14ac:dyDescent="0.2">
      <c r="A155" t="s">
        <v>57</v>
      </c>
      <c r="B155" t="s">
        <v>58</v>
      </c>
      <c r="C155" t="s">
        <v>247</v>
      </c>
      <c r="D155" t="s">
        <v>14</v>
      </c>
      <c r="E155" s="2">
        <v>58.062899999999999</v>
      </c>
      <c r="F155" s="2">
        <v>5.5599999999999997E-2</v>
      </c>
      <c r="G155" s="2">
        <v>18.5885</v>
      </c>
      <c r="H155" s="2">
        <v>4.2714999999999996</v>
      </c>
      <c r="I155" s="2">
        <v>0.2797</v>
      </c>
      <c r="J155" s="2">
        <v>5.3999999999999999E-2</v>
      </c>
      <c r="K155" s="2">
        <v>1.3920999999999999</v>
      </c>
      <c r="L155" s="2">
        <v>8.6363000000000003</v>
      </c>
      <c r="M155" s="2">
        <v>5.3666</v>
      </c>
      <c r="N155" s="2">
        <v>0</v>
      </c>
      <c r="O155" s="2">
        <f t="shared" si="31"/>
        <v>96.707200000000014</v>
      </c>
      <c r="Q155" s="3">
        <f t="shared" ref="Q155:S161" si="34">Q$163</f>
        <v>60.135033333333325</v>
      </c>
      <c r="R155" s="3">
        <f t="shared" si="34"/>
        <v>8.4725222222222225</v>
      </c>
      <c r="S155" s="3">
        <f t="shared" si="34"/>
        <v>5.6750444444444446</v>
      </c>
      <c r="T155">
        <v>0.98</v>
      </c>
      <c r="U155">
        <v>0.31</v>
      </c>
      <c r="V155">
        <v>0.2</v>
      </c>
      <c r="W155" t="str">
        <f t="shared" si="32"/>
        <v>Wrong</v>
      </c>
    </row>
    <row r="156" spans="1:23" x14ac:dyDescent="0.2">
      <c r="A156" t="s">
        <v>57</v>
      </c>
      <c r="B156" t="s">
        <v>59</v>
      </c>
      <c r="C156" t="s">
        <v>247</v>
      </c>
      <c r="D156" t="s">
        <v>14</v>
      </c>
      <c r="E156" s="2">
        <v>58.407499999999999</v>
      </c>
      <c r="F156" s="2">
        <v>4.2900000000000001E-2</v>
      </c>
      <c r="G156" s="2">
        <v>19.302700000000002</v>
      </c>
      <c r="H156" s="2">
        <v>4.4099000000000004</v>
      </c>
      <c r="I156" s="2">
        <v>0.33850000000000002</v>
      </c>
      <c r="J156" s="2">
        <v>7.85E-2</v>
      </c>
      <c r="K156" s="2">
        <v>1.0812999999999999</v>
      </c>
      <c r="L156" s="2">
        <v>7.5648</v>
      </c>
      <c r="M156" s="2">
        <v>5.4903000000000004</v>
      </c>
      <c r="N156" s="2">
        <v>7.1199999999999999E-2</v>
      </c>
      <c r="O156" s="2">
        <f t="shared" si="31"/>
        <v>96.787600000000026</v>
      </c>
      <c r="Q156" s="3">
        <f t="shared" si="34"/>
        <v>60.135033333333325</v>
      </c>
      <c r="R156" s="3">
        <f t="shared" si="34"/>
        <v>8.4725222222222225</v>
      </c>
      <c r="S156" s="3">
        <f t="shared" si="34"/>
        <v>5.6750444444444446</v>
      </c>
      <c r="T156">
        <v>0.98</v>
      </c>
      <c r="U156">
        <v>0.31</v>
      </c>
      <c r="V156">
        <v>0.2</v>
      </c>
      <c r="W156" t="str">
        <f t="shared" si="32"/>
        <v>Wrong</v>
      </c>
    </row>
    <row r="157" spans="1:23" x14ac:dyDescent="0.2">
      <c r="A157" t="s">
        <v>57</v>
      </c>
      <c r="B157" t="s">
        <v>60</v>
      </c>
      <c r="C157" t="s">
        <v>247</v>
      </c>
      <c r="D157" t="s">
        <v>14</v>
      </c>
      <c r="E157" s="2">
        <v>60.319699999999997</v>
      </c>
      <c r="F157" s="2">
        <v>0</v>
      </c>
      <c r="G157" s="2">
        <v>19.194600000000001</v>
      </c>
      <c r="H157" s="2">
        <v>2.8801999999999999</v>
      </c>
      <c r="I157" s="2">
        <v>9.8000000000000004E-2</v>
      </c>
      <c r="J157" s="2">
        <v>3.5700000000000003E-2</v>
      </c>
      <c r="K157" s="2">
        <v>1.5466</v>
      </c>
      <c r="L157" s="2">
        <v>8.3042999999999996</v>
      </c>
      <c r="M157" s="2">
        <v>4.7453000000000003</v>
      </c>
      <c r="N157" s="2">
        <v>0</v>
      </c>
      <c r="O157" s="2">
        <f t="shared" si="31"/>
        <v>97.124399999999994</v>
      </c>
      <c r="Q157" s="3">
        <f t="shared" si="34"/>
        <v>60.135033333333325</v>
      </c>
      <c r="R157" s="3">
        <f t="shared" si="34"/>
        <v>8.4725222222222225</v>
      </c>
      <c r="S157" s="3">
        <f t="shared" si="34"/>
        <v>5.6750444444444446</v>
      </c>
      <c r="T157">
        <v>0.98</v>
      </c>
      <c r="U157">
        <v>0.31</v>
      </c>
      <c r="V157">
        <v>0.2</v>
      </c>
      <c r="W157" t="str">
        <f t="shared" si="32"/>
        <v>Wrong</v>
      </c>
    </row>
    <row r="158" spans="1:23" x14ac:dyDescent="0.2">
      <c r="A158" t="s">
        <v>57</v>
      </c>
      <c r="B158" t="s">
        <v>61</v>
      </c>
      <c r="C158" t="s">
        <v>247</v>
      </c>
      <c r="D158" t="s">
        <v>14</v>
      </c>
      <c r="E158" s="2">
        <v>59.790799999999997</v>
      </c>
      <c r="F158" s="2">
        <v>3.8199999999999998E-2</v>
      </c>
      <c r="G158" s="2">
        <v>18.8047</v>
      </c>
      <c r="H158" s="2">
        <v>3.7206999999999999</v>
      </c>
      <c r="I158" s="2">
        <v>0.1305</v>
      </c>
      <c r="J158" s="2">
        <v>6.9199999999999998E-2</v>
      </c>
      <c r="K158" s="2">
        <v>1.2726999999999999</v>
      </c>
      <c r="L158" s="2">
        <v>8.2476000000000003</v>
      </c>
      <c r="M158" s="2">
        <v>5.2069000000000001</v>
      </c>
      <c r="N158" s="2">
        <v>0</v>
      </c>
      <c r="O158" s="2">
        <f t="shared" si="31"/>
        <v>97.281300000000002</v>
      </c>
      <c r="Q158" s="3">
        <f t="shared" si="34"/>
        <v>60.135033333333325</v>
      </c>
      <c r="R158" s="3">
        <f t="shared" si="34"/>
        <v>8.4725222222222225</v>
      </c>
      <c r="S158" s="3">
        <f t="shared" si="34"/>
        <v>5.6750444444444446</v>
      </c>
      <c r="T158">
        <v>0.98</v>
      </c>
      <c r="U158">
        <v>0.31</v>
      </c>
      <c r="V158">
        <v>0.2</v>
      </c>
      <c r="W158" t="str">
        <f t="shared" si="32"/>
        <v>Wrong</v>
      </c>
    </row>
    <row r="159" spans="1:23" x14ac:dyDescent="0.2">
      <c r="A159" t="s">
        <v>57</v>
      </c>
      <c r="B159" t="s">
        <v>62</v>
      </c>
      <c r="C159" t="s">
        <v>247</v>
      </c>
      <c r="D159" t="s">
        <v>14</v>
      </c>
      <c r="E159" s="2">
        <v>59.747100000000003</v>
      </c>
      <c r="F159" s="2">
        <v>8.9599999999999999E-2</v>
      </c>
      <c r="G159" s="2">
        <v>19.6235</v>
      </c>
      <c r="H159" s="2">
        <v>4.4962999999999997</v>
      </c>
      <c r="I159" s="2">
        <v>0.33069999999999999</v>
      </c>
      <c r="J159" s="2">
        <v>3.1099999999999999E-2</v>
      </c>
      <c r="K159" s="2">
        <v>1.1029</v>
      </c>
      <c r="L159" s="2">
        <v>7.8148999999999997</v>
      </c>
      <c r="M159" s="2">
        <v>5.6677</v>
      </c>
      <c r="N159" s="2">
        <v>0</v>
      </c>
      <c r="O159" s="2">
        <f t="shared" si="31"/>
        <v>98.90379999999999</v>
      </c>
      <c r="Q159" s="3">
        <f t="shared" si="34"/>
        <v>60.135033333333325</v>
      </c>
      <c r="R159" s="3">
        <f t="shared" si="34"/>
        <v>8.4725222222222225</v>
      </c>
      <c r="S159" s="3">
        <f t="shared" si="34"/>
        <v>5.6750444444444446</v>
      </c>
      <c r="T159">
        <v>0.98</v>
      </c>
      <c r="U159">
        <v>0.31</v>
      </c>
      <c r="V159">
        <v>0.2</v>
      </c>
      <c r="W159" t="str">
        <f t="shared" si="32"/>
        <v>Wrong</v>
      </c>
    </row>
    <row r="160" spans="1:23" x14ac:dyDescent="0.2">
      <c r="A160" t="s">
        <v>57</v>
      </c>
      <c r="B160" t="s">
        <v>63</v>
      </c>
      <c r="C160" t="s">
        <v>247</v>
      </c>
      <c r="D160" t="s">
        <v>14</v>
      </c>
      <c r="E160" s="2">
        <v>60.658900000000003</v>
      </c>
      <c r="F160" s="2">
        <v>0</v>
      </c>
      <c r="G160" s="2">
        <v>19.799600000000002</v>
      </c>
      <c r="H160" s="2">
        <v>5.1288</v>
      </c>
      <c r="I160" s="2">
        <v>0.3342</v>
      </c>
      <c r="J160" s="2">
        <v>6.88E-2</v>
      </c>
      <c r="K160" s="2">
        <v>0.9496</v>
      </c>
      <c r="L160" s="2">
        <v>9.0473999999999997</v>
      </c>
      <c r="M160" s="2">
        <v>5.8884999999999996</v>
      </c>
      <c r="N160" s="2">
        <v>0</v>
      </c>
      <c r="O160" s="2">
        <f t="shared" si="31"/>
        <v>101.87579999999998</v>
      </c>
      <c r="Q160" s="3">
        <f t="shared" si="34"/>
        <v>60.135033333333325</v>
      </c>
      <c r="R160" s="3">
        <f t="shared" si="34"/>
        <v>8.4725222222222225</v>
      </c>
      <c r="S160" s="3">
        <f t="shared" si="34"/>
        <v>5.6750444444444446</v>
      </c>
      <c r="T160">
        <v>0.98</v>
      </c>
      <c r="U160">
        <v>0.31</v>
      </c>
      <c r="V160">
        <v>0.2</v>
      </c>
      <c r="W160" t="str">
        <f t="shared" si="32"/>
        <v>Wrong</v>
      </c>
    </row>
    <row r="161" spans="1:23" x14ac:dyDescent="0.2">
      <c r="A161" t="s">
        <v>57</v>
      </c>
      <c r="B161" t="s">
        <v>64</v>
      </c>
      <c r="C161" t="s">
        <v>247</v>
      </c>
      <c r="D161" t="s">
        <v>14</v>
      </c>
      <c r="E161" s="2">
        <v>60.668100000000003</v>
      </c>
      <c r="F161" s="2">
        <v>7.0099999999999996E-2</v>
      </c>
      <c r="G161" s="2">
        <v>19.482900000000001</v>
      </c>
      <c r="H161" s="2">
        <v>4.8041</v>
      </c>
      <c r="I161" s="2">
        <v>0.30869999999999997</v>
      </c>
      <c r="J161" s="2">
        <v>5.2299999999999999E-2</v>
      </c>
      <c r="K161" s="2">
        <v>0.68410000000000004</v>
      </c>
      <c r="L161" s="2">
        <v>9.2352000000000007</v>
      </c>
      <c r="M161" s="2">
        <v>6.5791000000000004</v>
      </c>
      <c r="N161" s="2">
        <v>0</v>
      </c>
      <c r="O161" s="2">
        <f t="shared" si="31"/>
        <v>101.88460000000002</v>
      </c>
      <c r="Q161" s="3">
        <f t="shared" si="34"/>
        <v>60.135033333333325</v>
      </c>
      <c r="R161" s="3">
        <f t="shared" si="34"/>
        <v>8.4725222222222225</v>
      </c>
      <c r="S161" s="3">
        <f t="shared" si="34"/>
        <v>5.6750444444444446</v>
      </c>
      <c r="T161">
        <v>0.98</v>
      </c>
      <c r="U161">
        <v>0.31</v>
      </c>
      <c r="V161">
        <v>0.2</v>
      </c>
      <c r="W161" t="str">
        <f t="shared" si="32"/>
        <v>Wrong</v>
      </c>
    </row>
    <row r="162" spans="1:23" x14ac:dyDescent="0.2">
      <c r="A162" t="s">
        <v>57</v>
      </c>
      <c r="B162" t="s">
        <v>65</v>
      </c>
      <c r="C162" t="s">
        <v>247</v>
      </c>
      <c r="D162" t="s">
        <v>14</v>
      </c>
      <c r="E162" s="2">
        <v>62.468000000000004</v>
      </c>
      <c r="F162" s="2">
        <v>4.2500000000000003E-2</v>
      </c>
      <c r="G162" s="2">
        <v>19.7364</v>
      </c>
      <c r="H162" s="2">
        <v>4.1768999999999998</v>
      </c>
      <c r="I162" s="2">
        <v>0.27279999999999999</v>
      </c>
      <c r="J162" s="2">
        <v>1.7600000000000001E-2</v>
      </c>
      <c r="K162" s="2">
        <v>1.0993999999999999</v>
      </c>
      <c r="L162" s="2">
        <v>8.6272000000000002</v>
      </c>
      <c r="M162" s="2">
        <v>5.7154999999999996</v>
      </c>
      <c r="N162" s="2">
        <v>0</v>
      </c>
      <c r="O162" s="2">
        <f t="shared" si="31"/>
        <v>102.15630000000002</v>
      </c>
      <c r="Q162" s="3">
        <f>Q$163</f>
        <v>60.135033333333325</v>
      </c>
      <c r="R162" s="3">
        <f t="shared" ref="R162:S162" si="35">R$163</f>
        <v>8.4725222222222225</v>
      </c>
      <c r="S162" s="3">
        <f t="shared" si="35"/>
        <v>5.6750444444444446</v>
      </c>
      <c r="T162">
        <v>0.98</v>
      </c>
      <c r="U162">
        <v>0.31</v>
      </c>
      <c r="V162">
        <v>0.2</v>
      </c>
      <c r="W162" t="str">
        <f t="shared" si="32"/>
        <v>Wrong</v>
      </c>
    </row>
    <row r="163" spans="1:23" x14ac:dyDescent="0.2">
      <c r="A163" t="s">
        <v>57</v>
      </c>
      <c r="B163" t="s">
        <v>66</v>
      </c>
      <c r="C163" t="s">
        <v>247</v>
      </c>
      <c r="D163" t="s">
        <v>14</v>
      </c>
      <c r="E163" s="2">
        <v>61.092300000000002</v>
      </c>
      <c r="F163" s="2">
        <v>8.9599999999999999E-2</v>
      </c>
      <c r="G163" s="2">
        <v>19.927700000000002</v>
      </c>
      <c r="H163" s="2">
        <v>4.8136000000000001</v>
      </c>
      <c r="I163" s="2">
        <v>0.28699999999999998</v>
      </c>
      <c r="J163" s="2">
        <v>4.7699999999999999E-2</v>
      </c>
      <c r="K163" s="2">
        <v>0.79400000000000004</v>
      </c>
      <c r="L163" s="2">
        <v>8.7750000000000004</v>
      </c>
      <c r="M163" s="2">
        <v>6.4154999999999998</v>
      </c>
      <c r="N163" s="2">
        <v>0</v>
      </c>
      <c r="O163" s="2">
        <f t="shared" si="31"/>
        <v>102.2424</v>
      </c>
      <c r="Q163" s="3">
        <f>AVERAGE(E155:E163)</f>
        <v>60.135033333333325</v>
      </c>
      <c r="R163" s="3">
        <f>AVERAGE(L155:L163)</f>
        <v>8.4725222222222225</v>
      </c>
      <c r="S163" s="3">
        <f>AVERAGE(M155:M163)</f>
        <v>5.6750444444444446</v>
      </c>
      <c r="T163">
        <v>0.98</v>
      </c>
      <c r="U163">
        <v>0.31</v>
      </c>
      <c r="V163">
        <v>0.2</v>
      </c>
      <c r="W163" t="str">
        <f t="shared" si="32"/>
        <v>Wrong</v>
      </c>
    </row>
    <row r="164" spans="1:23" x14ac:dyDescent="0.2">
      <c r="A164" t="s">
        <v>111</v>
      </c>
      <c r="B164" t="s">
        <v>115</v>
      </c>
      <c r="C164" t="s">
        <v>247</v>
      </c>
      <c r="D164" t="s">
        <v>14</v>
      </c>
      <c r="E164" s="2">
        <v>58.751100000000001</v>
      </c>
      <c r="F164" s="2">
        <v>6.9500000000000006E-2</v>
      </c>
      <c r="G164" s="2">
        <v>18.697399999999998</v>
      </c>
      <c r="H164" s="2">
        <v>4.8259999999999996</v>
      </c>
      <c r="I164" s="2">
        <v>5.2900000000000003E-2</v>
      </c>
      <c r="J164" s="2">
        <v>6.3899999999999998E-2</v>
      </c>
      <c r="K164" s="2">
        <v>1.008</v>
      </c>
      <c r="L164" s="2">
        <v>7.9866999999999999</v>
      </c>
      <c r="M164" s="2">
        <v>5.5651999999999999</v>
      </c>
      <c r="N164" s="2">
        <v>0</v>
      </c>
      <c r="O164" s="2">
        <f t="shared" si="31"/>
        <v>97.020699999999991</v>
      </c>
      <c r="Q164" s="3">
        <f t="shared" ref="Q164:S168" si="36">Q$170</f>
        <v>58.779914285714291</v>
      </c>
      <c r="R164" s="3">
        <f t="shared" si="36"/>
        <v>8.2256142857142862</v>
      </c>
      <c r="S164" s="3">
        <f t="shared" si="36"/>
        <v>5.4731999999999994</v>
      </c>
      <c r="T164">
        <v>0.98</v>
      </c>
      <c r="U164">
        <v>0.31</v>
      </c>
      <c r="V164">
        <v>0.2</v>
      </c>
      <c r="W164" t="str">
        <f t="shared" si="32"/>
        <v>Ok</v>
      </c>
    </row>
    <row r="165" spans="1:23" x14ac:dyDescent="0.2">
      <c r="A165" t="s">
        <v>111</v>
      </c>
      <c r="B165" t="s">
        <v>116</v>
      </c>
      <c r="C165" t="s">
        <v>247</v>
      </c>
      <c r="D165" t="s">
        <v>14</v>
      </c>
      <c r="E165" s="2">
        <v>59.051600000000001</v>
      </c>
      <c r="F165" s="2">
        <v>0</v>
      </c>
      <c r="G165" s="2">
        <v>18.611999999999998</v>
      </c>
      <c r="H165" s="2">
        <v>4.5465</v>
      </c>
      <c r="I165" s="2">
        <v>0.1462</v>
      </c>
      <c r="J165" s="2">
        <v>4.2000000000000003E-2</v>
      </c>
      <c r="K165" s="2">
        <v>0.99660000000000004</v>
      </c>
      <c r="L165" s="2">
        <v>8.0995000000000008</v>
      </c>
      <c r="M165" s="2">
        <v>5.6181000000000001</v>
      </c>
      <c r="N165" s="2">
        <v>0</v>
      </c>
      <c r="O165" s="2">
        <f t="shared" si="31"/>
        <v>97.112499999999997</v>
      </c>
      <c r="Q165" s="3">
        <f t="shared" si="36"/>
        <v>58.779914285714291</v>
      </c>
      <c r="R165" s="3">
        <f t="shared" si="36"/>
        <v>8.2256142857142862</v>
      </c>
      <c r="S165" s="3">
        <f t="shared" si="36"/>
        <v>5.4731999999999994</v>
      </c>
      <c r="T165">
        <v>0.98</v>
      </c>
      <c r="U165">
        <v>0.31</v>
      </c>
      <c r="V165">
        <v>0.2</v>
      </c>
      <c r="W165" t="str">
        <f t="shared" si="32"/>
        <v>Ok</v>
      </c>
    </row>
    <row r="166" spans="1:23" x14ac:dyDescent="0.2">
      <c r="A166" t="s">
        <v>111</v>
      </c>
      <c r="B166" t="s">
        <v>117</v>
      </c>
      <c r="C166" t="s">
        <v>247</v>
      </c>
      <c r="D166" t="s">
        <v>14</v>
      </c>
      <c r="E166" s="2">
        <v>58.448700000000002</v>
      </c>
      <c r="F166" s="2">
        <v>4.7000000000000002E-3</v>
      </c>
      <c r="G166" s="2">
        <v>18.267099999999999</v>
      </c>
      <c r="H166" s="2">
        <v>4.5124000000000004</v>
      </c>
      <c r="I166" s="2">
        <v>0.24379999999999999</v>
      </c>
      <c r="J166" s="2">
        <v>3.6400000000000002E-2</v>
      </c>
      <c r="K166" s="2">
        <v>1.0445</v>
      </c>
      <c r="L166" s="2">
        <v>8.2970000000000006</v>
      </c>
      <c r="M166" s="2">
        <v>5.5167000000000002</v>
      </c>
      <c r="N166" s="2">
        <v>0</v>
      </c>
      <c r="O166" s="2">
        <f t="shared" si="31"/>
        <v>96.371299999999991</v>
      </c>
      <c r="Q166" s="3">
        <f t="shared" si="36"/>
        <v>58.779914285714291</v>
      </c>
      <c r="R166" s="3">
        <f t="shared" si="36"/>
        <v>8.2256142857142862</v>
      </c>
      <c r="S166" s="3">
        <f t="shared" si="36"/>
        <v>5.4731999999999994</v>
      </c>
      <c r="T166">
        <v>0.98</v>
      </c>
      <c r="U166">
        <v>0.31</v>
      </c>
      <c r="V166">
        <v>0.2</v>
      </c>
      <c r="W166" t="str">
        <f t="shared" si="32"/>
        <v>Ok</v>
      </c>
    </row>
    <row r="167" spans="1:23" x14ac:dyDescent="0.2">
      <c r="A167" t="s">
        <v>111</v>
      </c>
      <c r="B167" t="s">
        <v>118</v>
      </c>
      <c r="C167" t="s">
        <v>247</v>
      </c>
      <c r="D167" t="s">
        <v>14</v>
      </c>
      <c r="E167" s="2">
        <v>58.8339</v>
      </c>
      <c r="F167" s="2">
        <v>6.1699999999999998E-2</v>
      </c>
      <c r="G167" s="2">
        <v>18.860199999999999</v>
      </c>
      <c r="H167" s="2">
        <v>4.6765999999999996</v>
      </c>
      <c r="I167" s="2">
        <v>0.23519999999999999</v>
      </c>
      <c r="J167" s="2">
        <v>4.4900000000000002E-2</v>
      </c>
      <c r="K167" s="2">
        <v>1.0954999999999999</v>
      </c>
      <c r="L167" s="2">
        <v>8.1461000000000006</v>
      </c>
      <c r="M167" s="2">
        <v>5.3723000000000001</v>
      </c>
      <c r="N167" s="2">
        <v>0</v>
      </c>
      <c r="O167" s="2">
        <f t="shared" si="31"/>
        <v>97.326399999999992</v>
      </c>
      <c r="Q167" s="3">
        <f t="shared" si="36"/>
        <v>58.779914285714291</v>
      </c>
      <c r="R167" s="3">
        <f t="shared" si="36"/>
        <v>8.2256142857142862</v>
      </c>
      <c r="S167" s="3">
        <f t="shared" si="36"/>
        <v>5.4731999999999994</v>
      </c>
      <c r="T167">
        <v>0.98</v>
      </c>
      <c r="U167">
        <v>0.31</v>
      </c>
      <c r="V167">
        <v>0.2</v>
      </c>
      <c r="W167" t="str">
        <f t="shared" si="32"/>
        <v>Ok</v>
      </c>
    </row>
    <row r="168" spans="1:23" x14ac:dyDescent="0.2">
      <c r="A168" t="s">
        <v>111</v>
      </c>
      <c r="B168" t="s">
        <v>119</v>
      </c>
      <c r="C168" t="s">
        <v>247</v>
      </c>
      <c r="D168" t="s">
        <v>14</v>
      </c>
      <c r="E168" s="2">
        <v>58.633899999999997</v>
      </c>
      <c r="F168" s="2">
        <v>9.9699999999999997E-2</v>
      </c>
      <c r="G168" s="2">
        <v>18.6191</v>
      </c>
      <c r="H168" s="2">
        <v>4.5862999999999996</v>
      </c>
      <c r="I168" s="2">
        <v>0.2321</v>
      </c>
      <c r="J168" s="2">
        <v>2.07E-2</v>
      </c>
      <c r="K168" s="2">
        <v>1.0645</v>
      </c>
      <c r="L168" s="2">
        <v>8.3680000000000003</v>
      </c>
      <c r="M168" s="2">
        <v>5.4260999999999999</v>
      </c>
      <c r="N168" s="2">
        <v>0</v>
      </c>
      <c r="O168" s="2">
        <f t="shared" si="31"/>
        <v>97.050399999999996</v>
      </c>
      <c r="Q168" s="3">
        <f t="shared" si="36"/>
        <v>58.779914285714291</v>
      </c>
      <c r="R168" s="3">
        <f t="shared" si="36"/>
        <v>8.2256142857142862</v>
      </c>
      <c r="S168" s="3">
        <f t="shared" si="36"/>
        <v>5.4731999999999994</v>
      </c>
      <c r="T168">
        <v>0.98</v>
      </c>
      <c r="U168">
        <v>0.31</v>
      </c>
      <c r="V168">
        <v>0.2</v>
      </c>
      <c r="W168" t="str">
        <f t="shared" si="32"/>
        <v>Ok</v>
      </c>
    </row>
    <row r="169" spans="1:23" x14ac:dyDescent="0.2">
      <c r="A169" t="s">
        <v>111</v>
      </c>
      <c r="B169" t="s">
        <v>120</v>
      </c>
      <c r="C169" t="s">
        <v>247</v>
      </c>
      <c r="D169" t="s">
        <v>14</v>
      </c>
      <c r="E169" s="2">
        <v>59.016100000000002</v>
      </c>
      <c r="F169" s="2">
        <v>5.2200000000000003E-2</v>
      </c>
      <c r="G169" s="2">
        <v>18.815999999999999</v>
      </c>
      <c r="H169" s="2">
        <v>4.5404999999999998</v>
      </c>
      <c r="I169" s="2">
        <v>0.24859999999999999</v>
      </c>
      <c r="J169" s="2">
        <v>6.2199999999999998E-2</v>
      </c>
      <c r="K169" s="2">
        <v>1.1141000000000001</v>
      </c>
      <c r="L169" s="2">
        <v>8.5027000000000008</v>
      </c>
      <c r="M169" s="2">
        <v>5.3467000000000002</v>
      </c>
      <c r="N169" s="2">
        <v>0</v>
      </c>
      <c r="O169" s="2">
        <f t="shared" si="31"/>
        <v>97.699099999999987</v>
      </c>
      <c r="Q169" s="3">
        <f>Q$170</f>
        <v>58.779914285714291</v>
      </c>
      <c r="R169" s="3">
        <f t="shared" ref="R169:S169" si="37">R$170</f>
        <v>8.2256142857142862</v>
      </c>
      <c r="S169" s="3">
        <f t="shared" si="37"/>
        <v>5.4731999999999994</v>
      </c>
      <c r="T169">
        <v>0.98</v>
      </c>
      <c r="U169">
        <v>0.31</v>
      </c>
      <c r="V169">
        <v>0.2</v>
      </c>
      <c r="W169" t="str">
        <f t="shared" si="32"/>
        <v>Ok</v>
      </c>
    </row>
    <row r="170" spans="1:23" x14ac:dyDescent="0.2">
      <c r="A170" t="s">
        <v>111</v>
      </c>
      <c r="B170" t="s">
        <v>121</v>
      </c>
      <c r="C170" t="s">
        <v>247</v>
      </c>
      <c r="D170" t="s">
        <v>14</v>
      </c>
      <c r="E170" s="2">
        <v>58.7241</v>
      </c>
      <c r="F170" s="2">
        <v>0.10440000000000001</v>
      </c>
      <c r="G170" s="2">
        <v>18.569500000000001</v>
      </c>
      <c r="H170" s="2">
        <v>4.7054999999999998</v>
      </c>
      <c r="I170" s="2">
        <v>0.32740000000000002</v>
      </c>
      <c r="J170" s="2">
        <v>3.7900000000000003E-2</v>
      </c>
      <c r="K170" s="2">
        <v>0.98229999999999995</v>
      </c>
      <c r="L170" s="2">
        <v>8.1792999999999996</v>
      </c>
      <c r="M170" s="2">
        <v>5.4672999999999998</v>
      </c>
      <c r="N170" s="2">
        <v>0</v>
      </c>
      <c r="O170" s="2">
        <f t="shared" si="31"/>
        <v>97.097699999999975</v>
      </c>
      <c r="Q170" s="3">
        <f>AVERAGE(E164:E170)</f>
        <v>58.779914285714291</v>
      </c>
      <c r="R170" s="3">
        <f>AVERAGE(L164:L170)</f>
        <v>8.2256142857142862</v>
      </c>
      <c r="S170" s="3">
        <f>AVERAGE(M164:M170)</f>
        <v>5.4731999999999994</v>
      </c>
      <c r="T170">
        <v>0.98</v>
      </c>
      <c r="U170">
        <v>0.31</v>
      </c>
      <c r="V170">
        <v>0.2</v>
      </c>
      <c r="W170" t="str">
        <f t="shared" si="32"/>
        <v>Ok</v>
      </c>
    </row>
    <row r="171" spans="1:23" x14ac:dyDescent="0.2">
      <c r="A171" t="s">
        <v>112</v>
      </c>
      <c r="B171" t="s">
        <v>122</v>
      </c>
      <c r="C171" t="s">
        <v>247</v>
      </c>
      <c r="D171" t="s">
        <v>14</v>
      </c>
      <c r="E171" s="2">
        <v>57.565600000000003</v>
      </c>
      <c r="F171" s="2">
        <v>0</v>
      </c>
      <c r="G171" s="2">
        <v>19.410299999999999</v>
      </c>
      <c r="H171" s="2">
        <v>3.9554</v>
      </c>
      <c r="I171" s="2">
        <v>0.29580000000000001</v>
      </c>
      <c r="J171" s="2">
        <v>7.0099999999999996E-2</v>
      </c>
      <c r="K171" s="2">
        <v>1.2102999999999999</v>
      </c>
      <c r="L171" s="2">
        <v>7.3445</v>
      </c>
      <c r="M171" s="2">
        <v>5.3672000000000004</v>
      </c>
      <c r="N171" s="2">
        <v>0</v>
      </c>
      <c r="O171" s="2">
        <f t="shared" si="31"/>
        <v>95.219199999999987</v>
      </c>
      <c r="Q171" s="3">
        <f t="shared" ref="Q171:S181" si="38">Q$183</f>
        <v>58.527438461538459</v>
      </c>
      <c r="R171" s="3">
        <f t="shared" si="38"/>
        <v>8.3705307692307684</v>
      </c>
      <c r="S171" s="3">
        <f t="shared" si="38"/>
        <v>5.6383153846153853</v>
      </c>
      <c r="T171">
        <v>0.98</v>
      </c>
      <c r="U171">
        <v>0.31</v>
      </c>
      <c r="V171">
        <v>0.2</v>
      </c>
      <c r="W171" t="str">
        <f t="shared" si="32"/>
        <v>Wrong</v>
      </c>
    </row>
    <row r="172" spans="1:23" x14ac:dyDescent="0.2">
      <c r="A172" t="s">
        <v>112</v>
      </c>
      <c r="B172" t="s">
        <v>123</v>
      </c>
      <c r="C172" t="s">
        <v>247</v>
      </c>
      <c r="D172" t="s">
        <v>14</v>
      </c>
      <c r="E172" s="2">
        <v>57.532899999999998</v>
      </c>
      <c r="F172" s="2">
        <v>0</v>
      </c>
      <c r="G172" s="2">
        <v>17.878699999999998</v>
      </c>
      <c r="H172" s="2">
        <v>4.8057999999999996</v>
      </c>
      <c r="I172" s="2">
        <v>0.23019999999999999</v>
      </c>
      <c r="J172" s="2">
        <v>4.1300000000000003E-2</v>
      </c>
      <c r="K172" s="2">
        <v>0.65059999999999996</v>
      </c>
      <c r="L172" s="2">
        <v>8.3537999999999997</v>
      </c>
      <c r="M172" s="2">
        <v>6.2740999999999998</v>
      </c>
      <c r="N172" s="2">
        <v>0</v>
      </c>
      <c r="O172" s="2">
        <f t="shared" si="31"/>
        <v>95.767400000000009</v>
      </c>
      <c r="Q172" s="3">
        <f t="shared" si="38"/>
        <v>58.527438461538459</v>
      </c>
      <c r="R172" s="3">
        <f t="shared" si="38"/>
        <v>8.3705307692307684</v>
      </c>
      <c r="S172" s="3">
        <f t="shared" si="38"/>
        <v>5.6383153846153853</v>
      </c>
      <c r="T172">
        <v>0.98</v>
      </c>
      <c r="U172">
        <v>0.31</v>
      </c>
      <c r="V172">
        <v>0.2</v>
      </c>
      <c r="W172" t="str">
        <f t="shared" si="32"/>
        <v>Wrong</v>
      </c>
    </row>
    <row r="173" spans="1:23" x14ac:dyDescent="0.2">
      <c r="A173" t="s">
        <v>112</v>
      </c>
      <c r="B173" t="s">
        <v>124</v>
      </c>
      <c r="C173" t="s">
        <v>247</v>
      </c>
      <c r="D173" t="s">
        <v>14</v>
      </c>
      <c r="E173" s="2">
        <v>57.787100000000002</v>
      </c>
      <c r="F173" s="2">
        <v>4.3499999999999997E-2</v>
      </c>
      <c r="G173" s="2">
        <v>18.221900000000002</v>
      </c>
      <c r="H173" s="2">
        <v>4.4082999999999997</v>
      </c>
      <c r="I173" s="2">
        <v>0.21829999999999999</v>
      </c>
      <c r="J173" s="2">
        <v>3.9199999999999999E-2</v>
      </c>
      <c r="K173" s="2">
        <v>0.78269999999999995</v>
      </c>
      <c r="L173" s="2">
        <v>8.2817000000000007</v>
      </c>
      <c r="M173" s="2">
        <v>6.2321</v>
      </c>
      <c r="N173" s="2">
        <v>0</v>
      </c>
      <c r="O173" s="2">
        <f t="shared" si="31"/>
        <v>96.014800000000008</v>
      </c>
      <c r="Q173" s="3">
        <f t="shared" si="38"/>
        <v>58.527438461538459</v>
      </c>
      <c r="R173" s="3">
        <f t="shared" si="38"/>
        <v>8.3705307692307684</v>
      </c>
      <c r="S173" s="3">
        <f t="shared" si="38"/>
        <v>5.6383153846153853</v>
      </c>
      <c r="T173">
        <v>0.98</v>
      </c>
      <c r="U173">
        <v>0.31</v>
      </c>
      <c r="V173">
        <v>0.2</v>
      </c>
      <c r="W173" t="str">
        <f t="shared" si="32"/>
        <v>Wrong</v>
      </c>
    </row>
    <row r="174" spans="1:23" x14ac:dyDescent="0.2">
      <c r="A174" t="s">
        <v>112</v>
      </c>
      <c r="B174" t="s">
        <v>125</v>
      </c>
      <c r="C174" t="s">
        <v>247</v>
      </c>
      <c r="D174" t="s">
        <v>14</v>
      </c>
      <c r="E174" s="2">
        <v>58.498100000000001</v>
      </c>
      <c r="F174" s="2">
        <v>2.6100000000000002E-2</v>
      </c>
      <c r="G174" s="2">
        <v>18.201699999999999</v>
      </c>
      <c r="H174" s="2">
        <v>4.5519999999999996</v>
      </c>
      <c r="I174" s="2">
        <v>0.24690000000000001</v>
      </c>
      <c r="J174" s="2">
        <v>3.9899999999999998E-2</v>
      </c>
      <c r="K174" s="2">
        <v>1.0562</v>
      </c>
      <c r="L174" s="2">
        <v>8.4298000000000002</v>
      </c>
      <c r="M174" s="2">
        <v>5.3822000000000001</v>
      </c>
      <c r="N174" s="2">
        <v>0</v>
      </c>
      <c r="O174" s="2">
        <f t="shared" si="31"/>
        <v>96.432899999999989</v>
      </c>
      <c r="Q174" s="3">
        <f t="shared" si="38"/>
        <v>58.527438461538459</v>
      </c>
      <c r="R174" s="3">
        <f t="shared" si="38"/>
        <v>8.3705307692307684</v>
      </c>
      <c r="S174" s="3">
        <f t="shared" si="38"/>
        <v>5.6383153846153853</v>
      </c>
      <c r="T174">
        <v>0.98</v>
      </c>
      <c r="U174">
        <v>0.31</v>
      </c>
      <c r="V174">
        <v>0.2</v>
      </c>
      <c r="W174" t="str">
        <f t="shared" si="32"/>
        <v>Wrong</v>
      </c>
    </row>
    <row r="175" spans="1:23" x14ac:dyDescent="0.2">
      <c r="A175" t="s">
        <v>112</v>
      </c>
      <c r="B175" t="s">
        <v>126</v>
      </c>
      <c r="C175" t="s">
        <v>247</v>
      </c>
      <c r="D175" t="s">
        <v>14</v>
      </c>
      <c r="E175" s="2">
        <v>58.092399999999998</v>
      </c>
      <c r="F175" s="2">
        <v>0</v>
      </c>
      <c r="G175" s="2">
        <v>18.021100000000001</v>
      </c>
      <c r="H175" s="2">
        <v>4.7112999999999996</v>
      </c>
      <c r="I175" s="2">
        <v>0.23960000000000001</v>
      </c>
      <c r="J175" s="2">
        <v>3.5400000000000001E-2</v>
      </c>
      <c r="K175" s="2">
        <v>0.91210000000000002</v>
      </c>
      <c r="L175" s="2">
        <v>8.3331999999999997</v>
      </c>
      <c r="M175" s="2">
        <v>6.2573999999999996</v>
      </c>
      <c r="N175" s="2">
        <v>0</v>
      </c>
      <c r="O175" s="2">
        <f t="shared" si="31"/>
        <v>96.602499999999992</v>
      </c>
      <c r="Q175" s="3">
        <f t="shared" si="38"/>
        <v>58.527438461538459</v>
      </c>
      <c r="R175" s="3">
        <f t="shared" si="38"/>
        <v>8.3705307692307684</v>
      </c>
      <c r="S175" s="3">
        <f t="shared" si="38"/>
        <v>5.6383153846153853</v>
      </c>
      <c r="T175">
        <v>0.98</v>
      </c>
      <c r="U175">
        <v>0.31</v>
      </c>
      <c r="V175">
        <v>0.2</v>
      </c>
      <c r="W175" t="str">
        <f t="shared" si="32"/>
        <v>Wrong</v>
      </c>
    </row>
    <row r="176" spans="1:23" x14ac:dyDescent="0.2">
      <c r="A176" t="s">
        <v>112</v>
      </c>
      <c r="B176" t="s">
        <v>127</v>
      </c>
      <c r="C176" t="s">
        <v>247</v>
      </c>
      <c r="D176" t="s">
        <v>14</v>
      </c>
      <c r="E176" s="2">
        <v>57.342399999999998</v>
      </c>
      <c r="F176" s="2">
        <v>7.0999999999999994E-2</v>
      </c>
      <c r="G176" s="2">
        <v>18.8017</v>
      </c>
      <c r="H176" s="2">
        <v>5.0138999999999996</v>
      </c>
      <c r="I176" s="2">
        <v>0.21579999999999999</v>
      </c>
      <c r="J176" s="2">
        <v>3.73E-2</v>
      </c>
      <c r="K176" s="2">
        <v>1.1532</v>
      </c>
      <c r="L176" s="2">
        <v>8.7693999999999992</v>
      </c>
      <c r="M176" s="2">
        <v>5.3677000000000001</v>
      </c>
      <c r="N176" s="2">
        <v>0</v>
      </c>
      <c r="O176" s="2">
        <f t="shared" si="31"/>
        <v>96.77239999999999</v>
      </c>
      <c r="Q176" s="3">
        <f t="shared" si="38"/>
        <v>58.527438461538459</v>
      </c>
      <c r="R176" s="3">
        <f t="shared" si="38"/>
        <v>8.3705307692307684</v>
      </c>
      <c r="S176" s="3">
        <f t="shared" si="38"/>
        <v>5.6383153846153853</v>
      </c>
      <c r="T176">
        <v>0.98</v>
      </c>
      <c r="U176">
        <v>0.31</v>
      </c>
      <c r="V176">
        <v>0.2</v>
      </c>
      <c r="W176" t="str">
        <f t="shared" si="32"/>
        <v>Wrong</v>
      </c>
    </row>
    <row r="177" spans="1:23" x14ac:dyDescent="0.2">
      <c r="A177" t="s">
        <v>112</v>
      </c>
      <c r="B177" t="s">
        <v>128</v>
      </c>
      <c r="C177" t="s">
        <v>247</v>
      </c>
      <c r="D177" t="s">
        <v>14</v>
      </c>
      <c r="E177" s="2">
        <v>58.064599999999999</v>
      </c>
      <c r="F177" s="2">
        <v>6.0900000000000003E-2</v>
      </c>
      <c r="G177" s="2">
        <v>18.450099999999999</v>
      </c>
      <c r="H177" s="2">
        <v>4.6783000000000001</v>
      </c>
      <c r="I177" s="2">
        <v>0.22109999999999999</v>
      </c>
      <c r="J177" s="2">
        <v>5.2299999999999999E-2</v>
      </c>
      <c r="K177" s="2">
        <v>0.81259999999999999</v>
      </c>
      <c r="L177" s="2">
        <v>8.1301000000000005</v>
      </c>
      <c r="M177" s="2">
        <v>6.3239000000000001</v>
      </c>
      <c r="N177" s="2">
        <v>0</v>
      </c>
      <c r="O177" s="2">
        <f t="shared" si="31"/>
        <v>96.793899999999994</v>
      </c>
      <c r="Q177" s="3">
        <f t="shared" si="38"/>
        <v>58.527438461538459</v>
      </c>
      <c r="R177" s="3">
        <f t="shared" si="38"/>
        <v>8.3705307692307684</v>
      </c>
      <c r="S177" s="3">
        <f t="shared" si="38"/>
        <v>5.6383153846153853</v>
      </c>
      <c r="T177">
        <v>0.98</v>
      </c>
      <c r="U177">
        <v>0.31</v>
      </c>
      <c r="V177">
        <v>0.2</v>
      </c>
      <c r="W177" t="str">
        <f t="shared" si="32"/>
        <v>Wrong</v>
      </c>
    </row>
    <row r="178" spans="1:23" x14ac:dyDescent="0.2">
      <c r="A178" t="s">
        <v>112</v>
      </c>
      <c r="B178" t="s">
        <v>129</v>
      </c>
      <c r="C178" t="s">
        <v>247</v>
      </c>
      <c r="D178" t="s">
        <v>14</v>
      </c>
      <c r="E178" s="2">
        <v>58.257199999999997</v>
      </c>
      <c r="F178" s="2">
        <v>7.3800000000000004E-2</v>
      </c>
      <c r="G178" s="2">
        <v>18.329999999999998</v>
      </c>
      <c r="H178" s="2">
        <v>4.9633000000000003</v>
      </c>
      <c r="I178" s="2">
        <v>0.26450000000000001</v>
      </c>
      <c r="J178" s="2">
        <v>2.5600000000000001E-2</v>
      </c>
      <c r="K178" s="2">
        <v>0.96760000000000002</v>
      </c>
      <c r="L178" s="2">
        <v>8.5431000000000008</v>
      </c>
      <c r="M178" s="2">
        <v>5.8799000000000001</v>
      </c>
      <c r="N178" s="2">
        <v>0</v>
      </c>
      <c r="O178" s="2">
        <f t="shared" si="31"/>
        <v>97.305000000000007</v>
      </c>
      <c r="Q178" s="3">
        <f t="shared" si="38"/>
        <v>58.527438461538459</v>
      </c>
      <c r="R178" s="3">
        <f t="shared" si="38"/>
        <v>8.3705307692307684</v>
      </c>
      <c r="S178" s="3">
        <f t="shared" si="38"/>
        <v>5.6383153846153853</v>
      </c>
      <c r="T178">
        <v>0.98</v>
      </c>
      <c r="U178">
        <v>0.31</v>
      </c>
      <c r="V178">
        <v>0.2</v>
      </c>
      <c r="W178" t="str">
        <f t="shared" si="32"/>
        <v>Wrong</v>
      </c>
    </row>
    <row r="179" spans="1:23" x14ac:dyDescent="0.2">
      <c r="A179" t="s">
        <v>112</v>
      </c>
      <c r="B179" t="s">
        <v>130</v>
      </c>
      <c r="C179" t="s">
        <v>247</v>
      </c>
      <c r="D179" t="s">
        <v>14</v>
      </c>
      <c r="E179" s="2">
        <v>58.736699999999999</v>
      </c>
      <c r="F179" s="2">
        <v>7.8200000000000006E-2</v>
      </c>
      <c r="G179" s="2">
        <v>18.4115</v>
      </c>
      <c r="H179" s="2">
        <v>4.7701000000000002</v>
      </c>
      <c r="I179" s="2">
        <v>0.24049999999999999</v>
      </c>
      <c r="J179" s="2">
        <v>3.2199999999999999E-2</v>
      </c>
      <c r="K179" s="2">
        <v>1.1152</v>
      </c>
      <c r="L179" s="2">
        <v>8.8057999999999996</v>
      </c>
      <c r="M179" s="2">
        <v>5.3388999999999998</v>
      </c>
      <c r="N179" s="2">
        <v>0</v>
      </c>
      <c r="O179" s="2">
        <f t="shared" si="31"/>
        <v>97.5291</v>
      </c>
      <c r="Q179" s="3">
        <f t="shared" si="38"/>
        <v>58.527438461538459</v>
      </c>
      <c r="R179" s="3">
        <f t="shared" si="38"/>
        <v>8.3705307692307684</v>
      </c>
      <c r="S179" s="3">
        <f t="shared" si="38"/>
        <v>5.6383153846153853</v>
      </c>
      <c r="T179">
        <v>0.98</v>
      </c>
      <c r="U179">
        <v>0.31</v>
      </c>
      <c r="V179">
        <v>0.2</v>
      </c>
      <c r="W179" t="str">
        <f t="shared" si="32"/>
        <v>Wrong</v>
      </c>
    </row>
    <row r="180" spans="1:23" x14ac:dyDescent="0.2">
      <c r="A180" t="s">
        <v>112</v>
      </c>
      <c r="B180" t="s">
        <v>131</v>
      </c>
      <c r="C180" t="s">
        <v>247</v>
      </c>
      <c r="D180" t="s">
        <v>14</v>
      </c>
      <c r="E180" s="2">
        <v>60.491300000000003</v>
      </c>
      <c r="F180" s="2">
        <v>0</v>
      </c>
      <c r="G180" s="2">
        <v>18.64</v>
      </c>
      <c r="H180" s="2">
        <v>4.2294999999999998</v>
      </c>
      <c r="I180" s="2">
        <v>0.1862</v>
      </c>
      <c r="J180" s="2">
        <v>4.3700000000000003E-2</v>
      </c>
      <c r="K180" s="2">
        <v>1.2838000000000001</v>
      </c>
      <c r="L180" s="2">
        <v>8.4032</v>
      </c>
      <c r="M180" s="2">
        <v>4.8486000000000002</v>
      </c>
      <c r="N180" s="2">
        <v>0</v>
      </c>
      <c r="O180" s="2">
        <f t="shared" si="31"/>
        <v>98.126300000000015</v>
      </c>
      <c r="Q180" s="3">
        <f t="shared" si="38"/>
        <v>58.527438461538459</v>
      </c>
      <c r="R180" s="3">
        <f t="shared" si="38"/>
        <v>8.3705307692307684</v>
      </c>
      <c r="S180" s="3">
        <f t="shared" si="38"/>
        <v>5.6383153846153853</v>
      </c>
      <c r="T180">
        <v>0.98</v>
      </c>
      <c r="U180">
        <v>0.31</v>
      </c>
      <c r="V180">
        <v>0.2</v>
      </c>
      <c r="W180" t="str">
        <f t="shared" si="32"/>
        <v>Wrong</v>
      </c>
    </row>
    <row r="181" spans="1:23" x14ac:dyDescent="0.2">
      <c r="A181" t="s">
        <v>112</v>
      </c>
      <c r="B181" t="s">
        <v>132</v>
      </c>
      <c r="C181" t="s">
        <v>247</v>
      </c>
      <c r="D181" t="s">
        <v>14</v>
      </c>
      <c r="E181" s="2">
        <v>58.361600000000003</v>
      </c>
      <c r="F181" s="2">
        <v>7.3499999999999996E-2</v>
      </c>
      <c r="G181" s="2">
        <v>18.537600000000001</v>
      </c>
      <c r="H181" s="2">
        <v>5.5035999999999996</v>
      </c>
      <c r="I181" s="2">
        <v>0.36230000000000001</v>
      </c>
      <c r="J181" s="2">
        <v>4.8500000000000001E-2</v>
      </c>
      <c r="K181" s="2">
        <v>0.73560000000000003</v>
      </c>
      <c r="L181" s="2">
        <v>8.4982000000000006</v>
      </c>
      <c r="M181" s="2">
        <v>6.1351000000000004</v>
      </c>
      <c r="N181" s="2">
        <v>0</v>
      </c>
      <c r="O181" s="2">
        <f t="shared" si="31"/>
        <v>98.256000000000014</v>
      </c>
      <c r="Q181" s="3">
        <f t="shared" si="38"/>
        <v>58.527438461538459</v>
      </c>
      <c r="R181" s="3">
        <f t="shared" si="38"/>
        <v>8.3705307692307684</v>
      </c>
      <c r="S181" s="3">
        <f t="shared" si="38"/>
        <v>5.6383153846153853</v>
      </c>
      <c r="T181">
        <v>0.98</v>
      </c>
      <c r="U181">
        <v>0.31</v>
      </c>
      <c r="V181">
        <v>0.2</v>
      </c>
      <c r="W181" t="str">
        <f t="shared" si="32"/>
        <v>Wrong</v>
      </c>
    </row>
    <row r="182" spans="1:23" x14ac:dyDescent="0.2">
      <c r="A182" t="s">
        <v>112</v>
      </c>
      <c r="B182" t="s">
        <v>133</v>
      </c>
      <c r="C182" t="s">
        <v>247</v>
      </c>
      <c r="D182" t="s">
        <v>14</v>
      </c>
      <c r="E182" s="2">
        <v>59.923499999999997</v>
      </c>
      <c r="F182" s="2">
        <v>2.1700000000000001E-2</v>
      </c>
      <c r="G182" s="2">
        <v>18.934999999999999</v>
      </c>
      <c r="H182" s="2">
        <v>4.4387999999999996</v>
      </c>
      <c r="I182" s="2">
        <v>0.28849999999999998</v>
      </c>
      <c r="J182" s="2">
        <v>3.9800000000000002E-2</v>
      </c>
      <c r="K182" s="2">
        <v>1.2605999999999999</v>
      </c>
      <c r="L182" s="2">
        <v>8.3941999999999997</v>
      </c>
      <c r="M182" s="2">
        <v>5.1252000000000004</v>
      </c>
      <c r="N182" s="2">
        <v>0</v>
      </c>
      <c r="O182" s="2">
        <f t="shared" si="31"/>
        <v>98.427300000000002</v>
      </c>
      <c r="Q182" s="3">
        <f>Q$183</f>
        <v>58.527438461538459</v>
      </c>
      <c r="R182" s="3">
        <f t="shared" ref="R182:S182" si="39">R$183</f>
        <v>8.3705307692307684</v>
      </c>
      <c r="S182" s="3">
        <f t="shared" si="39"/>
        <v>5.6383153846153853</v>
      </c>
      <c r="T182">
        <v>0.98</v>
      </c>
      <c r="U182">
        <v>0.31</v>
      </c>
      <c r="V182">
        <v>0.2</v>
      </c>
      <c r="W182" t="str">
        <f t="shared" si="32"/>
        <v>Wrong</v>
      </c>
    </row>
    <row r="183" spans="1:23" x14ac:dyDescent="0.2">
      <c r="A183" t="s">
        <v>112</v>
      </c>
      <c r="B183" t="s">
        <v>134</v>
      </c>
      <c r="C183" t="s">
        <v>247</v>
      </c>
      <c r="D183" t="s">
        <v>14</v>
      </c>
      <c r="E183" s="2">
        <v>60.203299999999999</v>
      </c>
      <c r="F183" s="2">
        <v>3.0499999999999999E-2</v>
      </c>
      <c r="G183" s="2">
        <v>19.07</v>
      </c>
      <c r="H183" s="2">
        <v>4.2948000000000004</v>
      </c>
      <c r="I183" s="2">
        <v>0.20119999999999999</v>
      </c>
      <c r="J183" s="2">
        <v>2.81E-2</v>
      </c>
      <c r="K183" s="2">
        <v>1.5287999999999999</v>
      </c>
      <c r="L183" s="2">
        <v>8.5298999999999996</v>
      </c>
      <c r="M183" s="2">
        <v>4.7657999999999996</v>
      </c>
      <c r="N183" s="2">
        <v>0</v>
      </c>
      <c r="O183" s="2">
        <f t="shared" si="31"/>
        <v>98.652399999999986</v>
      </c>
      <c r="Q183" s="3">
        <f>AVERAGE(E171:E183)</f>
        <v>58.527438461538459</v>
      </c>
      <c r="R183" s="3">
        <f>AVERAGE(L171:L183)</f>
        <v>8.3705307692307684</v>
      </c>
      <c r="S183" s="3">
        <f>AVERAGE(M171:M183)</f>
        <v>5.6383153846153853</v>
      </c>
      <c r="T183">
        <v>0.98</v>
      </c>
      <c r="U183">
        <v>0.31</v>
      </c>
      <c r="V183">
        <v>0.2</v>
      </c>
      <c r="W183" t="str">
        <f t="shared" si="32"/>
        <v>Wrong</v>
      </c>
    </row>
    <row r="184" spans="1:23" x14ac:dyDescent="0.2">
      <c r="A184" t="s">
        <v>114</v>
      </c>
      <c r="B184" t="s">
        <v>150</v>
      </c>
      <c r="C184" t="s">
        <v>247</v>
      </c>
      <c r="D184" t="s">
        <v>14</v>
      </c>
      <c r="E184" s="2">
        <v>58.973300000000002</v>
      </c>
      <c r="F184" s="2">
        <v>2.3699999999999999E-2</v>
      </c>
      <c r="G184" s="2">
        <v>18.9068</v>
      </c>
      <c r="H184" s="2">
        <v>5.5804999999999998</v>
      </c>
      <c r="I184" s="2">
        <v>0.28449999999999998</v>
      </c>
      <c r="J184" s="2">
        <v>3.8600000000000002E-2</v>
      </c>
      <c r="K184" s="2">
        <v>1.1847000000000001</v>
      </c>
      <c r="L184" s="2">
        <v>7.9913999999999996</v>
      </c>
      <c r="M184" s="2">
        <v>5.2465000000000002</v>
      </c>
      <c r="N184" s="2">
        <v>0</v>
      </c>
      <c r="O184" s="2">
        <f t="shared" si="31"/>
        <v>98.23</v>
      </c>
      <c r="Q184" s="3">
        <f t="shared" ref="Q184:S197" si="40">Q$199</f>
        <v>59.256093749999998</v>
      </c>
      <c r="R184" s="3">
        <f t="shared" si="40"/>
        <v>8.20419375</v>
      </c>
      <c r="S184" s="3">
        <f t="shared" si="40"/>
        <v>5.5761312499999995</v>
      </c>
      <c r="T184">
        <v>0.98</v>
      </c>
      <c r="U184">
        <v>0.31</v>
      </c>
      <c r="V184">
        <v>0.2</v>
      </c>
      <c r="W184" t="str">
        <f t="shared" si="32"/>
        <v>Wrong</v>
      </c>
    </row>
    <row r="185" spans="1:23" x14ac:dyDescent="0.2">
      <c r="A185" t="s">
        <v>114</v>
      </c>
      <c r="B185" t="s">
        <v>151</v>
      </c>
      <c r="C185" t="s">
        <v>247</v>
      </c>
      <c r="D185" t="s">
        <v>14</v>
      </c>
      <c r="E185" s="2">
        <v>58.600700000000003</v>
      </c>
      <c r="F185" s="2">
        <v>4.7399999999999998E-2</v>
      </c>
      <c r="G185" s="2">
        <v>18.6586</v>
      </c>
      <c r="H185" s="2">
        <v>4.8270999999999997</v>
      </c>
      <c r="I185" s="2">
        <v>0.3513</v>
      </c>
      <c r="J185" s="2">
        <v>4.1599999999999998E-2</v>
      </c>
      <c r="K185" s="2">
        <v>1.1232</v>
      </c>
      <c r="L185" s="2">
        <v>8.6628000000000007</v>
      </c>
      <c r="M185" s="2">
        <v>5.2857000000000003</v>
      </c>
      <c r="N185" s="2">
        <v>0</v>
      </c>
      <c r="O185" s="2">
        <f t="shared" si="31"/>
        <v>97.598400000000012</v>
      </c>
      <c r="Q185" s="3">
        <f t="shared" si="40"/>
        <v>59.256093749999998</v>
      </c>
      <c r="R185" s="3">
        <f t="shared" si="40"/>
        <v>8.20419375</v>
      </c>
      <c r="S185" s="3">
        <f t="shared" si="40"/>
        <v>5.5761312499999995</v>
      </c>
      <c r="T185">
        <v>0.98</v>
      </c>
      <c r="U185">
        <v>0.31</v>
      </c>
      <c r="V185">
        <v>0.2</v>
      </c>
      <c r="W185" t="str">
        <f t="shared" si="32"/>
        <v>Wrong</v>
      </c>
    </row>
    <row r="186" spans="1:23" x14ac:dyDescent="0.2">
      <c r="A186" t="s">
        <v>114</v>
      </c>
      <c r="B186" t="s">
        <v>152</v>
      </c>
      <c r="C186" t="s">
        <v>247</v>
      </c>
      <c r="D186" t="s">
        <v>14</v>
      </c>
      <c r="E186" s="2">
        <v>61.02</v>
      </c>
      <c r="F186" s="2">
        <v>0.1048</v>
      </c>
      <c r="G186" s="2">
        <v>18.907399999999999</v>
      </c>
      <c r="H186" s="2">
        <v>1.99</v>
      </c>
      <c r="I186" s="2">
        <v>0.1192</v>
      </c>
      <c r="J186" s="2">
        <v>5.4899999999999997E-2</v>
      </c>
      <c r="K186" s="2">
        <v>1.3147</v>
      </c>
      <c r="L186" s="2">
        <v>7.4446000000000003</v>
      </c>
      <c r="M186" s="2">
        <v>4.9223999999999997</v>
      </c>
      <c r="N186" s="2">
        <v>0</v>
      </c>
      <c r="O186" s="2">
        <f t="shared" si="31"/>
        <v>95.878</v>
      </c>
      <c r="Q186" s="3">
        <f t="shared" si="40"/>
        <v>59.256093749999998</v>
      </c>
      <c r="R186" s="3">
        <f t="shared" si="40"/>
        <v>8.20419375</v>
      </c>
      <c r="S186" s="3">
        <f t="shared" si="40"/>
        <v>5.5761312499999995</v>
      </c>
      <c r="T186">
        <v>0.98</v>
      </c>
      <c r="U186">
        <v>0.31</v>
      </c>
      <c r="V186">
        <v>0.2</v>
      </c>
      <c r="W186" t="str">
        <f t="shared" si="32"/>
        <v>Wrong</v>
      </c>
    </row>
    <row r="187" spans="1:23" x14ac:dyDescent="0.2">
      <c r="A187" t="s">
        <v>114</v>
      </c>
      <c r="B187" t="s">
        <v>153</v>
      </c>
      <c r="C187" t="s">
        <v>247</v>
      </c>
      <c r="D187" t="s">
        <v>14</v>
      </c>
      <c r="E187" s="2">
        <v>60.252400000000002</v>
      </c>
      <c r="F187" s="2">
        <v>0.1396</v>
      </c>
      <c r="G187" s="2">
        <v>19.1143</v>
      </c>
      <c r="H187" s="2">
        <v>4.3940999999999999</v>
      </c>
      <c r="I187" s="2">
        <v>0.25559999999999999</v>
      </c>
      <c r="J187" s="2">
        <v>5.0900000000000001E-2</v>
      </c>
      <c r="K187" s="2">
        <v>1.0138</v>
      </c>
      <c r="L187" s="2">
        <v>8.0104000000000006</v>
      </c>
      <c r="M187" s="2">
        <v>5.4908000000000001</v>
      </c>
      <c r="N187" s="2">
        <v>0</v>
      </c>
      <c r="O187" s="2">
        <f t="shared" si="31"/>
        <v>98.721900000000005</v>
      </c>
      <c r="Q187" s="3">
        <f t="shared" si="40"/>
        <v>59.256093749999998</v>
      </c>
      <c r="R187" s="3">
        <f t="shared" si="40"/>
        <v>8.20419375</v>
      </c>
      <c r="S187" s="3">
        <f t="shared" si="40"/>
        <v>5.5761312499999995</v>
      </c>
      <c r="T187">
        <v>0.98</v>
      </c>
      <c r="U187">
        <v>0.31</v>
      </c>
      <c r="V187">
        <v>0.2</v>
      </c>
      <c r="W187" t="str">
        <f t="shared" si="32"/>
        <v>Wrong</v>
      </c>
    </row>
    <row r="188" spans="1:23" x14ac:dyDescent="0.2">
      <c r="A188" t="s">
        <v>114</v>
      </c>
      <c r="B188" t="s">
        <v>154</v>
      </c>
      <c r="C188" t="s">
        <v>247</v>
      </c>
      <c r="D188" t="s">
        <v>14</v>
      </c>
      <c r="E188" s="2">
        <v>60.963299999999997</v>
      </c>
      <c r="F188" s="2">
        <v>0.1147</v>
      </c>
      <c r="G188" s="2">
        <v>19.487200000000001</v>
      </c>
      <c r="H188" s="2">
        <v>3.8978999999999999</v>
      </c>
      <c r="I188" s="2">
        <v>0.20619999999999999</v>
      </c>
      <c r="J188" s="2">
        <v>6.4299999999999996E-2</v>
      </c>
      <c r="K188" s="2">
        <v>1.3563000000000001</v>
      </c>
      <c r="L188" s="2">
        <v>8.0242000000000004</v>
      </c>
      <c r="M188" s="2">
        <v>4.8738999999999999</v>
      </c>
      <c r="N188" s="2">
        <v>0</v>
      </c>
      <c r="O188" s="2">
        <f t="shared" si="31"/>
        <v>98.988000000000014</v>
      </c>
      <c r="Q188" s="3">
        <f t="shared" si="40"/>
        <v>59.256093749999998</v>
      </c>
      <c r="R188" s="3">
        <f t="shared" si="40"/>
        <v>8.20419375</v>
      </c>
      <c r="S188" s="3">
        <f t="shared" si="40"/>
        <v>5.5761312499999995</v>
      </c>
      <c r="T188">
        <v>0.98</v>
      </c>
      <c r="U188">
        <v>0.31</v>
      </c>
      <c r="V188">
        <v>0.2</v>
      </c>
      <c r="W188" t="str">
        <f t="shared" si="32"/>
        <v>Wrong</v>
      </c>
    </row>
    <row r="189" spans="1:23" x14ac:dyDescent="0.2">
      <c r="A189" t="s">
        <v>114</v>
      </c>
      <c r="B189" t="s">
        <v>155</v>
      </c>
      <c r="C189" t="s">
        <v>247</v>
      </c>
      <c r="D189" t="s">
        <v>14</v>
      </c>
      <c r="E189" s="2">
        <v>59.523800000000001</v>
      </c>
      <c r="F189" s="2">
        <v>0</v>
      </c>
      <c r="G189" s="2">
        <v>19.151900000000001</v>
      </c>
      <c r="H189" s="2">
        <v>4.4116999999999997</v>
      </c>
      <c r="I189" s="2">
        <v>0.18509999999999999</v>
      </c>
      <c r="J189" s="2">
        <v>6.2399999999999997E-2</v>
      </c>
      <c r="K189" s="2">
        <v>1.33</v>
      </c>
      <c r="L189" s="2">
        <v>8.1422000000000008</v>
      </c>
      <c r="M189" s="2">
        <v>5.3296999999999999</v>
      </c>
      <c r="N189" s="2">
        <v>0</v>
      </c>
      <c r="O189" s="2">
        <f t="shared" si="31"/>
        <v>98.136800000000008</v>
      </c>
      <c r="Q189" s="3">
        <f t="shared" si="40"/>
        <v>59.256093749999998</v>
      </c>
      <c r="R189" s="3">
        <f t="shared" si="40"/>
        <v>8.20419375</v>
      </c>
      <c r="S189" s="3">
        <f t="shared" si="40"/>
        <v>5.5761312499999995</v>
      </c>
      <c r="T189">
        <v>0.98</v>
      </c>
      <c r="U189">
        <v>0.31</v>
      </c>
      <c r="V189">
        <v>0.2</v>
      </c>
      <c r="W189" t="str">
        <f t="shared" si="32"/>
        <v>Wrong</v>
      </c>
    </row>
    <row r="190" spans="1:23" x14ac:dyDescent="0.2">
      <c r="A190" t="s">
        <v>114</v>
      </c>
      <c r="B190" t="s">
        <v>156</v>
      </c>
      <c r="C190" t="s">
        <v>247</v>
      </c>
      <c r="D190" t="s">
        <v>14</v>
      </c>
      <c r="E190" s="2">
        <v>58.838900000000002</v>
      </c>
      <c r="F190" s="2">
        <v>0</v>
      </c>
      <c r="G190" s="2">
        <v>18.963200000000001</v>
      </c>
      <c r="H190" s="2">
        <v>4.4905999999999997</v>
      </c>
      <c r="I190" s="2">
        <v>0.2843</v>
      </c>
      <c r="J190" s="2">
        <v>6.4799999999999996E-2</v>
      </c>
      <c r="K190" s="2">
        <v>1.3090999999999999</v>
      </c>
      <c r="L190" s="2">
        <v>8.4265000000000008</v>
      </c>
      <c r="M190" s="2">
        <v>5.6485000000000003</v>
      </c>
      <c r="N190" s="2">
        <v>0</v>
      </c>
      <c r="O190" s="2">
        <f t="shared" si="31"/>
        <v>98.025900000000007</v>
      </c>
      <c r="Q190" s="3">
        <f t="shared" si="40"/>
        <v>59.256093749999998</v>
      </c>
      <c r="R190" s="3">
        <f t="shared" si="40"/>
        <v>8.20419375</v>
      </c>
      <c r="S190" s="3">
        <f t="shared" si="40"/>
        <v>5.5761312499999995</v>
      </c>
      <c r="T190">
        <v>0.98</v>
      </c>
      <c r="U190">
        <v>0.31</v>
      </c>
      <c r="V190">
        <v>0.2</v>
      </c>
      <c r="W190" t="str">
        <f t="shared" si="32"/>
        <v>Ok</v>
      </c>
    </row>
    <row r="191" spans="1:23" x14ac:dyDescent="0.2">
      <c r="A191" t="s">
        <v>114</v>
      </c>
      <c r="B191" t="s">
        <v>157</v>
      </c>
      <c r="C191" t="s">
        <v>247</v>
      </c>
      <c r="D191" t="s">
        <v>14</v>
      </c>
      <c r="E191" s="2">
        <v>58.509099999999997</v>
      </c>
      <c r="F191" s="2">
        <v>5.6399999999999999E-2</v>
      </c>
      <c r="G191" s="2">
        <v>19.083400000000001</v>
      </c>
      <c r="H191" s="2">
        <v>4.6878000000000002</v>
      </c>
      <c r="I191" s="2">
        <v>0.26269999999999999</v>
      </c>
      <c r="J191" s="2">
        <v>4.7600000000000003E-2</v>
      </c>
      <c r="K191" s="2">
        <v>1.1525000000000001</v>
      </c>
      <c r="L191" s="2">
        <v>8.3314000000000004</v>
      </c>
      <c r="M191" s="2">
        <v>5.9127000000000001</v>
      </c>
      <c r="N191" s="2">
        <v>0</v>
      </c>
      <c r="O191" s="2">
        <f t="shared" si="31"/>
        <v>98.043599999999998</v>
      </c>
      <c r="Q191" s="3">
        <f t="shared" si="40"/>
        <v>59.256093749999998</v>
      </c>
      <c r="R191" s="3">
        <f t="shared" si="40"/>
        <v>8.20419375</v>
      </c>
      <c r="S191" s="3">
        <f t="shared" si="40"/>
        <v>5.5761312499999995</v>
      </c>
      <c r="T191">
        <v>0.98</v>
      </c>
      <c r="U191">
        <v>0.31</v>
      </c>
      <c r="V191">
        <v>0.2</v>
      </c>
      <c r="W191" t="str">
        <f t="shared" si="32"/>
        <v>Wrong</v>
      </c>
    </row>
    <row r="192" spans="1:23" x14ac:dyDescent="0.2">
      <c r="A192" t="s">
        <v>114</v>
      </c>
      <c r="B192" t="s">
        <v>158</v>
      </c>
      <c r="C192" t="s">
        <v>247</v>
      </c>
      <c r="D192" t="s">
        <v>14</v>
      </c>
      <c r="E192" s="2">
        <v>59.650500000000001</v>
      </c>
      <c r="F192" s="2">
        <v>1.2999999999999999E-2</v>
      </c>
      <c r="G192" s="2">
        <v>19.1691</v>
      </c>
      <c r="H192" s="2">
        <v>4.5918999999999999</v>
      </c>
      <c r="I192" s="2">
        <v>0.35220000000000001</v>
      </c>
      <c r="J192" s="2">
        <v>3.1300000000000001E-2</v>
      </c>
      <c r="K192" s="2">
        <v>1.1298999999999999</v>
      </c>
      <c r="L192" s="2">
        <v>8.3549000000000007</v>
      </c>
      <c r="M192" s="2">
        <v>5.4425999999999997</v>
      </c>
      <c r="N192" s="2">
        <v>0</v>
      </c>
      <c r="O192" s="2">
        <f t="shared" si="31"/>
        <v>98.735399999999998</v>
      </c>
      <c r="Q192" s="3">
        <f t="shared" si="40"/>
        <v>59.256093749999998</v>
      </c>
      <c r="R192" s="3">
        <f t="shared" si="40"/>
        <v>8.20419375</v>
      </c>
      <c r="S192" s="3">
        <f t="shared" si="40"/>
        <v>5.5761312499999995</v>
      </c>
      <c r="T192">
        <v>0.98</v>
      </c>
      <c r="U192">
        <v>0.31</v>
      </c>
      <c r="V192">
        <v>0.2</v>
      </c>
      <c r="W192" t="str">
        <f t="shared" si="32"/>
        <v>Ok</v>
      </c>
    </row>
    <row r="193" spans="1:23" x14ac:dyDescent="0.2">
      <c r="A193" t="s">
        <v>114</v>
      </c>
      <c r="B193" t="s">
        <v>159</v>
      </c>
      <c r="C193" t="s">
        <v>247</v>
      </c>
      <c r="D193" t="s">
        <v>14</v>
      </c>
      <c r="E193" s="2">
        <v>58.790700000000001</v>
      </c>
      <c r="F193" s="2">
        <v>8.2400000000000001E-2</v>
      </c>
      <c r="G193" s="2">
        <v>18.825600000000001</v>
      </c>
      <c r="H193" s="2">
        <v>4.8343999999999996</v>
      </c>
      <c r="I193" s="2">
        <v>0.21920000000000001</v>
      </c>
      <c r="J193" s="2">
        <v>5.5500000000000001E-2</v>
      </c>
      <c r="K193" s="2">
        <v>0.87870000000000004</v>
      </c>
      <c r="L193" s="2">
        <v>8.2682000000000002</v>
      </c>
      <c r="M193" s="2">
        <v>5.8483000000000001</v>
      </c>
      <c r="N193" s="2">
        <v>0</v>
      </c>
      <c r="O193" s="2">
        <f t="shared" si="31"/>
        <v>97.802999999999997</v>
      </c>
      <c r="Q193" s="3">
        <f t="shared" si="40"/>
        <v>59.256093749999998</v>
      </c>
      <c r="R193" s="3">
        <f t="shared" si="40"/>
        <v>8.20419375</v>
      </c>
      <c r="S193" s="3">
        <f t="shared" si="40"/>
        <v>5.5761312499999995</v>
      </c>
      <c r="T193">
        <v>0.98</v>
      </c>
      <c r="U193">
        <v>0.31</v>
      </c>
      <c r="V193">
        <v>0.2</v>
      </c>
      <c r="W193" t="str">
        <f t="shared" si="32"/>
        <v>Wrong</v>
      </c>
    </row>
    <row r="194" spans="1:23" x14ac:dyDescent="0.2">
      <c r="A194" t="s">
        <v>114</v>
      </c>
      <c r="B194" t="s">
        <v>160</v>
      </c>
      <c r="C194" t="s">
        <v>247</v>
      </c>
      <c r="D194" t="s">
        <v>14</v>
      </c>
      <c r="E194" s="2">
        <v>58.255600000000001</v>
      </c>
      <c r="F194" s="2">
        <v>0</v>
      </c>
      <c r="G194" s="2">
        <v>18.674099999999999</v>
      </c>
      <c r="H194" s="2">
        <v>4.8242000000000003</v>
      </c>
      <c r="I194" s="2">
        <v>0.30630000000000002</v>
      </c>
      <c r="J194" s="2">
        <v>6.1400000000000003E-2</v>
      </c>
      <c r="K194" s="2">
        <v>1.2270000000000001</v>
      </c>
      <c r="L194" s="2">
        <v>8.2522000000000002</v>
      </c>
      <c r="M194" s="2">
        <v>5.9029999999999996</v>
      </c>
      <c r="N194" s="2">
        <v>0</v>
      </c>
      <c r="O194" s="2">
        <f t="shared" ref="O194:O210" si="41">SUM(E194:N194)</f>
        <v>97.503800000000012</v>
      </c>
      <c r="Q194" s="3">
        <f t="shared" si="40"/>
        <v>59.256093749999998</v>
      </c>
      <c r="R194" s="3">
        <f t="shared" si="40"/>
        <v>8.20419375</v>
      </c>
      <c r="S194" s="3">
        <f t="shared" si="40"/>
        <v>5.5761312499999995</v>
      </c>
      <c r="T194">
        <v>0.98</v>
      </c>
      <c r="U194">
        <v>0.31</v>
      </c>
      <c r="V194">
        <v>0.2</v>
      </c>
      <c r="W194" t="str">
        <f t="shared" si="32"/>
        <v>Wrong</v>
      </c>
    </row>
    <row r="195" spans="1:23" x14ac:dyDescent="0.2">
      <c r="A195" t="s">
        <v>114</v>
      </c>
      <c r="B195" t="s">
        <v>161</v>
      </c>
      <c r="C195" t="s">
        <v>247</v>
      </c>
      <c r="D195" t="s">
        <v>14</v>
      </c>
      <c r="E195" s="2">
        <v>58.5852</v>
      </c>
      <c r="F195" s="2">
        <v>0</v>
      </c>
      <c r="G195" s="2">
        <v>18.822099999999999</v>
      </c>
      <c r="H195" s="2">
        <v>4.7523999999999997</v>
      </c>
      <c r="I195" s="2">
        <v>0.26490000000000002</v>
      </c>
      <c r="J195" s="2">
        <v>5.9400000000000001E-2</v>
      </c>
      <c r="K195" s="2">
        <v>0.96850000000000003</v>
      </c>
      <c r="L195" s="2">
        <v>8.2760999999999996</v>
      </c>
      <c r="M195" s="2">
        <v>5.9894999999999996</v>
      </c>
      <c r="N195" s="2">
        <v>0</v>
      </c>
      <c r="O195" s="2">
        <f t="shared" si="41"/>
        <v>97.718099999999993</v>
      </c>
      <c r="Q195" s="3">
        <f t="shared" si="40"/>
        <v>59.256093749999998</v>
      </c>
      <c r="R195" s="3">
        <f t="shared" si="40"/>
        <v>8.20419375</v>
      </c>
      <c r="S195" s="3">
        <f t="shared" si="40"/>
        <v>5.5761312499999995</v>
      </c>
      <c r="T195">
        <v>0.98</v>
      </c>
      <c r="U195">
        <v>0.31</v>
      </c>
      <c r="V195">
        <v>0.2</v>
      </c>
      <c r="W195" t="str">
        <f t="shared" ref="W195:W210" si="42">IF(OR(E195&gt;(Q195+T195),E195&lt;(Q195-T195),L195&gt;(R195+U195),L195&lt;(R195-U195),M195&gt;(S195+V195),M195&lt;(S195-V195)),"Wrong","Ok")</f>
        <v>Wrong</v>
      </c>
    </row>
    <row r="196" spans="1:23" x14ac:dyDescent="0.2">
      <c r="A196" t="s">
        <v>114</v>
      </c>
      <c r="B196" t="s">
        <v>162</v>
      </c>
      <c r="C196" t="s">
        <v>247</v>
      </c>
      <c r="D196" t="s">
        <v>14</v>
      </c>
      <c r="E196" s="2">
        <v>59.404200000000003</v>
      </c>
      <c r="F196" s="2">
        <v>8.6999999999999994E-3</v>
      </c>
      <c r="G196" s="2">
        <v>19.138300000000001</v>
      </c>
      <c r="H196" s="2">
        <v>4.7750000000000004</v>
      </c>
      <c r="I196" s="2">
        <v>0.22220000000000001</v>
      </c>
      <c r="J196" s="2">
        <v>5.8000000000000003E-2</v>
      </c>
      <c r="K196" s="2">
        <v>0.99639999999999995</v>
      </c>
      <c r="L196" s="2">
        <v>8.218</v>
      </c>
      <c r="M196" s="2">
        <v>5.7828999999999997</v>
      </c>
      <c r="N196" s="2">
        <v>0</v>
      </c>
      <c r="O196" s="2">
        <f t="shared" si="41"/>
        <v>98.603700000000003</v>
      </c>
      <c r="Q196" s="3">
        <f t="shared" si="40"/>
        <v>59.256093749999998</v>
      </c>
      <c r="R196" s="3">
        <f t="shared" si="40"/>
        <v>8.20419375</v>
      </c>
      <c r="S196" s="3">
        <f t="shared" si="40"/>
        <v>5.5761312499999995</v>
      </c>
      <c r="T196">
        <v>0.98</v>
      </c>
      <c r="U196">
        <v>0.31</v>
      </c>
      <c r="V196">
        <v>0.2</v>
      </c>
      <c r="W196" t="str">
        <f t="shared" si="42"/>
        <v>Wrong</v>
      </c>
    </row>
    <row r="197" spans="1:23" x14ac:dyDescent="0.2">
      <c r="A197" t="s">
        <v>114</v>
      </c>
      <c r="B197" t="s">
        <v>163</v>
      </c>
      <c r="C197" t="s">
        <v>247</v>
      </c>
      <c r="D197" t="s">
        <v>14</v>
      </c>
      <c r="E197" s="2">
        <v>59.671300000000002</v>
      </c>
      <c r="F197" s="2">
        <v>6.1699999999999998E-2</v>
      </c>
      <c r="G197" s="2">
        <v>18.9466</v>
      </c>
      <c r="H197" s="2">
        <v>4.4935</v>
      </c>
      <c r="I197" s="2">
        <v>0.29120000000000001</v>
      </c>
      <c r="J197" s="2">
        <v>3.49E-2</v>
      </c>
      <c r="K197" s="2">
        <v>1.0839000000000001</v>
      </c>
      <c r="L197" s="2">
        <v>8.3138000000000005</v>
      </c>
      <c r="M197" s="2">
        <v>5.7889999999999997</v>
      </c>
      <c r="N197" s="2">
        <v>0</v>
      </c>
      <c r="O197" s="2">
        <f t="shared" si="41"/>
        <v>98.685900000000004</v>
      </c>
      <c r="Q197" s="3">
        <f t="shared" si="40"/>
        <v>59.256093749999998</v>
      </c>
      <c r="R197" s="3">
        <f t="shared" si="40"/>
        <v>8.20419375</v>
      </c>
      <c r="S197" s="3">
        <f t="shared" si="40"/>
        <v>5.5761312499999995</v>
      </c>
      <c r="T197">
        <v>0.98</v>
      </c>
      <c r="U197">
        <v>0.31</v>
      </c>
      <c r="V197">
        <v>0.2</v>
      </c>
      <c r="W197" t="str">
        <f t="shared" si="42"/>
        <v>Wrong</v>
      </c>
    </row>
    <row r="198" spans="1:23" x14ac:dyDescent="0.2">
      <c r="A198" t="s">
        <v>114</v>
      </c>
      <c r="B198" t="s">
        <v>164</v>
      </c>
      <c r="C198" t="s">
        <v>247</v>
      </c>
      <c r="D198" t="s">
        <v>14</v>
      </c>
      <c r="E198" s="2">
        <v>58.159300000000002</v>
      </c>
      <c r="F198" s="2">
        <v>4.3E-3</v>
      </c>
      <c r="G198" s="2">
        <v>19.294</v>
      </c>
      <c r="H198" s="2">
        <v>4.4996</v>
      </c>
      <c r="I198" s="2">
        <v>0.20799999999999999</v>
      </c>
      <c r="J198" s="2">
        <v>5.1499999999999997E-2</v>
      </c>
      <c r="K198" s="2">
        <v>1.0146999999999999</v>
      </c>
      <c r="L198" s="2">
        <v>8.2954000000000008</v>
      </c>
      <c r="M198" s="2">
        <v>5.8345000000000002</v>
      </c>
      <c r="N198" s="2">
        <v>0</v>
      </c>
      <c r="O198" s="2">
        <f t="shared" si="41"/>
        <v>97.361300000000014</v>
      </c>
      <c r="Q198" s="3">
        <f>Q$199</f>
        <v>59.256093749999998</v>
      </c>
      <c r="R198" s="3">
        <f t="shared" ref="R198:S198" si="43">R$199</f>
        <v>8.20419375</v>
      </c>
      <c r="S198" s="3">
        <f t="shared" si="43"/>
        <v>5.5761312499999995</v>
      </c>
      <c r="T198">
        <v>0.98</v>
      </c>
      <c r="U198">
        <v>0.31</v>
      </c>
      <c r="V198">
        <v>0.2</v>
      </c>
      <c r="W198" t="str">
        <f t="shared" si="42"/>
        <v>Wrong</v>
      </c>
    </row>
    <row r="199" spans="1:23" x14ac:dyDescent="0.2">
      <c r="A199" t="s">
        <v>114</v>
      </c>
      <c r="B199" t="s">
        <v>165</v>
      </c>
      <c r="C199" t="s">
        <v>247</v>
      </c>
      <c r="D199" t="s">
        <v>14</v>
      </c>
      <c r="E199" s="2">
        <v>58.8992</v>
      </c>
      <c r="F199" s="2">
        <v>8.6999999999999994E-3</v>
      </c>
      <c r="G199" s="2">
        <v>18.8903</v>
      </c>
      <c r="H199" s="2">
        <v>4.6726999999999999</v>
      </c>
      <c r="I199" s="2">
        <v>0.27229999999999999</v>
      </c>
      <c r="J199" s="2">
        <v>5.5E-2</v>
      </c>
      <c r="K199" s="2">
        <v>1.0379</v>
      </c>
      <c r="L199" s="2">
        <v>8.2550000000000008</v>
      </c>
      <c r="M199" s="2">
        <v>5.9180999999999999</v>
      </c>
      <c r="N199" s="2">
        <v>0</v>
      </c>
      <c r="O199" s="2">
        <f t="shared" si="41"/>
        <v>98.009199999999993</v>
      </c>
      <c r="Q199" s="3">
        <f>AVERAGE(E184:E199)</f>
        <v>59.256093749999998</v>
      </c>
      <c r="R199" s="3">
        <f>AVERAGE(L184:L199)</f>
        <v>8.20419375</v>
      </c>
      <c r="S199" s="3">
        <f>AVERAGE(M184:M199)</f>
        <v>5.5761312499999995</v>
      </c>
      <c r="T199">
        <v>0.98</v>
      </c>
      <c r="U199">
        <v>0.31</v>
      </c>
      <c r="V199">
        <v>0.2</v>
      </c>
      <c r="W199" t="str">
        <f t="shared" si="42"/>
        <v>Wrong</v>
      </c>
    </row>
    <row r="200" spans="1:23" x14ac:dyDescent="0.2">
      <c r="A200" t="s">
        <v>113</v>
      </c>
      <c r="B200" t="s">
        <v>166</v>
      </c>
      <c r="C200" t="s">
        <v>247</v>
      </c>
      <c r="D200" t="s">
        <v>14</v>
      </c>
      <c r="E200" s="2">
        <v>57.646500000000003</v>
      </c>
      <c r="F200" s="2">
        <v>0.1132</v>
      </c>
      <c r="G200" s="2">
        <v>18.247499999999999</v>
      </c>
      <c r="H200" s="2">
        <v>4.6143999999999998</v>
      </c>
      <c r="I200" s="2">
        <v>0.31819999999999998</v>
      </c>
      <c r="J200" s="2">
        <v>5.3199999999999997E-2</v>
      </c>
      <c r="K200" s="2">
        <v>0.93020000000000003</v>
      </c>
      <c r="L200" s="2">
        <v>8.3689</v>
      </c>
      <c r="M200" s="2">
        <v>5.4943</v>
      </c>
      <c r="N200" s="2">
        <v>0</v>
      </c>
      <c r="O200" s="2">
        <f t="shared" si="41"/>
        <v>95.7864</v>
      </c>
      <c r="Q200" s="3">
        <f t="shared" ref="Q200:S204" si="44">Q$206</f>
        <v>59.062271428571428</v>
      </c>
      <c r="R200" s="3">
        <f t="shared" si="44"/>
        <v>7.9622000000000002</v>
      </c>
      <c r="S200" s="3">
        <f t="shared" si="44"/>
        <v>5.7916999999999996</v>
      </c>
      <c r="T200">
        <v>0.98</v>
      </c>
      <c r="U200">
        <v>0.31</v>
      </c>
      <c r="V200">
        <v>0.2</v>
      </c>
      <c r="W200" t="str">
        <f t="shared" si="42"/>
        <v>Wrong</v>
      </c>
    </row>
    <row r="201" spans="1:23" x14ac:dyDescent="0.2">
      <c r="A201" t="s">
        <v>113</v>
      </c>
      <c r="B201" t="s">
        <v>167</v>
      </c>
      <c r="C201" t="s">
        <v>247</v>
      </c>
      <c r="D201" t="s">
        <v>14</v>
      </c>
      <c r="E201" s="2">
        <v>58.130800000000001</v>
      </c>
      <c r="F201" s="2">
        <v>7.5499999999999998E-2</v>
      </c>
      <c r="G201" s="2">
        <v>18.528199999999998</v>
      </c>
      <c r="H201" s="2">
        <v>4.4904000000000002</v>
      </c>
      <c r="I201" s="2">
        <v>0.28199999999999997</v>
      </c>
      <c r="J201" s="2">
        <v>3.4799999999999998E-2</v>
      </c>
      <c r="K201" s="2">
        <v>1.0329999999999999</v>
      </c>
      <c r="L201" s="2">
        <v>8.2601999999999993</v>
      </c>
      <c r="M201" s="2">
        <v>5.5934999999999997</v>
      </c>
      <c r="N201" s="2">
        <v>0</v>
      </c>
      <c r="O201" s="2">
        <f t="shared" si="41"/>
        <v>96.428399999999996</v>
      </c>
      <c r="Q201" s="3">
        <f t="shared" si="44"/>
        <v>59.062271428571428</v>
      </c>
      <c r="R201" s="3">
        <f t="shared" si="44"/>
        <v>7.9622000000000002</v>
      </c>
      <c r="S201" s="3">
        <f t="shared" si="44"/>
        <v>5.7916999999999996</v>
      </c>
      <c r="T201">
        <v>0.98</v>
      </c>
      <c r="U201">
        <v>0.31</v>
      </c>
      <c r="V201">
        <v>0.2</v>
      </c>
      <c r="W201" t="str">
        <f t="shared" si="42"/>
        <v>Ok</v>
      </c>
    </row>
    <row r="202" spans="1:23" x14ac:dyDescent="0.2">
      <c r="A202" t="s">
        <v>113</v>
      </c>
      <c r="B202" t="s">
        <v>168</v>
      </c>
      <c r="C202" t="s">
        <v>247</v>
      </c>
      <c r="D202" t="s">
        <v>14</v>
      </c>
      <c r="E202" s="2">
        <v>59.206099999999999</v>
      </c>
      <c r="F202" s="2">
        <v>4.7000000000000002E-3</v>
      </c>
      <c r="G202" s="2">
        <v>18.8371</v>
      </c>
      <c r="H202" s="2">
        <v>4.5007999999999999</v>
      </c>
      <c r="I202" s="2">
        <v>0.20030000000000001</v>
      </c>
      <c r="J202" s="2">
        <v>4.0500000000000001E-2</v>
      </c>
      <c r="K202" s="2">
        <v>0.84919999999999995</v>
      </c>
      <c r="L202" s="2">
        <v>8.3932000000000002</v>
      </c>
      <c r="M202" s="2">
        <v>5.9604999999999997</v>
      </c>
      <c r="N202" s="2">
        <v>0</v>
      </c>
      <c r="O202" s="2">
        <f t="shared" si="41"/>
        <v>97.992399999999975</v>
      </c>
      <c r="Q202" s="3">
        <f t="shared" si="44"/>
        <v>59.062271428571428</v>
      </c>
      <c r="R202" s="3">
        <f t="shared" si="44"/>
        <v>7.9622000000000002</v>
      </c>
      <c r="S202" s="3">
        <f t="shared" si="44"/>
        <v>5.7916999999999996</v>
      </c>
      <c r="T202">
        <v>0.98</v>
      </c>
      <c r="U202">
        <v>0.31</v>
      </c>
      <c r="V202">
        <v>0.2</v>
      </c>
      <c r="W202" t="str">
        <f t="shared" si="42"/>
        <v>Wrong</v>
      </c>
    </row>
    <row r="203" spans="1:23" x14ac:dyDescent="0.2">
      <c r="A203" t="s">
        <v>113</v>
      </c>
      <c r="B203" t="s">
        <v>169</v>
      </c>
      <c r="C203" t="s">
        <v>247</v>
      </c>
      <c r="D203" t="s">
        <v>14</v>
      </c>
      <c r="E203" s="2">
        <v>60.469799999999999</v>
      </c>
      <c r="F203" s="2">
        <v>5.8599999999999999E-2</v>
      </c>
      <c r="G203" s="2">
        <v>20.1798</v>
      </c>
      <c r="H203" s="2">
        <v>4.7398999999999996</v>
      </c>
      <c r="I203" s="2">
        <v>0.2089</v>
      </c>
      <c r="J203" s="2">
        <v>6.0600000000000001E-2</v>
      </c>
      <c r="K203" s="2">
        <v>0.84450000000000003</v>
      </c>
      <c r="L203" s="2">
        <v>5.8136000000000001</v>
      </c>
      <c r="M203" s="2">
        <v>5.9817</v>
      </c>
      <c r="N203" s="2">
        <v>0</v>
      </c>
      <c r="O203" s="2">
        <f t="shared" si="41"/>
        <v>98.357399999999998</v>
      </c>
      <c r="Q203" s="3">
        <f t="shared" si="44"/>
        <v>59.062271428571428</v>
      </c>
      <c r="R203" s="3">
        <f t="shared" si="44"/>
        <v>7.9622000000000002</v>
      </c>
      <c r="S203" s="3">
        <f t="shared" si="44"/>
        <v>5.7916999999999996</v>
      </c>
      <c r="T203">
        <v>0.98</v>
      </c>
      <c r="U203">
        <v>0.31</v>
      </c>
      <c r="V203">
        <v>0.2</v>
      </c>
      <c r="W203" t="str">
        <f t="shared" si="42"/>
        <v>Wrong</v>
      </c>
    </row>
    <row r="204" spans="1:23" x14ac:dyDescent="0.2">
      <c r="A204" t="s">
        <v>113</v>
      </c>
      <c r="B204" t="s">
        <v>170</v>
      </c>
      <c r="C204" t="s">
        <v>247</v>
      </c>
      <c r="D204" t="s">
        <v>14</v>
      </c>
      <c r="E204" s="2">
        <v>59.063400000000001</v>
      </c>
      <c r="F204" s="2">
        <v>0</v>
      </c>
      <c r="G204" s="2">
        <v>19.1172</v>
      </c>
      <c r="H204" s="2">
        <v>4.7251000000000003</v>
      </c>
      <c r="I204" s="2">
        <v>0.27260000000000001</v>
      </c>
      <c r="J204" s="2">
        <v>1.9900000000000001E-2</v>
      </c>
      <c r="K204" s="2">
        <v>1.0434000000000001</v>
      </c>
      <c r="L204" s="2">
        <v>8.3925000000000001</v>
      </c>
      <c r="M204" s="2">
        <v>5.9189999999999996</v>
      </c>
      <c r="N204" s="2">
        <v>0</v>
      </c>
      <c r="O204" s="2">
        <f t="shared" si="41"/>
        <v>98.553100000000001</v>
      </c>
      <c r="Q204" s="3">
        <f t="shared" si="44"/>
        <v>59.062271428571428</v>
      </c>
      <c r="R204" s="3">
        <f t="shared" si="44"/>
        <v>7.9622000000000002</v>
      </c>
      <c r="S204" s="3">
        <f t="shared" si="44"/>
        <v>5.7916999999999996</v>
      </c>
      <c r="T204">
        <v>0.98</v>
      </c>
      <c r="U204">
        <v>0.31</v>
      </c>
      <c r="V204">
        <v>0.2</v>
      </c>
      <c r="W204" t="str">
        <f t="shared" si="42"/>
        <v>Wrong</v>
      </c>
    </row>
    <row r="205" spans="1:23" x14ac:dyDescent="0.2">
      <c r="A205" t="s">
        <v>113</v>
      </c>
      <c r="B205" t="s">
        <v>171</v>
      </c>
      <c r="C205" t="s">
        <v>247</v>
      </c>
      <c r="D205" t="s">
        <v>14</v>
      </c>
      <c r="E205" s="2">
        <v>59.423900000000003</v>
      </c>
      <c r="F205" s="2">
        <v>0</v>
      </c>
      <c r="G205" s="2">
        <v>18.992000000000001</v>
      </c>
      <c r="H205" s="2">
        <v>4.6742999999999997</v>
      </c>
      <c r="I205" s="2">
        <v>0.26190000000000002</v>
      </c>
      <c r="J205" s="2">
        <v>1.49E-2</v>
      </c>
      <c r="K205" s="2">
        <v>0.99790000000000001</v>
      </c>
      <c r="L205" s="2">
        <v>8.2357999999999993</v>
      </c>
      <c r="M205" s="2">
        <v>6.0251000000000001</v>
      </c>
      <c r="N205" s="2">
        <v>0</v>
      </c>
      <c r="O205" s="2">
        <f t="shared" si="41"/>
        <v>98.625799999999998</v>
      </c>
      <c r="Q205" s="3">
        <f>Q$206</f>
        <v>59.062271428571428</v>
      </c>
      <c r="R205" s="3">
        <f t="shared" ref="R205:S205" si="45">R$206</f>
        <v>7.9622000000000002</v>
      </c>
      <c r="S205" s="3">
        <f t="shared" si="45"/>
        <v>5.7916999999999996</v>
      </c>
      <c r="T205">
        <v>0.98</v>
      </c>
      <c r="U205">
        <v>0.31</v>
      </c>
      <c r="V205">
        <v>0.2</v>
      </c>
      <c r="W205" t="str">
        <f t="shared" si="42"/>
        <v>Wrong</v>
      </c>
    </row>
    <row r="206" spans="1:23" x14ac:dyDescent="0.2">
      <c r="A206" t="s">
        <v>113</v>
      </c>
      <c r="B206" t="s">
        <v>172</v>
      </c>
      <c r="C206" t="s">
        <v>247</v>
      </c>
      <c r="D206" t="s">
        <v>14</v>
      </c>
      <c r="E206" s="2">
        <v>59.495399999999997</v>
      </c>
      <c r="F206" s="2">
        <v>4.7500000000000001E-2</v>
      </c>
      <c r="G206" s="2">
        <v>19.2728</v>
      </c>
      <c r="H206" s="2">
        <v>4.6841999999999997</v>
      </c>
      <c r="I206" s="2">
        <v>0.31490000000000001</v>
      </c>
      <c r="J206" s="2">
        <v>6.0299999999999999E-2</v>
      </c>
      <c r="K206" s="2">
        <v>1.1859999999999999</v>
      </c>
      <c r="L206" s="2">
        <v>8.2712000000000003</v>
      </c>
      <c r="M206" s="2">
        <v>5.5678000000000001</v>
      </c>
      <c r="N206" s="2">
        <v>0</v>
      </c>
      <c r="O206" s="2">
        <f t="shared" si="41"/>
        <v>98.900099999999981</v>
      </c>
      <c r="Q206" s="3">
        <f>AVERAGE(E200:E206)</f>
        <v>59.062271428571428</v>
      </c>
      <c r="R206" s="3">
        <f>AVERAGE(L200:L206)</f>
        <v>7.9622000000000002</v>
      </c>
      <c r="S206" s="3">
        <f>AVERAGE(M200:M206)</f>
        <v>5.7916999999999996</v>
      </c>
      <c r="T206">
        <v>0.98</v>
      </c>
      <c r="U206">
        <v>0.31</v>
      </c>
      <c r="V206">
        <v>0.2</v>
      </c>
      <c r="W206" t="str">
        <f t="shared" si="42"/>
        <v>Wrong</v>
      </c>
    </row>
    <row r="207" spans="1:23" x14ac:dyDescent="0.2">
      <c r="A207" t="s">
        <v>243</v>
      </c>
      <c r="B207" t="s">
        <v>239</v>
      </c>
      <c r="C207" t="s">
        <v>247</v>
      </c>
      <c r="D207" t="s">
        <v>14</v>
      </c>
      <c r="E207" s="2">
        <v>59.496899999999997</v>
      </c>
      <c r="F207" s="2">
        <v>4.82E-2</v>
      </c>
      <c r="G207" s="2">
        <v>19.496200000000002</v>
      </c>
      <c r="H207" s="2">
        <v>4.7012999999999998</v>
      </c>
      <c r="I207" s="2">
        <v>8.09E-2</v>
      </c>
      <c r="J207" s="2">
        <v>0</v>
      </c>
      <c r="K207" s="2">
        <v>1.1054999999999999</v>
      </c>
      <c r="L207" s="2">
        <v>7.8998999999999997</v>
      </c>
      <c r="M207" s="2">
        <v>5.7289000000000003</v>
      </c>
      <c r="N207" s="2">
        <v>0</v>
      </c>
      <c r="O207" s="2">
        <f t="shared" si="41"/>
        <v>98.557800000000015</v>
      </c>
      <c r="Q207" s="3">
        <f>E207</f>
        <v>59.496899999999997</v>
      </c>
      <c r="R207" s="3">
        <f>L207</f>
        <v>7.8998999999999997</v>
      </c>
      <c r="S207" s="3">
        <f>M207</f>
        <v>5.7289000000000003</v>
      </c>
      <c r="T207">
        <v>0.98</v>
      </c>
      <c r="U207">
        <v>0.31</v>
      </c>
      <c r="V207">
        <v>0.2</v>
      </c>
      <c r="W207" t="str">
        <f t="shared" si="42"/>
        <v>Ok</v>
      </c>
    </row>
    <row r="208" spans="1:23" x14ac:dyDescent="0.2">
      <c r="A208" t="s">
        <v>244</v>
      </c>
      <c r="B208" t="s">
        <v>240</v>
      </c>
      <c r="C208" t="s">
        <v>247</v>
      </c>
      <c r="D208" t="s">
        <v>14</v>
      </c>
      <c r="E208" s="2">
        <v>59.5762</v>
      </c>
      <c r="F208" s="2">
        <v>0</v>
      </c>
      <c r="G208" s="2">
        <v>19.428899999999999</v>
      </c>
      <c r="H208" s="2">
        <v>5.0580999999999996</v>
      </c>
      <c r="I208" s="2">
        <v>0.19309999999999999</v>
      </c>
      <c r="J208" s="2">
        <v>3.5000000000000001E-3</v>
      </c>
      <c r="K208" s="2">
        <v>0.94110000000000005</v>
      </c>
      <c r="L208" s="2">
        <v>8.2675999999999998</v>
      </c>
      <c r="M208" s="2">
        <v>5.593</v>
      </c>
      <c r="N208" s="2">
        <v>0</v>
      </c>
      <c r="O208" s="2">
        <f t="shared" si="41"/>
        <v>99.061500000000009</v>
      </c>
      <c r="Q208" s="3">
        <f t="shared" ref="Q208:Q210" si="46">E208</f>
        <v>59.5762</v>
      </c>
      <c r="R208" s="3">
        <f t="shared" ref="R208:S210" si="47">L208</f>
        <v>8.2675999999999998</v>
      </c>
      <c r="S208" s="3">
        <f t="shared" si="47"/>
        <v>5.593</v>
      </c>
      <c r="T208">
        <v>0.98</v>
      </c>
      <c r="U208">
        <v>0.31</v>
      </c>
      <c r="V208">
        <v>0.2</v>
      </c>
      <c r="W208" t="str">
        <f t="shared" si="42"/>
        <v>Ok</v>
      </c>
    </row>
    <row r="209" spans="1:23" x14ac:dyDescent="0.2">
      <c r="A209" t="s">
        <v>245</v>
      </c>
      <c r="B209" t="s">
        <v>241</v>
      </c>
      <c r="C209" t="s">
        <v>247</v>
      </c>
      <c r="D209" t="s">
        <v>14</v>
      </c>
      <c r="E209" s="2">
        <v>58.663400000000003</v>
      </c>
      <c r="F209" s="2">
        <v>1.24E-2</v>
      </c>
      <c r="G209" s="2">
        <v>19.302900000000001</v>
      </c>
      <c r="H209" s="2">
        <v>4.8166000000000002</v>
      </c>
      <c r="I209" s="2">
        <v>0.34100000000000003</v>
      </c>
      <c r="J209" s="2">
        <v>5.7500000000000002E-2</v>
      </c>
      <c r="K209" s="2">
        <v>1.6681999999999999</v>
      </c>
      <c r="L209" s="2">
        <v>8.0595999999999997</v>
      </c>
      <c r="M209" s="2">
        <v>5.7354000000000003</v>
      </c>
      <c r="N209" s="2">
        <v>0</v>
      </c>
      <c r="O209" s="2">
        <f t="shared" si="41"/>
        <v>98.656999999999996</v>
      </c>
      <c r="Q209" s="3">
        <f t="shared" si="46"/>
        <v>58.663400000000003</v>
      </c>
      <c r="R209" s="3">
        <f t="shared" si="47"/>
        <v>8.0595999999999997</v>
      </c>
      <c r="S209" s="3">
        <f t="shared" si="47"/>
        <v>5.7354000000000003</v>
      </c>
      <c r="T209">
        <v>0.98</v>
      </c>
      <c r="U209">
        <v>0.31</v>
      </c>
      <c r="V209">
        <v>0.2</v>
      </c>
      <c r="W209" t="str">
        <f t="shared" si="42"/>
        <v>Ok</v>
      </c>
    </row>
    <row r="210" spans="1:23" x14ac:dyDescent="0.2">
      <c r="A210" t="s">
        <v>246</v>
      </c>
      <c r="B210" t="s">
        <v>242</v>
      </c>
      <c r="C210" t="s">
        <v>247</v>
      </c>
      <c r="D210" t="s">
        <v>14</v>
      </c>
      <c r="E210" s="2">
        <v>59.9315</v>
      </c>
      <c r="F210" s="2">
        <v>0</v>
      </c>
      <c r="G210" s="2">
        <v>19.388000000000002</v>
      </c>
      <c r="H210" s="2">
        <v>4.5244999999999997</v>
      </c>
      <c r="I210" s="2">
        <v>0.28770000000000001</v>
      </c>
      <c r="J210" s="2">
        <v>3.9899999999999998E-2</v>
      </c>
      <c r="K210" s="2">
        <v>1.0092000000000001</v>
      </c>
      <c r="L210" s="2">
        <v>8.1441999999999997</v>
      </c>
      <c r="M210" s="2">
        <v>5.8742000000000001</v>
      </c>
      <c r="N210" s="2">
        <v>0</v>
      </c>
      <c r="O210" s="2">
        <f t="shared" si="41"/>
        <v>99.199200000000019</v>
      </c>
      <c r="Q210" s="3">
        <f t="shared" si="46"/>
        <v>59.9315</v>
      </c>
      <c r="R210" s="3">
        <f t="shared" si="47"/>
        <v>8.1441999999999997</v>
      </c>
      <c r="S210" s="3">
        <f t="shared" si="47"/>
        <v>5.8742000000000001</v>
      </c>
      <c r="T210">
        <v>0.98</v>
      </c>
      <c r="U210">
        <v>0.31</v>
      </c>
      <c r="V210">
        <v>0.2</v>
      </c>
      <c r="W210" t="str">
        <f t="shared" si="42"/>
        <v>Ok</v>
      </c>
    </row>
    <row r="215" spans="1:23" x14ac:dyDescent="0.2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1:23" x14ac:dyDescent="0.2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1:23" x14ac:dyDescent="0.2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</sheetData>
  <sortState xmlns:xlrd2="http://schemas.microsoft.com/office/spreadsheetml/2017/richdata2" ref="A2:O210">
    <sortCondition ref="C2:C2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CF77F-21A4-704C-830B-73E3FA017638}">
  <dimension ref="A1:W217"/>
  <sheetViews>
    <sheetView workbookViewId="0">
      <selection sqref="A1:XFD1"/>
    </sheetView>
  </sheetViews>
  <sheetFormatPr baseColWidth="10" defaultRowHeight="15" x14ac:dyDescent="0.2"/>
  <cols>
    <col min="1" max="1" width="14.83203125" bestFit="1" customWidth="1"/>
    <col min="2" max="2" width="21" bestFit="1" customWidth="1"/>
  </cols>
  <sheetData>
    <row r="1" spans="1:23" ht="16" x14ac:dyDescent="0.2">
      <c r="A1" s="1" t="s">
        <v>0</v>
      </c>
      <c r="B1" s="1" t="s">
        <v>16</v>
      </c>
      <c r="C1" s="1" t="s">
        <v>1</v>
      </c>
      <c r="D1" s="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Q1" t="s">
        <v>3</v>
      </c>
      <c r="R1" t="s">
        <v>10</v>
      </c>
      <c r="S1" t="s">
        <v>11</v>
      </c>
      <c r="T1" t="s">
        <v>251</v>
      </c>
      <c r="U1" t="s">
        <v>252</v>
      </c>
      <c r="V1" t="s">
        <v>255</v>
      </c>
      <c r="W1" t="s">
        <v>253</v>
      </c>
    </row>
    <row r="2" spans="1:23" x14ac:dyDescent="0.2">
      <c r="A2" t="s">
        <v>86</v>
      </c>
      <c r="B2" t="s">
        <v>72</v>
      </c>
      <c r="C2" t="s">
        <v>250</v>
      </c>
      <c r="D2" t="s">
        <v>14</v>
      </c>
      <c r="E2" s="2">
        <v>58.831699999999998</v>
      </c>
      <c r="F2" s="2">
        <v>0.14530000000000001</v>
      </c>
      <c r="G2" s="2">
        <v>18.715699999999998</v>
      </c>
      <c r="H2" s="2">
        <v>4.6013000000000002</v>
      </c>
      <c r="I2" s="2">
        <v>0.22009999999999999</v>
      </c>
      <c r="J2" s="2">
        <v>3.9199999999999999E-2</v>
      </c>
      <c r="K2" s="2">
        <v>0.93859999999999999</v>
      </c>
      <c r="L2" s="2">
        <v>8.3932000000000002</v>
      </c>
      <c r="M2" s="2">
        <v>5.7497999999999996</v>
      </c>
      <c r="N2" s="2">
        <v>0</v>
      </c>
      <c r="O2" s="2">
        <v>97.634899999999988</v>
      </c>
      <c r="Q2" s="3">
        <v>59.33211578947369</v>
      </c>
      <c r="R2" s="3">
        <v>8.1243578947368409</v>
      </c>
      <c r="S2" s="3">
        <v>5.8818368421052636</v>
      </c>
      <c r="T2">
        <v>0.98</v>
      </c>
      <c r="U2">
        <v>0.31</v>
      </c>
      <c r="V2">
        <v>0.2</v>
      </c>
      <c r="W2" t="s">
        <v>256</v>
      </c>
    </row>
    <row r="3" spans="1:23" x14ac:dyDescent="0.2">
      <c r="A3" t="s">
        <v>86</v>
      </c>
      <c r="B3" t="s">
        <v>74</v>
      </c>
      <c r="C3" t="s">
        <v>250</v>
      </c>
      <c r="D3" t="s">
        <v>14</v>
      </c>
      <c r="E3" s="2">
        <v>58.561100000000003</v>
      </c>
      <c r="F3" s="2">
        <v>0</v>
      </c>
      <c r="G3" s="2">
        <v>19.1266</v>
      </c>
      <c r="H3" s="2">
        <v>4.7497999999999996</v>
      </c>
      <c r="I3" s="2">
        <v>0.29430000000000001</v>
      </c>
      <c r="J3" s="2">
        <v>6.9199999999999998E-2</v>
      </c>
      <c r="K3" s="2">
        <v>1.0496000000000001</v>
      </c>
      <c r="L3" s="2">
        <v>8.0490999999999993</v>
      </c>
      <c r="M3" s="2">
        <v>5.9492000000000003</v>
      </c>
      <c r="N3" s="2">
        <v>0</v>
      </c>
      <c r="O3" s="2">
        <v>97.8489</v>
      </c>
      <c r="Q3" s="3">
        <v>59.33211578947369</v>
      </c>
      <c r="R3" s="3">
        <v>8.1243578947368409</v>
      </c>
      <c r="S3" s="3">
        <v>5.8818368421052636</v>
      </c>
      <c r="T3">
        <v>0.98</v>
      </c>
      <c r="U3">
        <v>0.31</v>
      </c>
      <c r="V3">
        <v>0.2</v>
      </c>
      <c r="W3" t="s">
        <v>256</v>
      </c>
    </row>
    <row r="4" spans="1:23" x14ac:dyDescent="0.2">
      <c r="A4" t="s">
        <v>86</v>
      </c>
      <c r="B4" t="s">
        <v>75</v>
      </c>
      <c r="C4" t="s">
        <v>250</v>
      </c>
      <c r="D4" t="s">
        <v>14</v>
      </c>
      <c r="E4" s="2">
        <v>58.665300000000002</v>
      </c>
      <c r="F4" s="2">
        <v>4.4999999999999998E-2</v>
      </c>
      <c r="G4" s="2">
        <v>19.201699999999999</v>
      </c>
      <c r="H4" s="2">
        <v>4.6041999999999996</v>
      </c>
      <c r="I4" s="2">
        <v>0.26640000000000003</v>
      </c>
      <c r="J4" s="2">
        <v>4.3799999999999999E-2</v>
      </c>
      <c r="K4" s="2">
        <v>0.92630000000000001</v>
      </c>
      <c r="L4" s="2">
        <v>8.3148999999999997</v>
      </c>
      <c r="M4" s="2">
        <v>5.9692999999999996</v>
      </c>
      <c r="N4" s="2">
        <v>0</v>
      </c>
      <c r="O4" s="2">
        <v>98.036900000000017</v>
      </c>
      <c r="Q4" s="3">
        <v>59.33211578947369</v>
      </c>
      <c r="R4" s="3">
        <v>8.1243578947368409</v>
      </c>
      <c r="S4" s="3">
        <v>5.8818368421052636</v>
      </c>
      <c r="T4">
        <v>0.98</v>
      </c>
      <c r="U4">
        <v>0.31</v>
      </c>
      <c r="V4">
        <v>0.2</v>
      </c>
      <c r="W4" t="s">
        <v>256</v>
      </c>
    </row>
    <row r="5" spans="1:23" x14ac:dyDescent="0.2">
      <c r="A5" t="s">
        <v>86</v>
      </c>
      <c r="B5" t="s">
        <v>76</v>
      </c>
      <c r="C5" t="s">
        <v>250</v>
      </c>
      <c r="D5" t="s">
        <v>14</v>
      </c>
      <c r="E5" s="2">
        <v>59.144100000000002</v>
      </c>
      <c r="F5" s="2">
        <v>3.8E-3</v>
      </c>
      <c r="G5" s="2">
        <v>19.212499999999999</v>
      </c>
      <c r="H5" s="2">
        <v>4.8236999999999997</v>
      </c>
      <c r="I5" s="2">
        <v>0.2298</v>
      </c>
      <c r="J5" s="2">
        <v>6.5500000000000003E-2</v>
      </c>
      <c r="K5" s="2">
        <v>0.98109999999999997</v>
      </c>
      <c r="L5" s="2">
        <v>8.2733000000000008</v>
      </c>
      <c r="M5" s="2">
        <v>5.9314</v>
      </c>
      <c r="N5" s="2">
        <v>0</v>
      </c>
      <c r="O5" s="2">
        <v>98.665199999999999</v>
      </c>
      <c r="Q5" s="3">
        <v>59.33211578947369</v>
      </c>
      <c r="R5" s="3">
        <v>8.1243578947368409</v>
      </c>
      <c r="S5" s="3">
        <v>5.8818368421052636</v>
      </c>
      <c r="T5">
        <v>0.98</v>
      </c>
      <c r="U5">
        <v>0.31</v>
      </c>
      <c r="V5">
        <v>0.2</v>
      </c>
      <c r="W5" t="s">
        <v>256</v>
      </c>
    </row>
    <row r="6" spans="1:23" x14ac:dyDescent="0.2">
      <c r="A6" t="s">
        <v>86</v>
      </c>
      <c r="B6" t="s">
        <v>78</v>
      </c>
      <c r="C6" t="s">
        <v>250</v>
      </c>
      <c r="D6" t="s">
        <v>14</v>
      </c>
      <c r="E6" s="2">
        <v>60.089100000000002</v>
      </c>
      <c r="F6" s="2">
        <v>0</v>
      </c>
      <c r="G6" s="2">
        <v>19.5395</v>
      </c>
      <c r="H6" s="2">
        <v>4.7584</v>
      </c>
      <c r="I6" s="2">
        <v>0.27050000000000002</v>
      </c>
      <c r="J6" s="2">
        <v>4.2799999999999998E-2</v>
      </c>
      <c r="K6" s="2">
        <v>0.98119999999999996</v>
      </c>
      <c r="L6" s="2">
        <v>8.1818000000000008</v>
      </c>
      <c r="M6" s="2">
        <v>5.7824</v>
      </c>
      <c r="N6" s="2">
        <v>0</v>
      </c>
      <c r="O6" s="2">
        <v>99.645699999999991</v>
      </c>
      <c r="Q6" s="3">
        <v>59.33211578947369</v>
      </c>
      <c r="R6" s="3">
        <v>8.1243578947368409</v>
      </c>
      <c r="S6" s="3">
        <v>5.8818368421052636</v>
      </c>
      <c r="T6">
        <v>0.98</v>
      </c>
      <c r="U6">
        <v>0.31</v>
      </c>
      <c r="V6">
        <v>0.2</v>
      </c>
      <c r="W6" t="s">
        <v>256</v>
      </c>
    </row>
    <row r="7" spans="1:23" x14ac:dyDescent="0.2">
      <c r="A7" t="s">
        <v>89</v>
      </c>
      <c r="B7" t="s">
        <v>95</v>
      </c>
      <c r="C7" t="s">
        <v>250</v>
      </c>
      <c r="D7" t="s">
        <v>14</v>
      </c>
      <c r="E7" s="2">
        <v>60.598199999999999</v>
      </c>
      <c r="F7" s="2">
        <v>2.3699999999999999E-2</v>
      </c>
      <c r="G7" s="2">
        <v>19.8399</v>
      </c>
      <c r="H7" s="2">
        <v>4.7428999999999997</v>
      </c>
      <c r="I7" s="2">
        <v>0.2495</v>
      </c>
      <c r="J7" s="2">
        <v>6.5299999999999997E-2</v>
      </c>
      <c r="K7" s="2">
        <v>1.0448</v>
      </c>
      <c r="L7" s="2">
        <v>8.1819000000000006</v>
      </c>
      <c r="M7" s="2">
        <v>5.9221000000000004</v>
      </c>
      <c r="N7" s="2">
        <v>0</v>
      </c>
      <c r="O7" s="2">
        <v>100.66829999999999</v>
      </c>
      <c r="Q7" s="3">
        <v>59.768700000000003</v>
      </c>
      <c r="R7" s="3">
        <v>8.0928499999999985</v>
      </c>
      <c r="S7" s="3">
        <v>6.0537583333333336</v>
      </c>
      <c r="T7">
        <v>0.98</v>
      </c>
      <c r="U7">
        <v>0.31</v>
      </c>
      <c r="V7">
        <v>0.2</v>
      </c>
      <c r="W7" t="s">
        <v>256</v>
      </c>
    </row>
    <row r="8" spans="1:23" x14ac:dyDescent="0.2">
      <c r="A8" t="s">
        <v>89</v>
      </c>
      <c r="B8" t="s">
        <v>96</v>
      </c>
      <c r="C8" t="s">
        <v>250</v>
      </c>
      <c r="D8" t="s">
        <v>14</v>
      </c>
      <c r="E8" s="2">
        <v>60.423200000000001</v>
      </c>
      <c r="F8" s="2">
        <v>4.7199999999999999E-2</v>
      </c>
      <c r="G8" s="2">
        <v>19.841999999999999</v>
      </c>
      <c r="H8" s="2">
        <v>4.4528999999999996</v>
      </c>
      <c r="I8" s="2">
        <v>0.2402</v>
      </c>
      <c r="J8" s="2">
        <v>4.2599999999999999E-2</v>
      </c>
      <c r="K8" s="2">
        <v>1.0884</v>
      </c>
      <c r="L8" s="2">
        <v>7.9264000000000001</v>
      </c>
      <c r="M8" s="2">
        <v>6.0465999999999998</v>
      </c>
      <c r="N8" s="2">
        <v>0</v>
      </c>
      <c r="O8" s="2">
        <v>100.10949999999998</v>
      </c>
      <c r="Q8" s="3">
        <v>59.768700000000003</v>
      </c>
      <c r="R8" s="3">
        <v>8.0928499999999985</v>
      </c>
      <c r="S8" s="3">
        <v>6.0537583333333336</v>
      </c>
      <c r="T8">
        <v>0.98</v>
      </c>
      <c r="U8">
        <v>0.31</v>
      </c>
      <c r="V8">
        <v>0.2</v>
      </c>
      <c r="W8" t="s">
        <v>256</v>
      </c>
    </row>
    <row r="9" spans="1:23" x14ac:dyDescent="0.2">
      <c r="A9" t="s">
        <v>89</v>
      </c>
      <c r="B9" t="s">
        <v>97</v>
      </c>
      <c r="C9" t="s">
        <v>250</v>
      </c>
      <c r="D9" t="s">
        <v>14</v>
      </c>
      <c r="E9" s="2">
        <v>60.4602</v>
      </c>
      <c r="F9" s="2">
        <v>2.3699999999999999E-2</v>
      </c>
      <c r="G9" s="2">
        <v>19.334299999999999</v>
      </c>
      <c r="H9" s="2">
        <v>4.9843000000000002</v>
      </c>
      <c r="I9" s="2">
        <v>0.31259999999999999</v>
      </c>
      <c r="J9" s="2">
        <v>5.8599999999999999E-2</v>
      </c>
      <c r="K9" s="2">
        <v>0.98309999999999997</v>
      </c>
      <c r="L9" s="2">
        <v>8.3118999999999996</v>
      </c>
      <c r="M9" s="2">
        <v>6.1608999999999998</v>
      </c>
      <c r="N9" s="2">
        <v>0</v>
      </c>
      <c r="O9" s="2">
        <v>100.62959999999998</v>
      </c>
      <c r="Q9" s="3">
        <v>59.768700000000003</v>
      </c>
      <c r="R9" s="3">
        <v>8.0928499999999985</v>
      </c>
      <c r="S9" s="3">
        <v>6.0537583333333336</v>
      </c>
      <c r="T9">
        <v>0.98</v>
      </c>
      <c r="U9">
        <v>0.31</v>
      </c>
      <c r="V9">
        <v>0.2</v>
      </c>
      <c r="W9" t="s">
        <v>256</v>
      </c>
    </row>
    <row r="10" spans="1:23" x14ac:dyDescent="0.2">
      <c r="A10" t="s">
        <v>89</v>
      </c>
      <c r="B10" t="s">
        <v>99</v>
      </c>
      <c r="C10" t="s">
        <v>250</v>
      </c>
      <c r="D10" t="s">
        <v>14</v>
      </c>
      <c r="E10" s="2">
        <v>60.518900000000002</v>
      </c>
      <c r="F10" s="2">
        <v>6.3399999999999998E-2</v>
      </c>
      <c r="G10" s="2">
        <v>19.523099999999999</v>
      </c>
      <c r="H10" s="2">
        <v>4.8547000000000002</v>
      </c>
      <c r="I10" s="2">
        <v>0.27879999999999999</v>
      </c>
      <c r="J10" s="2">
        <v>8.6400000000000005E-2</v>
      </c>
      <c r="K10" s="2">
        <v>0.88439999999999996</v>
      </c>
      <c r="L10" s="2">
        <v>8.3485999999999994</v>
      </c>
      <c r="M10" s="2">
        <v>6.2302999999999997</v>
      </c>
      <c r="N10" s="2">
        <v>0</v>
      </c>
      <c r="O10" s="2">
        <v>100.7886</v>
      </c>
      <c r="Q10" s="3">
        <v>59.768700000000003</v>
      </c>
      <c r="R10" s="3">
        <v>8.0928499999999985</v>
      </c>
      <c r="S10" s="3">
        <v>6.0537583333333336</v>
      </c>
      <c r="T10">
        <v>0.98</v>
      </c>
      <c r="U10">
        <v>0.31</v>
      </c>
      <c r="V10">
        <v>0.2</v>
      </c>
      <c r="W10" t="s">
        <v>256</v>
      </c>
    </row>
    <row r="11" spans="1:23" x14ac:dyDescent="0.2">
      <c r="A11" t="s">
        <v>102</v>
      </c>
      <c r="B11" t="s">
        <v>104</v>
      </c>
      <c r="C11" t="s">
        <v>250</v>
      </c>
      <c r="D11" t="s">
        <v>14</v>
      </c>
      <c r="E11" s="2">
        <v>60.469099999999997</v>
      </c>
      <c r="F11" s="2">
        <v>7.9000000000000008E-3</v>
      </c>
      <c r="G11" s="2">
        <v>19.019600000000001</v>
      </c>
      <c r="H11" s="2">
        <v>4.5453999999999999</v>
      </c>
      <c r="I11" s="2">
        <v>0.19020000000000001</v>
      </c>
      <c r="J11" s="2">
        <v>5.8599999999999999E-2</v>
      </c>
      <c r="K11" s="2">
        <v>1.0677000000000001</v>
      </c>
      <c r="L11" s="2">
        <v>8.5911000000000008</v>
      </c>
      <c r="M11" s="2">
        <v>5.9725999999999999</v>
      </c>
      <c r="N11" s="2">
        <v>0</v>
      </c>
      <c r="O11" s="2">
        <v>99.922200000000004</v>
      </c>
      <c r="Q11" s="3">
        <v>60.400212499999995</v>
      </c>
      <c r="R11" s="3">
        <v>8.4199000000000019</v>
      </c>
      <c r="S11" s="3">
        <v>5.817475</v>
      </c>
      <c r="T11">
        <v>0.98</v>
      </c>
      <c r="U11">
        <v>0.31</v>
      </c>
      <c r="V11">
        <v>0.2</v>
      </c>
      <c r="W11" t="s">
        <v>256</v>
      </c>
    </row>
    <row r="12" spans="1:23" x14ac:dyDescent="0.2">
      <c r="A12" t="s">
        <v>146</v>
      </c>
      <c r="B12" t="s">
        <v>138</v>
      </c>
      <c r="C12" t="s">
        <v>250</v>
      </c>
      <c r="D12" t="s">
        <v>14</v>
      </c>
      <c r="E12" s="2">
        <v>59.883499999999998</v>
      </c>
      <c r="F12" s="2">
        <v>4.7399999999999998E-2</v>
      </c>
      <c r="G12" s="2">
        <v>18.860700000000001</v>
      </c>
      <c r="H12" s="2">
        <v>3.6751</v>
      </c>
      <c r="I12" s="2">
        <v>0.2145</v>
      </c>
      <c r="J12" s="2">
        <v>3.8199999999999998E-2</v>
      </c>
      <c r="K12" s="2">
        <v>1.4023000000000001</v>
      </c>
      <c r="L12" s="2">
        <v>8.2553000000000001</v>
      </c>
      <c r="M12" s="2">
        <v>5.0770999999999997</v>
      </c>
      <c r="N12" s="2">
        <v>0</v>
      </c>
      <c r="O12" s="2">
        <v>97.454100000000011</v>
      </c>
      <c r="Q12" s="3">
        <v>59.506745454545445</v>
      </c>
      <c r="R12" s="3">
        <v>8.3034636363636345</v>
      </c>
      <c r="S12" s="3">
        <v>5.1875181818181808</v>
      </c>
      <c r="T12">
        <v>0.98</v>
      </c>
      <c r="U12">
        <v>0.31</v>
      </c>
      <c r="V12">
        <v>0.2</v>
      </c>
      <c r="W12" t="s">
        <v>256</v>
      </c>
    </row>
    <row r="13" spans="1:23" x14ac:dyDescent="0.2">
      <c r="A13" t="s">
        <v>146</v>
      </c>
      <c r="B13" t="s">
        <v>139</v>
      </c>
      <c r="C13" t="s">
        <v>250</v>
      </c>
      <c r="D13" t="s">
        <v>14</v>
      </c>
      <c r="E13" s="2">
        <v>60.367100000000001</v>
      </c>
      <c r="F13" s="2">
        <v>2.6100000000000002E-2</v>
      </c>
      <c r="G13" s="2">
        <v>19.058599999999998</v>
      </c>
      <c r="H13" s="2">
        <v>4.1162999999999998</v>
      </c>
      <c r="I13" s="2">
        <v>0.16320000000000001</v>
      </c>
      <c r="J13" s="2">
        <v>3.7699999999999997E-2</v>
      </c>
      <c r="K13" s="2">
        <v>0.89680000000000004</v>
      </c>
      <c r="L13" s="2">
        <v>8.3756000000000004</v>
      </c>
      <c r="M13" s="2">
        <v>5.1359000000000004</v>
      </c>
      <c r="N13" s="2">
        <v>0</v>
      </c>
      <c r="O13" s="2">
        <v>98.177300000000002</v>
      </c>
      <c r="Q13" s="3">
        <v>59.506745454545445</v>
      </c>
      <c r="R13" s="3">
        <v>8.3034636363636345</v>
      </c>
      <c r="S13" s="3">
        <v>5.1875181818181808</v>
      </c>
      <c r="T13">
        <v>0.98</v>
      </c>
      <c r="U13">
        <v>0.31</v>
      </c>
      <c r="V13">
        <v>0.2</v>
      </c>
      <c r="W13" t="s">
        <v>256</v>
      </c>
    </row>
    <row r="14" spans="1:23" x14ac:dyDescent="0.2">
      <c r="A14" t="s">
        <v>146</v>
      </c>
      <c r="B14" t="s">
        <v>140</v>
      </c>
      <c r="C14" t="s">
        <v>250</v>
      </c>
      <c r="D14" t="s">
        <v>14</v>
      </c>
      <c r="E14" s="2">
        <v>58.737099999999998</v>
      </c>
      <c r="F14" s="2">
        <v>0.17599999999999999</v>
      </c>
      <c r="G14" s="2">
        <v>18.602499999999999</v>
      </c>
      <c r="H14" s="2">
        <v>5.6260000000000003</v>
      </c>
      <c r="I14" s="2">
        <v>0.316</v>
      </c>
      <c r="J14" s="2">
        <v>6.2799999999999995E-2</v>
      </c>
      <c r="K14" s="2">
        <v>0.9536</v>
      </c>
      <c r="L14" s="2">
        <v>8.4819999999999993</v>
      </c>
      <c r="M14" s="2">
        <v>5.3617999999999997</v>
      </c>
      <c r="N14" s="2">
        <v>0</v>
      </c>
      <c r="O14" s="2">
        <v>98.317800000000005</v>
      </c>
      <c r="Q14" s="3">
        <v>59.506745454545445</v>
      </c>
      <c r="R14" s="3">
        <v>8.3034636363636345</v>
      </c>
      <c r="S14" s="3">
        <v>5.1875181818181808</v>
      </c>
      <c r="T14">
        <v>0.98</v>
      </c>
      <c r="U14">
        <v>0.31</v>
      </c>
      <c r="V14">
        <v>0.2</v>
      </c>
      <c r="W14" t="s">
        <v>256</v>
      </c>
    </row>
    <row r="15" spans="1:23" x14ac:dyDescent="0.2">
      <c r="A15" t="s">
        <v>146</v>
      </c>
      <c r="B15" t="s">
        <v>142</v>
      </c>
      <c r="C15" t="s">
        <v>250</v>
      </c>
      <c r="D15" t="s">
        <v>14</v>
      </c>
      <c r="E15" s="2">
        <v>59.432600000000001</v>
      </c>
      <c r="F15" s="2">
        <v>3.04E-2</v>
      </c>
      <c r="G15" s="2">
        <v>18.770499999999998</v>
      </c>
      <c r="H15" s="2">
        <v>4.7396000000000003</v>
      </c>
      <c r="I15" s="2">
        <v>0.27050000000000002</v>
      </c>
      <c r="J15" s="2">
        <v>7.8E-2</v>
      </c>
      <c r="K15" s="2">
        <v>1.2806999999999999</v>
      </c>
      <c r="L15" s="2">
        <v>8.5371000000000006</v>
      </c>
      <c r="M15" s="2">
        <v>5.3667999999999996</v>
      </c>
      <c r="N15" s="2">
        <v>0</v>
      </c>
      <c r="O15" s="2">
        <v>98.506199999999978</v>
      </c>
      <c r="Q15" s="3">
        <v>59.506745454545445</v>
      </c>
      <c r="R15" s="3">
        <v>8.3034636363636345</v>
      </c>
      <c r="S15" s="3">
        <v>5.1875181818181808</v>
      </c>
      <c r="T15">
        <v>0.98</v>
      </c>
      <c r="U15">
        <v>0.31</v>
      </c>
      <c r="V15">
        <v>0.2</v>
      </c>
      <c r="W15" t="s">
        <v>256</v>
      </c>
    </row>
    <row r="16" spans="1:23" x14ac:dyDescent="0.2">
      <c r="A16" t="s">
        <v>146</v>
      </c>
      <c r="B16" t="s">
        <v>145</v>
      </c>
      <c r="C16" t="s">
        <v>250</v>
      </c>
      <c r="D16" t="s">
        <v>14</v>
      </c>
      <c r="E16" s="2">
        <v>60.410400000000003</v>
      </c>
      <c r="F16" s="2">
        <v>8.6699999999999999E-2</v>
      </c>
      <c r="G16" s="2">
        <v>19.086300000000001</v>
      </c>
      <c r="H16" s="2">
        <v>4.6474000000000002</v>
      </c>
      <c r="I16" s="2">
        <v>0.16850000000000001</v>
      </c>
      <c r="J16" s="2">
        <v>6.9000000000000006E-2</v>
      </c>
      <c r="K16" s="2">
        <v>1.2641</v>
      </c>
      <c r="L16" s="2">
        <v>8.2751000000000001</v>
      </c>
      <c r="M16" s="2">
        <v>5.0133999999999999</v>
      </c>
      <c r="N16" s="2">
        <v>0</v>
      </c>
      <c r="O16" s="2">
        <v>99.020900000000012</v>
      </c>
      <c r="Q16" s="3">
        <v>59.506745454545445</v>
      </c>
      <c r="R16" s="3">
        <v>8.3034636363636345</v>
      </c>
      <c r="S16" s="3">
        <v>5.1875181818181808</v>
      </c>
      <c r="T16">
        <v>0.98</v>
      </c>
      <c r="U16">
        <v>0.31</v>
      </c>
      <c r="V16">
        <v>0.2</v>
      </c>
      <c r="W16" t="s">
        <v>256</v>
      </c>
    </row>
    <row r="17" spans="1:23" x14ac:dyDescent="0.2">
      <c r="A17" t="s">
        <v>147</v>
      </c>
      <c r="B17" t="s">
        <v>179</v>
      </c>
      <c r="C17" t="s">
        <v>250</v>
      </c>
      <c r="D17" t="s">
        <v>14</v>
      </c>
      <c r="E17" s="2">
        <v>59.480800000000002</v>
      </c>
      <c r="F17" s="2">
        <v>2.6499999999999999E-2</v>
      </c>
      <c r="G17" s="2">
        <v>18.953600000000002</v>
      </c>
      <c r="H17" s="2">
        <v>4.6245000000000003</v>
      </c>
      <c r="I17" s="2">
        <v>0.29899999999999999</v>
      </c>
      <c r="J17" s="2">
        <v>2.7799999999999998E-2</v>
      </c>
      <c r="K17" s="2">
        <v>1.0065999999999999</v>
      </c>
      <c r="L17" s="2">
        <v>8.1798000000000002</v>
      </c>
      <c r="M17" s="2">
        <v>5.7583000000000002</v>
      </c>
      <c r="N17" s="2">
        <v>0</v>
      </c>
      <c r="O17" s="2">
        <v>98.356900000000024</v>
      </c>
      <c r="Q17" s="3">
        <v>58.713988888888885</v>
      </c>
      <c r="R17" s="3">
        <v>8.3356777777777786</v>
      </c>
      <c r="S17" s="3">
        <v>5.7388111111111106</v>
      </c>
      <c r="T17">
        <v>0.98</v>
      </c>
      <c r="U17">
        <v>0.31</v>
      </c>
      <c r="V17">
        <v>0.2</v>
      </c>
      <c r="W17" t="s">
        <v>256</v>
      </c>
    </row>
    <row r="18" spans="1:23" x14ac:dyDescent="0.2">
      <c r="A18" t="s">
        <v>147</v>
      </c>
      <c r="B18" t="s">
        <v>181</v>
      </c>
      <c r="C18" t="s">
        <v>250</v>
      </c>
      <c r="D18" t="s">
        <v>14</v>
      </c>
      <c r="E18" s="2">
        <v>59.6783</v>
      </c>
      <c r="F18" s="2">
        <v>0</v>
      </c>
      <c r="G18" s="2">
        <v>18.893000000000001</v>
      </c>
      <c r="H18" s="2">
        <v>4.3878000000000004</v>
      </c>
      <c r="I18" s="2">
        <v>0.1988</v>
      </c>
      <c r="J18" s="2">
        <v>4.8300000000000003E-2</v>
      </c>
      <c r="K18" s="2">
        <v>1.1233</v>
      </c>
      <c r="L18" s="2">
        <v>8.5954999999999995</v>
      </c>
      <c r="M18" s="2">
        <v>5.6407999999999996</v>
      </c>
      <c r="N18" s="2">
        <v>0</v>
      </c>
      <c r="O18" s="2">
        <v>98.56580000000001</v>
      </c>
      <c r="Q18" s="3">
        <v>58.713988888888885</v>
      </c>
      <c r="R18" s="3">
        <v>8.3356777777777786</v>
      </c>
      <c r="S18" s="3">
        <v>5.7388111111111106</v>
      </c>
      <c r="T18">
        <v>0.98</v>
      </c>
      <c r="U18">
        <v>0.31</v>
      </c>
      <c r="V18">
        <v>0.2</v>
      </c>
      <c r="W18" t="s">
        <v>256</v>
      </c>
    </row>
    <row r="19" spans="1:23" x14ac:dyDescent="0.2">
      <c r="A19" t="s">
        <v>148</v>
      </c>
      <c r="B19" t="s">
        <v>183</v>
      </c>
      <c r="C19" t="s">
        <v>250</v>
      </c>
      <c r="D19" t="s">
        <v>14</v>
      </c>
      <c r="E19" s="2">
        <v>58.498100000000001</v>
      </c>
      <c r="F19" s="2">
        <v>0</v>
      </c>
      <c r="G19" s="2">
        <v>18.1145</v>
      </c>
      <c r="H19" s="2">
        <v>4.4512</v>
      </c>
      <c r="I19" s="2">
        <v>0.22289999999999999</v>
      </c>
      <c r="J19" s="2">
        <v>2.81E-2</v>
      </c>
      <c r="K19" s="2">
        <v>0.96799999999999997</v>
      </c>
      <c r="L19" s="2">
        <v>8.8048000000000002</v>
      </c>
      <c r="M19" s="2">
        <v>5.4070999999999998</v>
      </c>
      <c r="N19" s="2">
        <v>0</v>
      </c>
      <c r="O19" s="2">
        <v>96.494699999999995</v>
      </c>
      <c r="Q19" s="3">
        <v>58.524266666666669</v>
      </c>
      <c r="R19" s="3">
        <v>8.504783333333334</v>
      </c>
      <c r="S19" s="3">
        <v>5.589666666666667</v>
      </c>
      <c r="T19">
        <v>0.98</v>
      </c>
      <c r="U19">
        <v>0.31</v>
      </c>
      <c r="V19">
        <v>0.2</v>
      </c>
      <c r="W19" t="s">
        <v>256</v>
      </c>
    </row>
    <row r="20" spans="1:23" x14ac:dyDescent="0.2">
      <c r="A20" t="s">
        <v>148</v>
      </c>
      <c r="B20" t="s">
        <v>184</v>
      </c>
      <c r="C20" t="s">
        <v>250</v>
      </c>
      <c r="D20" t="s">
        <v>14</v>
      </c>
      <c r="E20" s="2">
        <v>58.464399999999998</v>
      </c>
      <c r="F20" s="2">
        <v>0.1038</v>
      </c>
      <c r="G20" s="2">
        <v>18.296199999999999</v>
      </c>
      <c r="H20" s="2">
        <v>4.718</v>
      </c>
      <c r="I20" s="2">
        <v>0.17249999999999999</v>
      </c>
      <c r="J20" s="2">
        <v>2.3900000000000001E-2</v>
      </c>
      <c r="K20" s="2">
        <v>0.95069999999999999</v>
      </c>
      <c r="L20" s="2">
        <v>8.6199999999999992</v>
      </c>
      <c r="M20" s="2">
        <v>5.7008000000000001</v>
      </c>
      <c r="N20" s="2">
        <v>0</v>
      </c>
      <c r="O20" s="2">
        <v>97.050299999999993</v>
      </c>
      <c r="Q20" s="3">
        <v>58.524266666666669</v>
      </c>
      <c r="R20" s="3">
        <v>8.504783333333334</v>
      </c>
      <c r="S20" s="3">
        <v>5.589666666666667</v>
      </c>
      <c r="T20">
        <v>0.98</v>
      </c>
      <c r="U20">
        <v>0.31</v>
      </c>
      <c r="V20">
        <v>0.2</v>
      </c>
      <c r="W20" t="s">
        <v>256</v>
      </c>
    </row>
    <row r="21" spans="1:23" x14ac:dyDescent="0.2">
      <c r="A21" t="s">
        <v>148</v>
      </c>
      <c r="B21" t="s">
        <v>185</v>
      </c>
      <c r="C21" t="s">
        <v>250</v>
      </c>
      <c r="D21" t="s">
        <v>14</v>
      </c>
      <c r="E21" s="2">
        <v>58.476300000000002</v>
      </c>
      <c r="F21" s="2">
        <v>0</v>
      </c>
      <c r="G21" s="2">
        <v>18.301200000000001</v>
      </c>
      <c r="H21" s="2">
        <v>4.7531999999999996</v>
      </c>
      <c r="I21" s="2">
        <v>0.19700000000000001</v>
      </c>
      <c r="J21" s="2">
        <v>2.4799999999999999E-2</v>
      </c>
      <c r="K21" s="2">
        <v>0.98929999999999996</v>
      </c>
      <c r="L21" s="2">
        <v>8.6342999999999996</v>
      </c>
      <c r="M21" s="2">
        <v>5.6820000000000004</v>
      </c>
      <c r="N21" s="2">
        <v>0</v>
      </c>
      <c r="O21" s="2">
        <v>97.058099999999996</v>
      </c>
      <c r="Q21" s="3">
        <v>58.524266666666669</v>
      </c>
      <c r="R21" s="3">
        <v>8.504783333333334</v>
      </c>
      <c r="S21" s="3">
        <v>5.589666666666667</v>
      </c>
      <c r="T21">
        <v>0.98</v>
      </c>
      <c r="U21">
        <v>0.31</v>
      </c>
      <c r="V21">
        <v>0.2</v>
      </c>
      <c r="W21" t="s">
        <v>256</v>
      </c>
    </row>
    <row r="22" spans="1:23" x14ac:dyDescent="0.2">
      <c r="A22" t="s">
        <v>148</v>
      </c>
      <c r="B22" t="s">
        <v>186</v>
      </c>
      <c r="C22" t="s">
        <v>250</v>
      </c>
      <c r="D22" t="s">
        <v>14</v>
      </c>
      <c r="E22" s="2">
        <v>58.706499999999998</v>
      </c>
      <c r="F22" s="2">
        <v>4.2599999999999999E-2</v>
      </c>
      <c r="G22" s="2">
        <v>18.420999999999999</v>
      </c>
      <c r="H22" s="2">
        <v>4.62</v>
      </c>
      <c r="I22" s="2">
        <v>0.17610000000000001</v>
      </c>
      <c r="J22" s="2">
        <v>6.7400000000000002E-2</v>
      </c>
      <c r="K22" s="2">
        <v>1.1446000000000001</v>
      </c>
      <c r="L22" s="2">
        <v>8.4644999999999992</v>
      </c>
      <c r="M22" s="2">
        <v>5.5208000000000004</v>
      </c>
      <c r="N22" s="2">
        <v>0</v>
      </c>
      <c r="O22" s="2">
        <v>97.163499999999999</v>
      </c>
      <c r="Q22" s="3">
        <v>58.524266666666669</v>
      </c>
      <c r="R22" s="3">
        <v>8.504783333333334</v>
      </c>
      <c r="S22" s="3">
        <v>5.589666666666667</v>
      </c>
      <c r="T22">
        <v>0.98</v>
      </c>
      <c r="U22">
        <v>0.31</v>
      </c>
      <c r="V22">
        <v>0.2</v>
      </c>
      <c r="W22" t="s">
        <v>256</v>
      </c>
    </row>
    <row r="23" spans="1:23" x14ac:dyDescent="0.2">
      <c r="A23" t="s">
        <v>148</v>
      </c>
      <c r="B23" t="s">
        <v>187</v>
      </c>
      <c r="C23" t="s">
        <v>250</v>
      </c>
      <c r="D23" t="s">
        <v>14</v>
      </c>
      <c r="E23" s="2">
        <v>59.067</v>
      </c>
      <c r="F23" s="2">
        <v>0</v>
      </c>
      <c r="G23" s="2">
        <v>18.393699999999999</v>
      </c>
      <c r="H23" s="2">
        <v>4.5982000000000003</v>
      </c>
      <c r="I23" s="2">
        <v>0.2354</v>
      </c>
      <c r="J23" s="2">
        <v>5.2999999999999999E-2</v>
      </c>
      <c r="K23" s="2">
        <v>1.0226</v>
      </c>
      <c r="L23" s="2">
        <v>8.6301000000000005</v>
      </c>
      <c r="M23" s="2">
        <v>5.5486000000000004</v>
      </c>
      <c r="N23" s="2">
        <v>0</v>
      </c>
      <c r="O23" s="2">
        <v>97.548599999999993</v>
      </c>
      <c r="Q23" s="3">
        <v>58.524266666666669</v>
      </c>
      <c r="R23" s="3">
        <v>8.504783333333334</v>
      </c>
      <c r="S23" s="3">
        <v>5.589666666666667</v>
      </c>
      <c r="T23">
        <v>0.98</v>
      </c>
      <c r="U23">
        <v>0.31</v>
      </c>
      <c r="V23">
        <v>0.2</v>
      </c>
      <c r="W23" t="s">
        <v>256</v>
      </c>
    </row>
    <row r="24" spans="1:23" x14ac:dyDescent="0.2">
      <c r="A24" t="s">
        <v>149</v>
      </c>
      <c r="B24" t="s">
        <v>189</v>
      </c>
      <c r="C24" t="s">
        <v>250</v>
      </c>
      <c r="D24" t="s">
        <v>14</v>
      </c>
      <c r="E24" s="2">
        <v>58.447099999999999</v>
      </c>
      <c r="F24" s="2">
        <v>5.6300000000000003E-2</v>
      </c>
      <c r="G24" s="2">
        <v>18.372499999999999</v>
      </c>
      <c r="H24" s="2">
        <v>4.8175999999999997</v>
      </c>
      <c r="I24" s="2">
        <v>0.1855</v>
      </c>
      <c r="J24" s="2">
        <v>3.4200000000000001E-2</v>
      </c>
      <c r="K24" s="2">
        <v>0.87639999999999996</v>
      </c>
      <c r="L24" s="2">
        <v>8.6972000000000005</v>
      </c>
      <c r="M24" s="2">
        <v>5.8045</v>
      </c>
      <c r="N24" s="2">
        <v>0</v>
      </c>
      <c r="O24" s="2">
        <v>97.291300000000007</v>
      </c>
      <c r="Q24" s="3">
        <v>58.157420000000002</v>
      </c>
      <c r="R24" s="3">
        <v>8.5653100000000002</v>
      </c>
      <c r="S24" s="3">
        <v>5.8186400000000003</v>
      </c>
      <c r="T24">
        <v>0.98</v>
      </c>
      <c r="U24">
        <v>0.31</v>
      </c>
      <c r="V24">
        <v>0.2</v>
      </c>
      <c r="W24" t="s">
        <v>256</v>
      </c>
    </row>
    <row r="25" spans="1:23" x14ac:dyDescent="0.2">
      <c r="A25" t="s">
        <v>149</v>
      </c>
      <c r="B25" t="s">
        <v>190</v>
      </c>
      <c r="C25" t="s">
        <v>250</v>
      </c>
      <c r="D25" t="s">
        <v>14</v>
      </c>
      <c r="E25" s="2">
        <v>57.788800000000002</v>
      </c>
      <c r="F25" s="2">
        <v>3.7999999999999999E-2</v>
      </c>
      <c r="G25" s="2">
        <v>17.805299999999999</v>
      </c>
      <c r="H25" s="2">
        <v>4.5898000000000003</v>
      </c>
      <c r="I25" s="2">
        <v>9.9199999999999997E-2</v>
      </c>
      <c r="J25" s="2">
        <v>3.7600000000000001E-2</v>
      </c>
      <c r="K25" s="2">
        <v>0.95109999999999995</v>
      </c>
      <c r="L25" s="2">
        <v>8.4756</v>
      </c>
      <c r="M25" s="2">
        <v>5.8247</v>
      </c>
      <c r="N25" s="2">
        <v>0</v>
      </c>
      <c r="O25" s="2">
        <v>95.610099999999989</v>
      </c>
      <c r="Q25" s="3">
        <v>58.157420000000002</v>
      </c>
      <c r="R25" s="3">
        <v>8.5653100000000002</v>
      </c>
      <c r="S25" s="3">
        <v>5.8186400000000003</v>
      </c>
      <c r="T25">
        <v>0.98</v>
      </c>
      <c r="U25">
        <v>0.31</v>
      </c>
      <c r="V25">
        <v>0.2</v>
      </c>
      <c r="W25" t="s">
        <v>256</v>
      </c>
    </row>
    <row r="26" spans="1:23" x14ac:dyDescent="0.2">
      <c r="A26" t="s">
        <v>149</v>
      </c>
      <c r="B26" t="s">
        <v>191</v>
      </c>
      <c r="C26" t="s">
        <v>250</v>
      </c>
      <c r="D26" t="s">
        <v>14</v>
      </c>
      <c r="E26" s="2">
        <v>57.941899999999997</v>
      </c>
      <c r="F26" s="2">
        <v>0</v>
      </c>
      <c r="G26" s="2">
        <v>18.3505</v>
      </c>
      <c r="H26" s="2">
        <v>4.6006</v>
      </c>
      <c r="I26" s="2">
        <v>0.25040000000000001</v>
      </c>
      <c r="J26" s="2">
        <v>4.1099999999999998E-2</v>
      </c>
      <c r="K26" s="2">
        <v>0.89070000000000005</v>
      </c>
      <c r="L26" s="2">
        <v>8.7189999999999994</v>
      </c>
      <c r="M26" s="2">
        <v>5.7245999999999997</v>
      </c>
      <c r="N26" s="2">
        <v>0</v>
      </c>
      <c r="O26" s="2">
        <v>96.518799999999985</v>
      </c>
      <c r="Q26" s="3">
        <v>58.157420000000002</v>
      </c>
      <c r="R26" s="3">
        <v>8.5653100000000002</v>
      </c>
      <c r="S26" s="3">
        <v>5.8186400000000003</v>
      </c>
      <c r="T26">
        <v>0.98</v>
      </c>
      <c r="U26">
        <v>0.31</v>
      </c>
      <c r="V26">
        <v>0.2</v>
      </c>
      <c r="W26" t="s">
        <v>256</v>
      </c>
    </row>
    <row r="27" spans="1:23" x14ac:dyDescent="0.2">
      <c r="A27" t="s">
        <v>149</v>
      </c>
      <c r="B27" t="s">
        <v>192</v>
      </c>
      <c r="C27" t="s">
        <v>250</v>
      </c>
      <c r="D27" t="s">
        <v>14</v>
      </c>
      <c r="E27" s="2">
        <v>58.217500000000001</v>
      </c>
      <c r="F27" s="2">
        <v>0</v>
      </c>
      <c r="G27" s="2">
        <v>18.575299999999999</v>
      </c>
      <c r="H27" s="2">
        <v>4.7207999999999997</v>
      </c>
      <c r="I27" s="2">
        <v>0.33739999999999998</v>
      </c>
      <c r="J27" s="2">
        <v>2.5700000000000001E-2</v>
      </c>
      <c r="K27" s="2">
        <v>0.92569999999999997</v>
      </c>
      <c r="L27" s="2">
        <v>8.5108999999999995</v>
      </c>
      <c r="M27" s="2">
        <v>5.9766000000000004</v>
      </c>
      <c r="N27" s="2">
        <v>0</v>
      </c>
      <c r="O27" s="2">
        <v>97.289900000000003</v>
      </c>
      <c r="Q27" s="3">
        <v>58.157420000000002</v>
      </c>
      <c r="R27" s="3">
        <v>8.5653100000000002</v>
      </c>
      <c r="S27" s="3">
        <v>5.8186400000000003</v>
      </c>
      <c r="T27">
        <v>0.98</v>
      </c>
      <c r="U27">
        <v>0.31</v>
      </c>
      <c r="V27">
        <v>0.2</v>
      </c>
      <c r="W27" t="s">
        <v>256</v>
      </c>
    </row>
    <row r="28" spans="1:23" x14ac:dyDescent="0.2">
      <c r="A28" t="s">
        <v>149</v>
      </c>
      <c r="B28" t="s">
        <v>193</v>
      </c>
      <c r="C28" t="s">
        <v>250</v>
      </c>
      <c r="D28" t="s">
        <v>14</v>
      </c>
      <c r="E28" s="2">
        <v>58.024099999999997</v>
      </c>
      <c r="F28" s="2">
        <v>0</v>
      </c>
      <c r="G28" s="2">
        <v>18.014299999999999</v>
      </c>
      <c r="H28" s="2">
        <v>4.4672999999999998</v>
      </c>
      <c r="I28" s="2">
        <v>0.2447</v>
      </c>
      <c r="J28" s="2">
        <v>3.6299999999999999E-2</v>
      </c>
      <c r="K28" s="2">
        <v>0.91839999999999999</v>
      </c>
      <c r="L28" s="2">
        <v>8.4984000000000002</v>
      </c>
      <c r="M28" s="2">
        <v>5.8624000000000001</v>
      </c>
      <c r="N28" s="2">
        <v>0</v>
      </c>
      <c r="O28" s="2">
        <v>96.065899999999985</v>
      </c>
      <c r="Q28" s="3">
        <v>58.157420000000002</v>
      </c>
      <c r="R28" s="3">
        <v>8.5653100000000002</v>
      </c>
      <c r="S28" s="3">
        <v>5.8186400000000003</v>
      </c>
      <c r="T28">
        <v>0.98</v>
      </c>
      <c r="U28">
        <v>0.31</v>
      </c>
      <c r="V28">
        <v>0.2</v>
      </c>
      <c r="W28" t="s">
        <v>256</v>
      </c>
    </row>
    <row r="29" spans="1:23" x14ac:dyDescent="0.2">
      <c r="A29" t="s">
        <v>149</v>
      </c>
      <c r="B29" t="s">
        <v>194</v>
      </c>
      <c r="C29" t="s">
        <v>250</v>
      </c>
      <c r="D29" t="s">
        <v>14</v>
      </c>
      <c r="E29" s="2">
        <v>58.206200000000003</v>
      </c>
      <c r="F29" s="2">
        <v>7.8E-2</v>
      </c>
      <c r="G29" s="2">
        <v>17.991199999999999</v>
      </c>
      <c r="H29" s="2">
        <v>4.7675000000000001</v>
      </c>
      <c r="I29" s="2">
        <v>0.2011</v>
      </c>
      <c r="J29" s="2">
        <v>4.0599999999999997E-2</v>
      </c>
      <c r="K29" s="2">
        <v>0.96299999999999997</v>
      </c>
      <c r="L29" s="2">
        <v>8.4695999999999998</v>
      </c>
      <c r="M29" s="2">
        <v>5.7625999999999999</v>
      </c>
      <c r="N29" s="2">
        <v>0</v>
      </c>
      <c r="O29" s="2">
        <v>96.479799999999997</v>
      </c>
      <c r="Q29" s="3">
        <v>58.157420000000002</v>
      </c>
      <c r="R29" s="3">
        <v>8.5653100000000002</v>
      </c>
      <c r="S29" s="3">
        <v>5.8186400000000003</v>
      </c>
      <c r="T29">
        <v>0.98</v>
      </c>
      <c r="U29">
        <v>0.31</v>
      </c>
      <c r="V29">
        <v>0.2</v>
      </c>
      <c r="W29" t="s">
        <v>256</v>
      </c>
    </row>
    <row r="30" spans="1:23" x14ac:dyDescent="0.2">
      <c r="A30" t="s">
        <v>149</v>
      </c>
      <c r="B30" t="s">
        <v>195</v>
      </c>
      <c r="C30" t="s">
        <v>250</v>
      </c>
      <c r="D30" t="s">
        <v>14</v>
      </c>
      <c r="E30" s="2">
        <v>58.145299999999999</v>
      </c>
      <c r="F30" s="2">
        <v>2.1700000000000001E-2</v>
      </c>
      <c r="G30" s="2">
        <v>18.253799999999998</v>
      </c>
      <c r="H30" s="2">
        <v>4.8196000000000003</v>
      </c>
      <c r="I30" s="2">
        <v>0.23180000000000001</v>
      </c>
      <c r="J30" s="2">
        <v>4.7699999999999999E-2</v>
      </c>
      <c r="K30" s="2">
        <v>0.9677</v>
      </c>
      <c r="L30" s="2">
        <v>8.7660999999999998</v>
      </c>
      <c r="M30" s="2">
        <v>5.6958000000000002</v>
      </c>
      <c r="N30" s="2">
        <v>0</v>
      </c>
      <c r="O30" s="2">
        <v>96.9495</v>
      </c>
      <c r="Q30" s="3">
        <v>58.157420000000002</v>
      </c>
      <c r="R30" s="3">
        <v>8.5653100000000002</v>
      </c>
      <c r="S30" s="3">
        <v>5.8186400000000003</v>
      </c>
      <c r="T30">
        <v>0.98</v>
      </c>
      <c r="U30">
        <v>0.31</v>
      </c>
      <c r="V30">
        <v>0.2</v>
      </c>
      <c r="W30" t="s">
        <v>256</v>
      </c>
    </row>
    <row r="31" spans="1:23" x14ac:dyDescent="0.2">
      <c r="A31" t="s">
        <v>149</v>
      </c>
      <c r="B31" t="s">
        <v>196</v>
      </c>
      <c r="C31" t="s">
        <v>250</v>
      </c>
      <c r="D31" t="s">
        <v>14</v>
      </c>
      <c r="E31" s="2">
        <v>57.699199999999998</v>
      </c>
      <c r="F31" s="2">
        <v>1.7299999999999999E-2</v>
      </c>
      <c r="G31" s="2">
        <v>18.2608</v>
      </c>
      <c r="H31" s="2">
        <v>4.5814000000000004</v>
      </c>
      <c r="I31" s="2">
        <v>0.2853</v>
      </c>
      <c r="J31" s="2">
        <v>3.3000000000000002E-2</v>
      </c>
      <c r="K31" s="2">
        <v>0.96540000000000004</v>
      </c>
      <c r="L31" s="2">
        <v>8.6067</v>
      </c>
      <c r="M31" s="2">
        <v>5.8545999999999996</v>
      </c>
      <c r="N31" s="2">
        <v>0</v>
      </c>
      <c r="O31" s="2">
        <v>96.303700000000021</v>
      </c>
      <c r="Q31" s="3">
        <v>58.157420000000002</v>
      </c>
      <c r="R31" s="3">
        <v>8.5653100000000002</v>
      </c>
      <c r="S31" s="3">
        <v>5.8186400000000003</v>
      </c>
      <c r="T31">
        <v>0.98</v>
      </c>
      <c r="U31">
        <v>0.31</v>
      </c>
      <c r="V31">
        <v>0.2</v>
      </c>
      <c r="W31" t="s">
        <v>256</v>
      </c>
    </row>
    <row r="32" spans="1:23" x14ac:dyDescent="0.2">
      <c r="A32" t="s">
        <v>149</v>
      </c>
      <c r="B32" t="s">
        <v>197</v>
      </c>
      <c r="C32" t="s">
        <v>250</v>
      </c>
      <c r="D32" t="s">
        <v>14</v>
      </c>
      <c r="E32" s="2">
        <v>57.9054</v>
      </c>
      <c r="F32" s="2">
        <v>0.1565</v>
      </c>
      <c r="G32" s="2">
        <v>18.178899999999999</v>
      </c>
      <c r="H32" s="2">
        <v>4.6482999999999999</v>
      </c>
      <c r="I32" s="2">
        <v>0.18659999999999999</v>
      </c>
      <c r="J32" s="2">
        <v>0.04</v>
      </c>
      <c r="K32" s="2">
        <v>0.91239999999999999</v>
      </c>
      <c r="L32" s="2">
        <v>8.5487000000000002</v>
      </c>
      <c r="M32" s="2">
        <v>5.6502999999999997</v>
      </c>
      <c r="N32" s="2">
        <v>0</v>
      </c>
      <c r="O32" s="2">
        <v>96.227100000000021</v>
      </c>
      <c r="Q32" s="3">
        <v>58.157420000000002</v>
      </c>
      <c r="R32" s="3">
        <v>8.5653100000000002</v>
      </c>
      <c r="S32" s="3">
        <v>5.8186400000000003</v>
      </c>
      <c r="T32">
        <v>0.98</v>
      </c>
      <c r="U32">
        <v>0.31</v>
      </c>
      <c r="V32">
        <v>0.2</v>
      </c>
      <c r="W32" t="s">
        <v>256</v>
      </c>
    </row>
    <row r="33" spans="1:23" x14ac:dyDescent="0.2">
      <c r="A33" t="s">
        <v>206</v>
      </c>
      <c r="B33" t="s">
        <v>200</v>
      </c>
      <c r="C33" t="s">
        <v>249</v>
      </c>
      <c r="D33" t="s">
        <v>14</v>
      </c>
      <c r="E33" s="2">
        <v>59.630299999999998</v>
      </c>
      <c r="F33" s="2">
        <v>1.7399999999999999E-2</v>
      </c>
      <c r="G33" s="2">
        <v>18.425999999999998</v>
      </c>
      <c r="H33" s="2">
        <v>4.2996999999999996</v>
      </c>
      <c r="I33" s="2">
        <v>0.2026</v>
      </c>
      <c r="J33" s="2">
        <v>6.88E-2</v>
      </c>
      <c r="K33" s="2">
        <v>1.2018</v>
      </c>
      <c r="L33" s="2">
        <v>8.3454999999999995</v>
      </c>
      <c r="M33" s="2">
        <v>5.3277000000000001</v>
      </c>
      <c r="N33" s="2">
        <v>0</v>
      </c>
      <c r="O33" s="2">
        <v>97.519800000000004</v>
      </c>
      <c r="Q33" s="3">
        <v>59.500462499999998</v>
      </c>
      <c r="R33" s="3">
        <v>8.4501249999999999</v>
      </c>
      <c r="S33" s="3">
        <v>5.2055875</v>
      </c>
      <c r="T33">
        <v>0.98</v>
      </c>
      <c r="U33">
        <v>0.31</v>
      </c>
      <c r="V33">
        <v>0.2</v>
      </c>
      <c r="W33" t="s">
        <v>256</v>
      </c>
    </row>
    <row r="34" spans="1:23" x14ac:dyDescent="0.2">
      <c r="A34" t="s">
        <v>206</v>
      </c>
      <c r="B34" t="s">
        <v>203</v>
      </c>
      <c r="C34" t="s">
        <v>249</v>
      </c>
      <c r="D34" t="s">
        <v>14</v>
      </c>
      <c r="E34" s="2">
        <v>59.514099999999999</v>
      </c>
      <c r="F34" s="2">
        <v>1.2999999999999999E-2</v>
      </c>
      <c r="G34" s="2">
        <v>18.241800000000001</v>
      </c>
      <c r="H34" s="2">
        <v>5.0861000000000001</v>
      </c>
      <c r="I34" s="2">
        <v>0.29430000000000001</v>
      </c>
      <c r="J34" s="2">
        <v>6.7799999999999999E-2</v>
      </c>
      <c r="K34" s="2">
        <v>1.1331</v>
      </c>
      <c r="L34" s="2">
        <v>8.5250000000000004</v>
      </c>
      <c r="M34" s="2">
        <v>5.2214999999999998</v>
      </c>
      <c r="N34" s="2">
        <v>0</v>
      </c>
      <c r="O34" s="2">
        <v>98.096700000000027</v>
      </c>
      <c r="Q34" s="3">
        <v>59.500462499999998</v>
      </c>
      <c r="R34" s="3">
        <v>8.4501249999999999</v>
      </c>
      <c r="S34" s="3">
        <v>5.2055875</v>
      </c>
      <c r="T34">
        <v>0.98</v>
      </c>
      <c r="U34">
        <v>0.31</v>
      </c>
      <c r="V34">
        <v>0.2</v>
      </c>
      <c r="W34" t="s">
        <v>256</v>
      </c>
    </row>
    <row r="35" spans="1:23" x14ac:dyDescent="0.2">
      <c r="A35" t="s">
        <v>206</v>
      </c>
      <c r="B35" t="s">
        <v>204</v>
      </c>
      <c r="C35" t="s">
        <v>249</v>
      </c>
      <c r="D35" t="s">
        <v>14</v>
      </c>
      <c r="E35" s="2">
        <v>59.902999999999999</v>
      </c>
      <c r="F35" s="2">
        <v>9.1200000000000003E-2</v>
      </c>
      <c r="G35" s="2">
        <v>18.938199999999998</v>
      </c>
      <c r="H35" s="2">
        <v>4.6174999999999997</v>
      </c>
      <c r="I35" s="2">
        <v>0.1888</v>
      </c>
      <c r="J35" s="2">
        <v>2.4299999999999999E-2</v>
      </c>
      <c r="K35" s="2">
        <v>1.3315999999999999</v>
      </c>
      <c r="L35" s="2">
        <v>8.42</v>
      </c>
      <c r="M35" s="2">
        <v>5.2690000000000001</v>
      </c>
      <c r="N35" s="2">
        <v>0</v>
      </c>
      <c r="O35" s="2">
        <v>98.783600000000007</v>
      </c>
      <c r="Q35" s="3">
        <v>59.500462499999998</v>
      </c>
      <c r="R35" s="3">
        <v>8.4501249999999999</v>
      </c>
      <c r="S35" s="3">
        <v>5.2055875</v>
      </c>
      <c r="T35">
        <v>0.98</v>
      </c>
      <c r="U35">
        <v>0.31</v>
      </c>
      <c r="V35">
        <v>0.2</v>
      </c>
      <c r="W35" t="s">
        <v>256</v>
      </c>
    </row>
    <row r="36" spans="1:23" x14ac:dyDescent="0.2">
      <c r="A36" t="s">
        <v>207</v>
      </c>
      <c r="B36" t="s">
        <v>208</v>
      </c>
      <c r="C36" t="s">
        <v>249</v>
      </c>
      <c r="D36" t="s">
        <v>14</v>
      </c>
      <c r="E36" s="2">
        <v>57.609000000000002</v>
      </c>
      <c r="F36" s="2">
        <v>3.4599999999999999E-2</v>
      </c>
      <c r="G36" s="2">
        <v>18.270800000000001</v>
      </c>
      <c r="H36" s="2">
        <v>4.7946</v>
      </c>
      <c r="I36" s="2">
        <v>0.28949999999999998</v>
      </c>
      <c r="J36" s="2">
        <v>4.6600000000000003E-2</v>
      </c>
      <c r="K36" s="2">
        <v>0.95509999999999995</v>
      </c>
      <c r="L36" s="2">
        <v>8.1559000000000008</v>
      </c>
      <c r="M36" s="2">
        <v>5.4688999999999997</v>
      </c>
      <c r="N36" s="2">
        <v>0</v>
      </c>
      <c r="O36" s="2">
        <v>95.625000000000014</v>
      </c>
      <c r="Q36" s="3">
        <v>58.541192857142867</v>
      </c>
      <c r="R36" s="3">
        <v>8.4297000000000004</v>
      </c>
      <c r="S36" s="3">
        <v>5.6577285714285717</v>
      </c>
      <c r="T36">
        <v>0.98</v>
      </c>
      <c r="U36">
        <v>0.31</v>
      </c>
      <c r="V36">
        <v>0.2</v>
      </c>
      <c r="W36" t="s">
        <v>256</v>
      </c>
    </row>
    <row r="37" spans="1:23" x14ac:dyDescent="0.2">
      <c r="A37" t="s">
        <v>207</v>
      </c>
      <c r="B37" t="s">
        <v>210</v>
      </c>
      <c r="C37" t="s">
        <v>249</v>
      </c>
      <c r="D37" t="s">
        <v>14</v>
      </c>
      <c r="E37" s="2">
        <v>58.371499999999997</v>
      </c>
      <c r="F37" s="2">
        <v>3.7600000000000001E-2</v>
      </c>
      <c r="G37" s="2">
        <v>18.2517</v>
      </c>
      <c r="H37" s="2">
        <v>4.5560999999999998</v>
      </c>
      <c r="I37" s="2">
        <v>0.29930000000000001</v>
      </c>
      <c r="J37" s="2">
        <v>2.9899999999999999E-2</v>
      </c>
      <c r="K37" s="2">
        <v>1.0646</v>
      </c>
      <c r="L37" s="2">
        <v>8.1959999999999997</v>
      </c>
      <c r="M37" s="2">
        <v>5.5732999999999997</v>
      </c>
      <c r="N37" s="2">
        <v>0</v>
      </c>
      <c r="O37" s="2">
        <v>96.38</v>
      </c>
      <c r="Q37" s="3">
        <v>58.541192857142867</v>
      </c>
      <c r="R37" s="3">
        <v>8.4297000000000004</v>
      </c>
      <c r="S37" s="3">
        <v>5.6577285714285717</v>
      </c>
      <c r="T37">
        <v>0.98</v>
      </c>
      <c r="U37">
        <v>0.31</v>
      </c>
      <c r="V37">
        <v>0.2</v>
      </c>
      <c r="W37" t="s">
        <v>256</v>
      </c>
    </row>
    <row r="38" spans="1:23" x14ac:dyDescent="0.2">
      <c r="A38" t="s">
        <v>207</v>
      </c>
      <c r="B38" t="s">
        <v>211</v>
      </c>
      <c r="C38" t="s">
        <v>249</v>
      </c>
      <c r="D38" t="s">
        <v>14</v>
      </c>
      <c r="E38" s="2">
        <v>58.427599999999998</v>
      </c>
      <c r="F38" s="2">
        <v>1.8800000000000001E-2</v>
      </c>
      <c r="G38" s="2">
        <v>18.177299999999999</v>
      </c>
      <c r="H38" s="2">
        <v>4.6436000000000002</v>
      </c>
      <c r="I38" s="2">
        <v>0.2195</v>
      </c>
      <c r="J38" s="2">
        <v>4.9599999999999998E-2</v>
      </c>
      <c r="K38" s="2">
        <v>1.0218</v>
      </c>
      <c r="L38" s="2">
        <v>8.3522999999999996</v>
      </c>
      <c r="M38" s="2">
        <v>5.6349999999999998</v>
      </c>
      <c r="N38" s="2">
        <v>0</v>
      </c>
      <c r="O38" s="2">
        <v>96.545500000000004</v>
      </c>
      <c r="Q38" s="3">
        <v>58.541192857142867</v>
      </c>
      <c r="R38" s="3">
        <v>8.4297000000000004</v>
      </c>
      <c r="S38" s="3">
        <v>5.6577285714285717</v>
      </c>
      <c r="T38">
        <v>0.98</v>
      </c>
      <c r="U38">
        <v>0.31</v>
      </c>
      <c r="V38">
        <v>0.2</v>
      </c>
      <c r="W38" t="s">
        <v>256</v>
      </c>
    </row>
    <row r="39" spans="1:23" x14ac:dyDescent="0.2">
      <c r="A39" t="s">
        <v>207</v>
      </c>
      <c r="B39" t="s">
        <v>212</v>
      </c>
      <c r="C39" t="s">
        <v>249</v>
      </c>
      <c r="D39" t="s">
        <v>14</v>
      </c>
      <c r="E39" s="2">
        <v>58.114699999999999</v>
      </c>
      <c r="F39" s="2">
        <v>4.7000000000000002E-3</v>
      </c>
      <c r="G39" s="2">
        <v>18.474699999999999</v>
      </c>
      <c r="H39" s="2">
        <v>4.9494999999999996</v>
      </c>
      <c r="I39" s="2">
        <v>0.21510000000000001</v>
      </c>
      <c r="J39" s="2">
        <v>4.9000000000000002E-2</v>
      </c>
      <c r="K39" s="2">
        <v>0.91410000000000002</v>
      </c>
      <c r="L39" s="2">
        <v>8.3610000000000007</v>
      </c>
      <c r="M39" s="2">
        <v>5.6048</v>
      </c>
      <c r="N39" s="2">
        <v>0</v>
      </c>
      <c r="O39" s="2">
        <v>96.687600000000018</v>
      </c>
      <c r="Q39" s="3">
        <v>58.541192857142867</v>
      </c>
      <c r="R39" s="3">
        <v>8.4297000000000004</v>
      </c>
      <c r="S39" s="3">
        <v>5.6577285714285717</v>
      </c>
      <c r="T39">
        <v>0.98</v>
      </c>
      <c r="U39">
        <v>0.31</v>
      </c>
      <c r="V39">
        <v>0.2</v>
      </c>
      <c r="W39" t="s">
        <v>256</v>
      </c>
    </row>
    <row r="40" spans="1:23" x14ac:dyDescent="0.2">
      <c r="A40" t="s">
        <v>207</v>
      </c>
      <c r="B40" t="s">
        <v>214</v>
      </c>
      <c r="C40" t="s">
        <v>249</v>
      </c>
      <c r="D40" t="s">
        <v>14</v>
      </c>
      <c r="E40" s="2">
        <v>58.516800000000003</v>
      </c>
      <c r="F40" s="2">
        <v>9.3899999999999997E-2</v>
      </c>
      <c r="G40" s="2">
        <v>18.076499999999999</v>
      </c>
      <c r="H40" s="2">
        <v>4.5186000000000002</v>
      </c>
      <c r="I40" s="2">
        <v>0.317</v>
      </c>
      <c r="J40" s="2">
        <v>3.3399999999999999E-2</v>
      </c>
      <c r="K40" s="2">
        <v>0.94879999999999998</v>
      </c>
      <c r="L40" s="2">
        <v>8.5553000000000008</v>
      </c>
      <c r="M40" s="2">
        <v>5.8121</v>
      </c>
      <c r="N40" s="2">
        <v>0</v>
      </c>
      <c r="O40" s="2">
        <v>96.872400000000013</v>
      </c>
      <c r="Q40" s="3">
        <v>58.541192857142867</v>
      </c>
      <c r="R40" s="3">
        <v>8.4297000000000004</v>
      </c>
      <c r="S40" s="3">
        <v>5.6577285714285717</v>
      </c>
      <c r="T40">
        <v>0.98</v>
      </c>
      <c r="U40">
        <v>0.31</v>
      </c>
      <c r="V40">
        <v>0.2</v>
      </c>
      <c r="W40" t="s">
        <v>256</v>
      </c>
    </row>
    <row r="41" spans="1:23" x14ac:dyDescent="0.2">
      <c r="A41" t="s">
        <v>207</v>
      </c>
      <c r="B41" t="s">
        <v>215</v>
      </c>
      <c r="C41" t="s">
        <v>249</v>
      </c>
      <c r="D41" t="s">
        <v>14</v>
      </c>
      <c r="E41" s="2">
        <v>58.5792</v>
      </c>
      <c r="F41" s="2">
        <v>0</v>
      </c>
      <c r="G41" s="2">
        <v>18.540900000000001</v>
      </c>
      <c r="H41" s="2">
        <v>4.2687999999999997</v>
      </c>
      <c r="I41" s="2">
        <v>0.22309999999999999</v>
      </c>
      <c r="J41" s="2">
        <v>4.02E-2</v>
      </c>
      <c r="K41" s="2">
        <v>1.0739000000000001</v>
      </c>
      <c r="L41" s="2">
        <v>8.5455000000000005</v>
      </c>
      <c r="M41" s="2">
        <v>5.6233000000000004</v>
      </c>
      <c r="N41" s="2">
        <v>0</v>
      </c>
      <c r="O41" s="2">
        <v>96.894900000000007</v>
      </c>
      <c r="Q41" s="3">
        <v>58.541192857142867</v>
      </c>
      <c r="R41" s="3">
        <v>8.4297000000000004</v>
      </c>
      <c r="S41" s="3">
        <v>5.6577285714285717</v>
      </c>
      <c r="T41">
        <v>0.98</v>
      </c>
      <c r="U41">
        <v>0.31</v>
      </c>
      <c r="V41">
        <v>0.2</v>
      </c>
      <c r="W41" t="s">
        <v>256</v>
      </c>
    </row>
    <row r="42" spans="1:23" x14ac:dyDescent="0.2">
      <c r="A42" t="s">
        <v>207</v>
      </c>
      <c r="B42" t="s">
        <v>219</v>
      </c>
      <c r="C42" t="s">
        <v>249</v>
      </c>
      <c r="D42" t="s">
        <v>14</v>
      </c>
      <c r="E42" s="2">
        <v>58.892000000000003</v>
      </c>
      <c r="F42" s="2">
        <v>4.3E-3</v>
      </c>
      <c r="G42" s="2">
        <v>18.4771</v>
      </c>
      <c r="H42" s="2">
        <v>5.0212000000000003</v>
      </c>
      <c r="I42" s="2">
        <v>0.2122</v>
      </c>
      <c r="J42" s="2">
        <v>5.1799999999999999E-2</v>
      </c>
      <c r="K42" s="2">
        <v>0.97670000000000001</v>
      </c>
      <c r="L42" s="2">
        <v>8.5576000000000008</v>
      </c>
      <c r="M42" s="2">
        <v>5.8411999999999997</v>
      </c>
      <c r="N42" s="2">
        <v>0</v>
      </c>
      <c r="O42" s="2">
        <v>98.034099999999981</v>
      </c>
      <c r="Q42" s="3">
        <v>58.541192857142867</v>
      </c>
      <c r="R42" s="3">
        <v>8.4297000000000004</v>
      </c>
      <c r="S42" s="3">
        <v>5.6577285714285717</v>
      </c>
      <c r="T42">
        <v>0.98</v>
      </c>
      <c r="U42">
        <v>0.31</v>
      </c>
      <c r="V42">
        <v>0.2</v>
      </c>
      <c r="W42" t="s">
        <v>256</v>
      </c>
    </row>
    <row r="43" spans="1:23" x14ac:dyDescent="0.2">
      <c r="A43" t="s">
        <v>207</v>
      </c>
      <c r="B43" t="s">
        <v>221</v>
      </c>
      <c r="C43" t="s">
        <v>249</v>
      </c>
      <c r="D43" t="s">
        <v>14</v>
      </c>
      <c r="E43" s="2">
        <v>59.476700000000001</v>
      </c>
      <c r="F43" s="2">
        <v>0</v>
      </c>
      <c r="G43" s="2">
        <v>19.026499999999999</v>
      </c>
      <c r="H43" s="2">
        <v>4.5475000000000003</v>
      </c>
      <c r="I43" s="2">
        <v>0.26679999999999998</v>
      </c>
      <c r="J43" s="2">
        <v>3.8899999999999997E-2</v>
      </c>
      <c r="K43" s="2">
        <v>0.87219999999999998</v>
      </c>
      <c r="L43" s="2">
        <v>8.6263000000000005</v>
      </c>
      <c r="M43" s="2">
        <v>5.8113000000000001</v>
      </c>
      <c r="N43" s="2">
        <v>0</v>
      </c>
      <c r="O43" s="2">
        <v>98.666200000000003</v>
      </c>
      <c r="Q43" s="3">
        <v>58.541192857142867</v>
      </c>
      <c r="R43" s="3">
        <v>8.4297000000000004</v>
      </c>
      <c r="S43" s="3">
        <v>5.6577285714285717</v>
      </c>
      <c r="T43">
        <v>0.98</v>
      </c>
      <c r="U43">
        <v>0.31</v>
      </c>
      <c r="V43">
        <v>0.2</v>
      </c>
      <c r="W43" t="s">
        <v>256</v>
      </c>
    </row>
    <row r="44" spans="1:23" x14ac:dyDescent="0.2">
      <c r="A44" t="s">
        <v>222</v>
      </c>
      <c r="B44" t="s">
        <v>226</v>
      </c>
      <c r="C44" t="s">
        <v>248</v>
      </c>
      <c r="D44" t="s">
        <v>14</v>
      </c>
      <c r="E44" s="2">
        <v>59.5167</v>
      </c>
      <c r="F44" s="2">
        <v>1.4E-2</v>
      </c>
      <c r="G44" s="2">
        <v>19.1069</v>
      </c>
      <c r="H44" s="2">
        <v>4.4825999999999997</v>
      </c>
      <c r="I44" s="2">
        <v>0.33560000000000001</v>
      </c>
      <c r="J44" s="2">
        <v>5.7599999999999998E-2</v>
      </c>
      <c r="K44" s="2">
        <v>1.2618</v>
      </c>
      <c r="L44" s="2">
        <v>8.0419</v>
      </c>
      <c r="M44" s="2">
        <v>5.4462999999999999</v>
      </c>
      <c r="N44" s="2">
        <v>0</v>
      </c>
      <c r="O44" s="2">
        <v>98.26339999999999</v>
      </c>
      <c r="Q44" s="3">
        <v>58.863680000000009</v>
      </c>
      <c r="R44" s="3">
        <v>7.8305199999999999</v>
      </c>
      <c r="S44" s="3">
        <v>5.56114</v>
      </c>
      <c r="T44">
        <v>0.98</v>
      </c>
      <c r="U44">
        <v>0.31</v>
      </c>
      <c r="V44">
        <v>0.2</v>
      </c>
      <c r="W44" t="s">
        <v>256</v>
      </c>
    </row>
    <row r="45" spans="1:23" x14ac:dyDescent="0.2">
      <c r="A45" t="s">
        <v>228</v>
      </c>
      <c r="B45" t="s">
        <v>229</v>
      </c>
      <c r="C45" t="s">
        <v>248</v>
      </c>
      <c r="D45" t="s">
        <v>14</v>
      </c>
      <c r="E45" s="2">
        <v>58.808799999999998</v>
      </c>
      <c r="F45" s="2">
        <v>6.83E-2</v>
      </c>
      <c r="G45" s="2">
        <v>19.815200000000001</v>
      </c>
      <c r="H45" s="2">
        <v>4.3563000000000001</v>
      </c>
      <c r="I45" s="2">
        <v>0.25640000000000002</v>
      </c>
      <c r="J45" s="2">
        <v>6.7799999999999999E-2</v>
      </c>
      <c r="K45" s="2">
        <v>0.63570000000000004</v>
      </c>
      <c r="L45" s="2">
        <v>8.4613999999999994</v>
      </c>
      <c r="M45" s="2">
        <v>5.9744000000000002</v>
      </c>
      <c r="N45" s="2">
        <v>0</v>
      </c>
      <c r="O45" s="2">
        <v>98.444300000000013</v>
      </c>
      <c r="Q45" s="3">
        <v>59.461199999999998</v>
      </c>
      <c r="R45" s="3">
        <v>8.2742666666666675</v>
      </c>
      <c r="S45" s="3">
        <v>5.953033333333333</v>
      </c>
      <c r="T45">
        <v>0.98</v>
      </c>
      <c r="U45">
        <v>0.31</v>
      </c>
      <c r="V45">
        <v>0.2</v>
      </c>
      <c r="W45" t="s">
        <v>256</v>
      </c>
    </row>
    <row r="46" spans="1:23" x14ac:dyDescent="0.2">
      <c r="A46" t="s">
        <v>228</v>
      </c>
      <c r="B46" t="s">
        <v>230</v>
      </c>
      <c r="C46" t="s">
        <v>248</v>
      </c>
      <c r="D46" t="s">
        <v>14</v>
      </c>
      <c r="E46" s="2">
        <v>59.4285</v>
      </c>
      <c r="F46" s="2">
        <v>3.7400000000000003E-2</v>
      </c>
      <c r="G46" s="2">
        <v>20.089500000000001</v>
      </c>
      <c r="H46" s="2">
        <v>3.5727000000000002</v>
      </c>
      <c r="I46" s="2">
        <v>0.16200000000000001</v>
      </c>
      <c r="J46" s="2">
        <v>7.2499999999999995E-2</v>
      </c>
      <c r="K46" s="2">
        <v>0.97440000000000004</v>
      </c>
      <c r="L46" s="2">
        <v>8.1952999999999996</v>
      </c>
      <c r="M46" s="2">
        <v>6.1026999999999996</v>
      </c>
      <c r="N46" s="2">
        <v>0</v>
      </c>
      <c r="O46" s="2">
        <v>98.635000000000005</v>
      </c>
      <c r="Q46" s="3">
        <v>59.461199999999998</v>
      </c>
      <c r="R46" s="3">
        <v>8.2742666666666675</v>
      </c>
      <c r="S46" s="3">
        <v>5.953033333333333</v>
      </c>
      <c r="T46">
        <v>0.98</v>
      </c>
      <c r="U46">
        <v>0.31</v>
      </c>
      <c r="V46">
        <v>0.2</v>
      </c>
      <c r="W46" t="s">
        <v>256</v>
      </c>
    </row>
    <row r="47" spans="1:23" x14ac:dyDescent="0.2">
      <c r="A47" t="s">
        <v>228</v>
      </c>
      <c r="B47" t="s">
        <v>231</v>
      </c>
      <c r="C47" t="s">
        <v>248</v>
      </c>
      <c r="D47" t="s">
        <v>14</v>
      </c>
      <c r="E47" s="2">
        <v>60.146299999999997</v>
      </c>
      <c r="F47" s="2">
        <v>4.0599999999999997E-2</v>
      </c>
      <c r="G47" s="2">
        <v>19.7178</v>
      </c>
      <c r="H47" s="2">
        <v>4.1467999999999998</v>
      </c>
      <c r="I47" s="2">
        <v>6.7000000000000004E-2</v>
      </c>
      <c r="J47" s="2">
        <v>7.9799999999999996E-2</v>
      </c>
      <c r="K47" s="2">
        <v>1.0288999999999999</v>
      </c>
      <c r="L47" s="2">
        <v>8.1661000000000001</v>
      </c>
      <c r="M47" s="2">
        <v>5.782</v>
      </c>
      <c r="N47" s="2">
        <v>0</v>
      </c>
      <c r="O47" s="2">
        <v>99.175299999999979</v>
      </c>
      <c r="Q47" s="3">
        <v>59.461199999999998</v>
      </c>
      <c r="R47" s="3">
        <v>8.2742666666666675</v>
      </c>
      <c r="S47" s="3">
        <v>5.953033333333333</v>
      </c>
      <c r="T47">
        <v>0.98</v>
      </c>
      <c r="U47">
        <v>0.31</v>
      </c>
      <c r="V47">
        <v>0.2</v>
      </c>
      <c r="W47" t="s">
        <v>256</v>
      </c>
    </row>
    <row r="48" spans="1:23" x14ac:dyDescent="0.2">
      <c r="A48" t="s">
        <v>233</v>
      </c>
      <c r="B48" t="s">
        <v>232</v>
      </c>
      <c r="C48" t="s">
        <v>248</v>
      </c>
      <c r="D48" t="s">
        <v>14</v>
      </c>
      <c r="E48" s="2">
        <v>58.552999999999997</v>
      </c>
      <c r="F48" s="2">
        <v>7.1199999999999999E-2</v>
      </c>
      <c r="G48" s="2">
        <v>19.520800000000001</v>
      </c>
      <c r="H48" s="2">
        <v>4.9013</v>
      </c>
      <c r="I48" s="2">
        <v>0.16819999999999999</v>
      </c>
      <c r="J48" s="2">
        <v>5.0599999999999999E-2</v>
      </c>
      <c r="K48" s="2">
        <v>0.71840000000000004</v>
      </c>
      <c r="L48" s="2">
        <v>8.7149999999999999</v>
      </c>
      <c r="M48" s="2">
        <v>6.0449999999999999</v>
      </c>
      <c r="N48" s="2">
        <v>0</v>
      </c>
      <c r="O48" s="2">
        <v>98.743500000000012</v>
      </c>
      <c r="Q48" s="3">
        <v>58.552999999999997</v>
      </c>
      <c r="R48" s="3">
        <v>8.7149999999999999</v>
      </c>
      <c r="S48" s="3">
        <v>6.0449999999999999</v>
      </c>
      <c r="T48">
        <v>0.98</v>
      </c>
      <c r="U48">
        <v>0.31</v>
      </c>
      <c r="V48">
        <v>0.2</v>
      </c>
      <c r="W48" t="s">
        <v>256</v>
      </c>
    </row>
    <row r="49" spans="1:23" x14ac:dyDescent="0.2">
      <c r="A49" t="s">
        <v>238</v>
      </c>
      <c r="B49" t="s">
        <v>236</v>
      </c>
      <c r="C49" t="s">
        <v>248</v>
      </c>
      <c r="D49" t="s">
        <v>14</v>
      </c>
      <c r="E49" s="2">
        <v>58.490200000000002</v>
      </c>
      <c r="F49" s="2">
        <v>2.1700000000000001E-2</v>
      </c>
      <c r="G49" s="2">
        <v>19.504200000000001</v>
      </c>
      <c r="H49" s="2">
        <v>4.3613999999999997</v>
      </c>
      <c r="I49" s="2">
        <v>0.2666</v>
      </c>
      <c r="J49" s="2">
        <v>5.5500000000000001E-2</v>
      </c>
      <c r="K49" s="2">
        <v>0.86119999999999997</v>
      </c>
      <c r="L49" s="2">
        <v>8.2691999999999997</v>
      </c>
      <c r="M49" s="2">
        <v>5.8522999999999996</v>
      </c>
      <c r="N49" s="2">
        <v>0</v>
      </c>
      <c r="O49" s="2">
        <v>97.682299999999998</v>
      </c>
      <c r="Q49" s="3">
        <v>57.818350000000002</v>
      </c>
      <c r="R49" s="3">
        <v>8.1575500000000005</v>
      </c>
      <c r="S49" s="3">
        <v>5.7928249999999997</v>
      </c>
      <c r="T49">
        <v>0.98</v>
      </c>
      <c r="U49">
        <v>0.31</v>
      </c>
      <c r="V49">
        <v>0.2</v>
      </c>
      <c r="W49" t="s">
        <v>256</v>
      </c>
    </row>
    <row r="50" spans="1:23" x14ac:dyDescent="0.2">
      <c r="A50" t="s">
        <v>15</v>
      </c>
      <c r="B50" t="s">
        <v>23</v>
      </c>
      <c r="C50" t="s">
        <v>247</v>
      </c>
      <c r="D50" t="s">
        <v>14</v>
      </c>
      <c r="E50" s="2">
        <v>57.767200000000003</v>
      </c>
      <c r="F50" s="2">
        <v>9.7600000000000006E-2</v>
      </c>
      <c r="G50" s="2">
        <v>18.428100000000001</v>
      </c>
      <c r="H50" s="2">
        <v>4.4767999999999999</v>
      </c>
      <c r="I50" s="2">
        <v>0.28120000000000001</v>
      </c>
      <c r="J50" s="2">
        <v>6.0100000000000001E-2</v>
      </c>
      <c r="K50" s="2">
        <v>1.0568</v>
      </c>
      <c r="L50" s="2">
        <v>8.2227999999999994</v>
      </c>
      <c r="M50" s="2">
        <v>5.4793000000000003</v>
      </c>
      <c r="N50" s="2">
        <v>0</v>
      </c>
      <c r="O50" s="2">
        <v>95.869900000000001</v>
      </c>
      <c r="Q50" s="3">
        <v>58.594613793103441</v>
      </c>
      <c r="R50" s="3">
        <v>8.2636379310344825</v>
      </c>
      <c r="S50" s="3">
        <v>5.6298724137931044</v>
      </c>
      <c r="T50">
        <v>0.98</v>
      </c>
      <c r="U50">
        <v>0.31</v>
      </c>
      <c r="V50">
        <v>0.2</v>
      </c>
      <c r="W50" t="s">
        <v>256</v>
      </c>
    </row>
    <row r="51" spans="1:23" x14ac:dyDescent="0.2">
      <c r="A51" t="s">
        <v>15</v>
      </c>
      <c r="B51" t="s">
        <v>27</v>
      </c>
      <c r="C51" t="s">
        <v>247</v>
      </c>
      <c r="D51" t="s">
        <v>14</v>
      </c>
      <c r="E51" s="2">
        <v>57.938600000000001</v>
      </c>
      <c r="F51" s="2">
        <v>4.6899999999999997E-2</v>
      </c>
      <c r="G51" s="2">
        <v>18.857500000000002</v>
      </c>
      <c r="H51" s="2">
        <v>4.7756999999999996</v>
      </c>
      <c r="I51" s="2">
        <v>0.22339999999999999</v>
      </c>
      <c r="J51" s="2">
        <v>3.9199999999999999E-2</v>
      </c>
      <c r="K51" s="2">
        <v>0.84640000000000004</v>
      </c>
      <c r="L51" s="2">
        <v>8.2083999999999993</v>
      </c>
      <c r="M51" s="2">
        <v>5.5411000000000001</v>
      </c>
      <c r="N51" s="2">
        <v>0</v>
      </c>
      <c r="O51" s="2">
        <v>96.477199999999996</v>
      </c>
      <c r="Q51" s="3">
        <v>58.594613793103441</v>
      </c>
      <c r="R51" s="3">
        <v>8.2636379310344825</v>
      </c>
      <c r="S51" s="3">
        <v>5.6298724137931044</v>
      </c>
      <c r="T51">
        <v>0.98</v>
      </c>
      <c r="U51">
        <v>0.31</v>
      </c>
      <c r="V51">
        <v>0.2</v>
      </c>
      <c r="W51" t="s">
        <v>256</v>
      </c>
    </row>
    <row r="52" spans="1:23" x14ac:dyDescent="0.2">
      <c r="A52" t="s">
        <v>15</v>
      </c>
      <c r="B52" t="s">
        <v>29</v>
      </c>
      <c r="C52" t="s">
        <v>247</v>
      </c>
      <c r="D52" t="s">
        <v>14</v>
      </c>
      <c r="E52" s="2">
        <v>58.144500000000001</v>
      </c>
      <c r="F52" s="2">
        <v>1.7100000000000001E-2</v>
      </c>
      <c r="G52" s="2">
        <v>18.886299999999999</v>
      </c>
      <c r="H52" s="2">
        <v>4.5763999999999996</v>
      </c>
      <c r="I52" s="2">
        <v>0.22370000000000001</v>
      </c>
      <c r="J52" s="2">
        <v>5.3900000000000003E-2</v>
      </c>
      <c r="K52" s="2">
        <v>1.0673999999999999</v>
      </c>
      <c r="L52" s="2">
        <v>8.2368000000000006</v>
      </c>
      <c r="M52" s="2">
        <v>5.4417999999999997</v>
      </c>
      <c r="N52" s="2">
        <v>0</v>
      </c>
      <c r="O52" s="2">
        <v>96.647900000000007</v>
      </c>
      <c r="Q52" s="3">
        <v>58.594613793103441</v>
      </c>
      <c r="R52" s="3">
        <v>8.2636379310344825</v>
      </c>
      <c r="S52" s="3">
        <v>5.6298724137931044</v>
      </c>
      <c r="T52">
        <v>0.98</v>
      </c>
      <c r="U52">
        <v>0.31</v>
      </c>
      <c r="V52">
        <v>0.2</v>
      </c>
      <c r="W52" t="s">
        <v>256</v>
      </c>
    </row>
    <row r="53" spans="1:23" x14ac:dyDescent="0.2">
      <c r="A53" t="s">
        <v>15</v>
      </c>
      <c r="B53" t="s">
        <v>30</v>
      </c>
      <c r="C53" t="s">
        <v>247</v>
      </c>
      <c r="D53" t="s">
        <v>14</v>
      </c>
      <c r="E53" s="2">
        <v>57.9497</v>
      </c>
      <c r="F53" s="2">
        <v>4.3099999999999999E-2</v>
      </c>
      <c r="G53" s="2">
        <v>18.590499999999999</v>
      </c>
      <c r="H53" s="2">
        <v>4.6055999999999999</v>
      </c>
      <c r="I53" s="2">
        <v>0.31609999999999999</v>
      </c>
      <c r="J53" s="2">
        <v>5.45E-2</v>
      </c>
      <c r="K53" s="2">
        <v>0.99370000000000003</v>
      </c>
      <c r="L53" s="2">
        <v>8.2551000000000005</v>
      </c>
      <c r="M53" s="2">
        <v>5.774</v>
      </c>
      <c r="N53" s="2">
        <v>7.1199999999999999E-2</v>
      </c>
      <c r="O53" s="2">
        <v>96.653500000000022</v>
      </c>
      <c r="Q53" s="3">
        <v>58.594613793103441</v>
      </c>
      <c r="R53" s="3">
        <v>8.2636379310344825</v>
      </c>
      <c r="S53" s="3">
        <v>5.6298724137931044</v>
      </c>
      <c r="T53">
        <v>0.98</v>
      </c>
      <c r="U53">
        <v>0.31</v>
      </c>
      <c r="V53">
        <v>0.2</v>
      </c>
      <c r="W53" t="s">
        <v>256</v>
      </c>
    </row>
    <row r="54" spans="1:23" x14ac:dyDescent="0.2">
      <c r="A54" t="s">
        <v>15</v>
      </c>
      <c r="B54" t="s">
        <v>31</v>
      </c>
      <c r="C54" t="s">
        <v>247</v>
      </c>
      <c r="D54" t="s">
        <v>14</v>
      </c>
      <c r="E54" s="2">
        <v>58.099200000000003</v>
      </c>
      <c r="F54" s="2">
        <v>2.98E-2</v>
      </c>
      <c r="G54" s="2">
        <v>18.748699999999999</v>
      </c>
      <c r="H54" s="2">
        <v>4.5465999999999998</v>
      </c>
      <c r="I54" s="2">
        <v>0.24809999999999999</v>
      </c>
      <c r="J54" s="2">
        <v>2.6100000000000002E-2</v>
      </c>
      <c r="K54" s="2">
        <v>1.0976999999999999</v>
      </c>
      <c r="L54" s="2">
        <v>8.3782999999999994</v>
      </c>
      <c r="M54" s="2">
        <v>5.5183999999999997</v>
      </c>
      <c r="N54" s="2">
        <v>0</v>
      </c>
      <c r="O54" s="2">
        <v>96.692899999999995</v>
      </c>
      <c r="Q54" s="3">
        <v>58.594613793103441</v>
      </c>
      <c r="R54" s="3">
        <v>8.2636379310344825</v>
      </c>
      <c r="S54" s="3">
        <v>5.6298724137931044</v>
      </c>
      <c r="T54">
        <v>0.98</v>
      </c>
      <c r="U54">
        <v>0.31</v>
      </c>
      <c r="V54">
        <v>0.2</v>
      </c>
      <c r="W54" t="s">
        <v>256</v>
      </c>
    </row>
    <row r="55" spans="1:23" x14ac:dyDescent="0.2">
      <c r="A55" t="s">
        <v>15</v>
      </c>
      <c r="B55" t="s">
        <v>37</v>
      </c>
      <c r="C55" t="s">
        <v>247</v>
      </c>
      <c r="D55" t="s">
        <v>14</v>
      </c>
      <c r="E55" s="2">
        <v>58.3673</v>
      </c>
      <c r="F55" s="2">
        <v>3.8800000000000001E-2</v>
      </c>
      <c r="G55" s="2">
        <v>18.974299999999999</v>
      </c>
      <c r="H55" s="2">
        <v>4.5335999999999999</v>
      </c>
      <c r="I55" s="2">
        <v>0.22489999999999999</v>
      </c>
      <c r="J55" s="2">
        <v>7.0800000000000002E-2</v>
      </c>
      <c r="K55" s="2">
        <v>1.0797000000000001</v>
      </c>
      <c r="L55" s="2">
        <v>8.3355999999999995</v>
      </c>
      <c r="M55" s="2">
        <v>5.5667999999999997</v>
      </c>
      <c r="N55" s="2">
        <v>0</v>
      </c>
      <c r="O55" s="2">
        <v>97.191800000000029</v>
      </c>
      <c r="Q55" s="3">
        <v>58.594613793103441</v>
      </c>
      <c r="R55" s="3">
        <v>8.2636379310344825</v>
      </c>
      <c r="S55" s="3">
        <v>5.6298724137931044</v>
      </c>
      <c r="T55">
        <v>0.98</v>
      </c>
      <c r="U55">
        <v>0.31</v>
      </c>
      <c r="V55">
        <v>0.2</v>
      </c>
      <c r="W55" t="s">
        <v>256</v>
      </c>
    </row>
    <row r="56" spans="1:23" x14ac:dyDescent="0.2">
      <c r="A56" t="s">
        <v>111</v>
      </c>
      <c r="B56" t="s">
        <v>115</v>
      </c>
      <c r="C56" t="s">
        <v>247</v>
      </c>
      <c r="D56" t="s">
        <v>14</v>
      </c>
      <c r="E56" s="2">
        <v>58.751100000000001</v>
      </c>
      <c r="F56" s="2">
        <v>6.9500000000000006E-2</v>
      </c>
      <c r="G56" s="2">
        <v>18.697399999999998</v>
      </c>
      <c r="H56" s="2">
        <v>4.8259999999999996</v>
      </c>
      <c r="I56" s="2">
        <v>5.2900000000000003E-2</v>
      </c>
      <c r="J56" s="2">
        <v>6.3899999999999998E-2</v>
      </c>
      <c r="K56" s="2">
        <v>1.008</v>
      </c>
      <c r="L56" s="2">
        <v>7.9866999999999999</v>
      </c>
      <c r="M56" s="2">
        <v>5.5651999999999999</v>
      </c>
      <c r="N56" s="2">
        <v>0</v>
      </c>
      <c r="O56" s="2">
        <v>97.020699999999991</v>
      </c>
      <c r="Q56" s="3">
        <v>58.779914285714291</v>
      </c>
      <c r="R56" s="3">
        <v>8.2256142857142862</v>
      </c>
      <c r="S56" s="3">
        <v>5.4731999999999994</v>
      </c>
      <c r="T56">
        <v>0.98</v>
      </c>
      <c r="U56">
        <v>0.31</v>
      </c>
      <c r="V56">
        <v>0.2</v>
      </c>
      <c r="W56" t="s">
        <v>256</v>
      </c>
    </row>
    <row r="57" spans="1:23" x14ac:dyDescent="0.2">
      <c r="A57" t="s">
        <v>111</v>
      </c>
      <c r="B57" t="s">
        <v>116</v>
      </c>
      <c r="C57" t="s">
        <v>247</v>
      </c>
      <c r="D57" t="s">
        <v>14</v>
      </c>
      <c r="E57" s="2">
        <v>59.051600000000001</v>
      </c>
      <c r="F57" s="2">
        <v>0</v>
      </c>
      <c r="G57" s="2">
        <v>18.611999999999998</v>
      </c>
      <c r="H57" s="2">
        <v>4.5465</v>
      </c>
      <c r="I57" s="2">
        <v>0.1462</v>
      </c>
      <c r="J57" s="2">
        <v>4.2000000000000003E-2</v>
      </c>
      <c r="K57" s="2">
        <v>0.99660000000000004</v>
      </c>
      <c r="L57" s="2">
        <v>8.0995000000000008</v>
      </c>
      <c r="M57" s="2">
        <v>5.6181000000000001</v>
      </c>
      <c r="N57" s="2">
        <v>0</v>
      </c>
      <c r="O57" s="2">
        <v>97.112499999999997</v>
      </c>
      <c r="Q57" s="3">
        <v>58.779914285714291</v>
      </c>
      <c r="R57" s="3">
        <v>8.2256142857142862</v>
      </c>
      <c r="S57" s="3">
        <v>5.4731999999999994</v>
      </c>
      <c r="T57">
        <v>0.98</v>
      </c>
      <c r="U57">
        <v>0.31</v>
      </c>
      <c r="V57">
        <v>0.2</v>
      </c>
      <c r="W57" t="s">
        <v>256</v>
      </c>
    </row>
    <row r="58" spans="1:23" x14ac:dyDescent="0.2">
      <c r="A58" t="s">
        <v>111</v>
      </c>
      <c r="B58" t="s">
        <v>117</v>
      </c>
      <c r="C58" t="s">
        <v>247</v>
      </c>
      <c r="D58" t="s">
        <v>14</v>
      </c>
      <c r="E58" s="2">
        <v>58.448700000000002</v>
      </c>
      <c r="F58" s="2">
        <v>4.7000000000000002E-3</v>
      </c>
      <c r="G58" s="2">
        <v>18.267099999999999</v>
      </c>
      <c r="H58" s="2">
        <v>4.5124000000000004</v>
      </c>
      <c r="I58" s="2">
        <v>0.24379999999999999</v>
      </c>
      <c r="J58" s="2">
        <v>3.6400000000000002E-2</v>
      </c>
      <c r="K58" s="2">
        <v>1.0445</v>
      </c>
      <c r="L58" s="2">
        <v>8.2970000000000006</v>
      </c>
      <c r="M58" s="2">
        <v>5.5167000000000002</v>
      </c>
      <c r="N58" s="2">
        <v>0</v>
      </c>
      <c r="O58" s="2">
        <v>96.371299999999991</v>
      </c>
      <c r="Q58" s="3">
        <v>58.779914285714291</v>
      </c>
      <c r="R58" s="3">
        <v>8.2256142857142862</v>
      </c>
      <c r="S58" s="3">
        <v>5.4731999999999994</v>
      </c>
      <c r="T58">
        <v>0.98</v>
      </c>
      <c r="U58">
        <v>0.31</v>
      </c>
      <c r="V58">
        <v>0.2</v>
      </c>
      <c r="W58" t="s">
        <v>256</v>
      </c>
    </row>
    <row r="59" spans="1:23" x14ac:dyDescent="0.2">
      <c r="A59" t="s">
        <v>111</v>
      </c>
      <c r="B59" t="s">
        <v>118</v>
      </c>
      <c r="C59" t="s">
        <v>247</v>
      </c>
      <c r="D59" t="s">
        <v>14</v>
      </c>
      <c r="E59" s="2">
        <v>58.8339</v>
      </c>
      <c r="F59" s="2">
        <v>6.1699999999999998E-2</v>
      </c>
      <c r="G59" s="2">
        <v>18.860199999999999</v>
      </c>
      <c r="H59" s="2">
        <v>4.6765999999999996</v>
      </c>
      <c r="I59" s="2">
        <v>0.23519999999999999</v>
      </c>
      <c r="J59" s="2">
        <v>4.4900000000000002E-2</v>
      </c>
      <c r="K59" s="2">
        <v>1.0954999999999999</v>
      </c>
      <c r="L59" s="2">
        <v>8.1461000000000006</v>
      </c>
      <c r="M59" s="2">
        <v>5.3723000000000001</v>
      </c>
      <c r="N59" s="2">
        <v>0</v>
      </c>
      <c r="O59" s="2">
        <v>97.326399999999992</v>
      </c>
      <c r="Q59" s="3">
        <v>58.779914285714291</v>
      </c>
      <c r="R59" s="3">
        <v>8.2256142857142862</v>
      </c>
      <c r="S59" s="3">
        <v>5.4731999999999994</v>
      </c>
      <c r="T59">
        <v>0.98</v>
      </c>
      <c r="U59">
        <v>0.31</v>
      </c>
      <c r="V59">
        <v>0.2</v>
      </c>
      <c r="W59" t="s">
        <v>256</v>
      </c>
    </row>
    <row r="60" spans="1:23" x14ac:dyDescent="0.2">
      <c r="A60" t="s">
        <v>111</v>
      </c>
      <c r="B60" t="s">
        <v>119</v>
      </c>
      <c r="C60" t="s">
        <v>247</v>
      </c>
      <c r="D60" t="s">
        <v>14</v>
      </c>
      <c r="E60" s="2">
        <v>58.633899999999997</v>
      </c>
      <c r="F60" s="2">
        <v>9.9699999999999997E-2</v>
      </c>
      <c r="G60" s="2">
        <v>18.6191</v>
      </c>
      <c r="H60" s="2">
        <v>4.5862999999999996</v>
      </c>
      <c r="I60" s="2">
        <v>0.2321</v>
      </c>
      <c r="J60" s="2">
        <v>2.07E-2</v>
      </c>
      <c r="K60" s="2">
        <v>1.0645</v>
      </c>
      <c r="L60" s="2">
        <v>8.3680000000000003</v>
      </c>
      <c r="M60" s="2">
        <v>5.4260999999999999</v>
      </c>
      <c r="N60" s="2">
        <v>0</v>
      </c>
      <c r="O60" s="2">
        <v>97.050399999999996</v>
      </c>
      <c r="Q60" s="3">
        <v>58.779914285714291</v>
      </c>
      <c r="R60" s="3">
        <v>8.2256142857142862</v>
      </c>
      <c r="S60" s="3">
        <v>5.4731999999999994</v>
      </c>
      <c r="T60">
        <v>0.98</v>
      </c>
      <c r="U60">
        <v>0.31</v>
      </c>
      <c r="V60">
        <v>0.2</v>
      </c>
      <c r="W60" t="s">
        <v>256</v>
      </c>
    </row>
    <row r="61" spans="1:23" x14ac:dyDescent="0.2">
      <c r="A61" t="s">
        <v>111</v>
      </c>
      <c r="B61" t="s">
        <v>120</v>
      </c>
      <c r="C61" t="s">
        <v>247</v>
      </c>
      <c r="D61" t="s">
        <v>14</v>
      </c>
      <c r="E61" s="2">
        <v>59.016100000000002</v>
      </c>
      <c r="F61" s="2">
        <v>5.2200000000000003E-2</v>
      </c>
      <c r="G61" s="2">
        <v>18.815999999999999</v>
      </c>
      <c r="H61" s="2">
        <v>4.5404999999999998</v>
      </c>
      <c r="I61" s="2">
        <v>0.24859999999999999</v>
      </c>
      <c r="J61" s="2">
        <v>6.2199999999999998E-2</v>
      </c>
      <c r="K61" s="2">
        <v>1.1141000000000001</v>
      </c>
      <c r="L61" s="2">
        <v>8.5027000000000008</v>
      </c>
      <c r="M61" s="2">
        <v>5.3467000000000002</v>
      </c>
      <c r="N61" s="2">
        <v>0</v>
      </c>
      <c r="O61" s="2">
        <v>97.699099999999987</v>
      </c>
      <c r="Q61" s="3">
        <v>58.779914285714291</v>
      </c>
      <c r="R61" s="3">
        <v>8.2256142857142862</v>
      </c>
      <c r="S61" s="3">
        <v>5.4731999999999994</v>
      </c>
      <c r="T61">
        <v>0.98</v>
      </c>
      <c r="U61">
        <v>0.31</v>
      </c>
      <c r="V61">
        <v>0.2</v>
      </c>
      <c r="W61" t="s">
        <v>256</v>
      </c>
    </row>
    <row r="62" spans="1:23" x14ac:dyDescent="0.2">
      <c r="A62" t="s">
        <v>111</v>
      </c>
      <c r="B62" t="s">
        <v>121</v>
      </c>
      <c r="C62" t="s">
        <v>247</v>
      </c>
      <c r="D62" t="s">
        <v>14</v>
      </c>
      <c r="E62" s="2">
        <v>58.7241</v>
      </c>
      <c r="F62" s="2">
        <v>0.10440000000000001</v>
      </c>
      <c r="G62" s="2">
        <v>18.569500000000001</v>
      </c>
      <c r="H62" s="2">
        <v>4.7054999999999998</v>
      </c>
      <c r="I62" s="2">
        <v>0.32740000000000002</v>
      </c>
      <c r="J62" s="2">
        <v>3.7900000000000003E-2</v>
      </c>
      <c r="K62" s="2">
        <v>0.98229999999999995</v>
      </c>
      <c r="L62" s="2">
        <v>8.1792999999999996</v>
      </c>
      <c r="M62" s="2">
        <v>5.4672999999999998</v>
      </c>
      <c r="N62" s="2">
        <v>0</v>
      </c>
      <c r="O62" s="2">
        <v>97.097699999999975</v>
      </c>
      <c r="Q62" s="3">
        <v>58.779914285714291</v>
      </c>
      <c r="R62" s="3">
        <v>8.2256142857142862</v>
      </c>
      <c r="S62" s="3">
        <v>5.4731999999999994</v>
      </c>
      <c r="T62">
        <v>0.98</v>
      </c>
      <c r="U62">
        <v>0.31</v>
      </c>
      <c r="V62">
        <v>0.2</v>
      </c>
      <c r="W62" t="s">
        <v>256</v>
      </c>
    </row>
    <row r="63" spans="1:23" x14ac:dyDescent="0.2">
      <c r="A63" t="s">
        <v>114</v>
      </c>
      <c r="B63" t="s">
        <v>156</v>
      </c>
      <c r="C63" t="s">
        <v>247</v>
      </c>
      <c r="D63" t="s">
        <v>14</v>
      </c>
      <c r="E63" s="2">
        <v>58.838900000000002</v>
      </c>
      <c r="F63" s="2">
        <v>0</v>
      </c>
      <c r="G63" s="2">
        <v>18.963200000000001</v>
      </c>
      <c r="H63" s="2">
        <v>4.4905999999999997</v>
      </c>
      <c r="I63" s="2">
        <v>0.2843</v>
      </c>
      <c r="J63" s="2">
        <v>6.4799999999999996E-2</v>
      </c>
      <c r="K63" s="2">
        <v>1.3090999999999999</v>
      </c>
      <c r="L63" s="2">
        <v>8.4265000000000008</v>
      </c>
      <c r="M63" s="2">
        <v>5.6485000000000003</v>
      </c>
      <c r="N63" s="2">
        <v>0</v>
      </c>
      <c r="O63" s="2">
        <v>98.025900000000007</v>
      </c>
      <c r="Q63" s="3">
        <v>59.256093749999998</v>
      </c>
      <c r="R63" s="3">
        <v>8.20419375</v>
      </c>
      <c r="S63" s="3">
        <v>5.5761312499999995</v>
      </c>
      <c r="T63">
        <v>0.98</v>
      </c>
      <c r="U63">
        <v>0.31</v>
      </c>
      <c r="V63">
        <v>0.2</v>
      </c>
      <c r="W63" t="s">
        <v>256</v>
      </c>
    </row>
    <row r="64" spans="1:23" x14ac:dyDescent="0.2">
      <c r="A64" t="s">
        <v>114</v>
      </c>
      <c r="B64" t="s">
        <v>158</v>
      </c>
      <c r="C64" t="s">
        <v>247</v>
      </c>
      <c r="D64" t="s">
        <v>14</v>
      </c>
      <c r="E64" s="2">
        <v>59.650500000000001</v>
      </c>
      <c r="F64" s="2">
        <v>1.2999999999999999E-2</v>
      </c>
      <c r="G64" s="2">
        <v>19.1691</v>
      </c>
      <c r="H64" s="2">
        <v>4.5918999999999999</v>
      </c>
      <c r="I64" s="2">
        <v>0.35220000000000001</v>
      </c>
      <c r="J64" s="2">
        <v>3.1300000000000001E-2</v>
      </c>
      <c r="K64" s="2">
        <v>1.1298999999999999</v>
      </c>
      <c r="L64" s="2">
        <v>8.3549000000000007</v>
      </c>
      <c r="M64" s="2">
        <v>5.4425999999999997</v>
      </c>
      <c r="N64" s="2">
        <v>0</v>
      </c>
      <c r="O64" s="2">
        <v>98.735399999999998</v>
      </c>
      <c r="Q64" s="3">
        <v>59.256093749999998</v>
      </c>
      <c r="R64" s="3">
        <v>8.20419375</v>
      </c>
      <c r="S64" s="3">
        <v>5.5761312499999995</v>
      </c>
      <c r="T64">
        <v>0.98</v>
      </c>
      <c r="U64">
        <v>0.31</v>
      </c>
      <c r="V64">
        <v>0.2</v>
      </c>
      <c r="W64" t="s">
        <v>256</v>
      </c>
    </row>
    <row r="65" spans="1:23" x14ac:dyDescent="0.2">
      <c r="A65" t="s">
        <v>113</v>
      </c>
      <c r="B65" t="s">
        <v>167</v>
      </c>
      <c r="C65" t="s">
        <v>247</v>
      </c>
      <c r="D65" t="s">
        <v>14</v>
      </c>
      <c r="E65" s="2">
        <v>58.130800000000001</v>
      </c>
      <c r="F65" s="2">
        <v>7.5499999999999998E-2</v>
      </c>
      <c r="G65" s="2">
        <v>18.528199999999998</v>
      </c>
      <c r="H65" s="2">
        <v>4.4904000000000002</v>
      </c>
      <c r="I65" s="2">
        <v>0.28199999999999997</v>
      </c>
      <c r="J65" s="2">
        <v>3.4799999999999998E-2</v>
      </c>
      <c r="K65" s="2">
        <v>1.0329999999999999</v>
      </c>
      <c r="L65" s="2">
        <v>8.2601999999999993</v>
      </c>
      <c r="M65" s="2">
        <v>5.5934999999999997</v>
      </c>
      <c r="N65" s="2">
        <v>0</v>
      </c>
      <c r="O65" s="2">
        <v>96.428399999999996</v>
      </c>
      <c r="Q65" s="3">
        <v>59.062271428571428</v>
      </c>
      <c r="R65" s="3">
        <v>7.9622000000000002</v>
      </c>
      <c r="S65" s="3">
        <v>5.7916999999999996</v>
      </c>
      <c r="T65">
        <v>0.98</v>
      </c>
      <c r="U65">
        <v>0.31</v>
      </c>
      <c r="V65">
        <v>0.2</v>
      </c>
      <c r="W65" t="s">
        <v>256</v>
      </c>
    </row>
    <row r="66" spans="1:23" x14ac:dyDescent="0.2">
      <c r="A66" t="s">
        <v>243</v>
      </c>
      <c r="B66" t="s">
        <v>239</v>
      </c>
      <c r="C66" t="s">
        <v>247</v>
      </c>
      <c r="D66" t="s">
        <v>14</v>
      </c>
      <c r="E66" s="2">
        <v>59.496899999999997</v>
      </c>
      <c r="F66" s="2">
        <v>4.82E-2</v>
      </c>
      <c r="G66" s="2">
        <v>19.496200000000002</v>
      </c>
      <c r="H66" s="2">
        <v>4.7012999999999998</v>
      </c>
      <c r="I66" s="2">
        <v>8.09E-2</v>
      </c>
      <c r="J66" s="2">
        <v>0</v>
      </c>
      <c r="K66" s="2">
        <v>1.1054999999999999</v>
      </c>
      <c r="L66" s="2">
        <v>7.8998999999999997</v>
      </c>
      <c r="M66" s="2">
        <v>5.7289000000000003</v>
      </c>
      <c r="N66" s="2">
        <v>0</v>
      </c>
      <c r="O66" s="2">
        <v>98.557800000000015</v>
      </c>
      <c r="Q66" s="3">
        <v>59.496899999999997</v>
      </c>
      <c r="R66" s="3">
        <v>7.8998999999999997</v>
      </c>
      <c r="S66" s="3">
        <v>5.7289000000000003</v>
      </c>
      <c r="T66">
        <v>0.98</v>
      </c>
      <c r="U66">
        <v>0.31</v>
      </c>
      <c r="V66">
        <v>0.2</v>
      </c>
      <c r="W66" t="s">
        <v>256</v>
      </c>
    </row>
    <row r="67" spans="1:23" x14ac:dyDescent="0.2">
      <c r="A67" t="s">
        <v>244</v>
      </c>
      <c r="B67" t="s">
        <v>240</v>
      </c>
      <c r="C67" t="s">
        <v>247</v>
      </c>
      <c r="D67" t="s">
        <v>14</v>
      </c>
      <c r="E67" s="2">
        <v>59.5762</v>
      </c>
      <c r="F67" s="2">
        <v>0</v>
      </c>
      <c r="G67" s="2">
        <v>19.428899999999999</v>
      </c>
      <c r="H67" s="2">
        <v>5.0580999999999996</v>
      </c>
      <c r="I67" s="2">
        <v>0.19309999999999999</v>
      </c>
      <c r="J67" s="2">
        <v>3.5000000000000001E-3</v>
      </c>
      <c r="K67" s="2">
        <v>0.94110000000000005</v>
      </c>
      <c r="L67" s="2">
        <v>8.2675999999999998</v>
      </c>
      <c r="M67" s="2">
        <v>5.593</v>
      </c>
      <c r="N67" s="2">
        <v>0</v>
      </c>
      <c r="O67" s="2">
        <v>99.061500000000009</v>
      </c>
      <c r="Q67" s="3">
        <v>59.5762</v>
      </c>
      <c r="R67" s="3">
        <v>8.2675999999999998</v>
      </c>
      <c r="S67" s="3">
        <v>5.593</v>
      </c>
      <c r="T67">
        <v>0.98</v>
      </c>
      <c r="U67">
        <v>0.31</v>
      </c>
      <c r="V67">
        <v>0.2</v>
      </c>
      <c r="W67" t="s">
        <v>256</v>
      </c>
    </row>
    <row r="68" spans="1:23" x14ac:dyDescent="0.2">
      <c r="A68" t="s">
        <v>245</v>
      </c>
      <c r="B68" t="s">
        <v>241</v>
      </c>
      <c r="C68" t="s">
        <v>247</v>
      </c>
      <c r="D68" t="s">
        <v>14</v>
      </c>
      <c r="E68" s="2">
        <v>58.663400000000003</v>
      </c>
      <c r="F68" s="2">
        <v>1.24E-2</v>
      </c>
      <c r="G68" s="2">
        <v>19.302900000000001</v>
      </c>
      <c r="H68" s="2">
        <v>4.8166000000000002</v>
      </c>
      <c r="I68" s="2">
        <v>0.34100000000000003</v>
      </c>
      <c r="J68" s="2">
        <v>5.7500000000000002E-2</v>
      </c>
      <c r="K68" s="2">
        <v>1.6681999999999999</v>
      </c>
      <c r="L68" s="2">
        <v>8.0595999999999997</v>
      </c>
      <c r="M68" s="2">
        <v>5.7354000000000003</v>
      </c>
      <c r="N68" s="2">
        <v>0</v>
      </c>
      <c r="O68" s="2">
        <v>98.656999999999996</v>
      </c>
      <c r="Q68" s="3">
        <v>58.663400000000003</v>
      </c>
      <c r="R68" s="3">
        <v>8.0595999999999997</v>
      </c>
      <c r="S68" s="3">
        <v>5.7354000000000003</v>
      </c>
      <c r="T68">
        <v>0.98</v>
      </c>
      <c r="U68">
        <v>0.31</v>
      </c>
      <c r="V68">
        <v>0.2</v>
      </c>
      <c r="W68" t="s">
        <v>256</v>
      </c>
    </row>
    <row r="69" spans="1:23" x14ac:dyDescent="0.2">
      <c r="A69" t="s">
        <v>246</v>
      </c>
      <c r="B69" t="s">
        <v>242</v>
      </c>
      <c r="C69" t="s">
        <v>247</v>
      </c>
      <c r="D69" t="s">
        <v>14</v>
      </c>
      <c r="E69" s="2">
        <v>59.9315</v>
      </c>
      <c r="F69" s="2">
        <v>0</v>
      </c>
      <c r="G69" s="2">
        <v>19.388000000000002</v>
      </c>
      <c r="H69" s="2">
        <v>4.5244999999999997</v>
      </c>
      <c r="I69" s="2">
        <v>0.28770000000000001</v>
      </c>
      <c r="J69" s="2">
        <v>3.9899999999999998E-2</v>
      </c>
      <c r="K69" s="2">
        <v>1.0092000000000001</v>
      </c>
      <c r="L69" s="2">
        <v>8.1441999999999997</v>
      </c>
      <c r="M69" s="2">
        <v>5.8742000000000001</v>
      </c>
      <c r="N69" s="2">
        <v>0</v>
      </c>
      <c r="O69" s="2">
        <v>99.199200000000019</v>
      </c>
      <c r="Q69" s="3">
        <v>59.9315</v>
      </c>
      <c r="R69" s="3">
        <v>8.1441999999999997</v>
      </c>
      <c r="S69" s="3">
        <v>5.8742000000000001</v>
      </c>
      <c r="T69">
        <v>0.98</v>
      </c>
      <c r="U69">
        <v>0.31</v>
      </c>
      <c r="V69">
        <v>0.2</v>
      </c>
      <c r="W69" t="s">
        <v>256</v>
      </c>
    </row>
    <row r="70" spans="1:23" x14ac:dyDescent="0.2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Q70" s="3"/>
      <c r="R70" s="3"/>
      <c r="S70" s="3"/>
    </row>
    <row r="71" spans="1:23" x14ac:dyDescent="0.2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Q71" s="3"/>
      <c r="R71" s="3"/>
      <c r="S71" s="3"/>
    </row>
    <row r="72" spans="1:23" x14ac:dyDescent="0.2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Q72" s="3"/>
      <c r="R72" s="3"/>
      <c r="S72" s="3"/>
    </row>
    <row r="73" spans="1:23" x14ac:dyDescent="0.2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Q73" s="3"/>
      <c r="R73" s="3"/>
      <c r="S73" s="3"/>
    </row>
    <row r="74" spans="1:23" x14ac:dyDescent="0.2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Q74" s="3"/>
      <c r="R74" s="3"/>
      <c r="S74" s="3"/>
    </row>
    <row r="75" spans="1:23" x14ac:dyDescent="0.2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Q75" s="3"/>
      <c r="R75" s="3"/>
      <c r="S75" s="3"/>
    </row>
    <row r="76" spans="1:23" x14ac:dyDescent="0.2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Q76" s="3"/>
      <c r="R76" s="3"/>
      <c r="S76" s="3"/>
    </row>
    <row r="77" spans="1:23" x14ac:dyDescent="0.2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Q77" s="3"/>
      <c r="R77" s="3"/>
      <c r="S77" s="3"/>
    </row>
    <row r="78" spans="1:23" x14ac:dyDescent="0.2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Q78" s="3"/>
      <c r="R78" s="3"/>
      <c r="S78" s="3"/>
    </row>
    <row r="79" spans="1:23" x14ac:dyDescent="0.2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Q79" s="3"/>
      <c r="R79" s="3"/>
      <c r="S79" s="3"/>
    </row>
    <row r="80" spans="1:23" x14ac:dyDescent="0.2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Q80" s="3"/>
      <c r="R80" s="3"/>
      <c r="S80" s="3"/>
    </row>
    <row r="81" spans="5:19" x14ac:dyDescent="0.2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Q81" s="3"/>
      <c r="R81" s="3"/>
      <c r="S81" s="3"/>
    </row>
    <row r="82" spans="5:19" x14ac:dyDescent="0.2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Q82" s="3"/>
      <c r="R82" s="3"/>
      <c r="S82" s="3"/>
    </row>
    <row r="83" spans="5:19" x14ac:dyDescent="0.2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Q83" s="3"/>
      <c r="R83" s="3"/>
      <c r="S83" s="3"/>
    </row>
    <row r="84" spans="5:19" x14ac:dyDescent="0.2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Q84" s="3"/>
      <c r="R84" s="3"/>
      <c r="S84" s="3"/>
    </row>
    <row r="85" spans="5:19" x14ac:dyDescent="0.2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Q85" s="3"/>
      <c r="R85" s="3"/>
      <c r="S85" s="3"/>
    </row>
    <row r="86" spans="5:19" x14ac:dyDescent="0.2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Q86" s="3"/>
      <c r="R86" s="3"/>
      <c r="S86" s="3"/>
    </row>
    <row r="87" spans="5:19" x14ac:dyDescent="0.2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Q87" s="3"/>
      <c r="R87" s="3"/>
      <c r="S87" s="3"/>
    </row>
    <row r="88" spans="5:19" x14ac:dyDescent="0.2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Q88" s="3"/>
      <c r="R88" s="3"/>
      <c r="S88" s="3"/>
    </row>
    <row r="89" spans="5:19" x14ac:dyDescent="0.2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Q89" s="3"/>
      <c r="R89" s="3"/>
      <c r="S89" s="3"/>
    </row>
    <row r="90" spans="5:19" x14ac:dyDescent="0.2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Q90" s="3"/>
      <c r="R90" s="3"/>
      <c r="S90" s="3"/>
    </row>
    <row r="91" spans="5:19" x14ac:dyDescent="0.2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Q91" s="3"/>
      <c r="R91" s="3"/>
      <c r="S91" s="3"/>
    </row>
    <row r="92" spans="5:19" x14ac:dyDescent="0.2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Q92" s="3"/>
      <c r="R92" s="3"/>
      <c r="S92" s="3"/>
    </row>
    <row r="93" spans="5:19" x14ac:dyDescent="0.2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Q93" s="3"/>
      <c r="R93" s="3"/>
      <c r="S93" s="3"/>
    </row>
    <row r="94" spans="5:19" x14ac:dyDescent="0.2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Q94" s="3"/>
      <c r="R94" s="3"/>
      <c r="S94" s="3"/>
    </row>
    <row r="95" spans="5:19" x14ac:dyDescent="0.2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Q95" s="3"/>
      <c r="R95" s="3"/>
      <c r="S95" s="3"/>
    </row>
    <row r="96" spans="5:19" x14ac:dyDescent="0.2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Q96" s="3"/>
      <c r="R96" s="3"/>
      <c r="S96" s="3"/>
    </row>
    <row r="97" spans="5:19" x14ac:dyDescent="0.2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Q97" s="3"/>
      <c r="R97" s="3"/>
      <c r="S97" s="3"/>
    </row>
    <row r="98" spans="5:19" x14ac:dyDescent="0.2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Q98" s="3"/>
      <c r="R98" s="3"/>
      <c r="S98" s="3"/>
    </row>
    <row r="99" spans="5:19" x14ac:dyDescent="0.2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Q99" s="3"/>
      <c r="R99" s="3"/>
      <c r="S99" s="3"/>
    </row>
    <row r="100" spans="5:19" x14ac:dyDescent="0.2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Q100" s="3"/>
      <c r="R100" s="3"/>
      <c r="S100" s="3"/>
    </row>
    <row r="101" spans="5:19" x14ac:dyDescent="0.2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Q101" s="3"/>
      <c r="R101" s="3"/>
      <c r="S101" s="3"/>
    </row>
    <row r="102" spans="5:19" x14ac:dyDescent="0.2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Q102" s="3"/>
      <c r="R102" s="3"/>
      <c r="S102" s="3"/>
    </row>
    <row r="103" spans="5:19" x14ac:dyDescent="0.2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Q103" s="3"/>
      <c r="R103" s="3"/>
      <c r="S103" s="3"/>
    </row>
    <row r="104" spans="5:19" x14ac:dyDescent="0.2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Q104" s="3"/>
      <c r="R104" s="3"/>
      <c r="S104" s="3"/>
    </row>
    <row r="105" spans="5:19" x14ac:dyDescent="0.2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Q105" s="3"/>
      <c r="R105" s="3"/>
      <c r="S105" s="3"/>
    </row>
    <row r="106" spans="5:19" x14ac:dyDescent="0.2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Q106" s="3"/>
      <c r="R106" s="3"/>
      <c r="S106" s="3"/>
    </row>
    <row r="107" spans="5:19" x14ac:dyDescent="0.2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Q107" s="3"/>
      <c r="R107" s="3"/>
      <c r="S107" s="3"/>
    </row>
    <row r="108" spans="5:19" x14ac:dyDescent="0.2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Q108" s="3"/>
      <c r="R108" s="3"/>
      <c r="S108" s="3"/>
    </row>
    <row r="109" spans="5:19" x14ac:dyDescent="0.2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Q109" s="3"/>
      <c r="R109" s="3"/>
      <c r="S109" s="3"/>
    </row>
    <row r="110" spans="5:19" x14ac:dyDescent="0.2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Q110" s="3"/>
      <c r="R110" s="3"/>
      <c r="S110" s="3"/>
    </row>
    <row r="111" spans="5:19" x14ac:dyDescent="0.2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Q111" s="3"/>
      <c r="R111" s="3"/>
      <c r="S111" s="3"/>
    </row>
    <row r="112" spans="5:19" x14ac:dyDescent="0.2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Q112" s="3"/>
      <c r="R112" s="3"/>
      <c r="S112" s="3"/>
    </row>
    <row r="113" spans="5:19" x14ac:dyDescent="0.2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Q113" s="3"/>
      <c r="R113" s="3"/>
      <c r="S113" s="3"/>
    </row>
    <row r="114" spans="5:19" x14ac:dyDescent="0.2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Q114" s="3"/>
      <c r="R114" s="3"/>
      <c r="S114" s="3"/>
    </row>
    <row r="115" spans="5:19" x14ac:dyDescent="0.2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Q115" s="3"/>
      <c r="R115" s="3"/>
      <c r="S115" s="3"/>
    </row>
    <row r="116" spans="5:19" x14ac:dyDescent="0.2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Q116" s="3"/>
      <c r="R116" s="3"/>
      <c r="S116" s="3"/>
    </row>
    <row r="117" spans="5:19" x14ac:dyDescent="0.2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Q117" s="3"/>
      <c r="R117" s="3"/>
      <c r="S117" s="3"/>
    </row>
    <row r="118" spans="5:19" x14ac:dyDescent="0.2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Q118" s="3"/>
      <c r="R118" s="3"/>
      <c r="S118" s="3"/>
    </row>
    <row r="119" spans="5:19" x14ac:dyDescent="0.2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Q119" s="3"/>
      <c r="R119" s="3"/>
      <c r="S119" s="3"/>
    </row>
    <row r="120" spans="5:19" x14ac:dyDescent="0.2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Q120" s="3"/>
      <c r="R120" s="3"/>
      <c r="S120" s="3"/>
    </row>
    <row r="121" spans="5:19" x14ac:dyDescent="0.2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Q121" s="3"/>
      <c r="R121" s="3"/>
      <c r="S121" s="3"/>
    </row>
    <row r="122" spans="5:19" x14ac:dyDescent="0.2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Q122" s="3"/>
      <c r="R122" s="3"/>
      <c r="S122" s="3"/>
    </row>
    <row r="123" spans="5:19" x14ac:dyDescent="0.2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Q123" s="3"/>
      <c r="R123" s="3"/>
      <c r="S123" s="3"/>
    </row>
    <row r="124" spans="5:19" x14ac:dyDescent="0.2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Q124" s="3"/>
      <c r="R124" s="3"/>
      <c r="S124" s="3"/>
    </row>
    <row r="125" spans="5:19" x14ac:dyDescent="0.2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Q125" s="3"/>
      <c r="R125" s="3"/>
      <c r="S125" s="3"/>
    </row>
    <row r="126" spans="5:19" x14ac:dyDescent="0.2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Q126" s="3"/>
      <c r="R126" s="3"/>
      <c r="S126" s="3"/>
    </row>
    <row r="127" spans="5:19" x14ac:dyDescent="0.2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Q127" s="3"/>
      <c r="R127" s="3"/>
      <c r="S127" s="3"/>
    </row>
    <row r="128" spans="5:19" x14ac:dyDescent="0.2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Q128" s="3"/>
      <c r="R128" s="3"/>
      <c r="S128" s="3"/>
    </row>
    <row r="129" spans="5:19" x14ac:dyDescent="0.2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Q129" s="3"/>
      <c r="R129" s="3"/>
      <c r="S129" s="3"/>
    </row>
    <row r="130" spans="5:19" x14ac:dyDescent="0.2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Q130" s="3"/>
      <c r="R130" s="3"/>
      <c r="S130" s="3"/>
    </row>
    <row r="131" spans="5:19" x14ac:dyDescent="0.2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Q131" s="3"/>
      <c r="R131" s="3"/>
      <c r="S131" s="3"/>
    </row>
    <row r="132" spans="5:19" x14ac:dyDescent="0.2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Q132" s="3"/>
      <c r="R132" s="3"/>
      <c r="S132" s="3"/>
    </row>
    <row r="133" spans="5:19" x14ac:dyDescent="0.2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Q133" s="3"/>
      <c r="R133" s="3"/>
      <c r="S133" s="3"/>
    </row>
    <row r="134" spans="5:19" x14ac:dyDescent="0.2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Q134" s="3"/>
      <c r="R134" s="3"/>
      <c r="S134" s="3"/>
    </row>
    <row r="135" spans="5:19" x14ac:dyDescent="0.2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Q135" s="3"/>
      <c r="R135" s="3"/>
      <c r="S135" s="3"/>
    </row>
    <row r="136" spans="5:19" x14ac:dyDescent="0.2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Q136" s="3"/>
      <c r="R136" s="3"/>
      <c r="S136" s="3"/>
    </row>
    <row r="137" spans="5:19" x14ac:dyDescent="0.2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Q137" s="3"/>
      <c r="R137" s="3"/>
      <c r="S137" s="3"/>
    </row>
    <row r="138" spans="5:19" x14ac:dyDescent="0.2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Q138" s="3"/>
      <c r="R138" s="3"/>
      <c r="S138" s="3"/>
    </row>
    <row r="139" spans="5:19" x14ac:dyDescent="0.2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Q139" s="3"/>
      <c r="R139" s="3"/>
      <c r="S139" s="3"/>
    </row>
    <row r="140" spans="5:19" x14ac:dyDescent="0.2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Q140" s="3"/>
      <c r="R140" s="3"/>
      <c r="S140" s="3"/>
    </row>
    <row r="141" spans="5:19" x14ac:dyDescent="0.2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Q141" s="3"/>
      <c r="R141" s="3"/>
      <c r="S141" s="3"/>
    </row>
    <row r="142" spans="5:19" x14ac:dyDescent="0.2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Q142" s="3"/>
      <c r="R142" s="3"/>
      <c r="S142" s="3"/>
    </row>
    <row r="143" spans="5:19" x14ac:dyDescent="0.2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Q143" s="3"/>
      <c r="R143" s="3"/>
      <c r="S143" s="3"/>
    </row>
    <row r="144" spans="5:19" x14ac:dyDescent="0.2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Q144" s="3"/>
      <c r="R144" s="3"/>
      <c r="S144" s="3"/>
    </row>
    <row r="145" spans="5:19" x14ac:dyDescent="0.2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Q145" s="3"/>
      <c r="R145" s="3"/>
      <c r="S145" s="3"/>
    </row>
    <row r="146" spans="5:19" x14ac:dyDescent="0.2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Q146" s="3"/>
      <c r="R146" s="3"/>
      <c r="S146" s="3"/>
    </row>
    <row r="147" spans="5:19" x14ac:dyDescent="0.2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Q147" s="3"/>
      <c r="R147" s="3"/>
      <c r="S147" s="3"/>
    </row>
    <row r="148" spans="5:19" x14ac:dyDescent="0.2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Q148" s="3"/>
      <c r="R148" s="3"/>
      <c r="S148" s="3"/>
    </row>
    <row r="149" spans="5:19" x14ac:dyDescent="0.2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Q149" s="3"/>
      <c r="R149" s="3"/>
      <c r="S149" s="3"/>
    </row>
    <row r="150" spans="5:19" x14ac:dyDescent="0.2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Q150" s="3"/>
      <c r="R150" s="3"/>
      <c r="S150" s="3"/>
    </row>
    <row r="151" spans="5:19" x14ac:dyDescent="0.2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Q151" s="3"/>
      <c r="R151" s="3"/>
      <c r="S151" s="3"/>
    </row>
    <row r="152" spans="5:19" x14ac:dyDescent="0.2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Q152" s="3"/>
      <c r="R152" s="3"/>
      <c r="S152" s="3"/>
    </row>
    <row r="153" spans="5:19" x14ac:dyDescent="0.2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Q153" s="3"/>
      <c r="R153" s="3"/>
      <c r="S153" s="3"/>
    </row>
    <row r="154" spans="5:19" x14ac:dyDescent="0.2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Q154" s="3"/>
      <c r="R154" s="3"/>
      <c r="S154" s="3"/>
    </row>
    <row r="155" spans="5:19" x14ac:dyDescent="0.2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Q155" s="3"/>
      <c r="R155" s="3"/>
      <c r="S155" s="3"/>
    </row>
    <row r="156" spans="5:19" x14ac:dyDescent="0.2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Q156" s="3"/>
      <c r="R156" s="3"/>
      <c r="S156" s="3"/>
    </row>
    <row r="157" spans="5:19" x14ac:dyDescent="0.2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Q157" s="3"/>
      <c r="R157" s="3"/>
      <c r="S157" s="3"/>
    </row>
    <row r="158" spans="5:19" x14ac:dyDescent="0.2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Q158" s="3"/>
      <c r="R158" s="3"/>
      <c r="S158" s="3"/>
    </row>
    <row r="159" spans="5:19" x14ac:dyDescent="0.2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Q159" s="3"/>
      <c r="R159" s="3"/>
      <c r="S159" s="3"/>
    </row>
    <row r="160" spans="5:19" x14ac:dyDescent="0.2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Q160" s="3"/>
      <c r="R160" s="3"/>
      <c r="S160" s="3"/>
    </row>
    <row r="161" spans="5:19" x14ac:dyDescent="0.2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Q161" s="3"/>
      <c r="R161" s="3"/>
      <c r="S161" s="3"/>
    </row>
    <row r="162" spans="5:19" x14ac:dyDescent="0.2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Q162" s="3"/>
      <c r="R162" s="3"/>
      <c r="S162" s="3"/>
    </row>
    <row r="163" spans="5:19" x14ac:dyDescent="0.2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Q163" s="3"/>
      <c r="R163" s="3"/>
      <c r="S163" s="3"/>
    </row>
    <row r="164" spans="5:19" x14ac:dyDescent="0.2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Q164" s="3"/>
      <c r="R164" s="3"/>
      <c r="S164" s="3"/>
    </row>
    <row r="165" spans="5:19" x14ac:dyDescent="0.2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Q165" s="3"/>
      <c r="R165" s="3"/>
      <c r="S165" s="3"/>
    </row>
    <row r="166" spans="5:19" x14ac:dyDescent="0.2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Q166" s="3"/>
      <c r="R166" s="3"/>
      <c r="S166" s="3"/>
    </row>
    <row r="167" spans="5:19" x14ac:dyDescent="0.2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Q167" s="3"/>
      <c r="R167" s="3"/>
      <c r="S167" s="3"/>
    </row>
    <row r="168" spans="5:19" x14ac:dyDescent="0.2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Q168" s="3"/>
      <c r="R168" s="3"/>
      <c r="S168" s="3"/>
    </row>
    <row r="169" spans="5:19" x14ac:dyDescent="0.2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Q169" s="3"/>
      <c r="R169" s="3"/>
      <c r="S169" s="3"/>
    </row>
    <row r="170" spans="5:19" x14ac:dyDescent="0.2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Q170" s="3"/>
      <c r="R170" s="3"/>
      <c r="S170" s="3"/>
    </row>
    <row r="171" spans="5:19" x14ac:dyDescent="0.2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Q171" s="3"/>
      <c r="R171" s="3"/>
      <c r="S171" s="3"/>
    </row>
    <row r="172" spans="5:19" x14ac:dyDescent="0.2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Q172" s="3"/>
      <c r="R172" s="3"/>
      <c r="S172" s="3"/>
    </row>
    <row r="173" spans="5:19" x14ac:dyDescent="0.2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Q173" s="3"/>
      <c r="R173" s="3"/>
      <c r="S173" s="3"/>
    </row>
    <row r="174" spans="5:19" x14ac:dyDescent="0.2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Q174" s="3"/>
      <c r="R174" s="3"/>
      <c r="S174" s="3"/>
    </row>
    <row r="175" spans="5:19" x14ac:dyDescent="0.2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Q175" s="3"/>
      <c r="R175" s="3"/>
      <c r="S175" s="3"/>
    </row>
    <row r="176" spans="5:19" x14ac:dyDescent="0.2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Q176" s="3"/>
      <c r="R176" s="3"/>
      <c r="S176" s="3"/>
    </row>
    <row r="177" spans="5:19" x14ac:dyDescent="0.2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Q177" s="3"/>
      <c r="R177" s="3"/>
      <c r="S177" s="3"/>
    </row>
    <row r="178" spans="5:19" x14ac:dyDescent="0.2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Q178" s="3"/>
      <c r="R178" s="3"/>
      <c r="S178" s="3"/>
    </row>
    <row r="179" spans="5:19" x14ac:dyDescent="0.2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Q179" s="3"/>
      <c r="R179" s="3"/>
      <c r="S179" s="3"/>
    </row>
    <row r="180" spans="5:19" x14ac:dyDescent="0.2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Q180" s="3"/>
      <c r="R180" s="3"/>
      <c r="S180" s="3"/>
    </row>
    <row r="181" spans="5:19" x14ac:dyDescent="0.2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Q181" s="3"/>
      <c r="R181" s="3"/>
      <c r="S181" s="3"/>
    </row>
    <row r="182" spans="5:19" x14ac:dyDescent="0.2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Q182" s="3"/>
      <c r="R182" s="3"/>
      <c r="S182" s="3"/>
    </row>
    <row r="183" spans="5:19" x14ac:dyDescent="0.2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Q183" s="3"/>
      <c r="R183" s="3"/>
      <c r="S183" s="3"/>
    </row>
    <row r="184" spans="5:19" x14ac:dyDescent="0.2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Q184" s="3"/>
      <c r="R184" s="3"/>
      <c r="S184" s="3"/>
    </row>
    <row r="185" spans="5:19" x14ac:dyDescent="0.2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Q185" s="3"/>
      <c r="R185" s="3"/>
      <c r="S185" s="3"/>
    </row>
    <row r="186" spans="5:19" x14ac:dyDescent="0.2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Q186" s="3"/>
      <c r="R186" s="3"/>
      <c r="S186" s="3"/>
    </row>
    <row r="187" spans="5:19" x14ac:dyDescent="0.2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Q187" s="3"/>
      <c r="R187" s="3"/>
      <c r="S187" s="3"/>
    </row>
    <row r="188" spans="5:19" x14ac:dyDescent="0.2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Q188" s="3"/>
      <c r="R188" s="3"/>
      <c r="S188" s="3"/>
    </row>
    <row r="189" spans="5:19" x14ac:dyDescent="0.2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Q189" s="3"/>
      <c r="R189" s="3"/>
      <c r="S189" s="3"/>
    </row>
    <row r="190" spans="5:19" x14ac:dyDescent="0.2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Q190" s="3"/>
      <c r="R190" s="3"/>
      <c r="S190" s="3"/>
    </row>
    <row r="191" spans="5:19" x14ac:dyDescent="0.2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Q191" s="3"/>
      <c r="R191" s="3"/>
      <c r="S191" s="3"/>
    </row>
    <row r="192" spans="5:19" x14ac:dyDescent="0.2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Q192" s="3"/>
      <c r="R192" s="3"/>
      <c r="S192" s="3"/>
    </row>
    <row r="193" spans="5:19" x14ac:dyDescent="0.2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Q193" s="3"/>
      <c r="R193" s="3"/>
      <c r="S193" s="3"/>
    </row>
    <row r="194" spans="5:19" x14ac:dyDescent="0.2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Q194" s="3"/>
      <c r="R194" s="3"/>
      <c r="S194" s="3"/>
    </row>
    <row r="195" spans="5:19" x14ac:dyDescent="0.2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Q195" s="3"/>
      <c r="R195" s="3"/>
      <c r="S195" s="3"/>
    </row>
    <row r="196" spans="5:19" x14ac:dyDescent="0.2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Q196" s="3"/>
      <c r="R196" s="3"/>
      <c r="S196" s="3"/>
    </row>
    <row r="197" spans="5:19" x14ac:dyDescent="0.2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Q197" s="3"/>
      <c r="R197" s="3"/>
      <c r="S197" s="3"/>
    </row>
    <row r="198" spans="5:19" x14ac:dyDescent="0.2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Q198" s="3"/>
      <c r="R198" s="3"/>
      <c r="S198" s="3"/>
    </row>
    <row r="199" spans="5:19" x14ac:dyDescent="0.2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Q199" s="3"/>
      <c r="R199" s="3"/>
      <c r="S199" s="3"/>
    </row>
    <row r="200" spans="5:19" x14ac:dyDescent="0.2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Q200" s="3"/>
      <c r="R200" s="3"/>
      <c r="S200" s="3"/>
    </row>
    <row r="201" spans="5:19" x14ac:dyDescent="0.2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Q201" s="3"/>
      <c r="R201" s="3"/>
      <c r="S201" s="3"/>
    </row>
    <row r="202" spans="5:19" x14ac:dyDescent="0.2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Q202" s="3"/>
      <c r="R202" s="3"/>
      <c r="S202" s="3"/>
    </row>
    <row r="203" spans="5:19" x14ac:dyDescent="0.2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Q203" s="3"/>
      <c r="R203" s="3"/>
      <c r="S203" s="3"/>
    </row>
    <row r="204" spans="5:19" x14ac:dyDescent="0.2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Q204" s="3"/>
      <c r="R204" s="3"/>
      <c r="S204" s="3"/>
    </row>
    <row r="205" spans="5:19" x14ac:dyDescent="0.2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Q205" s="3"/>
      <c r="R205" s="3"/>
      <c r="S205" s="3"/>
    </row>
    <row r="206" spans="5:19" x14ac:dyDescent="0.2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Q206" s="3"/>
      <c r="R206" s="3"/>
      <c r="S206" s="3"/>
    </row>
    <row r="207" spans="5:19" x14ac:dyDescent="0.2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Q207" s="3"/>
      <c r="R207" s="3"/>
      <c r="S207" s="3"/>
    </row>
    <row r="208" spans="5:19" x14ac:dyDescent="0.2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Q208" s="3"/>
      <c r="R208" s="3"/>
      <c r="S208" s="3"/>
    </row>
    <row r="209" spans="3:19" x14ac:dyDescent="0.2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Q209" s="3"/>
      <c r="R209" s="3"/>
      <c r="S209" s="3"/>
    </row>
    <row r="210" spans="3:19" x14ac:dyDescent="0.2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Q210" s="3"/>
      <c r="R210" s="3"/>
      <c r="S210" s="3"/>
    </row>
    <row r="215" spans="3:19" x14ac:dyDescent="0.2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3:19" x14ac:dyDescent="0.2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3:19" x14ac:dyDescent="0.2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</sheetData>
  <sortState xmlns:xlrd2="http://schemas.microsoft.com/office/spreadsheetml/2017/richdata2" ref="A2:W210">
    <sortCondition ref="W2:W21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2344D-757A-BD4B-B5F5-3276DF97128B}">
  <dimension ref="A1:Q69"/>
  <sheetViews>
    <sheetView workbookViewId="0">
      <selection activeCell="C63" sqref="C63"/>
    </sheetView>
  </sheetViews>
  <sheetFormatPr baseColWidth="10" defaultRowHeight="15" x14ac:dyDescent="0.2"/>
  <sheetData>
    <row r="1" spans="1:17" x14ac:dyDescent="0.2">
      <c r="A1" t="str">
        <f>Corrected!A1</f>
        <v>Sample</v>
      </c>
      <c r="B1" t="str">
        <f>Corrected!B1</f>
        <v>Analysis</v>
      </c>
      <c r="C1" t="str">
        <f>Corrected!C1</f>
        <v>Locality</v>
      </c>
      <c r="D1" t="str">
        <f>Corrected!D1</f>
        <v>Type</v>
      </c>
      <c r="E1" t="str">
        <f>Corrected!E1</f>
        <v>SiO2</v>
      </c>
      <c r="F1" t="str">
        <f>Corrected!F1</f>
        <v>TiO2</v>
      </c>
      <c r="G1" t="str">
        <f>Corrected!G1</f>
        <v>Al2O3</v>
      </c>
      <c r="H1" t="str">
        <f>Corrected!H1</f>
        <v>FeO</v>
      </c>
      <c r="I1" t="str">
        <f>Corrected!I1</f>
        <v>MnO</v>
      </c>
      <c r="J1" t="str">
        <f>Corrected!J1</f>
        <v>MgO</v>
      </c>
      <c r="K1" t="str">
        <f>Corrected!K1</f>
        <v>CaO</v>
      </c>
      <c r="L1" t="str">
        <f>Corrected!L1</f>
        <v>Na2O</v>
      </c>
      <c r="M1" t="str">
        <f>Corrected!M1</f>
        <v>K2O</v>
      </c>
      <c r="N1" t="str">
        <f>Corrected!N1</f>
        <v>P2O5</v>
      </c>
      <c r="O1" t="str">
        <f>Corrected!O1</f>
        <v>Total</v>
      </c>
      <c r="Q1" t="s">
        <v>684</v>
      </c>
    </row>
    <row r="2" spans="1:17" x14ac:dyDescent="0.2">
      <c r="A2" t="str">
        <f>Corrected!A2</f>
        <v>190407_9b</v>
      </c>
      <c r="B2" t="str">
        <f>Corrected!B2</f>
        <v>190407_9b J3 gauche 18</v>
      </c>
      <c r="C2" t="str">
        <f>Corrected!C2</f>
        <v>Dziani</v>
      </c>
      <c r="D2" t="str">
        <f>Corrected!D2</f>
        <v>Phonolite</v>
      </c>
      <c r="E2" s="3">
        <f>Corrected!E2*100/Corrected!$O2</f>
        <v>60.256834390161721</v>
      </c>
      <c r="F2" s="3">
        <f>Corrected!F2*100/Corrected!$O2</f>
        <v>0.14881973556586839</v>
      </c>
      <c r="G2" s="3">
        <f>Corrected!G2*100/Corrected!$O2</f>
        <v>19.169067618238969</v>
      </c>
      <c r="H2" s="3">
        <f>Corrected!H2*100/Corrected!$O2</f>
        <v>4.712761522775156</v>
      </c>
      <c r="I2" s="3">
        <f>Corrected!I2*100/Corrected!$O2</f>
        <v>0.22543168477665262</v>
      </c>
      <c r="J2" s="3">
        <f>Corrected!J2*100/Corrected!$O2</f>
        <v>4.0149577661266624E-2</v>
      </c>
      <c r="K2" s="3">
        <f>Corrected!K2*100/Corrected!$O2</f>
        <v>0.96133657124655236</v>
      </c>
      <c r="L2" s="3">
        <f>Corrected!L2*100/Corrected!$O2</f>
        <v>8.5965162047587516</v>
      </c>
      <c r="M2" s="3">
        <f>Corrected!M2*100/Corrected!$O2</f>
        <v>5.8890826948150714</v>
      </c>
      <c r="N2" s="3">
        <f>Corrected!N2*100/Corrected!$O2</f>
        <v>0</v>
      </c>
      <c r="O2" s="3">
        <f>SUM(E2:N2)</f>
        <v>100.00000000000001</v>
      </c>
      <c r="Q2" s="3">
        <f>L2+M2</f>
        <v>14.485598899573823</v>
      </c>
    </row>
    <row r="3" spans="1:17" x14ac:dyDescent="0.2">
      <c r="A3" t="str">
        <f>Corrected!A3</f>
        <v>190407_9b</v>
      </c>
      <c r="B3" t="str">
        <f>Corrected!B3</f>
        <v>190407_9b J3 top 4</v>
      </c>
      <c r="C3" t="str">
        <f>Corrected!C3</f>
        <v>Dziani</v>
      </c>
      <c r="D3" t="str">
        <f>Corrected!D3</f>
        <v>Phonolite</v>
      </c>
      <c r="E3" s="3">
        <f>Corrected!E3*100/Corrected!$O3</f>
        <v>59.848501107319557</v>
      </c>
      <c r="F3" s="3">
        <f>Corrected!F3*100/Corrected!$O3</f>
        <v>0</v>
      </c>
      <c r="G3" s="3">
        <f>Corrected!G3*100/Corrected!$O3</f>
        <v>19.547077177157842</v>
      </c>
      <c r="H3" s="3">
        <f>Corrected!H3*100/Corrected!$O3</f>
        <v>4.8542191072153082</v>
      </c>
      <c r="I3" s="3">
        <f>Corrected!I3*100/Corrected!$O3</f>
        <v>0.30076986046853871</v>
      </c>
      <c r="J3" s="3">
        <f>Corrected!J3*100/Corrected!$O3</f>
        <v>7.0721285573981926E-2</v>
      </c>
      <c r="K3" s="3">
        <f>Corrected!K3*100/Corrected!$O3</f>
        <v>1.0726742967984311</v>
      </c>
      <c r="L3" s="3">
        <f>Corrected!L3*100/Corrected!$O3</f>
        <v>8.2260505738950567</v>
      </c>
      <c r="M3" s="3">
        <f>Corrected!M3*100/Corrected!$O3</f>
        <v>6.0799865915712905</v>
      </c>
      <c r="N3" s="3">
        <f>Corrected!N3*100/Corrected!$O3</f>
        <v>0</v>
      </c>
      <c r="O3" s="3">
        <f t="shared" ref="O3:O66" si="0">SUM(E3:N3)</f>
        <v>99.999999999999986</v>
      </c>
      <c r="Q3" s="3">
        <f t="shared" ref="Q3:Q66" si="1">L3+M3</f>
        <v>14.306037165466346</v>
      </c>
    </row>
    <row r="4" spans="1:17" x14ac:dyDescent="0.2">
      <c r="A4" t="str">
        <f>Corrected!A4</f>
        <v>190407_9b</v>
      </c>
      <c r="B4" t="str">
        <f>Corrected!B4</f>
        <v>190407_9b J3 gauche 20</v>
      </c>
      <c r="C4" t="str">
        <f>Corrected!C4</f>
        <v>Dziani</v>
      </c>
      <c r="D4" t="str">
        <f>Corrected!D4</f>
        <v>Phonolite</v>
      </c>
      <c r="E4" s="3">
        <f>Corrected!E4*100/Corrected!$O4</f>
        <v>59.840019421258724</v>
      </c>
      <c r="F4" s="3">
        <f>Corrected!F4*100/Corrected!$O4</f>
        <v>4.5901084183608408E-2</v>
      </c>
      <c r="G4" s="3">
        <f>Corrected!G4*100/Corrected!$O4</f>
        <v>19.586196625964302</v>
      </c>
      <c r="H4" s="3">
        <f>Corrected!H4*100/Corrected!$O4</f>
        <v>4.6963949288482185</v>
      </c>
      <c r="I4" s="3">
        <f>Corrected!I4*100/Corrected!$O4</f>
        <v>0.27173441836696183</v>
      </c>
      <c r="J4" s="3">
        <f>Corrected!J4*100/Corrected!$O4</f>
        <v>4.4677055272045518E-2</v>
      </c>
      <c r="K4" s="3">
        <f>Corrected!K4*100/Corrected!$O4</f>
        <v>0.94484831731725483</v>
      </c>
      <c r="L4" s="3">
        <f>Corrected!L4*100/Corrected!$O4</f>
        <v>8.4813983306285685</v>
      </c>
      <c r="M4" s="3">
        <f>Corrected!M4*100/Corrected!$O4</f>
        <v>6.0888298181603036</v>
      </c>
      <c r="N4" s="3">
        <f>Corrected!N4*100/Corrected!$O4</f>
        <v>0</v>
      </c>
      <c r="O4" s="3">
        <f t="shared" si="0"/>
        <v>99.999999999999986</v>
      </c>
      <c r="Q4" s="3">
        <f t="shared" si="1"/>
        <v>14.570228148788871</v>
      </c>
    </row>
    <row r="5" spans="1:17" x14ac:dyDescent="0.2">
      <c r="A5" t="str">
        <f>Corrected!A5</f>
        <v>190407_9b</v>
      </c>
      <c r="B5" t="str">
        <f>Corrected!B5</f>
        <v>190407_9 J1 petit 46</v>
      </c>
      <c r="C5" t="str">
        <f>Corrected!C5</f>
        <v>Dziani</v>
      </c>
      <c r="D5" t="str">
        <f>Corrected!D5</f>
        <v>Phonolite</v>
      </c>
      <c r="E5" s="3">
        <f>Corrected!E5*100/Corrected!$O5</f>
        <v>59.944235657557073</v>
      </c>
      <c r="F5" s="3">
        <f>Corrected!F5*100/Corrected!$O5</f>
        <v>3.8514086020197597E-3</v>
      </c>
      <c r="G5" s="3">
        <f>Corrected!G5*100/Corrected!$O5</f>
        <v>19.472417833238058</v>
      </c>
      <c r="H5" s="3">
        <f>Corrected!H5*100/Corrected!$O5</f>
        <v>4.8889578088322931</v>
      </c>
      <c r="I5" s="3">
        <f>Corrected!I5*100/Corrected!$O5</f>
        <v>0.23290886756424758</v>
      </c>
      <c r="J5" s="3">
        <f>Corrected!J5*100/Corrected!$O5</f>
        <v>6.638612195586692E-2</v>
      </c>
      <c r="K5" s="3">
        <f>Corrected!K5*100/Corrected!$O5</f>
        <v>0.99437288932673329</v>
      </c>
      <c r="L5" s="3">
        <f>Corrected!L5*100/Corrected!$O5</f>
        <v>8.385225996602653</v>
      </c>
      <c r="M5" s="3">
        <f>Corrected!M5*100/Corrected!$O5</f>
        <v>6.0116434163210535</v>
      </c>
      <c r="N5" s="3">
        <f>Corrected!N5*100/Corrected!$O5</f>
        <v>0</v>
      </c>
      <c r="O5" s="3">
        <f t="shared" si="0"/>
        <v>99.999999999999986</v>
      </c>
      <c r="Q5" s="3">
        <f t="shared" si="1"/>
        <v>14.396869412923706</v>
      </c>
    </row>
    <row r="6" spans="1:17" x14ac:dyDescent="0.2">
      <c r="A6" t="str">
        <f>Corrected!A6</f>
        <v>190407_9b</v>
      </c>
      <c r="B6" t="str">
        <f>Corrected!B6</f>
        <v>190407_9b J3 top 5</v>
      </c>
      <c r="C6" t="str">
        <f>Corrected!C6</f>
        <v>Dziani</v>
      </c>
      <c r="D6" t="str">
        <f>Corrected!D6</f>
        <v>Phonolite</v>
      </c>
      <c r="E6" s="3">
        <f>Corrected!E6*100/Corrected!$O6</f>
        <v>60.302752652648337</v>
      </c>
      <c r="F6" s="3">
        <f>Corrected!F6*100/Corrected!$O6</f>
        <v>0</v>
      </c>
      <c r="G6" s="3">
        <f>Corrected!G6*100/Corrected!$O6</f>
        <v>19.608974596997164</v>
      </c>
      <c r="H6" s="3">
        <f>Corrected!H6*100/Corrected!$O6</f>
        <v>4.7753189550577702</v>
      </c>
      <c r="I6" s="3">
        <f>Corrected!I6*100/Corrected!$O6</f>
        <v>0.27146178911884811</v>
      </c>
      <c r="J6" s="3">
        <f>Corrected!J6*100/Corrected!$O6</f>
        <v>4.2952179572224386E-2</v>
      </c>
      <c r="K6" s="3">
        <f>Corrected!K6*100/Corrected!$O6</f>
        <v>0.98468875224921892</v>
      </c>
      <c r="L6" s="3">
        <f>Corrected!L6*100/Corrected!$O6</f>
        <v>8.2108911874772339</v>
      </c>
      <c r="M6" s="3">
        <f>Corrected!M6*100/Corrected!$O6</f>
        <v>5.802959886879214</v>
      </c>
      <c r="N6" s="3">
        <f>Corrected!N6*100/Corrected!$O6</f>
        <v>0</v>
      </c>
      <c r="O6" s="3">
        <f t="shared" si="0"/>
        <v>100</v>
      </c>
      <c r="Q6" s="3">
        <f t="shared" si="1"/>
        <v>14.013851074356449</v>
      </c>
    </row>
    <row r="7" spans="1:17" x14ac:dyDescent="0.2">
      <c r="A7" t="str">
        <f>Corrected!A7</f>
        <v>190405_4</v>
      </c>
      <c r="B7" t="str">
        <f>Corrected!B7</f>
        <v>MAY190405_4_J1_11</v>
      </c>
      <c r="C7" t="str">
        <f>Corrected!C7</f>
        <v>Dziani</v>
      </c>
      <c r="D7" t="str">
        <f>Corrected!D7</f>
        <v>Phonolite</v>
      </c>
      <c r="E7" s="3">
        <f>Corrected!E7*100/Corrected!$O7</f>
        <v>60.195910728600765</v>
      </c>
      <c r="F7" s="3">
        <f>Corrected!F7*100/Corrected!$O7</f>
        <v>2.3542664373988637E-2</v>
      </c>
      <c r="G7" s="3">
        <f>Corrected!G7*100/Corrected!$O7</f>
        <v>19.708190165126464</v>
      </c>
      <c r="H7" s="3">
        <f>Corrected!H7*100/Corrected!$O7</f>
        <v>4.7114136227591015</v>
      </c>
      <c r="I7" s="3">
        <f>Corrected!I7*100/Corrected!$O7</f>
        <v>0.24784366081477488</v>
      </c>
      <c r="J7" s="3">
        <f>Corrected!J7*100/Corrected!$O7</f>
        <v>6.4866497199217624E-2</v>
      </c>
      <c r="K7" s="3">
        <f>Corrected!K7*100/Corrected!$O7</f>
        <v>1.037863955187482</v>
      </c>
      <c r="L7" s="3">
        <f>Corrected!L7*100/Corrected!$O7</f>
        <v>8.1275833604024328</v>
      </c>
      <c r="M7" s="3">
        <f>Corrected!M7*100/Corrected!$O7</f>
        <v>5.882785345535785</v>
      </c>
      <c r="N7" s="3">
        <f>Corrected!N7*100/Corrected!$O7</f>
        <v>0</v>
      </c>
      <c r="O7" s="3">
        <f t="shared" si="0"/>
        <v>100</v>
      </c>
      <c r="Q7" s="3">
        <f t="shared" si="1"/>
        <v>14.010368705938218</v>
      </c>
    </row>
    <row r="8" spans="1:17" x14ac:dyDescent="0.2">
      <c r="A8" t="str">
        <f>Corrected!A8</f>
        <v>190405_4</v>
      </c>
      <c r="B8" t="str">
        <f>Corrected!B8</f>
        <v>MAY190405_4_J1_12</v>
      </c>
      <c r="C8" t="str">
        <f>Corrected!C8</f>
        <v>Dziani</v>
      </c>
      <c r="D8" t="str">
        <f>Corrected!D8</f>
        <v>Phonolite</v>
      </c>
      <c r="E8" s="3">
        <f>Corrected!E8*100/Corrected!$O8</f>
        <v>60.357108965682585</v>
      </c>
      <c r="F8" s="3">
        <f>Corrected!F8*100/Corrected!$O8</f>
        <v>4.7148372532077383E-2</v>
      </c>
      <c r="G8" s="3">
        <f>Corrected!G8*100/Corrected!$O8</f>
        <v>19.820296775031341</v>
      </c>
      <c r="H8" s="3">
        <f>Corrected!H8*100/Corrected!$O8</f>
        <v>4.4480294077984608</v>
      </c>
      <c r="I8" s="3">
        <f>Corrected!I8*100/Corrected!$O8</f>
        <v>0.23993726869078363</v>
      </c>
      <c r="J8" s="3">
        <f>Corrected!J8*100/Corrected!$O8</f>
        <v>4.2553404022595262E-2</v>
      </c>
      <c r="K8" s="3">
        <f>Corrected!K8*100/Corrected!$O8</f>
        <v>1.0872095055913777</v>
      </c>
      <c r="L8" s="3">
        <f>Corrected!L8*100/Corrected!$O8</f>
        <v>7.9177300855563173</v>
      </c>
      <c r="M8" s="3">
        <f>Corrected!M8*100/Corrected!$O8</f>
        <v>6.0399862150944719</v>
      </c>
      <c r="N8" s="3">
        <f>Corrected!N8*100/Corrected!$O8</f>
        <v>0</v>
      </c>
      <c r="O8" s="3">
        <f t="shared" si="0"/>
        <v>100</v>
      </c>
      <c r="Q8" s="3">
        <f t="shared" si="1"/>
        <v>13.957716300650789</v>
      </c>
    </row>
    <row r="9" spans="1:17" x14ac:dyDescent="0.2">
      <c r="A9" t="str">
        <f>Corrected!A9</f>
        <v>190405_4</v>
      </c>
      <c r="B9" t="str">
        <f>Corrected!B9</f>
        <v>MAY190405_4_J1B_20</v>
      </c>
      <c r="C9" t="str">
        <f>Corrected!C9</f>
        <v>Dziani</v>
      </c>
      <c r="D9" t="str">
        <f>Corrected!D9</f>
        <v>Phonolite</v>
      </c>
      <c r="E9" s="3">
        <f>Corrected!E9*100/Corrected!$O9</f>
        <v>60.081924205204054</v>
      </c>
      <c r="F9" s="3">
        <f>Corrected!F9*100/Corrected!$O9</f>
        <v>2.355171838107277E-2</v>
      </c>
      <c r="G9" s="3">
        <f>Corrected!G9*100/Corrected!$O9</f>
        <v>19.213332856336507</v>
      </c>
      <c r="H9" s="3">
        <f>Corrected!H9*100/Corrected!$O9</f>
        <v>4.9531151867840091</v>
      </c>
      <c r="I9" s="3">
        <f>Corrected!I9*100/Corrected!$O9</f>
        <v>0.31064418421617501</v>
      </c>
      <c r="J9" s="3">
        <f>Corrected!J9*100/Corrected!$O9</f>
        <v>5.8233362748137736E-2</v>
      </c>
      <c r="K9" s="3">
        <f>Corrected!K9*100/Corrected!$O9</f>
        <v>0.97694912828829705</v>
      </c>
      <c r="L9" s="3">
        <f>Corrected!L9*100/Corrected!$O9</f>
        <v>8.2598956966936186</v>
      </c>
      <c r="M9" s="3">
        <f>Corrected!M9*100/Corrected!$O9</f>
        <v>6.1223536613481535</v>
      </c>
      <c r="N9" s="3">
        <f>Corrected!N9*100/Corrected!$O9</f>
        <v>0</v>
      </c>
      <c r="O9" s="3">
        <f t="shared" si="0"/>
        <v>100.00000000000001</v>
      </c>
      <c r="Q9" s="3">
        <f t="shared" si="1"/>
        <v>14.382249358041772</v>
      </c>
    </row>
    <row r="10" spans="1:17" x14ac:dyDescent="0.2">
      <c r="A10" t="str">
        <f>Corrected!A10</f>
        <v>190405_4</v>
      </c>
      <c r="B10" t="str">
        <f>Corrected!B10</f>
        <v>MAY190405_4_J1B_24</v>
      </c>
      <c r="C10" t="str">
        <f>Corrected!C10</f>
        <v>Dziani</v>
      </c>
      <c r="D10" t="str">
        <f>Corrected!D10</f>
        <v>Phonolite</v>
      </c>
      <c r="E10" s="3">
        <f>Corrected!E10*100/Corrected!$O10</f>
        <v>60.045382116628268</v>
      </c>
      <c r="F10" s="3">
        <f>Corrected!F10*100/Corrected!$O10</f>
        <v>6.2903939532843983E-2</v>
      </c>
      <c r="G10" s="3">
        <f>Corrected!G10*100/Corrected!$O10</f>
        <v>19.370345455736064</v>
      </c>
      <c r="H10" s="3">
        <f>Corrected!H10*100/Corrected!$O10</f>
        <v>4.8167153824936548</v>
      </c>
      <c r="I10" s="3">
        <f>Corrected!I10*100/Corrected!$O10</f>
        <v>0.27661858583212784</v>
      </c>
      <c r="J10" s="3">
        <f>Corrected!J10*100/Corrected!$O10</f>
        <v>8.5723980688292137E-2</v>
      </c>
      <c r="K10" s="3">
        <f>Corrected!K10*100/Corrected!$O10</f>
        <v>0.8774801912121013</v>
      </c>
      <c r="L10" s="3">
        <f>Corrected!L10*100/Corrected!$O10</f>
        <v>8.2832780691467072</v>
      </c>
      <c r="M10" s="3">
        <f>Corrected!M10*100/Corrected!$O10</f>
        <v>6.1815522787299351</v>
      </c>
      <c r="N10" s="3">
        <f>Corrected!N10*100/Corrected!$O10</f>
        <v>0</v>
      </c>
      <c r="O10" s="3">
        <f t="shared" si="0"/>
        <v>99.999999999999986</v>
      </c>
      <c r="Q10" s="3">
        <f t="shared" si="1"/>
        <v>14.464830347876642</v>
      </c>
    </row>
    <row r="11" spans="1:17" x14ac:dyDescent="0.2">
      <c r="A11" t="str">
        <f>Corrected!A11</f>
        <v>190404_3</v>
      </c>
      <c r="B11" t="str">
        <f>Corrected!B11</f>
        <v>MAY190404_3_J1A_12</v>
      </c>
      <c r="C11" t="str">
        <f>Corrected!C11</f>
        <v>Dziani</v>
      </c>
      <c r="D11" t="str">
        <f>Corrected!D11</f>
        <v>Phonolite</v>
      </c>
      <c r="E11" s="3">
        <f>Corrected!E11*100/Corrected!$O11</f>
        <v>60.516181589276457</v>
      </c>
      <c r="F11" s="3">
        <f>Corrected!F11*100/Corrected!$O11</f>
        <v>7.9061509854666933E-3</v>
      </c>
      <c r="G11" s="3">
        <f>Corrected!G11*100/Corrected!$O11</f>
        <v>19.034408770023077</v>
      </c>
      <c r="H11" s="3">
        <f>Corrected!H11*100/Corrected!$O11</f>
        <v>4.548939074600038</v>
      </c>
      <c r="I11" s="3">
        <f>Corrected!I11*100/Corrected!$O11</f>
        <v>0.19034809081465379</v>
      </c>
      <c r="J11" s="3">
        <f>Corrected!J11*100/Corrected!$O11</f>
        <v>5.8645626297259272E-2</v>
      </c>
      <c r="K11" s="3">
        <f>Corrected!K11*100/Corrected!$O11</f>
        <v>1.06853131736491</v>
      </c>
      <c r="L11" s="3">
        <f>Corrected!L11*100/Corrected!$O11</f>
        <v>8.5977890799041656</v>
      </c>
      <c r="M11" s="3">
        <f>Corrected!M11*100/Corrected!$O11</f>
        <v>5.9772503007339708</v>
      </c>
      <c r="N11" s="3">
        <f>Corrected!N11*100/Corrected!$O11</f>
        <v>0</v>
      </c>
      <c r="O11" s="3">
        <f t="shared" si="0"/>
        <v>100.00000000000001</v>
      </c>
      <c r="Q11" s="3">
        <f t="shared" si="1"/>
        <v>14.575039380638136</v>
      </c>
    </row>
    <row r="12" spans="1:17" x14ac:dyDescent="0.2">
      <c r="A12" t="str">
        <f>Corrected!A12</f>
        <v>190405_2</v>
      </c>
      <c r="B12" t="str">
        <f>Corrected!B12</f>
        <v>May190405_2 J2 5</v>
      </c>
      <c r="C12" t="str">
        <f>Corrected!C12</f>
        <v>Dziani</v>
      </c>
      <c r="D12" t="str">
        <f>Corrected!D12</f>
        <v>Phonolite</v>
      </c>
      <c r="E12" s="3">
        <f>Corrected!E12*100/Corrected!$O12</f>
        <v>61.447902140597456</v>
      </c>
      <c r="F12" s="3">
        <f>Corrected!F12*100/Corrected!$O12</f>
        <v>4.8638282021998047E-2</v>
      </c>
      <c r="G12" s="3">
        <f>Corrected!G12*100/Corrected!$O12</f>
        <v>19.353418686335413</v>
      </c>
      <c r="H12" s="3">
        <f>Corrected!H12*100/Corrected!$O12</f>
        <v>3.771108655254114</v>
      </c>
      <c r="I12" s="3">
        <f>Corrected!I12*100/Corrected!$O12</f>
        <v>0.2201036180109405</v>
      </c>
      <c r="J12" s="3">
        <f>Corrected!J12*100/Corrected!$O12</f>
        <v>3.9197940363719937E-2</v>
      </c>
      <c r="K12" s="3">
        <f>Corrected!K12*100/Corrected!$O12</f>
        <v>1.4389338160221068</v>
      </c>
      <c r="L12" s="3">
        <f>Corrected!L12*100/Corrected!$O12</f>
        <v>8.4709622273459999</v>
      </c>
      <c r="M12" s="3">
        <f>Corrected!M12*100/Corrected!$O12</f>
        <v>5.2097346340482336</v>
      </c>
      <c r="N12" s="3">
        <f>Corrected!N12*100/Corrected!$O12</f>
        <v>0</v>
      </c>
      <c r="O12" s="3">
        <f t="shared" si="0"/>
        <v>99.999999999999972</v>
      </c>
      <c r="Q12" s="3">
        <f t="shared" si="1"/>
        <v>13.680696861394233</v>
      </c>
    </row>
    <row r="13" spans="1:17" x14ac:dyDescent="0.2">
      <c r="A13" t="str">
        <f>Corrected!A13</f>
        <v>190405_2</v>
      </c>
      <c r="B13" t="str">
        <f>Corrected!B13</f>
        <v>May190405_2 J1 3</v>
      </c>
      <c r="C13" t="str">
        <f>Corrected!C13</f>
        <v>Dziani</v>
      </c>
      <c r="D13" t="str">
        <f>Corrected!D13</f>
        <v>Phonolite</v>
      </c>
      <c r="E13" s="3">
        <f>Corrected!E13*100/Corrected!$O13</f>
        <v>61.487838838509511</v>
      </c>
      <c r="F13" s="3">
        <f>Corrected!F13*100/Corrected!$O13</f>
        <v>2.6584556715248842E-2</v>
      </c>
      <c r="G13" s="3">
        <f>Corrected!G13*100/Corrected!$O13</f>
        <v>19.412430368323431</v>
      </c>
      <c r="H13" s="3">
        <f>Corrected!H13*100/Corrected!$O13</f>
        <v>4.1927207205739006</v>
      </c>
      <c r="I13" s="3">
        <f>Corrected!I13*100/Corrected!$O13</f>
        <v>0.16622987187465943</v>
      </c>
      <c r="J13" s="3">
        <f>Corrected!J13*100/Corrected!$O13</f>
        <v>3.8399915255359428E-2</v>
      </c>
      <c r="K13" s="3">
        <f>Corrected!K13*100/Corrected!$O13</f>
        <v>0.91344944299751574</v>
      </c>
      <c r="L13" s="3">
        <f>Corrected!L13*100/Corrected!$O13</f>
        <v>8.5310962921164055</v>
      </c>
      <c r="M13" s="3">
        <f>Corrected!M13*100/Corrected!$O13</f>
        <v>5.2312499936339663</v>
      </c>
      <c r="N13" s="3">
        <f>Corrected!N13*100/Corrected!$O13</f>
        <v>0</v>
      </c>
      <c r="O13" s="3">
        <f t="shared" si="0"/>
        <v>100</v>
      </c>
      <c r="Q13" s="3">
        <f t="shared" si="1"/>
        <v>13.762346285750372</v>
      </c>
    </row>
    <row r="14" spans="1:17" x14ac:dyDescent="0.2">
      <c r="A14" t="str">
        <f>Corrected!A14</f>
        <v>190405_2</v>
      </c>
      <c r="B14" t="str">
        <f>Corrected!B14</f>
        <v>May190405_2 J1 2</v>
      </c>
      <c r="C14" t="str">
        <f>Corrected!C14</f>
        <v>Dziani</v>
      </c>
      <c r="D14" t="str">
        <f>Corrected!D14</f>
        <v>Phonolite</v>
      </c>
      <c r="E14" s="3">
        <f>Corrected!E14*100/Corrected!$O14</f>
        <v>59.742081291485363</v>
      </c>
      <c r="F14" s="3">
        <f>Corrected!F14*100/Corrected!$O14</f>
        <v>0.17901132856919089</v>
      </c>
      <c r="G14" s="3">
        <f>Corrected!G14*100/Corrected!$O14</f>
        <v>18.920785452888488</v>
      </c>
      <c r="H14" s="3">
        <f>Corrected!H14*100/Corrected!$O14</f>
        <v>5.7222598552856141</v>
      </c>
      <c r="I14" s="3">
        <f>Corrected!I14*100/Corrected!$O14</f>
        <v>0.32140670356741097</v>
      </c>
      <c r="J14" s="3">
        <f>Corrected!J14*100/Corrected!$O14</f>
        <v>6.3874496784915843E-2</v>
      </c>
      <c r="K14" s="3">
        <f>Corrected!K14*100/Corrected!$O14</f>
        <v>0.96991592570216167</v>
      </c>
      <c r="L14" s="3">
        <f>Corrected!L14*100/Corrected!$O14</f>
        <v>8.6271255052493032</v>
      </c>
      <c r="M14" s="3">
        <f>Corrected!M14*100/Corrected!$O14</f>
        <v>5.4535394404675444</v>
      </c>
      <c r="N14" s="3">
        <f>Corrected!N14*100/Corrected!$O14</f>
        <v>0</v>
      </c>
      <c r="O14" s="3">
        <f t="shared" si="0"/>
        <v>100</v>
      </c>
      <c r="Q14" s="3">
        <f t="shared" si="1"/>
        <v>14.080664945716848</v>
      </c>
    </row>
    <row r="15" spans="1:17" x14ac:dyDescent="0.2">
      <c r="A15" t="str">
        <f>Corrected!A15</f>
        <v>190405_2</v>
      </c>
      <c r="B15" t="str">
        <f>Corrected!B15</f>
        <v>May190405_2 J2 1</v>
      </c>
      <c r="C15" t="str">
        <f>Corrected!C15</f>
        <v>Dziani</v>
      </c>
      <c r="D15" t="str">
        <f>Corrected!D15</f>
        <v>Phonolite</v>
      </c>
      <c r="E15" s="3">
        <f>Corrected!E15*100/Corrected!$O15</f>
        <v>60.333867309874925</v>
      </c>
      <c r="F15" s="3">
        <f>Corrected!F15*100/Corrected!$O15</f>
        <v>3.0861001642536214E-2</v>
      </c>
      <c r="G15" s="3">
        <f>Corrected!G15*100/Corrected!$O15</f>
        <v>19.055145767474535</v>
      </c>
      <c r="H15" s="3">
        <f>Corrected!H15*100/Corrected!$O15</f>
        <v>4.8114737955580473</v>
      </c>
      <c r="I15" s="3">
        <f>Corrected!I15*100/Corrected!$O15</f>
        <v>0.27460200474690938</v>
      </c>
      <c r="J15" s="3">
        <f>Corrected!J15*100/Corrected!$O15</f>
        <v>7.9182833161770549E-2</v>
      </c>
      <c r="K15" s="3">
        <f>Corrected!K15*100/Corrected!$O15</f>
        <v>1.3001212106446094</v>
      </c>
      <c r="L15" s="3">
        <f>Corrected!L15*100/Corrected!$O15</f>
        <v>8.6665610895557865</v>
      </c>
      <c r="M15" s="3">
        <f>Corrected!M15*100/Corrected!$O15</f>
        <v>5.4481849873408992</v>
      </c>
      <c r="N15" s="3">
        <f>Corrected!N15*100/Corrected!$O15</f>
        <v>0</v>
      </c>
      <c r="O15" s="3">
        <f t="shared" si="0"/>
        <v>100</v>
      </c>
      <c r="Q15" s="3">
        <f t="shared" si="1"/>
        <v>14.114746076896687</v>
      </c>
    </row>
    <row r="16" spans="1:17" x14ac:dyDescent="0.2">
      <c r="A16" t="str">
        <f>Corrected!A16</f>
        <v>190405_2</v>
      </c>
      <c r="B16" t="str">
        <f>Corrected!B16</f>
        <v>May190405_2 J1 1</v>
      </c>
      <c r="C16" t="str">
        <f>Corrected!C16</f>
        <v>Dziani</v>
      </c>
      <c r="D16" t="str">
        <f>Corrected!D16</f>
        <v>Phonolite</v>
      </c>
      <c r="E16" s="3">
        <f>Corrected!E16*100/Corrected!$O16</f>
        <v>61.007726651646259</v>
      </c>
      <c r="F16" s="3">
        <f>Corrected!F16*100/Corrected!$O16</f>
        <v>8.7557273262513252E-2</v>
      </c>
      <c r="G16" s="3">
        <f>Corrected!G16*100/Corrected!$O16</f>
        <v>19.275021737835143</v>
      </c>
      <c r="H16" s="3">
        <f>Corrected!H16*100/Corrected!$O16</f>
        <v>4.6933526154579486</v>
      </c>
      <c r="I16" s="3">
        <f>Corrected!I16*100/Corrected!$O16</f>
        <v>0.17016609624836776</v>
      </c>
      <c r="J16" s="3">
        <f>Corrected!J16*100/Corrected!$O16</f>
        <v>6.9682258997847926E-2</v>
      </c>
      <c r="K16" s="3">
        <f>Corrected!K16*100/Corrected!$O16</f>
        <v>1.276599182596805</v>
      </c>
      <c r="L16" s="3">
        <f>Corrected!L16*100/Corrected!$O16</f>
        <v>8.3569226294650925</v>
      </c>
      <c r="M16" s="3">
        <f>Corrected!M16*100/Corrected!$O16</f>
        <v>5.0629715544900105</v>
      </c>
      <c r="N16" s="3">
        <f>Corrected!N16*100/Corrected!$O16</f>
        <v>0</v>
      </c>
      <c r="O16" s="3">
        <f t="shared" si="0"/>
        <v>99.999999999999986</v>
      </c>
      <c r="Q16" s="3">
        <f t="shared" si="1"/>
        <v>13.419894183955103</v>
      </c>
    </row>
    <row r="17" spans="1:17" x14ac:dyDescent="0.2">
      <c r="A17" t="str">
        <f>Corrected!A17</f>
        <v>190405_3</v>
      </c>
      <c r="B17" t="str">
        <f>Corrected!B17</f>
        <v>MAY190405_3 J1 1</v>
      </c>
      <c r="C17" t="str">
        <f>Corrected!C17</f>
        <v>Dziani</v>
      </c>
      <c r="D17" t="str">
        <f>Corrected!D17</f>
        <v>Phonolite</v>
      </c>
      <c r="E17" s="3">
        <f>Corrected!E17*100/Corrected!$O17</f>
        <v>60.474455782969962</v>
      </c>
      <c r="F17" s="3">
        <f>Corrected!F17*100/Corrected!$O17</f>
        <v>2.6942695428587106E-2</v>
      </c>
      <c r="G17" s="3">
        <f>Corrected!G17*100/Corrected!$O17</f>
        <v>19.270229134915798</v>
      </c>
      <c r="H17" s="3">
        <f>Corrected!H17*100/Corrected!$O17</f>
        <v>4.7017545286604188</v>
      </c>
      <c r="I17" s="3">
        <f>Corrected!I17*100/Corrected!$O17</f>
        <v>0.30399494087349227</v>
      </c>
      <c r="J17" s="3">
        <f>Corrected!J17*100/Corrected!$O17</f>
        <v>2.8264412562819682E-2</v>
      </c>
      <c r="K17" s="3">
        <f>Corrected!K17*100/Corrected!$O17</f>
        <v>1.0234157440911615</v>
      </c>
      <c r="L17" s="3">
        <f>Corrected!L17*100/Corrected!$O17</f>
        <v>8.3164475496889363</v>
      </c>
      <c r="M17" s="3">
        <f>Corrected!M17*100/Corrected!$O17</f>
        <v>5.854495210808798</v>
      </c>
      <c r="N17" s="3">
        <f>Corrected!N17*100/Corrected!$O17</f>
        <v>0</v>
      </c>
      <c r="O17" s="3">
        <f t="shared" si="0"/>
        <v>99.999999999999972</v>
      </c>
      <c r="Q17" s="3">
        <f t="shared" si="1"/>
        <v>14.170942760497734</v>
      </c>
    </row>
    <row r="18" spans="1:17" x14ac:dyDescent="0.2">
      <c r="A18" t="str">
        <f>Corrected!A18</f>
        <v>190405_3</v>
      </c>
      <c r="B18" t="str">
        <f>Corrected!B18</f>
        <v>MAY190405_3 J2 4</v>
      </c>
      <c r="C18" t="str">
        <f>Corrected!C18</f>
        <v>Dziani</v>
      </c>
      <c r="D18" t="str">
        <f>Corrected!D18</f>
        <v>Phonolite</v>
      </c>
      <c r="E18" s="3">
        <f>Corrected!E18*100/Corrected!$O18</f>
        <v>60.546660200596953</v>
      </c>
      <c r="F18" s="3">
        <f>Corrected!F18*100/Corrected!$O18</f>
        <v>0</v>
      </c>
      <c r="G18" s="3">
        <f>Corrected!G18*100/Corrected!$O18</f>
        <v>19.16790610942132</v>
      </c>
      <c r="H18" s="3">
        <f>Corrected!H18*100/Corrected!$O18</f>
        <v>4.4516454997575226</v>
      </c>
      <c r="I18" s="3">
        <f>Corrected!I18*100/Corrected!$O18</f>
        <v>0.20169267636441846</v>
      </c>
      <c r="J18" s="3">
        <f>Corrected!J18*100/Corrected!$O18</f>
        <v>4.9002798130791815E-2</v>
      </c>
      <c r="K18" s="3">
        <f>Corrected!K18*100/Corrected!$O18</f>
        <v>1.1396447855138394</v>
      </c>
      <c r="L18" s="3">
        <f>Corrected!L18*100/Corrected!$O18</f>
        <v>8.7205704209776602</v>
      </c>
      <c r="M18" s="3">
        <f>Corrected!M18*100/Corrected!$O18</f>
        <v>5.7228775092374828</v>
      </c>
      <c r="N18" s="3">
        <f>Corrected!N18*100/Corrected!$O18</f>
        <v>0</v>
      </c>
      <c r="O18" s="3">
        <f t="shared" si="0"/>
        <v>99.999999999999972</v>
      </c>
      <c r="Q18" s="3">
        <f t="shared" si="1"/>
        <v>14.443447930215143</v>
      </c>
    </row>
    <row r="19" spans="1:17" x14ac:dyDescent="0.2">
      <c r="A19" t="str">
        <f>Corrected!A19</f>
        <v>190405_5</v>
      </c>
      <c r="B19" t="str">
        <f>Corrected!B19</f>
        <v>MAY190405_5 J2 4</v>
      </c>
      <c r="C19" t="str">
        <f>Corrected!C19</f>
        <v>Dziani</v>
      </c>
      <c r="D19" t="str">
        <f>Corrected!D19</f>
        <v>Phonolite</v>
      </c>
      <c r="E19" s="3">
        <f>Corrected!E19*100/Corrected!$O19</f>
        <v>60.623122306199207</v>
      </c>
      <c r="F19" s="3">
        <f>Corrected!F19*100/Corrected!$O19</f>
        <v>0</v>
      </c>
      <c r="G19" s="3">
        <f>Corrected!G19*100/Corrected!$O19</f>
        <v>18.77253362101753</v>
      </c>
      <c r="H19" s="3">
        <f>Corrected!H19*100/Corrected!$O19</f>
        <v>4.6128958378024914</v>
      </c>
      <c r="I19" s="3">
        <f>Corrected!I19*100/Corrected!$O19</f>
        <v>0.23099714284826006</v>
      </c>
      <c r="J19" s="3">
        <f>Corrected!J19*100/Corrected!$O19</f>
        <v>2.912077036355365E-2</v>
      </c>
      <c r="K19" s="3">
        <f>Corrected!K19*100/Corrected!$O19</f>
        <v>1.0031639043387874</v>
      </c>
      <c r="L19" s="3">
        <f>Corrected!L19*100/Corrected!$O19</f>
        <v>9.1246462240931372</v>
      </c>
      <c r="M19" s="3">
        <f>Corrected!M19*100/Corrected!$O19</f>
        <v>5.6035201933370438</v>
      </c>
      <c r="N19" s="3">
        <f>Corrected!N19*100/Corrected!$O19</f>
        <v>0</v>
      </c>
      <c r="O19" s="3">
        <f t="shared" si="0"/>
        <v>100.00000000000003</v>
      </c>
      <c r="Q19" s="3">
        <f t="shared" si="1"/>
        <v>14.728166417430181</v>
      </c>
    </row>
    <row r="20" spans="1:17" x14ac:dyDescent="0.2">
      <c r="A20" t="str">
        <f>Corrected!A20</f>
        <v>190405_5</v>
      </c>
      <c r="B20" t="str">
        <f>Corrected!B20</f>
        <v>MAY190405_5 J2 5</v>
      </c>
      <c r="C20" t="str">
        <f>Corrected!C20</f>
        <v>Dziani</v>
      </c>
      <c r="D20" t="str">
        <f>Corrected!D20</f>
        <v>Phonolite</v>
      </c>
      <c r="E20" s="3">
        <f>Corrected!E20*100/Corrected!$O20</f>
        <v>60.241338769689534</v>
      </c>
      <c r="F20" s="3">
        <f>Corrected!F20*100/Corrected!$O20</f>
        <v>0.10695484712566578</v>
      </c>
      <c r="G20" s="3">
        <f>Corrected!G20*100/Corrected!$O20</f>
        <v>18.852285876499096</v>
      </c>
      <c r="H20" s="3">
        <f>Corrected!H20*100/Corrected!$O20</f>
        <v>4.8613966159816098</v>
      </c>
      <c r="I20" s="3">
        <f>Corrected!I20*100/Corrected!$O20</f>
        <v>0.17774288178398212</v>
      </c>
      <c r="J20" s="3">
        <f>Corrected!J20*100/Corrected!$O20</f>
        <v>2.4626405070360423E-2</v>
      </c>
      <c r="K20" s="3">
        <f>Corrected!K20*100/Corrected!$O20</f>
        <v>0.97959511717119885</v>
      </c>
      <c r="L20" s="3">
        <f>Corrected!L20*100/Corrected!$O20</f>
        <v>8.8819921216111641</v>
      </c>
      <c r="M20" s="3">
        <f>Corrected!M20*100/Corrected!$O20</f>
        <v>5.8740673650673934</v>
      </c>
      <c r="N20" s="3">
        <f>Corrected!N20*100/Corrected!$O20</f>
        <v>0</v>
      </c>
      <c r="O20" s="3">
        <f t="shared" si="0"/>
        <v>100</v>
      </c>
      <c r="Q20" s="3">
        <f t="shared" si="1"/>
        <v>14.756059486678557</v>
      </c>
    </row>
    <row r="21" spans="1:17" x14ac:dyDescent="0.2">
      <c r="A21" t="str">
        <f>Corrected!A21</f>
        <v>190405_5</v>
      </c>
      <c r="B21" t="str">
        <f>Corrected!B21</f>
        <v>MAY190405_5 J2 1</v>
      </c>
      <c r="C21" t="str">
        <f>Corrected!C21</f>
        <v>Dziani</v>
      </c>
      <c r="D21" t="str">
        <f>Corrected!D21</f>
        <v>Phonolite</v>
      </c>
      <c r="E21" s="3">
        <f>Corrected!E21*100/Corrected!$O21</f>
        <v>60.248758218015809</v>
      </c>
      <c r="F21" s="3">
        <f>Corrected!F21*100/Corrected!$O21</f>
        <v>0</v>
      </c>
      <c r="G21" s="3">
        <f>Corrected!G21*100/Corrected!$O21</f>
        <v>18.855922380512293</v>
      </c>
      <c r="H21" s="3">
        <f>Corrected!H21*100/Corrected!$O21</f>
        <v>4.8972728705795801</v>
      </c>
      <c r="I21" s="3">
        <f>Corrected!I21*100/Corrected!$O21</f>
        <v>0.20297121002780807</v>
      </c>
      <c r="J21" s="3">
        <f>Corrected!J21*100/Corrected!$O21</f>
        <v>2.5551705627866197E-2</v>
      </c>
      <c r="K21" s="3">
        <f>Corrected!K21*100/Corrected!$O21</f>
        <v>1.0192863861954848</v>
      </c>
      <c r="L21" s="3">
        <f>Corrected!L21*100/Corrected!$O21</f>
        <v>8.8960117702695598</v>
      </c>
      <c r="M21" s="3">
        <f>Corrected!M21*100/Corrected!$O21</f>
        <v>5.8542254587716025</v>
      </c>
      <c r="N21" s="3">
        <f>Corrected!N21*100/Corrected!$O21</f>
        <v>0</v>
      </c>
      <c r="O21" s="3">
        <f t="shared" si="0"/>
        <v>100.00000000000001</v>
      </c>
      <c r="Q21" s="3">
        <f t="shared" si="1"/>
        <v>14.750237229041161</v>
      </c>
    </row>
    <row r="22" spans="1:17" x14ac:dyDescent="0.2">
      <c r="A22" t="str">
        <f>Corrected!A22</f>
        <v>190405_5</v>
      </c>
      <c r="B22" t="str">
        <f>Corrected!B22</f>
        <v>MAY190405_5 J2 2</v>
      </c>
      <c r="C22" t="str">
        <f>Corrected!C22</f>
        <v>Dziani</v>
      </c>
      <c r="D22" t="str">
        <f>Corrected!D22</f>
        <v>Phonolite</v>
      </c>
      <c r="E22" s="3">
        <f>Corrected!E22*100/Corrected!$O22</f>
        <v>60.420322446186063</v>
      </c>
      <c r="F22" s="3">
        <f>Corrected!F22*100/Corrected!$O22</f>
        <v>4.3843624406284254E-2</v>
      </c>
      <c r="G22" s="3">
        <f>Corrected!G22*100/Corrected!$O22</f>
        <v>18.958765380003808</v>
      </c>
      <c r="H22" s="3">
        <f>Corrected!H22*100/Corrected!$O22</f>
        <v>4.754871942653363</v>
      </c>
      <c r="I22" s="3">
        <f>Corrected!I22*100/Corrected!$O22</f>
        <v>0.18124089807386518</v>
      </c>
      <c r="J22" s="3">
        <f>Corrected!J22*100/Corrected!$O22</f>
        <v>6.9367612323557717E-2</v>
      </c>
      <c r="K22" s="3">
        <f>Corrected!K22*100/Corrected!$O22</f>
        <v>1.1780143778270649</v>
      </c>
      <c r="L22" s="3">
        <f>Corrected!L22*100/Corrected!$O22</f>
        <v>8.7116046663613389</v>
      </c>
      <c r="M22" s="3">
        <f>Corrected!M22*100/Corrected!$O22</f>
        <v>5.6819690521646509</v>
      </c>
      <c r="N22" s="3">
        <f>Corrected!N22*100/Corrected!$O22</f>
        <v>0</v>
      </c>
      <c r="O22" s="3">
        <f t="shared" si="0"/>
        <v>100</v>
      </c>
      <c r="Q22" s="3">
        <f t="shared" si="1"/>
        <v>14.393573718525989</v>
      </c>
    </row>
    <row r="23" spans="1:17" x14ac:dyDescent="0.2">
      <c r="A23" t="str">
        <f>Corrected!A23</f>
        <v>190405_5</v>
      </c>
      <c r="B23" t="str">
        <f>Corrected!B23</f>
        <v>MAY190405_5 J2 3</v>
      </c>
      <c r="C23" t="str">
        <f>Corrected!C23</f>
        <v>Dziani</v>
      </c>
      <c r="D23" t="str">
        <f>Corrected!D23</f>
        <v>Phonolite</v>
      </c>
      <c r="E23" s="3">
        <f>Corrected!E23*100/Corrected!$O23</f>
        <v>60.55135593950093</v>
      </c>
      <c r="F23" s="3">
        <f>Corrected!F23*100/Corrected!$O23</f>
        <v>0</v>
      </c>
      <c r="G23" s="3">
        <f>Corrected!G23*100/Corrected!$O23</f>
        <v>18.855934375275503</v>
      </c>
      <c r="H23" s="3">
        <f>Corrected!H23*100/Corrected!$O23</f>
        <v>4.7137529395603837</v>
      </c>
      <c r="I23" s="3">
        <f>Corrected!I23*100/Corrected!$O23</f>
        <v>0.24131561088524081</v>
      </c>
      <c r="J23" s="3">
        <f>Corrected!J23*100/Corrected!$O23</f>
        <v>5.4331892000500266E-2</v>
      </c>
      <c r="K23" s="3">
        <f>Corrected!K23*100/Corrected!$O23</f>
        <v>1.0482979765983316</v>
      </c>
      <c r="L23" s="3">
        <f>Corrected!L23*100/Corrected!$O23</f>
        <v>8.8469747387456117</v>
      </c>
      <c r="M23" s="3">
        <f>Corrected!M23*100/Corrected!$O23</f>
        <v>5.6880365274335052</v>
      </c>
      <c r="N23" s="3">
        <f>Corrected!N23*100/Corrected!$O23</f>
        <v>0</v>
      </c>
      <c r="O23" s="3">
        <f t="shared" si="0"/>
        <v>100.00000000000001</v>
      </c>
      <c r="Q23" s="3">
        <f t="shared" si="1"/>
        <v>14.535011266179117</v>
      </c>
    </row>
    <row r="24" spans="1:17" x14ac:dyDescent="0.2">
      <c r="A24" t="str">
        <f>Corrected!A24</f>
        <v>190405_7</v>
      </c>
      <c r="B24" t="str">
        <f>Corrected!B24</f>
        <v>MAY190405_7 J1 6</v>
      </c>
      <c r="C24" t="str">
        <f>Corrected!C24</f>
        <v>Dziani</v>
      </c>
      <c r="D24" t="str">
        <f>Corrected!D24</f>
        <v>Phonolite</v>
      </c>
      <c r="E24" s="3">
        <f>Corrected!E24*100/Corrected!$O24</f>
        <v>60.074333470721427</v>
      </c>
      <c r="F24" s="3">
        <f>Corrected!F24*100/Corrected!$O24</f>
        <v>5.7867455774565653E-2</v>
      </c>
      <c r="G24" s="3">
        <f>Corrected!G24*100/Corrected!$O24</f>
        <v>18.884011211691071</v>
      </c>
      <c r="H24" s="3">
        <f>Corrected!H24*100/Corrected!$O24</f>
        <v>4.951727441199778</v>
      </c>
      <c r="I24" s="3">
        <f>Corrected!I24*100/Corrected!$O24</f>
        <v>0.19066453012756535</v>
      </c>
      <c r="J24" s="3">
        <f>Corrected!J24*100/Corrected!$O24</f>
        <v>3.5152166740499917E-2</v>
      </c>
      <c r="K24" s="3">
        <f>Corrected!K24*100/Corrected!$O24</f>
        <v>0.90079996875362955</v>
      </c>
      <c r="L24" s="3">
        <f>Corrected!L24*100/Corrected!$O24</f>
        <v>8.9393398998677167</v>
      </c>
      <c r="M24" s="3">
        <f>Corrected!M24*100/Corrected!$O24</f>
        <v>5.9661038551237366</v>
      </c>
      <c r="N24" s="3">
        <f>Corrected!N24*100/Corrected!$O24</f>
        <v>0</v>
      </c>
      <c r="O24" s="3">
        <f t="shared" si="0"/>
        <v>99.999999999999986</v>
      </c>
      <c r="Q24" s="3">
        <f t="shared" si="1"/>
        <v>14.905443754991452</v>
      </c>
    </row>
    <row r="25" spans="1:17" x14ac:dyDescent="0.2">
      <c r="A25" t="str">
        <f>Corrected!A25</f>
        <v>190405_7</v>
      </c>
      <c r="B25" t="str">
        <f>Corrected!B25</f>
        <v>MAY190405_7 J1 7</v>
      </c>
      <c r="C25" t="str">
        <f>Corrected!C25</f>
        <v>Dziani</v>
      </c>
      <c r="D25" t="str">
        <f>Corrected!D25</f>
        <v>Phonolite</v>
      </c>
      <c r="E25" s="3">
        <f>Corrected!E25*100/Corrected!$O25</f>
        <v>60.442149940225988</v>
      </c>
      <c r="F25" s="3">
        <f>Corrected!F25*100/Corrected!$O25</f>
        <v>3.9744754999733296E-2</v>
      </c>
      <c r="G25" s="3">
        <f>Corrected!G25*100/Corrected!$O25</f>
        <v>18.622823320967139</v>
      </c>
      <c r="H25" s="3">
        <f>Corrected!H25*100/Corrected!$O25</f>
        <v>4.8005388552046284</v>
      </c>
      <c r="I25" s="3">
        <f>Corrected!I25*100/Corrected!$O25</f>
        <v>0.10375472884140903</v>
      </c>
      <c r="J25" s="3">
        <f>Corrected!J25*100/Corrected!$O25</f>
        <v>3.9326389157630842E-2</v>
      </c>
      <c r="K25" s="3">
        <f>Corrected!K25*100/Corrected!$O25</f>
        <v>0.99476938105911417</v>
      </c>
      <c r="L25" s="3">
        <f>Corrected!L25*100/Corrected!$O25</f>
        <v>8.8647538283089347</v>
      </c>
      <c r="M25" s="3">
        <f>Corrected!M25*100/Corrected!$O25</f>
        <v>6.0921388012354356</v>
      </c>
      <c r="N25" s="3">
        <f>Corrected!N25*100/Corrected!$O25</f>
        <v>0</v>
      </c>
      <c r="O25" s="3">
        <f t="shared" si="0"/>
        <v>100.00000000000001</v>
      </c>
      <c r="Q25" s="3">
        <f t="shared" si="1"/>
        <v>14.95689262954437</v>
      </c>
    </row>
    <row r="26" spans="1:17" x14ac:dyDescent="0.2">
      <c r="A26" t="str">
        <f>Corrected!A26</f>
        <v>190405_7</v>
      </c>
      <c r="B26" t="str">
        <f>Corrected!B26</f>
        <v>MAY190405_7 J1 8</v>
      </c>
      <c r="C26" t="str">
        <f>Corrected!C26</f>
        <v>Dziani</v>
      </c>
      <c r="D26" t="str">
        <f>Corrected!D26</f>
        <v>Phonolite</v>
      </c>
      <c r="E26" s="3">
        <f>Corrected!E26*100/Corrected!$O26</f>
        <v>60.03172438944538</v>
      </c>
      <c r="F26" s="3">
        <f>Corrected!F26*100/Corrected!$O26</f>
        <v>0</v>
      </c>
      <c r="G26" s="3">
        <f>Corrected!G26*100/Corrected!$O26</f>
        <v>19.012358214151028</v>
      </c>
      <c r="H26" s="3">
        <f>Corrected!H26*100/Corrected!$O26</f>
        <v>4.7665325304500268</v>
      </c>
      <c r="I26" s="3">
        <f>Corrected!I26*100/Corrected!$O26</f>
        <v>0.25943132322407664</v>
      </c>
      <c r="J26" s="3">
        <f>Corrected!J26*100/Corrected!$O26</f>
        <v>4.2582377733664321E-2</v>
      </c>
      <c r="K26" s="3">
        <f>Corrected!K26*100/Corrected!$O26</f>
        <v>0.92282539774634598</v>
      </c>
      <c r="L26" s="3">
        <f>Corrected!L26*100/Corrected!$O26</f>
        <v>9.0334732715284503</v>
      </c>
      <c r="M26" s="3">
        <f>Corrected!M26*100/Corrected!$O26</f>
        <v>5.9310724957210414</v>
      </c>
      <c r="N26" s="3">
        <f>Corrected!N26*100/Corrected!$O26</f>
        <v>0</v>
      </c>
      <c r="O26" s="3">
        <f t="shared" si="0"/>
        <v>100.00000000000001</v>
      </c>
      <c r="Q26" s="3">
        <f t="shared" si="1"/>
        <v>14.964545767249492</v>
      </c>
    </row>
    <row r="27" spans="1:17" x14ac:dyDescent="0.2">
      <c r="A27" t="str">
        <f>Corrected!A27</f>
        <v>190405_7</v>
      </c>
      <c r="B27" t="str">
        <f>Corrected!B27</f>
        <v>MAY190405_7 J1 9</v>
      </c>
      <c r="C27" t="str">
        <f>Corrected!C27</f>
        <v>Dziani</v>
      </c>
      <c r="D27" t="str">
        <f>Corrected!D27</f>
        <v>Phonolite</v>
      </c>
      <c r="E27" s="3">
        <f>Corrected!E27*100/Corrected!$O27</f>
        <v>59.839202219346511</v>
      </c>
      <c r="F27" s="3">
        <f>Corrected!F27*100/Corrected!$O27</f>
        <v>0</v>
      </c>
      <c r="G27" s="3">
        <f>Corrected!G27*100/Corrected!$O27</f>
        <v>19.092732133551372</v>
      </c>
      <c r="H27" s="3">
        <f>Corrected!H27*100/Corrected!$O27</f>
        <v>4.8523022430899809</v>
      </c>
      <c r="I27" s="3">
        <f>Corrected!I27*100/Corrected!$O27</f>
        <v>0.34679858854824597</v>
      </c>
      <c r="J27" s="3">
        <f>Corrected!J27*100/Corrected!$O27</f>
        <v>2.6415897230853358E-2</v>
      </c>
      <c r="K27" s="3">
        <f>Corrected!K27*100/Corrected!$O27</f>
        <v>0.95148622827241047</v>
      </c>
      <c r="L27" s="3">
        <f>Corrected!L27*100/Corrected!$O27</f>
        <v>8.7479789782906536</v>
      </c>
      <c r="M27" s="3">
        <f>Corrected!M27*100/Corrected!$O27</f>
        <v>6.1430837116699681</v>
      </c>
      <c r="N27" s="3">
        <f>Corrected!N27*100/Corrected!$O27</f>
        <v>0</v>
      </c>
      <c r="O27" s="3">
        <f t="shared" si="0"/>
        <v>99.999999999999986</v>
      </c>
      <c r="Q27" s="3">
        <f t="shared" si="1"/>
        <v>14.891062689960622</v>
      </c>
    </row>
    <row r="28" spans="1:17" x14ac:dyDescent="0.2">
      <c r="A28" t="str">
        <f>Corrected!A28</f>
        <v>190405_7</v>
      </c>
      <c r="B28" t="str">
        <f>Corrected!B28</f>
        <v>MAY190405_7 J2 1</v>
      </c>
      <c r="C28" t="str">
        <f>Corrected!C28</f>
        <v>Dziani</v>
      </c>
      <c r="D28" t="str">
        <f>Corrected!D28</f>
        <v>Phonolite</v>
      </c>
      <c r="E28" s="3">
        <f>Corrected!E28*100/Corrected!$O28</f>
        <v>60.400308538201386</v>
      </c>
      <c r="F28" s="3">
        <f>Corrected!F28*100/Corrected!$O28</f>
        <v>0</v>
      </c>
      <c r="G28" s="3">
        <f>Corrected!G28*100/Corrected!$O28</f>
        <v>18.75202335063743</v>
      </c>
      <c r="H28" s="3">
        <f>Corrected!H28*100/Corrected!$O28</f>
        <v>4.6502453003615232</v>
      </c>
      <c r="I28" s="3">
        <f>Corrected!I28*100/Corrected!$O28</f>
        <v>0.25472097799531368</v>
      </c>
      <c r="J28" s="3">
        <f>Corrected!J28*100/Corrected!$O28</f>
        <v>3.7786561100244732E-2</v>
      </c>
      <c r="K28" s="3">
        <f>Corrected!K28*100/Corrected!$O28</f>
        <v>0.95601040535715609</v>
      </c>
      <c r="L28" s="3">
        <f>Corrected!L28*100/Corrected!$O28</f>
        <v>8.8464272962622559</v>
      </c>
      <c r="M28" s="3">
        <f>Corrected!M28*100/Corrected!$O28</f>
        <v>6.1024775700847034</v>
      </c>
      <c r="N28" s="3">
        <f>Corrected!N28*100/Corrected!$O28</f>
        <v>0</v>
      </c>
      <c r="O28" s="3">
        <f t="shared" si="0"/>
        <v>100.00000000000001</v>
      </c>
      <c r="Q28" s="3">
        <f t="shared" si="1"/>
        <v>14.948904866346959</v>
      </c>
    </row>
    <row r="29" spans="1:17" x14ac:dyDescent="0.2">
      <c r="A29" t="str">
        <f>Corrected!A29</f>
        <v>190405_7</v>
      </c>
      <c r="B29" t="str">
        <f>Corrected!B29</f>
        <v>MAY190405_7 J2 2</v>
      </c>
      <c r="C29" t="str">
        <f>Corrected!C29</f>
        <v>Dziani</v>
      </c>
      <c r="D29" t="str">
        <f>Corrected!D29</f>
        <v>Phonolite</v>
      </c>
      <c r="E29" s="3">
        <f>Corrected!E29*100/Corrected!$O29</f>
        <v>60.329934348951802</v>
      </c>
      <c r="F29" s="3">
        <f>Corrected!F29*100/Corrected!$O29</f>
        <v>8.0845938735362222E-2</v>
      </c>
      <c r="G29" s="3">
        <f>Corrected!G29*100/Corrected!$O29</f>
        <v>18.647634012508316</v>
      </c>
      <c r="H29" s="3">
        <f>Corrected!H29*100/Corrected!$O29</f>
        <v>4.941448883600505</v>
      </c>
      <c r="I29" s="3">
        <f>Corrected!I29*100/Corrected!$O29</f>
        <v>0.20843741384206849</v>
      </c>
      <c r="J29" s="3">
        <f>Corrected!J29*100/Corrected!$O29</f>
        <v>4.2081347598150076E-2</v>
      </c>
      <c r="K29" s="3">
        <f>Corrected!K29*100/Corrected!$O29</f>
        <v>0.99813639746351046</v>
      </c>
      <c r="L29" s="3">
        <f>Corrected!L29*100/Corrected!$O29</f>
        <v>8.7786251629874865</v>
      </c>
      <c r="M29" s="3">
        <f>Corrected!M29*100/Corrected!$O29</f>
        <v>5.9728564943127989</v>
      </c>
      <c r="N29" s="3">
        <f>Corrected!N29*100/Corrected!$O29</f>
        <v>0</v>
      </c>
      <c r="O29" s="3">
        <f t="shared" si="0"/>
        <v>99.999999999999986</v>
      </c>
      <c r="Q29" s="3">
        <f t="shared" si="1"/>
        <v>14.751481657300285</v>
      </c>
    </row>
    <row r="30" spans="1:17" x14ac:dyDescent="0.2">
      <c r="A30" t="str">
        <f>Corrected!A30</f>
        <v>190405_7</v>
      </c>
      <c r="B30" t="str">
        <f>Corrected!B30</f>
        <v>MAY190405_7 J2 3</v>
      </c>
      <c r="C30" t="str">
        <f>Corrected!C30</f>
        <v>Dziani</v>
      </c>
      <c r="D30" t="str">
        <f>Corrected!D30</f>
        <v>Phonolite</v>
      </c>
      <c r="E30" s="3">
        <f>Corrected!E30*100/Corrected!$O30</f>
        <v>59.974832258031242</v>
      </c>
      <c r="F30" s="3">
        <f>Corrected!F30*100/Corrected!$O30</f>
        <v>2.2382786914837104E-2</v>
      </c>
      <c r="G30" s="3">
        <f>Corrected!G30*100/Corrected!$O30</f>
        <v>18.828152801200623</v>
      </c>
      <c r="H30" s="3">
        <f>Corrected!H30*100/Corrected!$O30</f>
        <v>4.9712479177303655</v>
      </c>
      <c r="I30" s="3">
        <f>Corrected!I30*100/Corrected!$O30</f>
        <v>0.23909354870319083</v>
      </c>
      <c r="J30" s="3">
        <f>Corrected!J30*100/Corrected!$O30</f>
        <v>4.920087261925022E-2</v>
      </c>
      <c r="K30" s="3">
        <f>Corrected!K30*100/Corrected!$O30</f>
        <v>0.99814852062156068</v>
      </c>
      <c r="L30" s="3">
        <f>Corrected!L30*100/Corrected!$O30</f>
        <v>9.0419238882098405</v>
      </c>
      <c r="M30" s="3">
        <f>Corrected!M30*100/Corrected!$O30</f>
        <v>5.8750174059690874</v>
      </c>
      <c r="N30" s="3">
        <f>Corrected!N30*100/Corrected!$O30</f>
        <v>0</v>
      </c>
      <c r="O30" s="3">
        <f t="shared" si="0"/>
        <v>100</v>
      </c>
      <c r="Q30" s="3">
        <f t="shared" si="1"/>
        <v>14.916941294178928</v>
      </c>
    </row>
    <row r="31" spans="1:17" x14ac:dyDescent="0.2">
      <c r="A31" t="str">
        <f>Corrected!A31</f>
        <v>190405_7</v>
      </c>
      <c r="B31" t="str">
        <f>Corrected!B31</f>
        <v>MAY190405_7 J2 4</v>
      </c>
      <c r="C31" t="str">
        <f>Corrected!C31</f>
        <v>Dziani</v>
      </c>
      <c r="D31" t="str">
        <f>Corrected!D31</f>
        <v>Phonolite</v>
      </c>
      <c r="E31" s="3">
        <f>Corrected!E31*100/Corrected!$O31</f>
        <v>59.913793551026586</v>
      </c>
      <c r="F31" s="3">
        <f>Corrected!F31*100/Corrected!$O31</f>
        <v>1.7964003459887828E-2</v>
      </c>
      <c r="G31" s="3">
        <f>Corrected!G31*100/Corrected!$O31</f>
        <v>18.961680600018479</v>
      </c>
      <c r="H31" s="3">
        <f>Corrected!H31*100/Corrected!$O31</f>
        <v>4.7572419335913363</v>
      </c>
      <c r="I31" s="3">
        <f>Corrected!I31*100/Corrected!$O31</f>
        <v>0.29625029983271667</v>
      </c>
      <c r="J31" s="3">
        <f>Corrected!J31*100/Corrected!$O31</f>
        <v>3.4266596195161758E-2</v>
      </c>
      <c r="K31" s="3">
        <f>Corrected!K31*100/Corrected!$O31</f>
        <v>1.0024536959639141</v>
      </c>
      <c r="L31" s="3">
        <f>Corrected!L31*100/Corrected!$O31</f>
        <v>8.9370398022090516</v>
      </c>
      <c r="M31" s="3">
        <f>Corrected!M31*100/Corrected!$O31</f>
        <v>6.079309517702848</v>
      </c>
      <c r="N31" s="3">
        <f>Corrected!N31*100/Corrected!$O31</f>
        <v>0</v>
      </c>
      <c r="O31" s="3">
        <f t="shared" si="0"/>
        <v>99.999999999999986</v>
      </c>
      <c r="Q31" s="3">
        <f t="shared" si="1"/>
        <v>15.0163493199119</v>
      </c>
    </row>
    <row r="32" spans="1:17" x14ac:dyDescent="0.2">
      <c r="A32" t="str">
        <f>Corrected!A32</f>
        <v>190405_7</v>
      </c>
      <c r="B32" t="str">
        <f>Corrected!B32</f>
        <v>MAY190405_7 J2 5</v>
      </c>
      <c r="C32" t="str">
        <f>Corrected!C32</f>
        <v>Dziani</v>
      </c>
      <c r="D32" t="str">
        <f>Corrected!D32</f>
        <v>Phonolite</v>
      </c>
      <c r="E32" s="3">
        <f>Corrected!E32*100/Corrected!$O32</f>
        <v>60.175771690095601</v>
      </c>
      <c r="F32" s="3">
        <f>Corrected!F32*100/Corrected!$O32</f>
        <v>0.16263609731562104</v>
      </c>
      <c r="G32" s="3">
        <f>Corrected!G32*100/Corrected!$O32</f>
        <v>18.891663575022001</v>
      </c>
      <c r="H32" s="3">
        <f>Corrected!H32*100/Corrected!$O32</f>
        <v>4.8305518923463335</v>
      </c>
      <c r="I32" s="3">
        <f>Corrected!I32*100/Corrected!$O32</f>
        <v>0.19391626683127722</v>
      </c>
      <c r="J32" s="3">
        <f>Corrected!J32*100/Corrected!$O32</f>
        <v>4.1568331582267359E-2</v>
      </c>
      <c r="K32" s="3">
        <f>Corrected!K32*100/Corrected!$O32</f>
        <v>0.94817364339151833</v>
      </c>
      <c r="L32" s="3">
        <f>Corrected!L32*100/Corrected!$O32</f>
        <v>8.8838799049332238</v>
      </c>
      <c r="M32" s="3">
        <f>Corrected!M32*100/Corrected!$O32</f>
        <v>5.8718385984821309</v>
      </c>
      <c r="N32" s="3">
        <f>Corrected!N32*100/Corrected!$O32</f>
        <v>0</v>
      </c>
      <c r="O32" s="3">
        <f t="shared" si="0"/>
        <v>99.999999999999972</v>
      </c>
      <c r="Q32" s="3">
        <f t="shared" si="1"/>
        <v>14.755718503415356</v>
      </c>
    </row>
    <row r="33" spans="1:17" x14ac:dyDescent="0.2">
      <c r="A33" t="str">
        <f>Corrected!A33</f>
        <v>190407_4</v>
      </c>
      <c r="B33" t="str">
        <f>Corrected!B33</f>
        <v>MAY190407_4 J2 2</v>
      </c>
      <c r="C33" t="str">
        <f>Corrected!C33</f>
        <v>Mirandola</v>
      </c>
      <c r="D33" t="str">
        <f>Corrected!D33</f>
        <v>Phonolite</v>
      </c>
      <c r="E33" s="3">
        <f>Corrected!E33*100/Corrected!$O33</f>
        <v>61.146864534176643</v>
      </c>
      <c r="F33" s="3">
        <f>Corrected!F33*100/Corrected!$O33</f>
        <v>1.7842530439972186E-2</v>
      </c>
      <c r="G33" s="3">
        <f>Corrected!G33*100/Corrected!$O33</f>
        <v>18.894624476260205</v>
      </c>
      <c r="H33" s="3">
        <f>Corrected!H33*100/Corrected!$O33</f>
        <v>4.4090533409625525</v>
      </c>
      <c r="I33" s="3">
        <f>Corrected!I33*100/Corrected!$O33</f>
        <v>0.20775268201944633</v>
      </c>
      <c r="J33" s="3">
        <f>Corrected!J33*100/Corrected!$O33</f>
        <v>7.0549775532763592E-2</v>
      </c>
      <c r="K33" s="3">
        <f>Corrected!K33*100/Corrected!$O33</f>
        <v>1.2323651196987688</v>
      </c>
      <c r="L33" s="3">
        <f>Corrected!L33*100/Corrected!$O33</f>
        <v>8.5577492980912595</v>
      </c>
      <c r="M33" s="3">
        <f>Corrected!M33*100/Corrected!$O33</f>
        <v>5.4631982428183807</v>
      </c>
      <c r="N33" s="3">
        <f>Corrected!N33*100/Corrected!$O33</f>
        <v>0</v>
      </c>
      <c r="O33" s="3">
        <f t="shared" si="0"/>
        <v>100</v>
      </c>
      <c r="Q33" s="3">
        <f t="shared" si="1"/>
        <v>14.02094754090964</v>
      </c>
    </row>
    <row r="34" spans="1:17" x14ac:dyDescent="0.2">
      <c r="A34" t="str">
        <f>Corrected!A34</f>
        <v>190407_4</v>
      </c>
      <c r="B34" t="str">
        <f>Corrected!B34</f>
        <v>MAY190407_4 J1 2</v>
      </c>
      <c r="C34" t="str">
        <f>Corrected!C34</f>
        <v>Mirandola</v>
      </c>
      <c r="D34" t="str">
        <f>Corrected!D34</f>
        <v>Phonolite</v>
      </c>
      <c r="E34" s="3">
        <f>Corrected!E34*100/Corrected!$O34</f>
        <v>60.668809450266913</v>
      </c>
      <c r="F34" s="3">
        <f>Corrected!F34*100/Corrected!$O34</f>
        <v>1.3252229687644944E-2</v>
      </c>
      <c r="G34" s="3">
        <f>Corrected!G34*100/Corrected!$O34</f>
        <v>18.595732578160117</v>
      </c>
      <c r="H34" s="3">
        <f>Corrected!H34*100/Corrected!$O34</f>
        <v>5.1847819549485346</v>
      </c>
      <c r="I34" s="3">
        <f>Corrected!I34*100/Corrected!$O34</f>
        <v>0.3000100920826082</v>
      </c>
      <c r="J34" s="3">
        <f>Corrected!J34*100/Corrected!$O34</f>
        <v>6.9115474832486701E-2</v>
      </c>
      <c r="K34" s="3">
        <f>Corrected!K34*100/Corrected!$O34</f>
        <v>1.1550847276208065</v>
      </c>
      <c r="L34" s="3">
        <f>Corrected!L34*100/Corrected!$O34</f>
        <v>8.690404468244088</v>
      </c>
      <c r="M34" s="3">
        <f>Corrected!M34*100/Corrected!$O34</f>
        <v>5.3228090241567738</v>
      </c>
      <c r="N34" s="3">
        <f>Corrected!N34*100/Corrected!$O34</f>
        <v>0</v>
      </c>
      <c r="O34" s="3">
        <f t="shared" si="0"/>
        <v>99.999999999999957</v>
      </c>
      <c r="Q34" s="3">
        <f t="shared" si="1"/>
        <v>14.013213492400862</v>
      </c>
    </row>
    <row r="35" spans="1:17" x14ac:dyDescent="0.2">
      <c r="A35" t="str">
        <f>Corrected!A35</f>
        <v>190407_4</v>
      </c>
      <c r="B35" t="str">
        <f>Corrected!B35</f>
        <v>MAY190407_4 J1 5</v>
      </c>
      <c r="C35" t="str">
        <f>Corrected!C35</f>
        <v>Mirandola</v>
      </c>
      <c r="D35" t="str">
        <f>Corrected!D35</f>
        <v>Phonolite</v>
      </c>
      <c r="E35" s="3">
        <f>Corrected!E35*100/Corrected!$O35</f>
        <v>60.640632655622994</v>
      </c>
      <c r="F35" s="3">
        <f>Corrected!F35*100/Corrected!$O35</f>
        <v>9.2323017180989564E-2</v>
      </c>
      <c r="G35" s="3">
        <f>Corrected!G35*100/Corrected!$O35</f>
        <v>19.171400920800618</v>
      </c>
      <c r="H35" s="3">
        <f>Corrected!H35*100/Corrected!$O35</f>
        <v>4.6743589016800353</v>
      </c>
      <c r="I35" s="3">
        <f>Corrected!I35*100/Corrected!$O35</f>
        <v>0.19112484258520643</v>
      </c>
      <c r="J35" s="3">
        <f>Corrected!J35*100/Corrected!$O35</f>
        <v>2.4599224972566291E-2</v>
      </c>
      <c r="K35" s="3">
        <f>Corrected!K35*100/Corrected!$O35</f>
        <v>1.3479970359452378</v>
      </c>
      <c r="L35" s="3">
        <f>Corrected!L35*100/Corrected!$O35</f>
        <v>8.5236820686834651</v>
      </c>
      <c r="M35" s="3">
        <f>Corrected!M35*100/Corrected!$O35</f>
        <v>5.3338813325288807</v>
      </c>
      <c r="N35" s="3">
        <f>Corrected!N35*100/Corrected!$O35</f>
        <v>0</v>
      </c>
      <c r="O35" s="3">
        <f t="shared" si="0"/>
        <v>100</v>
      </c>
      <c r="Q35" s="3">
        <f t="shared" si="1"/>
        <v>13.857563401212346</v>
      </c>
    </row>
    <row r="36" spans="1:17" x14ac:dyDescent="0.2">
      <c r="A36" t="str">
        <f>Corrected!A36</f>
        <v>190407_3</v>
      </c>
      <c r="B36" t="str">
        <f>Corrected!B36</f>
        <v>MAY190407_3 J2 2</v>
      </c>
      <c r="C36" t="str">
        <f>Corrected!C36</f>
        <v>Mirandola</v>
      </c>
      <c r="D36" t="str">
        <f>Corrected!D36</f>
        <v>Phonolite</v>
      </c>
      <c r="E36" s="3">
        <f>Corrected!E36*100/Corrected!$O36</f>
        <v>60.244705882352939</v>
      </c>
      <c r="F36" s="3">
        <f>Corrected!F36*100/Corrected!$O36</f>
        <v>3.6183006535947707E-2</v>
      </c>
      <c r="G36" s="3">
        <f>Corrected!G36*100/Corrected!$O36</f>
        <v>19.106718954248365</v>
      </c>
      <c r="H36" s="3">
        <f>Corrected!H36*100/Corrected!$O36</f>
        <v>5.0139607843137242</v>
      </c>
      <c r="I36" s="3">
        <f>Corrected!I36*100/Corrected!$O36</f>
        <v>0.30274509803921562</v>
      </c>
      <c r="J36" s="3">
        <f>Corrected!J36*100/Corrected!$O36</f>
        <v>4.8732026143790845E-2</v>
      </c>
      <c r="K36" s="3">
        <f>Corrected!K36*100/Corrected!$O36</f>
        <v>0.9987973856209148</v>
      </c>
      <c r="L36" s="3">
        <f>Corrected!L36*100/Corrected!$O36</f>
        <v>8.5290457516339853</v>
      </c>
      <c r="M36" s="3">
        <f>Corrected!M36*100/Corrected!$O36</f>
        <v>5.7191111111111104</v>
      </c>
      <c r="N36" s="3">
        <f>Corrected!N36*100/Corrected!$O36</f>
        <v>0</v>
      </c>
      <c r="O36" s="3">
        <f t="shared" si="0"/>
        <v>100</v>
      </c>
      <c r="Q36" s="3">
        <f t="shared" si="1"/>
        <v>14.248156862745095</v>
      </c>
    </row>
    <row r="37" spans="1:17" x14ac:dyDescent="0.2">
      <c r="A37" t="str">
        <f>Corrected!A37</f>
        <v>190407_3</v>
      </c>
      <c r="B37" t="str">
        <f>Corrected!B37</f>
        <v>MAY190407_3 J2 4</v>
      </c>
      <c r="C37" t="str">
        <f>Corrected!C37</f>
        <v>Mirandola</v>
      </c>
      <c r="D37" t="str">
        <f>Corrected!D37</f>
        <v>Phonolite</v>
      </c>
      <c r="E37" s="3">
        <f>Corrected!E37*100/Corrected!$O37</f>
        <v>60.563913675036311</v>
      </c>
      <c r="F37" s="3">
        <f>Corrected!F37*100/Corrected!$O37</f>
        <v>3.9012243203984234E-2</v>
      </c>
      <c r="G37" s="3">
        <f>Corrected!G37*100/Corrected!$O37</f>
        <v>18.937227640589334</v>
      </c>
      <c r="H37" s="3">
        <f>Corrected!H37*100/Corrected!$O37</f>
        <v>4.7272255654700146</v>
      </c>
      <c r="I37" s="3">
        <f>Corrected!I37*100/Corrected!$O37</f>
        <v>0.31054160614235321</v>
      </c>
      <c r="J37" s="3">
        <f>Corrected!J37*100/Corrected!$O37</f>
        <v>3.1023033824444903E-2</v>
      </c>
      <c r="K37" s="3">
        <f>Corrected!K37*100/Corrected!$O37</f>
        <v>1.1045860136957875</v>
      </c>
      <c r="L37" s="3">
        <f>Corrected!L37*100/Corrected!$O37</f>
        <v>8.5038389707408175</v>
      </c>
      <c r="M37" s="3">
        <f>Corrected!M37*100/Corrected!$O37</f>
        <v>5.7826312512969489</v>
      </c>
      <c r="N37" s="3">
        <f>Corrected!N37*100/Corrected!$O37</f>
        <v>0</v>
      </c>
      <c r="O37" s="3">
        <f t="shared" si="0"/>
        <v>100</v>
      </c>
      <c r="Q37" s="3">
        <f t="shared" si="1"/>
        <v>14.286470222037767</v>
      </c>
    </row>
    <row r="38" spans="1:17" x14ac:dyDescent="0.2">
      <c r="A38" t="str">
        <f>Corrected!A38</f>
        <v>190407_3</v>
      </c>
      <c r="B38" t="str">
        <f>Corrected!B38</f>
        <v>MAY190407_3 J2 3</v>
      </c>
      <c r="C38" t="str">
        <f>Corrected!C38</f>
        <v>Mirandola</v>
      </c>
      <c r="D38" t="str">
        <f>Corrected!D38</f>
        <v>Phonolite</v>
      </c>
      <c r="E38" s="3">
        <f>Corrected!E38*100/Corrected!$O38</f>
        <v>60.518201262617104</v>
      </c>
      <c r="F38" s="3">
        <f>Corrected!F38*100/Corrected!$O38</f>
        <v>1.9472683864084812E-2</v>
      </c>
      <c r="G38" s="3">
        <f>Corrected!G38*100/Corrected!$O38</f>
        <v>18.827703000139827</v>
      </c>
      <c r="H38" s="3">
        <f>Corrected!H38*100/Corrected!$O38</f>
        <v>4.8097529144289481</v>
      </c>
      <c r="I38" s="3">
        <f>Corrected!I38*100/Corrected!$O38</f>
        <v>0.22735394192375613</v>
      </c>
      <c r="J38" s="3">
        <f>Corrected!J38*100/Corrected!$O38</f>
        <v>5.1374740407372686E-2</v>
      </c>
      <c r="K38" s="3">
        <f>Corrected!K38*100/Corrected!$O38</f>
        <v>1.0583610836341415</v>
      </c>
      <c r="L38" s="3">
        <f>Corrected!L38*100/Corrected!$O38</f>
        <v>8.6511541190423173</v>
      </c>
      <c r="M38" s="3">
        <f>Corrected!M38*100/Corrected!$O38</f>
        <v>5.8366262539424412</v>
      </c>
      <c r="N38" s="3">
        <f>Corrected!N38*100/Corrected!$O38</f>
        <v>0</v>
      </c>
      <c r="O38" s="3">
        <f t="shared" si="0"/>
        <v>99.999999999999972</v>
      </c>
      <c r="Q38" s="3">
        <f t="shared" si="1"/>
        <v>14.487780372984759</v>
      </c>
    </row>
    <row r="39" spans="1:17" x14ac:dyDescent="0.2">
      <c r="A39" t="str">
        <f>Corrected!A39</f>
        <v>190407_3</v>
      </c>
      <c r="B39" t="str">
        <f>Corrected!B39</f>
        <v>MAY190407_3 J1 1</v>
      </c>
      <c r="C39" t="str">
        <f>Corrected!C39</f>
        <v>Mirandola</v>
      </c>
      <c r="D39" t="str">
        <f>Corrected!D39</f>
        <v>Phonolite</v>
      </c>
      <c r="E39" s="3">
        <f>Corrected!E39*100/Corrected!$O39</f>
        <v>60.105639192616209</v>
      </c>
      <c r="F39" s="3">
        <f>Corrected!F39*100/Corrected!$O39</f>
        <v>4.8610163040555352E-3</v>
      </c>
      <c r="G39" s="3">
        <f>Corrected!G39*100/Corrected!$O39</f>
        <v>19.107620832454209</v>
      </c>
      <c r="H39" s="3">
        <f>Corrected!H39*100/Corrected!$O39</f>
        <v>5.1190638716857162</v>
      </c>
      <c r="I39" s="3">
        <f>Corrected!I39*100/Corrected!$O39</f>
        <v>0.222469065319648</v>
      </c>
      <c r="J39" s="3">
        <f>Corrected!J39*100/Corrected!$O39</f>
        <v>5.0678680616749197E-2</v>
      </c>
      <c r="K39" s="3">
        <f>Corrected!K39*100/Corrected!$O39</f>
        <v>0.94541595819939661</v>
      </c>
      <c r="L39" s="3">
        <f>Corrected!L39*100/Corrected!$O39</f>
        <v>8.6474377272783673</v>
      </c>
      <c r="M39" s="3">
        <f>Corrected!M39*100/Corrected!$O39</f>
        <v>5.7968136555256304</v>
      </c>
      <c r="N39" s="3">
        <f>Corrected!N39*100/Corrected!$O39</f>
        <v>0</v>
      </c>
      <c r="O39" s="3">
        <f t="shared" si="0"/>
        <v>99.999999999999972</v>
      </c>
      <c r="Q39" s="3">
        <f t="shared" si="1"/>
        <v>14.444251382803998</v>
      </c>
    </row>
    <row r="40" spans="1:17" x14ac:dyDescent="0.2">
      <c r="A40" t="str">
        <f>Corrected!A40</f>
        <v>190407_3</v>
      </c>
      <c r="B40" t="str">
        <f>Corrected!B40</f>
        <v>MAY190407_3 obs 3</v>
      </c>
      <c r="C40" t="str">
        <f>Corrected!C40</f>
        <v>Mirandola</v>
      </c>
      <c r="D40" t="str">
        <f>Corrected!D40</f>
        <v>Phonolite</v>
      </c>
      <c r="E40" s="3">
        <f>Corrected!E40*100/Corrected!$O40</f>
        <v>60.406059930382639</v>
      </c>
      <c r="F40" s="3">
        <f>Corrected!F40*100/Corrected!$O40</f>
        <v>9.6931633778042037E-2</v>
      </c>
      <c r="G40" s="3">
        <f>Corrected!G40*100/Corrected!$O40</f>
        <v>18.660113716600389</v>
      </c>
      <c r="H40" s="3">
        <f>Corrected!H40*100/Corrected!$O40</f>
        <v>4.6644864791209875</v>
      </c>
      <c r="I40" s="3">
        <f>Corrected!I40*100/Corrected!$O40</f>
        <v>0.32723458900574359</v>
      </c>
      <c r="J40" s="3">
        <f>Corrected!J40*100/Corrected!$O40</f>
        <v>3.4478344709122512E-2</v>
      </c>
      <c r="K40" s="3">
        <f>Corrected!K40*100/Corrected!$O40</f>
        <v>0.9794327383238155</v>
      </c>
      <c r="L40" s="3">
        <f>Corrected!L40*100/Corrected!$O40</f>
        <v>8.8315144458070609</v>
      </c>
      <c r="M40" s="3">
        <f>Corrected!M40*100/Corrected!$O40</f>
        <v>5.9997481222721847</v>
      </c>
      <c r="N40" s="3">
        <f>Corrected!N40*100/Corrected!$O40</f>
        <v>0</v>
      </c>
      <c r="O40" s="3">
        <f t="shared" si="0"/>
        <v>99.999999999999972</v>
      </c>
      <c r="Q40" s="3">
        <f t="shared" si="1"/>
        <v>14.831262568079246</v>
      </c>
    </row>
    <row r="41" spans="1:17" x14ac:dyDescent="0.2">
      <c r="A41" t="str">
        <f>Corrected!A41</f>
        <v>190407_3</v>
      </c>
      <c r="B41" t="str">
        <f>Corrected!B41</f>
        <v>MAY190407_3 J2 5</v>
      </c>
      <c r="C41" t="str">
        <f>Corrected!C41</f>
        <v>Mirandola</v>
      </c>
      <c r="D41" t="str">
        <f>Corrected!D41</f>
        <v>Phonolite</v>
      </c>
      <c r="E41" s="3">
        <f>Corrected!E41*100/Corrected!$O41</f>
        <v>60.456432691503885</v>
      </c>
      <c r="F41" s="3">
        <f>Corrected!F41*100/Corrected!$O41</f>
        <v>0</v>
      </c>
      <c r="G41" s="3">
        <f>Corrected!G41*100/Corrected!$O41</f>
        <v>19.135062836124501</v>
      </c>
      <c r="H41" s="3">
        <f>Corrected!H41*100/Corrected!$O41</f>
        <v>4.4055982306602308</v>
      </c>
      <c r="I41" s="3">
        <f>Corrected!I41*100/Corrected!$O41</f>
        <v>0.23024947649463487</v>
      </c>
      <c r="J41" s="3">
        <f>Corrected!J41*100/Corrected!$O41</f>
        <v>4.1488251703650031E-2</v>
      </c>
      <c r="K41" s="3">
        <f>Corrected!K41*100/Corrected!$O41</f>
        <v>1.1083142662823329</v>
      </c>
      <c r="L41" s="3">
        <f>Corrected!L41*100/Corrected!$O41</f>
        <v>8.8193496252124728</v>
      </c>
      <c r="M41" s="3">
        <f>Corrected!M41*100/Corrected!$O41</f>
        <v>5.8035046220182895</v>
      </c>
      <c r="N41" s="3">
        <f>Corrected!N41*100/Corrected!$O41</f>
        <v>0</v>
      </c>
      <c r="O41" s="3">
        <f t="shared" si="0"/>
        <v>100</v>
      </c>
      <c r="Q41" s="3">
        <f t="shared" si="1"/>
        <v>14.622854247230762</v>
      </c>
    </row>
    <row r="42" spans="1:17" x14ac:dyDescent="0.2">
      <c r="A42" t="str">
        <f>Corrected!A42</f>
        <v>190407_3</v>
      </c>
      <c r="B42" t="str">
        <f>Corrected!B42</f>
        <v>MAY190407_3 obs 5</v>
      </c>
      <c r="C42" t="str">
        <f>Corrected!C42</f>
        <v>Mirandola</v>
      </c>
      <c r="D42" t="str">
        <f>Corrected!D42</f>
        <v>Phonolite</v>
      </c>
      <c r="E42" s="3">
        <f>Corrected!E42*100/Corrected!$O42</f>
        <v>60.072974607815055</v>
      </c>
      <c r="F42" s="3">
        <f>Corrected!F42*100/Corrected!$O42</f>
        <v>4.3862288734226162E-3</v>
      </c>
      <c r="G42" s="3">
        <f>Corrected!G42*100/Corrected!$O42</f>
        <v>18.847625469096982</v>
      </c>
      <c r="H42" s="3">
        <f>Corrected!H42*100/Corrected!$O42</f>
        <v>5.1218912602859632</v>
      </c>
      <c r="I42" s="3">
        <f>Corrected!I42*100/Corrected!$O42</f>
        <v>0.2164552946372742</v>
      </c>
      <c r="J42" s="3">
        <f>Corrected!J42*100/Corrected!$O42</f>
        <v>5.2838757126346864E-2</v>
      </c>
      <c r="K42" s="3">
        <f>Corrected!K42*100/Corrected!$O42</f>
        <v>0.99628598620276032</v>
      </c>
      <c r="L42" s="3">
        <f>Corrected!L42*100/Corrected!$O42</f>
        <v>8.7292074900468339</v>
      </c>
      <c r="M42" s="3">
        <f>Corrected!M42*100/Corrected!$O42</f>
        <v>5.9583349059153923</v>
      </c>
      <c r="N42" s="3">
        <f>Corrected!N42*100/Corrected!$O42</f>
        <v>0</v>
      </c>
      <c r="O42" s="3">
        <f t="shared" si="0"/>
        <v>100.00000000000004</v>
      </c>
      <c r="Q42" s="3">
        <f t="shared" si="1"/>
        <v>14.687542395962225</v>
      </c>
    </row>
    <row r="43" spans="1:17" x14ac:dyDescent="0.2">
      <c r="A43" t="str">
        <f>Corrected!A43</f>
        <v>190407_3</v>
      </c>
      <c r="B43" t="str">
        <f>Corrected!B43</f>
        <v>MAY190407_3 J1 4</v>
      </c>
      <c r="C43" t="str">
        <f>Corrected!C43</f>
        <v>Mirandola</v>
      </c>
      <c r="D43" t="str">
        <f>Corrected!D43</f>
        <v>Phonolite</v>
      </c>
      <c r="E43" s="3">
        <f>Corrected!E43*100/Corrected!$O43</f>
        <v>60.280724300723044</v>
      </c>
      <c r="F43" s="3">
        <f>Corrected!F43*100/Corrected!$O43</f>
        <v>0</v>
      </c>
      <c r="G43" s="3">
        <f>Corrected!G43*100/Corrected!$O43</f>
        <v>19.28370607158277</v>
      </c>
      <c r="H43" s="3">
        <f>Corrected!H43*100/Corrected!$O43</f>
        <v>4.6089745019064283</v>
      </c>
      <c r="I43" s="3">
        <f>Corrected!I43*100/Corrected!$O43</f>
        <v>0.27040668435593951</v>
      </c>
      <c r="J43" s="3">
        <f>Corrected!J43*100/Corrected!$O43</f>
        <v>3.9425862149347998E-2</v>
      </c>
      <c r="K43" s="3">
        <f>Corrected!K43*100/Corrected!$O43</f>
        <v>0.88399066752342748</v>
      </c>
      <c r="L43" s="3">
        <f>Corrected!L43*100/Corrected!$O43</f>
        <v>8.7429129732370363</v>
      </c>
      <c r="M43" s="3">
        <f>Corrected!M43*100/Corrected!$O43</f>
        <v>5.8898589385220061</v>
      </c>
      <c r="N43" s="3">
        <f>Corrected!N43*100/Corrected!$O43</f>
        <v>0</v>
      </c>
      <c r="O43" s="3">
        <f t="shared" si="0"/>
        <v>100</v>
      </c>
      <c r="Q43" s="3">
        <f t="shared" si="1"/>
        <v>14.632771911759043</v>
      </c>
    </row>
    <row r="44" spans="1:17" x14ac:dyDescent="0.2">
      <c r="A44" t="str">
        <f>Corrected!A44</f>
        <v>190404-2d</v>
      </c>
      <c r="B44" t="str">
        <f>Corrected!B44</f>
        <v>190404-2d 5</v>
      </c>
      <c r="C44" t="str">
        <f>Corrected!C44</f>
        <v>Moya</v>
      </c>
      <c r="D44" t="str">
        <f>Corrected!D44</f>
        <v>Phonolite</v>
      </c>
      <c r="E44" s="3">
        <f>Corrected!E44*100/Corrected!$O44</f>
        <v>60.568533146624283</v>
      </c>
      <c r="F44" s="3">
        <f>Corrected!F44*100/Corrected!$O44</f>
        <v>1.4247420708015398E-2</v>
      </c>
      <c r="G44" s="3">
        <f>Corrected!G44*100/Corrected!$O44</f>
        <v>19.4445744804271</v>
      </c>
      <c r="H44" s="3">
        <f>Corrected!H44*100/Corrected!$O44</f>
        <v>4.5618205761249868</v>
      </c>
      <c r="I44" s="3">
        <f>Corrected!I44*100/Corrected!$O44</f>
        <v>0.34153102782928341</v>
      </c>
      <c r="J44" s="3">
        <f>Corrected!J44*100/Corrected!$O44</f>
        <v>5.86179594844062E-2</v>
      </c>
      <c r="K44" s="3">
        <f>Corrected!K44*100/Corrected!$O44</f>
        <v>1.2840996749552736</v>
      </c>
      <c r="L44" s="3">
        <f>Corrected!L44*100/Corrected!$O44</f>
        <v>8.1840237565563587</v>
      </c>
      <c r="M44" s="3">
        <f>Corrected!M44*100/Corrected!$O44</f>
        <v>5.5425519572903044</v>
      </c>
      <c r="N44" s="3">
        <f>Corrected!N44*100/Corrected!$O44</f>
        <v>0</v>
      </c>
      <c r="O44" s="3">
        <f t="shared" si="0"/>
        <v>100</v>
      </c>
      <c r="Q44" s="3">
        <f t="shared" si="1"/>
        <v>13.726575713846664</v>
      </c>
    </row>
    <row r="45" spans="1:17" x14ac:dyDescent="0.2">
      <c r="A45" t="str">
        <f>Corrected!A45</f>
        <v>190408-1b</v>
      </c>
      <c r="B45" t="str">
        <f>Corrected!B45</f>
        <v>190408-1b 1</v>
      </c>
      <c r="C45" t="str">
        <f>Corrected!C45</f>
        <v>Moya</v>
      </c>
      <c r="D45" t="str">
        <f>Corrected!D45</f>
        <v>Phonolite</v>
      </c>
      <c r="E45" s="3">
        <f>Corrected!E45*100/Corrected!$O45</f>
        <v>59.738146342652641</v>
      </c>
      <c r="F45" s="3">
        <f>Corrected!F45*100/Corrected!$O45</f>
        <v>6.937933430376364E-2</v>
      </c>
      <c r="G45" s="3">
        <f>Corrected!G45*100/Corrected!$O45</f>
        <v>20.128336531419286</v>
      </c>
      <c r="H45" s="3">
        <f>Corrected!H45*100/Corrected!$O45</f>
        <v>4.4251419330524975</v>
      </c>
      <c r="I45" s="3">
        <f>Corrected!I45*100/Corrected!$O45</f>
        <v>0.26045184942144944</v>
      </c>
      <c r="J45" s="3">
        <f>Corrected!J45*100/Corrected!$O45</f>
        <v>6.8871432881334918E-2</v>
      </c>
      <c r="K45" s="3">
        <f>Corrected!K45*100/Corrected!$O45</f>
        <v>0.64574586847587923</v>
      </c>
      <c r="L45" s="3">
        <f>Corrected!L45*100/Corrected!$O45</f>
        <v>8.595114191476803</v>
      </c>
      <c r="M45" s="3">
        <f>Corrected!M45*100/Corrected!$O45</f>
        <v>6.0688125163163331</v>
      </c>
      <c r="N45" s="3">
        <f>Corrected!N45*100/Corrected!$O45</f>
        <v>0</v>
      </c>
      <c r="O45" s="3">
        <f t="shared" si="0"/>
        <v>99.999999999999986</v>
      </c>
      <c r="Q45" s="3">
        <f t="shared" si="1"/>
        <v>14.663926707793136</v>
      </c>
    </row>
    <row r="46" spans="1:17" x14ac:dyDescent="0.2">
      <c r="A46" t="str">
        <f>Corrected!A46</f>
        <v>190408-1b</v>
      </c>
      <c r="B46" t="str">
        <f>Corrected!B46</f>
        <v>190408-1b 5</v>
      </c>
      <c r="C46" t="str">
        <f>Corrected!C46</f>
        <v>Moya</v>
      </c>
      <c r="D46" t="str">
        <f>Corrected!D46</f>
        <v>Phonolite</v>
      </c>
      <c r="E46" s="3">
        <f>Corrected!E46*100/Corrected!$O46</f>
        <v>60.250925127997164</v>
      </c>
      <c r="F46" s="3">
        <f>Corrected!F46*100/Corrected!$O46</f>
        <v>3.7917574897348809E-2</v>
      </c>
      <c r="G46" s="3">
        <f>Corrected!G46*100/Corrected!$O46</f>
        <v>20.367516601612003</v>
      </c>
      <c r="H46" s="3">
        <f>Corrected!H46*100/Corrected!$O46</f>
        <v>3.6221422415978104</v>
      </c>
      <c r="I46" s="3">
        <f>Corrected!I46*100/Corrected!$O46</f>
        <v>0.16424190196177826</v>
      </c>
      <c r="J46" s="3">
        <f>Corrected!J46*100/Corrected!$O46</f>
        <v>7.3503320322400756E-2</v>
      </c>
      <c r="K46" s="3">
        <f>Corrected!K46*100/Corrected!$O46</f>
        <v>0.9878846251330663</v>
      </c>
      <c r="L46" s="3">
        <f>Corrected!L46*100/Corrected!$O46</f>
        <v>8.3087139453540821</v>
      </c>
      <c r="M46" s="3">
        <f>Corrected!M46*100/Corrected!$O46</f>
        <v>6.1871546611243469</v>
      </c>
      <c r="N46" s="3">
        <f>Corrected!N46*100/Corrected!$O46</f>
        <v>0</v>
      </c>
      <c r="O46" s="3">
        <f t="shared" si="0"/>
        <v>100</v>
      </c>
      <c r="Q46" s="3">
        <f t="shared" si="1"/>
        <v>14.495868606478428</v>
      </c>
    </row>
    <row r="47" spans="1:17" x14ac:dyDescent="0.2">
      <c r="A47" t="str">
        <f>Corrected!A47</f>
        <v>190408-1b</v>
      </c>
      <c r="B47" t="str">
        <f>Corrected!B47</f>
        <v>190408-1b 3</v>
      </c>
      <c r="C47" t="str">
        <f>Corrected!C47</f>
        <v>Moya</v>
      </c>
      <c r="D47" t="str">
        <f>Corrected!D47</f>
        <v>Phonolite</v>
      </c>
      <c r="E47" s="3">
        <f>Corrected!E47*100/Corrected!$O47</f>
        <v>60.646451283736987</v>
      </c>
      <c r="F47" s="3">
        <f>Corrected!F47*100/Corrected!$O47</f>
        <v>4.0937612490206741E-2</v>
      </c>
      <c r="G47" s="3">
        <f>Corrected!G47*100/Corrected!$O47</f>
        <v>19.88176491525612</v>
      </c>
      <c r="H47" s="3">
        <f>Corrected!H47*100/Corrected!$O47</f>
        <v>4.1812830412411168</v>
      </c>
      <c r="I47" s="3">
        <f>Corrected!I47*100/Corrected!$O47</f>
        <v>6.755714376462689E-2</v>
      </c>
      <c r="J47" s="3">
        <f>Corrected!J47*100/Corrected!$O47</f>
        <v>8.0463583170406347E-2</v>
      </c>
      <c r="K47" s="3">
        <f>Corrected!K47*100/Corrected!$O47</f>
        <v>1.0374558987973821</v>
      </c>
      <c r="L47" s="3">
        <f>Corrected!L47*100/Corrected!$O47</f>
        <v>8.2340058462137264</v>
      </c>
      <c r="M47" s="3">
        <f>Corrected!M47*100/Corrected!$O47</f>
        <v>5.8300806753294436</v>
      </c>
      <c r="N47" s="3">
        <f>Corrected!N47*100/Corrected!$O47</f>
        <v>0</v>
      </c>
      <c r="O47" s="3">
        <f t="shared" si="0"/>
        <v>100.00000000000003</v>
      </c>
      <c r="Q47" s="3">
        <f t="shared" si="1"/>
        <v>14.064086521543171</v>
      </c>
    </row>
    <row r="48" spans="1:17" x14ac:dyDescent="0.2">
      <c r="A48" t="str">
        <f>Corrected!A48</f>
        <v>190408_1a</v>
      </c>
      <c r="B48" t="str">
        <f>Corrected!B48</f>
        <v>190408_1a 3</v>
      </c>
      <c r="C48" t="str">
        <f>Corrected!C48</f>
        <v>Moya</v>
      </c>
      <c r="D48" t="str">
        <f>Corrected!D48</f>
        <v>Phonolite</v>
      </c>
      <c r="E48" s="3">
        <f>Corrected!E48*100/Corrected!$O48</f>
        <v>59.298080379974365</v>
      </c>
      <c r="F48" s="3">
        <f>Corrected!F48*100/Corrected!$O48</f>
        <v>7.210601204129892E-2</v>
      </c>
      <c r="G48" s="3">
        <f>Corrected!G48*100/Corrected!$O48</f>
        <v>19.76919999797455</v>
      </c>
      <c r="H48" s="3">
        <f>Corrected!H48*100/Corrected!$O48</f>
        <v>4.9636684946350895</v>
      </c>
      <c r="I48" s="3">
        <f>Corrected!I48*100/Corrected!$O48</f>
        <v>0.17034032619868647</v>
      </c>
      <c r="J48" s="3">
        <f>Corrected!J48*100/Corrected!$O48</f>
        <v>5.1243879343956807E-2</v>
      </c>
      <c r="K48" s="3">
        <f>Corrected!K48*100/Corrected!$O48</f>
        <v>0.72754155969760026</v>
      </c>
      <c r="L48" s="3">
        <f>Corrected!L48*100/Corrected!$O48</f>
        <v>8.8258974008415727</v>
      </c>
      <c r="M48" s="3">
        <f>Corrected!M48*100/Corrected!$O48</f>
        <v>6.1219219492928643</v>
      </c>
      <c r="N48" s="3">
        <f>Corrected!N48*100/Corrected!$O48</f>
        <v>0</v>
      </c>
      <c r="O48" s="3">
        <f t="shared" si="0"/>
        <v>99.999999999999972</v>
      </c>
      <c r="Q48" s="3">
        <f t="shared" si="1"/>
        <v>14.947819350134438</v>
      </c>
    </row>
    <row r="49" spans="1:17" x14ac:dyDescent="0.2">
      <c r="A49" t="str">
        <f>Corrected!A49</f>
        <v>190408-2d</v>
      </c>
      <c r="B49" t="str">
        <f>Corrected!B49</f>
        <v>190408-2d 1</v>
      </c>
      <c r="C49" t="str">
        <f>Corrected!C49</f>
        <v>Moya</v>
      </c>
      <c r="D49" t="str">
        <f>Corrected!D49</f>
        <v>Phonolite</v>
      </c>
      <c r="E49" s="3">
        <f>Corrected!E49*100/Corrected!$O49</f>
        <v>59.877992225817785</v>
      </c>
      <c r="F49" s="3">
        <f>Corrected!F49*100/Corrected!$O49</f>
        <v>2.221487413789397E-2</v>
      </c>
      <c r="G49" s="3">
        <f>Corrected!G49*100/Corrected!$O49</f>
        <v>19.966974569599611</v>
      </c>
      <c r="H49" s="3">
        <f>Corrected!H49*100/Corrected!$O49</f>
        <v>4.4648825836410486</v>
      </c>
      <c r="I49" s="3">
        <f>Corrected!I49*100/Corrected!$O49</f>
        <v>0.27292559655126875</v>
      </c>
      <c r="J49" s="3">
        <f>Corrected!J49*100/Corrected!$O49</f>
        <v>5.6816843993231114E-2</v>
      </c>
      <c r="K49" s="3">
        <f>Corrected!K49*100/Corrected!$O49</f>
        <v>0.8816336224679393</v>
      </c>
      <c r="L49" s="3">
        <f>Corrected!L49*100/Corrected!$O49</f>
        <v>8.4654026369157975</v>
      </c>
      <c r="M49" s="3">
        <f>Corrected!M49*100/Corrected!$O49</f>
        <v>5.9911570468754318</v>
      </c>
      <c r="N49" s="3">
        <f>Corrected!N49*100/Corrected!$O49</f>
        <v>0</v>
      </c>
      <c r="O49" s="3">
        <f t="shared" si="0"/>
        <v>100.00000000000001</v>
      </c>
      <c r="Q49" s="3">
        <f t="shared" si="1"/>
        <v>14.45655968379123</v>
      </c>
    </row>
    <row r="50" spans="1:17" x14ac:dyDescent="0.2">
      <c r="A50" t="str">
        <f>Corrected!A50</f>
        <v>190406_2</v>
      </c>
      <c r="B50" t="str">
        <f>Corrected!B50</f>
        <v>190406_2b obs_9</v>
      </c>
      <c r="C50" t="str">
        <f>Corrected!C50</f>
        <v>Vigie</v>
      </c>
      <c r="D50" t="str">
        <f>Corrected!D50</f>
        <v>Phonolite</v>
      </c>
      <c r="E50" s="3">
        <f>Corrected!E50*100/Corrected!$O50</f>
        <v>60.255825864009459</v>
      </c>
      <c r="F50" s="3">
        <f>Corrected!F50*100/Corrected!$O50</f>
        <v>0.10180463315388875</v>
      </c>
      <c r="G50" s="3">
        <f>Corrected!G50*100/Corrected!$O50</f>
        <v>19.221987297368621</v>
      </c>
      <c r="H50" s="3">
        <f>Corrected!H50*100/Corrected!$O50</f>
        <v>4.6696616977800121</v>
      </c>
      <c r="I50" s="3">
        <f>Corrected!I50*100/Corrected!$O50</f>
        <v>0.29331416847206476</v>
      </c>
      <c r="J50" s="3">
        <f>Corrected!J50*100/Corrected!$O50</f>
        <v>6.2689123489228629E-2</v>
      </c>
      <c r="K50" s="3">
        <f>Corrected!K50*100/Corrected!$O50</f>
        <v>1.1023272163630085</v>
      </c>
      <c r="L50" s="3">
        <f>Corrected!L50*100/Corrected!$O50</f>
        <v>8.5770403432151276</v>
      </c>
      <c r="M50" s="3">
        <f>Corrected!M50*100/Corrected!$O50</f>
        <v>5.7153496561485939</v>
      </c>
      <c r="N50" s="3">
        <f>Corrected!N50*100/Corrected!$O50</f>
        <v>0</v>
      </c>
      <c r="O50" s="3">
        <f t="shared" si="0"/>
        <v>100.00000000000001</v>
      </c>
      <c r="Q50" s="3">
        <f t="shared" si="1"/>
        <v>14.292389999363721</v>
      </c>
    </row>
    <row r="51" spans="1:17" x14ac:dyDescent="0.2">
      <c r="A51" t="str">
        <f>Corrected!A51</f>
        <v>190406_2</v>
      </c>
      <c r="B51" t="str">
        <f>Corrected!B51</f>
        <v>190406_2ter 2</v>
      </c>
      <c r="C51" t="str">
        <f>Corrected!C51</f>
        <v>Vigie</v>
      </c>
      <c r="D51" t="str">
        <f>Corrected!D51</f>
        <v>Phonolite</v>
      </c>
      <c r="E51" s="3">
        <f>Corrected!E51*100/Corrected!$O51</f>
        <v>60.054188968999931</v>
      </c>
      <c r="F51" s="3">
        <f>Corrected!F51*100/Corrected!$O51</f>
        <v>4.861252192227801E-2</v>
      </c>
      <c r="G51" s="3">
        <f>Corrected!G51*100/Corrected!$O51</f>
        <v>19.546068915764558</v>
      </c>
      <c r="H51" s="3">
        <f>Corrected!H51*100/Corrected!$O51</f>
        <v>4.9500814700260785</v>
      </c>
      <c r="I51" s="3">
        <f>Corrected!I51*100/Corrected!$O51</f>
        <v>0.2315573005850087</v>
      </c>
      <c r="J51" s="3">
        <f>Corrected!J51*100/Corrected!$O51</f>
        <v>4.0631361606680128E-2</v>
      </c>
      <c r="K51" s="3">
        <f>Corrected!K51*100/Corrected!$O51</f>
        <v>0.87730572611974644</v>
      </c>
      <c r="L51" s="3">
        <f>Corrected!L51*100/Corrected!$O51</f>
        <v>8.5081241992926824</v>
      </c>
      <c r="M51" s="3">
        <f>Corrected!M51*100/Corrected!$O51</f>
        <v>5.7434295356830427</v>
      </c>
      <c r="N51" s="3">
        <f>Corrected!N51*100/Corrected!$O51</f>
        <v>0</v>
      </c>
      <c r="O51" s="3">
        <f t="shared" si="0"/>
        <v>100.00000000000001</v>
      </c>
      <c r="Q51" s="3">
        <f t="shared" si="1"/>
        <v>14.251553734975726</v>
      </c>
    </row>
    <row r="52" spans="1:17" x14ac:dyDescent="0.2">
      <c r="A52" t="str">
        <f>Corrected!A52</f>
        <v>190406_2</v>
      </c>
      <c r="B52" t="str">
        <f>Corrected!B52</f>
        <v>190406_2ter 5</v>
      </c>
      <c r="C52" t="str">
        <f>Corrected!C52</f>
        <v>Vigie</v>
      </c>
      <c r="D52" t="str">
        <f>Corrected!D52</f>
        <v>Phonolite</v>
      </c>
      <c r="E52" s="3">
        <f>Corrected!E52*100/Corrected!$O52</f>
        <v>60.161162322202543</v>
      </c>
      <c r="F52" s="3">
        <f>Corrected!F52*100/Corrected!$O52</f>
        <v>1.7693090072314038E-2</v>
      </c>
      <c r="G52" s="3">
        <f>Corrected!G52*100/Corrected!$O52</f>
        <v>19.541345440511378</v>
      </c>
      <c r="H52" s="3">
        <f>Corrected!H52*100/Corrected!$O52</f>
        <v>4.7351261641484186</v>
      </c>
      <c r="I52" s="3">
        <f>Corrected!I52*100/Corrected!$O52</f>
        <v>0.23145872802202633</v>
      </c>
      <c r="J52" s="3">
        <f>Corrected!J52*100/Corrected!$O52</f>
        <v>5.5769447654837823E-2</v>
      </c>
      <c r="K52" s="3">
        <f>Corrected!K52*100/Corrected!$O52</f>
        <v>1.1044213066191815</v>
      </c>
      <c r="L52" s="3">
        <f>Corrected!L52*100/Corrected!$O52</f>
        <v>8.5224821232535835</v>
      </c>
      <c r="M52" s="3">
        <f>Corrected!M52*100/Corrected!$O52</f>
        <v>5.6305413775157032</v>
      </c>
      <c r="N52" s="3">
        <f>Corrected!N52*100/Corrected!$O52</f>
        <v>0</v>
      </c>
      <c r="O52" s="3">
        <f t="shared" si="0"/>
        <v>99.999999999999986</v>
      </c>
      <c r="Q52" s="3">
        <f t="shared" si="1"/>
        <v>14.153023500769287</v>
      </c>
    </row>
    <row r="53" spans="1:17" x14ac:dyDescent="0.2">
      <c r="A53" t="str">
        <f>Corrected!A53</f>
        <v>190406_2</v>
      </c>
      <c r="B53" t="str">
        <f>Corrected!B53</f>
        <v>190406_2b obs_1</v>
      </c>
      <c r="C53" t="str">
        <f>Corrected!C53</f>
        <v>Vigie</v>
      </c>
      <c r="D53" t="str">
        <f>Corrected!D53</f>
        <v>Phonolite</v>
      </c>
      <c r="E53" s="3">
        <f>Corrected!E53*100/Corrected!$O53</f>
        <v>59.956131955904326</v>
      </c>
      <c r="F53" s="3">
        <f>Corrected!F53*100/Corrected!$O53</f>
        <v>4.4592280672712301E-2</v>
      </c>
      <c r="G53" s="3">
        <f>Corrected!G53*100/Corrected!$O53</f>
        <v>19.234171550952624</v>
      </c>
      <c r="H53" s="3">
        <f>Corrected!H53*100/Corrected!$O53</f>
        <v>4.7650628275230584</v>
      </c>
      <c r="I53" s="3">
        <f>Corrected!I53*100/Corrected!$O53</f>
        <v>0.32704454572260694</v>
      </c>
      <c r="J53" s="3">
        <f>Corrected!J53*100/Corrected!$O53</f>
        <v>5.6386990641828789E-2</v>
      </c>
      <c r="K53" s="3">
        <f>Corrected!K53*100/Corrected!$O53</f>
        <v>1.0281055523079865</v>
      </c>
      <c r="L53" s="3">
        <f>Corrected!L53*100/Corrected!$O53</f>
        <v>8.5409219531625844</v>
      </c>
      <c r="M53" s="3">
        <f>Corrected!M53*100/Corrected!$O53</f>
        <v>5.9739171369893471</v>
      </c>
      <c r="N53" s="3">
        <f>Corrected!N53*100/Corrected!$O53</f>
        <v>7.3665206122902935E-2</v>
      </c>
      <c r="O53" s="3">
        <f t="shared" si="0"/>
        <v>99.999999999999957</v>
      </c>
      <c r="Q53" s="3">
        <f t="shared" si="1"/>
        <v>14.514839090151931</v>
      </c>
    </row>
    <row r="54" spans="1:17" x14ac:dyDescent="0.2">
      <c r="A54" t="str">
        <f>Corrected!A54</f>
        <v>190406_2</v>
      </c>
      <c r="B54" t="str">
        <f>Corrected!B54</f>
        <v>190406_2ter J1 17</v>
      </c>
      <c r="C54" t="str">
        <f>Corrected!C54</f>
        <v>Vigie</v>
      </c>
      <c r="D54" t="str">
        <f>Corrected!D54</f>
        <v>Phonolite</v>
      </c>
      <c r="E54" s="3">
        <f>Corrected!E54*100/Corrected!$O54</f>
        <v>60.086314507063086</v>
      </c>
      <c r="F54" s="3">
        <f>Corrected!F54*100/Corrected!$O54</f>
        <v>3.0819222507547091E-2</v>
      </c>
      <c r="G54" s="3">
        <f>Corrected!G54*100/Corrected!$O54</f>
        <v>19.389944866686179</v>
      </c>
      <c r="H54" s="3">
        <f>Corrected!H54*100/Corrected!$O54</f>
        <v>4.7021032568058256</v>
      </c>
      <c r="I54" s="3">
        <f>Corrected!I54*100/Corrected!$O54</f>
        <v>0.25658554040679304</v>
      </c>
      <c r="J54" s="3">
        <f>Corrected!J54*100/Corrected!$O54</f>
        <v>2.6992674746542926E-2</v>
      </c>
      <c r="K54" s="3">
        <f>Corrected!K54*100/Corrected!$O54</f>
        <v>1.1352436425011558</v>
      </c>
      <c r="L54" s="3">
        <f>Corrected!L54*100/Corrected!$O54</f>
        <v>8.6648554340597919</v>
      </c>
      <c r="M54" s="3">
        <f>Corrected!M54*100/Corrected!$O54</f>
        <v>5.7071408552230825</v>
      </c>
      <c r="N54" s="3">
        <f>Corrected!N54*100/Corrected!$O54</f>
        <v>0</v>
      </c>
      <c r="O54" s="3">
        <f t="shared" si="0"/>
        <v>99.999999999999986</v>
      </c>
      <c r="Q54" s="3">
        <f t="shared" si="1"/>
        <v>14.371996289282874</v>
      </c>
    </row>
    <row r="55" spans="1:17" x14ac:dyDescent="0.2">
      <c r="A55" t="str">
        <f>Corrected!A55</f>
        <v>190406_2</v>
      </c>
      <c r="B55" t="str">
        <f>Corrected!B55</f>
        <v>190406_2ter J1 9</v>
      </c>
      <c r="C55" t="str">
        <f>Corrected!C55</f>
        <v>Vigie</v>
      </c>
      <c r="D55" t="str">
        <f>Corrected!D55</f>
        <v>Phonolite</v>
      </c>
      <c r="E55" s="3">
        <f>Corrected!E55*100/Corrected!$O55</f>
        <v>60.053728812512965</v>
      </c>
      <c r="F55" s="3">
        <f>Corrected!F55*100/Corrected!$O55</f>
        <v>3.9921063299578757E-2</v>
      </c>
      <c r="G55" s="3">
        <f>Corrected!G55*100/Corrected!$O55</f>
        <v>19.522531736216422</v>
      </c>
      <c r="H55" s="3">
        <f>Corrected!H55*100/Corrected!$O55</f>
        <v>4.664591045746656</v>
      </c>
      <c r="I55" s="3">
        <f>Corrected!I55*100/Corrected!$O55</f>
        <v>0.23139812206379543</v>
      </c>
      <c r="J55" s="3">
        <f>Corrected!J55*100/Corrected!$O55</f>
        <v>7.2845651587891136E-2</v>
      </c>
      <c r="K55" s="3">
        <f>Corrected!K55*100/Corrected!$O55</f>
        <v>1.11089618671534</v>
      </c>
      <c r="L55" s="3">
        <f>Corrected!L55*100/Corrected!$O55</f>
        <v>8.5764436917517699</v>
      </c>
      <c r="M55" s="3">
        <f>Corrected!M55*100/Corrected!$O55</f>
        <v>5.7276436901055421</v>
      </c>
      <c r="N55" s="3">
        <f>Corrected!N55*100/Corrected!$O55</f>
        <v>0</v>
      </c>
      <c r="O55" s="3">
        <f t="shared" si="0"/>
        <v>99.999999999999972</v>
      </c>
      <c r="Q55" s="3">
        <f t="shared" si="1"/>
        <v>14.304087381857311</v>
      </c>
    </row>
    <row r="56" spans="1:17" x14ac:dyDescent="0.2">
      <c r="A56" t="str">
        <f>Corrected!A56</f>
        <v>181217_19</v>
      </c>
      <c r="B56" t="str">
        <f>Corrected!B56</f>
        <v>May181217_19 J1 2</v>
      </c>
      <c r="C56" t="str">
        <f>Corrected!C56</f>
        <v>Vigie</v>
      </c>
      <c r="D56" t="str">
        <f>Corrected!D56</f>
        <v>Phonolite</v>
      </c>
      <c r="E56" s="3">
        <f>Corrected!E56*100/Corrected!$O56</f>
        <v>60.555221720725577</v>
      </c>
      <c r="F56" s="3">
        <f>Corrected!F56*100/Corrected!$O56</f>
        <v>7.163419765060447E-2</v>
      </c>
      <c r="G56" s="3">
        <f>Corrected!G56*100/Corrected!$O56</f>
        <v>19.271557512984341</v>
      </c>
      <c r="H56" s="3">
        <f>Corrected!H56*100/Corrected!$O56</f>
        <v>4.9741962282275844</v>
      </c>
      <c r="I56" s="3">
        <f>Corrected!I56*100/Corrected!$O56</f>
        <v>5.4524446844848577E-2</v>
      </c>
      <c r="J56" s="3">
        <f>Corrected!J56*100/Corrected!$O56</f>
        <v>6.5862233523361513E-2</v>
      </c>
      <c r="K56" s="3">
        <f>Corrected!K56*100/Corrected!$O56</f>
        <v>1.0389535429037309</v>
      </c>
      <c r="L56" s="3">
        <f>Corrected!L56*100/Corrected!$O56</f>
        <v>8.2319546241162964</v>
      </c>
      <c r="M56" s="3">
        <f>Corrected!M56*100/Corrected!$O56</f>
        <v>5.7360954930236545</v>
      </c>
      <c r="N56" s="3">
        <f>Corrected!N56*100/Corrected!$O56</f>
        <v>0</v>
      </c>
      <c r="O56" s="3">
        <f t="shared" si="0"/>
        <v>100</v>
      </c>
      <c r="Q56" s="3">
        <f t="shared" si="1"/>
        <v>13.968050117139951</v>
      </c>
    </row>
    <row r="57" spans="1:17" x14ac:dyDescent="0.2">
      <c r="A57" t="str">
        <f>Corrected!A57</f>
        <v>181217_19</v>
      </c>
      <c r="B57" t="str">
        <f>Corrected!B57</f>
        <v>May181217_19 J2 1</v>
      </c>
      <c r="C57" t="str">
        <f>Corrected!C57</f>
        <v>Vigie</v>
      </c>
      <c r="D57" t="str">
        <f>Corrected!D57</f>
        <v>Phonolite</v>
      </c>
      <c r="E57" s="3">
        <f>Corrected!E57*100/Corrected!$O57</f>
        <v>60.807414081606382</v>
      </c>
      <c r="F57" s="3">
        <f>Corrected!F57*100/Corrected!$O57</f>
        <v>0</v>
      </c>
      <c r="G57" s="3">
        <f>Corrected!G57*100/Corrected!$O57</f>
        <v>19.165400952503539</v>
      </c>
      <c r="H57" s="3">
        <f>Corrected!H57*100/Corrected!$O57</f>
        <v>4.6816836143647826</v>
      </c>
      <c r="I57" s="3">
        <f>Corrected!I57*100/Corrected!$O57</f>
        <v>0.15054704595185994</v>
      </c>
      <c r="J57" s="3">
        <f>Corrected!J57*100/Corrected!$O57</f>
        <v>4.3248809370575368E-2</v>
      </c>
      <c r="K57" s="3">
        <f>Corrected!K57*100/Corrected!$O57</f>
        <v>1.0262324623503669</v>
      </c>
      <c r="L57" s="3">
        <f>Corrected!L57*100/Corrected!$O57</f>
        <v>8.3403269404041716</v>
      </c>
      <c r="M57" s="3">
        <f>Corrected!M57*100/Corrected!$O57</f>
        <v>5.7851460934483212</v>
      </c>
      <c r="N57" s="3">
        <f>Corrected!N57*100/Corrected!$O57</f>
        <v>0</v>
      </c>
      <c r="O57" s="3">
        <f t="shared" si="0"/>
        <v>99.999999999999986</v>
      </c>
      <c r="Q57" s="3">
        <f t="shared" si="1"/>
        <v>14.125473033852494</v>
      </c>
    </row>
    <row r="58" spans="1:17" x14ac:dyDescent="0.2">
      <c r="A58" t="str">
        <f>Corrected!A58</f>
        <v>181217_19</v>
      </c>
      <c r="B58" t="str">
        <f>Corrected!B58</f>
        <v>May181217_19 J2 2</v>
      </c>
      <c r="C58" t="str">
        <f>Corrected!C58</f>
        <v>Vigie</v>
      </c>
      <c r="D58" t="str">
        <f>Corrected!D58</f>
        <v>Phonolite</v>
      </c>
      <c r="E58" s="3">
        <f>Corrected!E58*100/Corrected!$O58</f>
        <v>60.649487969966167</v>
      </c>
      <c r="F58" s="3">
        <f>Corrected!F58*100/Corrected!$O58</f>
        <v>4.8769706333732146E-3</v>
      </c>
      <c r="G58" s="3">
        <f>Corrected!G58*100/Corrected!$O58</f>
        <v>18.954917075934436</v>
      </c>
      <c r="H58" s="3">
        <f>Corrected!H58*100/Corrected!$O58</f>
        <v>4.6823068693687864</v>
      </c>
      <c r="I58" s="3">
        <f>Corrected!I58*100/Corrected!$O58</f>
        <v>0.25297988093965734</v>
      </c>
      <c r="J58" s="3">
        <f>Corrected!J58*100/Corrected!$O58</f>
        <v>3.777058107548617E-2</v>
      </c>
      <c r="K58" s="3">
        <f>Corrected!K58*100/Corrected!$O58</f>
        <v>1.0838288992677281</v>
      </c>
      <c r="L58" s="3">
        <f>Corrected!L58*100/Corrected!$O58</f>
        <v>8.6094096478930986</v>
      </c>
      <c r="M58" s="3">
        <f>Corrected!M58*100/Corrected!$O58</f>
        <v>5.7244221049212793</v>
      </c>
      <c r="N58" s="3">
        <f>Corrected!N58*100/Corrected!$O58</f>
        <v>0</v>
      </c>
      <c r="O58" s="3">
        <f t="shared" si="0"/>
        <v>100.00000000000003</v>
      </c>
      <c r="Q58" s="3">
        <f t="shared" si="1"/>
        <v>14.333831752814378</v>
      </c>
    </row>
    <row r="59" spans="1:17" x14ac:dyDescent="0.2">
      <c r="A59" t="str">
        <f>Corrected!A59</f>
        <v>181217_19</v>
      </c>
      <c r="B59" t="str">
        <f>Corrected!B59</f>
        <v>May181217_19 J2 3</v>
      </c>
      <c r="C59" t="str">
        <f>Corrected!C59</f>
        <v>Vigie</v>
      </c>
      <c r="D59" t="str">
        <f>Corrected!D59</f>
        <v>Phonolite</v>
      </c>
      <c r="E59" s="3">
        <f>Corrected!E59*100/Corrected!$O59</f>
        <v>60.450093705305044</v>
      </c>
      <c r="F59" s="3">
        <f>Corrected!F59*100/Corrected!$O59</f>
        <v>6.3394926761906334E-2</v>
      </c>
      <c r="G59" s="3">
        <f>Corrected!G59*100/Corrected!$O59</f>
        <v>19.378298180144341</v>
      </c>
      <c r="H59" s="3">
        <f>Corrected!H59*100/Corrected!$O59</f>
        <v>4.8050683062355128</v>
      </c>
      <c r="I59" s="3">
        <f>Corrected!I59*100/Corrected!$O59</f>
        <v>0.24166104982820696</v>
      </c>
      <c r="J59" s="3">
        <f>Corrected!J59*100/Corrected!$O59</f>
        <v>4.6133423202748693E-2</v>
      </c>
      <c r="K59" s="3">
        <f>Corrected!K59*100/Corrected!$O59</f>
        <v>1.1255938779200712</v>
      </c>
      <c r="L59" s="3">
        <f>Corrected!L59*100/Corrected!$O59</f>
        <v>8.3698770323365501</v>
      </c>
      <c r="M59" s="3">
        <f>Corrected!M59*100/Corrected!$O59</f>
        <v>5.5198794982656301</v>
      </c>
      <c r="N59" s="3">
        <f>Corrected!N59*100/Corrected!$O59</f>
        <v>0</v>
      </c>
      <c r="O59" s="3">
        <f t="shared" si="0"/>
        <v>100</v>
      </c>
      <c r="Q59" s="3">
        <f t="shared" si="1"/>
        <v>13.889756530602181</v>
      </c>
    </row>
    <row r="60" spans="1:17" x14ac:dyDescent="0.2">
      <c r="A60" t="str">
        <f>Corrected!A60</f>
        <v>181217_19</v>
      </c>
      <c r="B60" t="str">
        <f>Corrected!B60</f>
        <v>May181217_19 J2 4</v>
      </c>
      <c r="C60" t="str">
        <f>Corrected!C60</f>
        <v>Vigie</v>
      </c>
      <c r="D60" t="str">
        <f>Corrected!D60</f>
        <v>Phonolite</v>
      </c>
      <c r="E60" s="3">
        <f>Corrected!E60*100/Corrected!$O60</f>
        <v>60.41592821873995</v>
      </c>
      <c r="F60" s="3">
        <f>Corrected!F60*100/Corrected!$O60</f>
        <v>0.10273012785109592</v>
      </c>
      <c r="G60" s="3">
        <f>Corrected!G60*100/Corrected!$O60</f>
        <v>19.184980175249148</v>
      </c>
      <c r="H60" s="3">
        <f>Corrected!H60*100/Corrected!$O60</f>
        <v>4.7256889203960002</v>
      </c>
      <c r="I60" s="3">
        <f>Corrected!I60*100/Corrected!$O60</f>
        <v>0.23915408900942192</v>
      </c>
      <c r="J60" s="3">
        <f>Corrected!J60*100/Corrected!$O60</f>
        <v>2.1329123836686916E-2</v>
      </c>
      <c r="K60" s="3">
        <f>Corrected!K60*100/Corrected!$O60</f>
        <v>1.0968527692827645</v>
      </c>
      <c r="L60" s="3">
        <f>Corrected!L60*100/Corrected!$O60</f>
        <v>8.6223240707920841</v>
      </c>
      <c r="M60" s="3">
        <f>Corrected!M60*100/Corrected!$O60</f>
        <v>5.591012504842845</v>
      </c>
      <c r="N60" s="3">
        <f>Corrected!N60*100/Corrected!$O60</f>
        <v>0</v>
      </c>
      <c r="O60" s="3">
        <f t="shared" si="0"/>
        <v>100</v>
      </c>
      <c r="Q60" s="3">
        <f t="shared" si="1"/>
        <v>14.21333657563493</v>
      </c>
    </row>
    <row r="61" spans="1:17" x14ac:dyDescent="0.2">
      <c r="A61" t="str">
        <f>Corrected!A61</f>
        <v>181217_19</v>
      </c>
      <c r="B61" t="str">
        <f>Corrected!B61</f>
        <v>May181217_19 J2 5</v>
      </c>
      <c r="C61" t="str">
        <f>Corrected!C61</f>
        <v>Vigie</v>
      </c>
      <c r="D61" t="str">
        <f>Corrected!D61</f>
        <v>Phonolite</v>
      </c>
      <c r="E61" s="3">
        <f>Corrected!E61*100/Corrected!$O61</f>
        <v>60.405981221935527</v>
      </c>
      <c r="F61" s="3">
        <f>Corrected!F61*100/Corrected!$O61</f>
        <v>5.3429356053433463E-2</v>
      </c>
      <c r="G61" s="3">
        <f>Corrected!G61*100/Corrected!$O61</f>
        <v>19.259133400410036</v>
      </c>
      <c r="H61" s="3">
        <f>Corrected!H61*100/Corrected!$O61</f>
        <v>4.647432780854686</v>
      </c>
      <c r="I61" s="3">
        <f>Corrected!I61*100/Corrected!$O61</f>
        <v>0.25445474932727119</v>
      </c>
      <c r="J61" s="3">
        <f>Corrected!J61*100/Corrected!$O61</f>
        <v>6.3664864875930288E-2</v>
      </c>
      <c r="K61" s="3">
        <f>Corrected!K61*100/Corrected!$O61</f>
        <v>1.1403380379143719</v>
      </c>
      <c r="L61" s="3">
        <f>Corrected!L61*100/Corrected!$O61</f>
        <v>8.7029460865043813</v>
      </c>
      <c r="M61" s="3">
        <f>Corrected!M61*100/Corrected!$O61</f>
        <v>5.4726195021243811</v>
      </c>
      <c r="N61" s="3">
        <f>Corrected!N61*100/Corrected!$O61</f>
        <v>0</v>
      </c>
      <c r="O61" s="3">
        <f t="shared" si="0"/>
        <v>100.00000000000003</v>
      </c>
      <c r="Q61" s="3">
        <f t="shared" si="1"/>
        <v>14.175565588628762</v>
      </c>
    </row>
    <row r="62" spans="1:17" x14ac:dyDescent="0.2">
      <c r="A62" t="str">
        <f>Corrected!A62</f>
        <v>181217_19</v>
      </c>
      <c r="B62" t="str">
        <f>Corrected!B62</f>
        <v>May181217_19 J2 6</v>
      </c>
      <c r="C62" t="str">
        <f>Corrected!C62</f>
        <v>Vigie</v>
      </c>
      <c r="D62" t="str">
        <f>Corrected!D62</f>
        <v>Phonolite</v>
      </c>
      <c r="E62" s="3">
        <f>Corrected!E62*100/Corrected!$O62</f>
        <v>60.479393435683868</v>
      </c>
      <c r="F62" s="3">
        <f>Corrected!F62*100/Corrected!$O62</f>
        <v>0.10752056948825775</v>
      </c>
      <c r="G62" s="3">
        <f>Corrected!G62*100/Corrected!$O62</f>
        <v>19.124551868890823</v>
      </c>
      <c r="H62" s="3">
        <f>Corrected!H62*100/Corrected!$O62</f>
        <v>4.8461498058141448</v>
      </c>
      <c r="I62" s="3">
        <f>Corrected!I62*100/Corrected!$O62</f>
        <v>0.337186153739996</v>
      </c>
      <c r="J62" s="3">
        <f>Corrected!J62*100/Corrected!$O62</f>
        <v>3.9032850417672113E-2</v>
      </c>
      <c r="K62" s="3">
        <f>Corrected!K62*100/Corrected!$O62</f>
        <v>1.0116614502712218</v>
      </c>
      <c r="L62" s="3">
        <f>Corrected!L62*100/Corrected!$O62</f>
        <v>8.4237834675795629</v>
      </c>
      <c r="M62" s="3">
        <f>Corrected!M62*100/Corrected!$O62</f>
        <v>5.6307203981144784</v>
      </c>
      <c r="N62" s="3">
        <f>Corrected!N62*100/Corrected!$O62</f>
        <v>0</v>
      </c>
      <c r="O62" s="3">
        <f t="shared" si="0"/>
        <v>100.00000000000003</v>
      </c>
      <c r="Q62" s="3">
        <f t="shared" si="1"/>
        <v>14.054503865694041</v>
      </c>
    </row>
    <row r="63" spans="1:17" x14ac:dyDescent="0.2">
      <c r="A63" t="str">
        <f>Corrected!A63</f>
        <v>181217_23</v>
      </c>
      <c r="B63" t="str">
        <f>Corrected!B63</f>
        <v>May181217_23 J2 2</v>
      </c>
      <c r="C63" t="str">
        <f>Corrected!C63</f>
        <v>Vigie</v>
      </c>
      <c r="D63" t="str">
        <f>Corrected!D63</f>
        <v>Phonolite</v>
      </c>
      <c r="E63" s="3">
        <f>Corrected!E63*100/Corrected!$O63</f>
        <v>60.023830436649902</v>
      </c>
      <c r="F63" s="3">
        <f>Corrected!F63*100/Corrected!$O63</f>
        <v>0</v>
      </c>
      <c r="G63" s="3">
        <f>Corrected!G63*100/Corrected!$O63</f>
        <v>19.345091450320783</v>
      </c>
      <c r="H63" s="3">
        <f>Corrected!H63*100/Corrected!$O63</f>
        <v>4.5810341960645085</v>
      </c>
      <c r="I63" s="3">
        <f>Corrected!I63*100/Corrected!$O63</f>
        <v>0.29002539124863935</v>
      </c>
      <c r="J63" s="3">
        <f>Corrected!J63*100/Corrected!$O63</f>
        <v>6.6104978378163315E-2</v>
      </c>
      <c r="K63" s="3">
        <f>Corrected!K63*100/Corrected!$O63</f>
        <v>1.3354633826366296</v>
      </c>
      <c r="L63" s="3">
        <f>Corrected!L63*100/Corrected!$O63</f>
        <v>8.5961975355492779</v>
      </c>
      <c r="M63" s="3">
        <f>Corrected!M63*100/Corrected!$O63</f>
        <v>5.7622526291520915</v>
      </c>
      <c r="N63" s="3">
        <f>Corrected!N63*100/Corrected!$O63</f>
        <v>0</v>
      </c>
      <c r="O63" s="3">
        <f t="shared" si="0"/>
        <v>99.999999999999986</v>
      </c>
      <c r="Q63" s="3">
        <f t="shared" si="1"/>
        <v>14.35845016470137</v>
      </c>
    </row>
    <row r="64" spans="1:17" x14ac:dyDescent="0.2">
      <c r="A64" t="str">
        <f>Corrected!A64</f>
        <v>181217_23</v>
      </c>
      <c r="B64" t="str">
        <f>Corrected!B64</f>
        <v>May181217_23 J2 4</v>
      </c>
      <c r="C64" t="str">
        <f>Corrected!C64</f>
        <v>Vigie</v>
      </c>
      <c r="D64" t="str">
        <f>Corrected!D64</f>
        <v>Phonolite</v>
      </c>
      <c r="E64" s="3">
        <f>Corrected!E64*100/Corrected!$O64</f>
        <v>60.414501789631686</v>
      </c>
      <c r="F64" s="3">
        <f>Corrected!F64*100/Corrected!$O64</f>
        <v>1.3166503604583565E-2</v>
      </c>
      <c r="G64" s="3">
        <f>Corrected!G64*100/Corrected!$O64</f>
        <v>19.414617249740218</v>
      </c>
      <c r="H64" s="3">
        <f>Corrected!H64*100/Corrected!$O64</f>
        <v>4.6507129155297902</v>
      </c>
      <c r="I64" s="3">
        <f>Corrected!I64*100/Corrected!$O64</f>
        <v>0.35671096688725623</v>
      </c>
      <c r="J64" s="3">
        <f>Corrected!J64*100/Corrected!$O64</f>
        <v>3.1700889447958895E-2</v>
      </c>
      <c r="K64" s="3">
        <f>Corrected!K64*100/Corrected!$O64</f>
        <v>1.1443717248322283</v>
      </c>
      <c r="L64" s="3">
        <f>Corrected!L64*100/Corrected!$O64</f>
        <v>8.4619093050719396</v>
      </c>
      <c r="M64" s="3">
        <f>Corrected!M64*100/Corrected!$O64</f>
        <v>5.5123086552543468</v>
      </c>
      <c r="N64" s="3">
        <f>Corrected!N64*100/Corrected!$O64</f>
        <v>0</v>
      </c>
      <c r="O64" s="3">
        <f t="shared" si="0"/>
        <v>100.00000000000001</v>
      </c>
      <c r="Q64" s="3">
        <f t="shared" si="1"/>
        <v>13.974217960326285</v>
      </c>
    </row>
    <row r="65" spans="1:17" x14ac:dyDescent="0.2">
      <c r="A65" t="str">
        <f>Corrected!A65</f>
        <v>181217_22</v>
      </c>
      <c r="B65" t="str">
        <f>Corrected!B65</f>
        <v>May181217_22 J2 3</v>
      </c>
      <c r="C65" t="str">
        <f>Corrected!C65</f>
        <v>Vigie</v>
      </c>
      <c r="D65" t="str">
        <f>Corrected!D65</f>
        <v>Phonolite</v>
      </c>
      <c r="E65" s="3">
        <f>Corrected!E65*100/Corrected!$O65</f>
        <v>60.283899763969956</v>
      </c>
      <c r="F65" s="3">
        <f>Corrected!F65*100/Corrected!$O65</f>
        <v>7.829643548995939E-2</v>
      </c>
      <c r="G65" s="3">
        <f>Corrected!G65*100/Corrected!$O65</f>
        <v>19.214463788676362</v>
      </c>
      <c r="H65" s="3">
        <f>Corrected!H65*100/Corrected!$O65</f>
        <v>4.6567193897233601</v>
      </c>
      <c r="I65" s="3">
        <f>Corrected!I65*100/Corrected!$O65</f>
        <v>0.29244496434660328</v>
      </c>
      <c r="J65" s="3">
        <f>Corrected!J65*100/Corrected!$O65</f>
        <v>3.6088953047027639E-2</v>
      </c>
      <c r="K65" s="3">
        <f>Corrected!K65*100/Corrected!$O65</f>
        <v>1.0712611637235503</v>
      </c>
      <c r="L65" s="3">
        <f>Corrected!L65*100/Corrected!$O65</f>
        <v>8.5661485620418887</v>
      </c>
      <c r="M65" s="3">
        <f>Corrected!M65*100/Corrected!$O65</f>
        <v>5.8006769789812962</v>
      </c>
      <c r="N65" s="3">
        <f>Corrected!N65*100/Corrected!$O65</f>
        <v>0</v>
      </c>
      <c r="O65" s="3">
        <f t="shared" si="0"/>
        <v>100</v>
      </c>
      <c r="Q65" s="3">
        <f t="shared" si="1"/>
        <v>14.366825541023186</v>
      </c>
    </row>
    <row r="66" spans="1:17" x14ac:dyDescent="0.2">
      <c r="A66" t="str">
        <f>Corrected!A66</f>
        <v>210713_10</v>
      </c>
      <c r="B66" t="str">
        <f>Corrected!B66</f>
        <v>210713_10 3</v>
      </c>
      <c r="C66" t="str">
        <f>Corrected!C66</f>
        <v>Vigie</v>
      </c>
      <c r="D66" t="str">
        <f>Corrected!D66</f>
        <v>Phonolite</v>
      </c>
      <c r="E66" s="3">
        <f>Corrected!E66*100/Corrected!$O66</f>
        <v>60.367520378904551</v>
      </c>
      <c r="F66" s="3">
        <f>Corrected!F66*100/Corrected!$O66</f>
        <v>4.8905312415658625E-2</v>
      </c>
      <c r="G66" s="3">
        <f>Corrected!G66*100/Corrected!$O66</f>
        <v>19.781488629007544</v>
      </c>
      <c r="H66" s="3">
        <f>Corrected!H66*100/Corrected!$O66</f>
        <v>4.7700942999945202</v>
      </c>
      <c r="I66" s="3">
        <f>Corrected!I66*100/Corrected!$O66</f>
        <v>8.2083812747443613E-2</v>
      </c>
      <c r="J66" s="3">
        <f>Corrected!J66*100/Corrected!$O66</f>
        <v>0</v>
      </c>
      <c r="K66" s="3">
        <f>Corrected!K66*100/Corrected!$O66</f>
        <v>1.1216768231433736</v>
      </c>
      <c r="L66" s="3">
        <f>Corrected!L66*100/Corrected!$O66</f>
        <v>8.0154995342834354</v>
      </c>
      <c r="M66" s="3">
        <f>Corrected!M66*100/Corrected!$O66</f>
        <v>5.8127312095034576</v>
      </c>
      <c r="N66" s="3">
        <f>Corrected!N66*100/Corrected!$O66</f>
        <v>0</v>
      </c>
      <c r="O66" s="3">
        <f t="shared" si="0"/>
        <v>99.999999999999986</v>
      </c>
      <c r="Q66" s="3">
        <f t="shared" si="1"/>
        <v>13.828230743786893</v>
      </c>
    </row>
    <row r="67" spans="1:17" x14ac:dyDescent="0.2">
      <c r="A67" t="str">
        <f>Corrected!A67</f>
        <v>210713_11</v>
      </c>
      <c r="B67" t="str">
        <f>Corrected!B67</f>
        <v>210713_10 2</v>
      </c>
      <c r="C67" t="str">
        <f>Corrected!C67</f>
        <v>Vigie</v>
      </c>
      <c r="D67" t="str">
        <f>Corrected!D67</f>
        <v>Phonolite</v>
      </c>
      <c r="E67" s="3">
        <f>Corrected!E67*100/Corrected!$O67</f>
        <v>60.140619716034983</v>
      </c>
      <c r="F67" s="3">
        <f>Corrected!F67*100/Corrected!$O67</f>
        <v>0</v>
      </c>
      <c r="G67" s="3">
        <f>Corrected!G67*100/Corrected!$O67</f>
        <v>19.612967701882162</v>
      </c>
      <c r="H67" s="3">
        <f>Corrected!H67*100/Corrected!$O67</f>
        <v>5.1060199976782092</v>
      </c>
      <c r="I67" s="3">
        <f>Corrected!I67*100/Corrected!$O67</f>
        <v>0.19492941253665649</v>
      </c>
      <c r="J67" s="3">
        <f>Corrected!J67*100/Corrected!$O67</f>
        <v>3.5331586943464412E-3</v>
      </c>
      <c r="K67" s="3">
        <f>Corrected!K67*100/Corrected!$O67</f>
        <v>0.95001589921412444</v>
      </c>
      <c r="L67" s="3">
        <f>Corrected!L67*100/Corrected!$O67</f>
        <v>8.3459265203938955</v>
      </c>
      <c r="M67" s="3">
        <f>Corrected!M67*100/Corrected!$O67</f>
        <v>5.6459875935656125</v>
      </c>
      <c r="N67" s="3">
        <f>Corrected!N67*100/Corrected!$O67</f>
        <v>0</v>
      </c>
      <c r="O67" s="3">
        <f t="shared" ref="O67:O69" si="2">SUM(E67:N67)</f>
        <v>99.999999999999986</v>
      </c>
      <c r="Q67" s="3">
        <f t="shared" ref="Q67:Q69" si="3">L67+M67</f>
        <v>13.991914113959508</v>
      </c>
    </row>
    <row r="68" spans="1:17" x14ac:dyDescent="0.2">
      <c r="A68" t="str">
        <f>Corrected!A68</f>
        <v>210713_12</v>
      </c>
      <c r="B68" t="str">
        <f>Corrected!B68</f>
        <v>210713_10 4</v>
      </c>
      <c r="C68" t="str">
        <f>Corrected!C68</f>
        <v>Vigie</v>
      </c>
      <c r="D68" t="str">
        <f>Corrected!D68</f>
        <v>Phonolite</v>
      </c>
      <c r="E68" s="3">
        <f>Corrected!E68*100/Corrected!$O68</f>
        <v>59.461974315051137</v>
      </c>
      <c r="F68" s="3">
        <f>Corrected!F68*100/Corrected!$O68</f>
        <v>1.2568798970169374E-2</v>
      </c>
      <c r="G68" s="3">
        <f>Corrected!G68*100/Corrected!$O68</f>
        <v>19.565666906555037</v>
      </c>
      <c r="H68" s="3">
        <f>Corrected!H68*100/Corrected!$O68</f>
        <v>4.8821675096546624</v>
      </c>
      <c r="I68" s="3">
        <f>Corrected!I68*100/Corrected!$O68</f>
        <v>0.34564197167965782</v>
      </c>
      <c r="J68" s="3">
        <f>Corrected!J68*100/Corrected!$O68</f>
        <v>5.8282737160059606E-2</v>
      </c>
      <c r="K68" s="3">
        <f>Corrected!K68*100/Corrected!$O68</f>
        <v>1.6909089066158509</v>
      </c>
      <c r="L68" s="3">
        <f>Corrected!L68*100/Corrected!$O68</f>
        <v>8.1693138854820226</v>
      </c>
      <c r="M68" s="3">
        <f>Corrected!M68*100/Corrected!$O68</f>
        <v>5.8134749688314065</v>
      </c>
      <c r="N68" s="3">
        <f>Corrected!N68*100/Corrected!$O68</f>
        <v>0</v>
      </c>
      <c r="O68" s="3">
        <f t="shared" si="2"/>
        <v>100</v>
      </c>
      <c r="Q68" s="3">
        <f t="shared" si="3"/>
        <v>13.98278885431343</v>
      </c>
    </row>
    <row r="69" spans="1:17" x14ac:dyDescent="0.2">
      <c r="A69" t="str">
        <f>Corrected!A69</f>
        <v>210713_13</v>
      </c>
      <c r="B69" t="str">
        <f>Corrected!B69</f>
        <v>210713_10 1</v>
      </c>
      <c r="C69" t="str">
        <f>Corrected!C69</f>
        <v>Vigie</v>
      </c>
      <c r="D69" t="str">
        <f>Corrected!D69</f>
        <v>Phonolite</v>
      </c>
      <c r="E69" s="3">
        <f>Corrected!E69*100/Corrected!$O69</f>
        <v>60.415305768594891</v>
      </c>
      <c r="F69" s="3">
        <f>Corrected!F69*100/Corrected!$O69</f>
        <v>0</v>
      </c>
      <c r="G69" s="3">
        <f>Corrected!G69*100/Corrected!$O69</f>
        <v>19.544512455745608</v>
      </c>
      <c r="H69" s="3">
        <f>Corrected!H69*100/Corrected!$O69</f>
        <v>4.5610246856829484</v>
      </c>
      <c r="I69" s="3">
        <f>Corrected!I69*100/Corrected!$O69</f>
        <v>0.29002250018145304</v>
      </c>
      <c r="J69" s="3">
        <f>Corrected!J69*100/Corrected!$O69</f>
        <v>4.0222098565310997E-2</v>
      </c>
      <c r="K69" s="3">
        <f>Corrected!K69*100/Corrected!$O69</f>
        <v>1.0173469140880167</v>
      </c>
      <c r="L69" s="3">
        <f>Corrected!L69*100/Corrected!$O69</f>
        <v>8.2099452414938803</v>
      </c>
      <c r="M69" s="3">
        <f>Corrected!M69*100/Corrected!$O69</f>
        <v>5.9216203356478667</v>
      </c>
      <c r="N69" s="3">
        <f>Corrected!N69*100/Corrected!$O69</f>
        <v>0</v>
      </c>
      <c r="O69" s="3">
        <f t="shared" si="2"/>
        <v>99.999999999999986</v>
      </c>
      <c r="Q69" s="3">
        <f t="shared" si="3"/>
        <v>14.131565577141746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56A76-60B0-3A44-B8B1-1FA35B287B6D}">
  <dimension ref="A1:DA379"/>
  <sheetViews>
    <sheetView topLeftCell="D1" workbookViewId="0">
      <selection activeCell="O11" sqref="O11"/>
    </sheetView>
  </sheetViews>
  <sheetFormatPr baseColWidth="10" defaultRowHeight="15" x14ac:dyDescent="0.2"/>
  <cols>
    <col min="1" max="1" width="46" bestFit="1" customWidth="1"/>
    <col min="2" max="2" width="21.33203125" bestFit="1" customWidth="1"/>
    <col min="3" max="3" width="10.1640625" customWidth="1"/>
    <col min="4" max="4" width="17.5" bestFit="1" customWidth="1"/>
    <col min="5" max="5" width="41.33203125" bestFit="1" customWidth="1"/>
    <col min="72" max="72" width="16.83203125" customWidth="1"/>
    <col min="73" max="73" width="13.1640625" customWidth="1"/>
    <col min="74" max="74" width="15.83203125" customWidth="1"/>
    <col min="75" max="75" width="16" customWidth="1"/>
    <col min="76" max="76" width="15.33203125" customWidth="1"/>
    <col min="93" max="98" width="10.83203125" style="3"/>
    <col min="100" max="100" width="15.5" bestFit="1" customWidth="1"/>
  </cols>
  <sheetData>
    <row r="1" spans="1:105" s="4" customFormat="1" ht="16" x14ac:dyDescent="0.2">
      <c r="A1" s="1" t="s">
        <v>257</v>
      </c>
      <c r="B1" s="1" t="s">
        <v>1</v>
      </c>
      <c r="C1" s="1" t="s">
        <v>0</v>
      </c>
      <c r="D1" s="4" t="s">
        <v>258</v>
      </c>
      <c r="E1" s="1" t="s">
        <v>2</v>
      </c>
      <c r="F1" s="4" t="s">
        <v>3</v>
      </c>
      <c r="G1" s="4" t="s">
        <v>4</v>
      </c>
      <c r="H1" s="4" t="s">
        <v>5</v>
      </c>
      <c r="I1" s="4" t="s">
        <v>259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R1" s="4" t="s">
        <v>684</v>
      </c>
      <c r="BT1" s="5"/>
      <c r="BU1" s="5"/>
      <c r="BV1" s="5"/>
      <c r="BW1" s="5"/>
      <c r="BX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O1" s="6"/>
      <c r="CP1" s="6"/>
      <c r="CQ1" s="7"/>
      <c r="CR1" s="6"/>
      <c r="CS1" s="6"/>
      <c r="CT1" s="6"/>
      <c r="CU1" s="6"/>
      <c r="CV1" s="6"/>
      <c r="CX1" s="6"/>
      <c r="CZ1" s="6"/>
    </row>
    <row r="2" spans="1:105" x14ac:dyDescent="0.2">
      <c r="A2" t="s">
        <v>261</v>
      </c>
      <c r="B2" t="s">
        <v>262</v>
      </c>
      <c r="C2" t="s">
        <v>268</v>
      </c>
      <c r="D2" t="s">
        <v>269</v>
      </c>
      <c r="E2" t="s">
        <v>270</v>
      </c>
      <c r="F2" s="3">
        <v>47.73</v>
      </c>
      <c r="G2" s="3">
        <v>1.75</v>
      </c>
      <c r="H2" s="3">
        <v>11.43</v>
      </c>
      <c r="I2" s="3">
        <v>11.602406</v>
      </c>
      <c r="J2" s="3">
        <v>0.17</v>
      </c>
      <c r="K2" s="3">
        <v>11.86</v>
      </c>
      <c r="L2" s="3">
        <v>10.45</v>
      </c>
      <c r="M2" s="3">
        <v>2.21</v>
      </c>
      <c r="N2" s="3">
        <v>0.57999999999999996</v>
      </c>
      <c r="O2" s="3">
        <v>0.33</v>
      </c>
      <c r="P2" s="3">
        <f>SUM(F2:H2)+SUM(I2:O2)</f>
        <v>98.112405999999993</v>
      </c>
      <c r="Q2" s="3"/>
      <c r="R2" s="3">
        <f>M2+N2</f>
        <v>2.79</v>
      </c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U2" s="3"/>
      <c r="CV2" s="3"/>
      <c r="CX2" s="8"/>
      <c r="CZ2" s="2"/>
      <c r="DA2" s="2"/>
    </row>
    <row r="3" spans="1:105" x14ac:dyDescent="0.2">
      <c r="A3" t="s">
        <v>261</v>
      </c>
      <c r="B3" t="s">
        <v>262</v>
      </c>
      <c r="C3" t="s">
        <v>271</v>
      </c>
      <c r="D3" t="s">
        <v>269</v>
      </c>
      <c r="E3" t="s">
        <v>272</v>
      </c>
      <c r="F3" s="3">
        <v>46.3</v>
      </c>
      <c r="G3" s="3">
        <v>2.39</v>
      </c>
      <c r="H3" s="3">
        <v>14.97</v>
      </c>
      <c r="I3" s="3">
        <v>11.310181999999999</v>
      </c>
      <c r="J3" s="3">
        <v>0.2</v>
      </c>
      <c r="K3" s="3">
        <v>7.19</v>
      </c>
      <c r="L3" s="3">
        <v>10.46</v>
      </c>
      <c r="M3" s="3">
        <v>3.77</v>
      </c>
      <c r="N3" s="3">
        <v>1.3</v>
      </c>
      <c r="O3" s="3">
        <v>0.83</v>
      </c>
      <c r="P3" s="3">
        <f>SUM(F3:H3)+SUM(I3:O3)</f>
        <v>98.720181999999994</v>
      </c>
      <c r="Q3" s="3"/>
      <c r="R3" s="3">
        <f t="shared" ref="R3:R66" si="0">M3+N3</f>
        <v>5.07</v>
      </c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U3" s="3"/>
      <c r="CV3" s="3"/>
      <c r="CX3" s="8"/>
      <c r="CZ3" s="2"/>
      <c r="DA3" s="2"/>
    </row>
    <row r="4" spans="1:105" x14ac:dyDescent="0.2">
      <c r="A4" t="s">
        <v>261</v>
      </c>
      <c r="B4" t="s">
        <v>262</v>
      </c>
      <c r="C4" t="s">
        <v>273</v>
      </c>
      <c r="D4" t="s">
        <v>269</v>
      </c>
      <c r="E4" t="s">
        <v>274</v>
      </c>
      <c r="F4" s="3">
        <v>46.31</v>
      </c>
      <c r="G4" s="3">
        <v>2.39</v>
      </c>
      <c r="H4" s="3">
        <v>16.43</v>
      </c>
      <c r="I4" s="3">
        <v>11.543288</v>
      </c>
      <c r="J4" s="3">
        <v>0.17</v>
      </c>
      <c r="K4" s="3">
        <v>4.43</v>
      </c>
      <c r="L4" s="3">
        <v>8.43</v>
      </c>
      <c r="M4" s="3">
        <v>5.36</v>
      </c>
      <c r="N4" s="3">
        <v>2.19</v>
      </c>
      <c r="O4" s="3">
        <v>0.92</v>
      </c>
      <c r="P4" s="3">
        <f>SUM(F4:H4)+SUM(I4:O4)</f>
        <v>98.173287999999985</v>
      </c>
      <c r="Q4" s="3"/>
      <c r="R4" s="3">
        <f t="shared" si="0"/>
        <v>7.5500000000000007</v>
      </c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U4" s="3"/>
      <c r="CV4" s="3"/>
      <c r="CX4" s="8"/>
      <c r="CZ4" s="2"/>
      <c r="DA4" s="2"/>
    </row>
    <row r="5" spans="1:105" x14ac:dyDescent="0.2">
      <c r="A5" t="s">
        <v>261</v>
      </c>
      <c r="B5" t="s">
        <v>262</v>
      </c>
      <c r="C5" t="s">
        <v>275</v>
      </c>
      <c r="D5" t="s">
        <v>269</v>
      </c>
      <c r="E5" t="s">
        <v>276</v>
      </c>
      <c r="F5" s="3">
        <v>49.68</v>
      </c>
      <c r="G5" s="3">
        <v>1.57</v>
      </c>
      <c r="H5" s="3">
        <v>17.670000000000002</v>
      </c>
      <c r="I5" s="3">
        <v>10.042266</v>
      </c>
      <c r="J5" s="3">
        <v>0.18</v>
      </c>
      <c r="K5" s="3">
        <v>2.92</v>
      </c>
      <c r="L5" s="3">
        <v>6.26</v>
      </c>
      <c r="M5" s="3">
        <v>6.34</v>
      </c>
      <c r="N5" s="3">
        <v>2.84</v>
      </c>
      <c r="O5" s="3">
        <v>0.93</v>
      </c>
      <c r="P5" s="3">
        <f>SUM(F5:H5)+SUM(I5:O5)</f>
        <v>98.432265999999998</v>
      </c>
      <c r="Q5" s="3"/>
      <c r="R5" s="3">
        <f t="shared" si="0"/>
        <v>9.18</v>
      </c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U5" s="3"/>
      <c r="CV5" s="3"/>
      <c r="CX5" s="8"/>
      <c r="CZ5" s="2"/>
      <c r="DA5" s="2"/>
    </row>
    <row r="6" spans="1:105" x14ac:dyDescent="0.2">
      <c r="A6" t="s">
        <v>261</v>
      </c>
      <c r="B6" t="s">
        <v>262</v>
      </c>
      <c r="C6" t="s">
        <v>277</v>
      </c>
      <c r="D6" t="s">
        <v>269</v>
      </c>
      <c r="E6" t="s">
        <v>278</v>
      </c>
      <c r="F6" s="3">
        <v>55.75</v>
      </c>
      <c r="G6" s="3">
        <v>0.33</v>
      </c>
      <c r="H6" s="3">
        <v>20.13</v>
      </c>
      <c r="I6" s="3">
        <v>6.0623260000000005</v>
      </c>
      <c r="J6" s="3">
        <v>0.2</v>
      </c>
      <c r="K6" s="3">
        <v>0.63</v>
      </c>
      <c r="L6" s="3">
        <v>3.05</v>
      </c>
      <c r="M6" s="3">
        <v>8.18</v>
      </c>
      <c r="N6" s="3">
        <v>3.9</v>
      </c>
      <c r="O6" s="3">
        <v>0.18</v>
      </c>
      <c r="P6" s="3">
        <f>SUM(F6:H6)+SUM(I6:O6)</f>
        <v>98.412325999999993</v>
      </c>
      <c r="Q6" s="3"/>
      <c r="R6" s="3">
        <f t="shared" si="0"/>
        <v>12.08</v>
      </c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U6" s="3"/>
      <c r="CV6" s="3"/>
      <c r="CX6" s="8"/>
      <c r="CZ6" s="2"/>
      <c r="DA6" s="2"/>
    </row>
    <row r="7" spans="1:105" x14ac:dyDescent="0.2">
      <c r="A7" t="s">
        <v>267</v>
      </c>
      <c r="B7" t="s">
        <v>262</v>
      </c>
      <c r="C7">
        <v>1</v>
      </c>
      <c r="D7" t="s">
        <v>269</v>
      </c>
      <c r="E7" t="s">
        <v>279</v>
      </c>
      <c r="F7" s="3">
        <v>47.23</v>
      </c>
      <c r="G7" s="3">
        <v>2.2799999999999998</v>
      </c>
      <c r="H7" s="3">
        <v>12</v>
      </c>
      <c r="I7" s="3">
        <v>11.874269999999999</v>
      </c>
      <c r="J7" s="3">
        <v>0.17</v>
      </c>
      <c r="K7" s="3">
        <v>10.94</v>
      </c>
      <c r="L7" s="3">
        <v>10.82</v>
      </c>
      <c r="M7" s="3">
        <v>2.1800000000000002</v>
      </c>
      <c r="N7" s="3">
        <v>0.78</v>
      </c>
      <c r="O7" s="3">
        <v>0.41</v>
      </c>
      <c r="P7" s="3">
        <f>SUM(F7:H7)+SUM(I7:O7)</f>
        <v>98.684269999999998</v>
      </c>
      <c r="Q7" s="3"/>
      <c r="R7" s="3">
        <f t="shared" si="0"/>
        <v>2.96</v>
      </c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U7" s="3"/>
      <c r="CV7" s="3"/>
      <c r="CX7" s="8"/>
      <c r="CZ7" s="2"/>
      <c r="DA7" s="2"/>
    </row>
    <row r="8" spans="1:105" x14ac:dyDescent="0.2">
      <c r="A8" t="s">
        <v>267</v>
      </c>
      <c r="B8" t="s">
        <v>262</v>
      </c>
      <c r="C8">
        <v>2</v>
      </c>
      <c r="D8" t="s">
        <v>269</v>
      </c>
      <c r="E8" t="s">
        <v>280</v>
      </c>
      <c r="F8" s="3">
        <v>49.92</v>
      </c>
      <c r="G8" s="3">
        <v>2.87</v>
      </c>
      <c r="H8" s="3">
        <v>13.77</v>
      </c>
      <c r="I8" s="3">
        <v>11.865212</v>
      </c>
      <c r="J8" s="3">
        <v>0.16</v>
      </c>
      <c r="K8" s="3">
        <v>7.12</v>
      </c>
      <c r="L8" s="3">
        <v>10.14</v>
      </c>
      <c r="M8" s="3">
        <v>2.79</v>
      </c>
      <c r="N8" s="3">
        <v>1.43</v>
      </c>
      <c r="O8" s="3">
        <v>0.56000000000000005</v>
      </c>
      <c r="P8" s="3">
        <f>SUM(F8:H8)+SUM(I8:O8)</f>
        <v>100.625212</v>
      </c>
      <c r="Q8" s="3"/>
      <c r="R8" s="3">
        <f t="shared" si="0"/>
        <v>4.22</v>
      </c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U8" s="3"/>
      <c r="CV8" s="3"/>
      <c r="CX8" s="8"/>
      <c r="CZ8" s="2"/>
      <c r="DA8" s="2"/>
    </row>
    <row r="9" spans="1:105" x14ac:dyDescent="0.2">
      <c r="A9" t="s">
        <v>267</v>
      </c>
      <c r="B9" t="s">
        <v>262</v>
      </c>
      <c r="C9">
        <v>3</v>
      </c>
      <c r="D9" t="s">
        <v>269</v>
      </c>
      <c r="E9" t="s">
        <v>281</v>
      </c>
      <c r="F9" s="3">
        <v>46.25</v>
      </c>
      <c r="G9" s="3">
        <v>2.29</v>
      </c>
      <c r="H9" s="3">
        <v>11.95</v>
      </c>
      <c r="I9" s="3">
        <v>11.675252</v>
      </c>
      <c r="J9" s="3">
        <v>0.18</v>
      </c>
      <c r="K9" s="3">
        <v>10.72</v>
      </c>
      <c r="L9" s="3">
        <v>10.85</v>
      </c>
      <c r="M9" s="3">
        <v>2.74</v>
      </c>
      <c r="N9" s="3">
        <v>1.1399999999999999</v>
      </c>
      <c r="O9" s="3">
        <v>0.46</v>
      </c>
      <c r="P9" s="3">
        <f>SUM(F9:H9)+SUM(I9:O9)</f>
        <v>98.255251999999999</v>
      </c>
      <c r="Q9" s="3"/>
      <c r="R9" s="3">
        <f t="shared" si="0"/>
        <v>3.88</v>
      </c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U9" s="3"/>
      <c r="CV9" s="3"/>
      <c r="CX9" s="8"/>
      <c r="CZ9" s="2"/>
      <c r="DA9" s="2"/>
    </row>
    <row r="10" spans="1:105" x14ac:dyDescent="0.2">
      <c r="A10" t="s">
        <v>267</v>
      </c>
      <c r="B10" t="s">
        <v>262</v>
      </c>
      <c r="C10">
        <v>4</v>
      </c>
      <c r="D10" t="s">
        <v>269</v>
      </c>
      <c r="E10" t="s">
        <v>282</v>
      </c>
      <c r="F10" s="3">
        <v>48.36</v>
      </c>
      <c r="G10" s="3">
        <v>2.91</v>
      </c>
      <c r="H10" s="3">
        <v>16.41</v>
      </c>
      <c r="I10" s="3">
        <v>10.982246</v>
      </c>
      <c r="J10" s="3">
        <v>0.18</v>
      </c>
      <c r="K10" s="3">
        <v>4.4400000000000004</v>
      </c>
      <c r="L10" s="3">
        <v>8.91</v>
      </c>
      <c r="M10" s="3">
        <v>4.22</v>
      </c>
      <c r="N10" s="3">
        <v>1.89</v>
      </c>
      <c r="O10" s="3">
        <v>0.73</v>
      </c>
      <c r="P10" s="3">
        <f>SUM(F10:H10)+SUM(I10:O10)</f>
        <v>99.032245999999986</v>
      </c>
      <c r="Q10" s="3"/>
      <c r="R10" s="3">
        <f t="shared" si="0"/>
        <v>6.1099999999999994</v>
      </c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U10" s="3"/>
      <c r="CV10" s="3"/>
      <c r="CX10" s="8"/>
      <c r="CZ10" s="2"/>
      <c r="DA10" s="2"/>
    </row>
    <row r="11" spans="1:105" x14ac:dyDescent="0.2">
      <c r="A11" t="s">
        <v>267</v>
      </c>
      <c r="B11" t="s">
        <v>262</v>
      </c>
      <c r="C11">
        <v>5</v>
      </c>
      <c r="D11" t="s">
        <v>269</v>
      </c>
      <c r="E11" t="s">
        <v>283</v>
      </c>
      <c r="F11" s="3">
        <v>55.59</v>
      </c>
      <c r="G11" s="3">
        <v>1.63</v>
      </c>
      <c r="H11" s="3">
        <v>18.649999999999999</v>
      </c>
      <c r="I11" s="3">
        <v>7.6092199999999997</v>
      </c>
      <c r="J11" s="3">
        <v>0.21</v>
      </c>
      <c r="K11" s="3">
        <v>1.41</v>
      </c>
      <c r="L11" s="3">
        <v>4.5199999999999996</v>
      </c>
      <c r="M11" s="3">
        <v>5.81</v>
      </c>
      <c r="N11" s="3">
        <v>2.68</v>
      </c>
      <c r="O11" s="3">
        <v>0.42</v>
      </c>
      <c r="P11" s="3">
        <f>SUM(F11:H11)+SUM(I11:O11)</f>
        <v>98.529220000000009</v>
      </c>
      <c r="Q11" s="3"/>
      <c r="R11" s="3">
        <f t="shared" si="0"/>
        <v>8.49</v>
      </c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U11" s="3"/>
      <c r="CV11" s="3"/>
      <c r="CX11" s="8"/>
      <c r="CZ11" s="2"/>
      <c r="DA11" s="2"/>
    </row>
    <row r="12" spans="1:105" x14ac:dyDescent="0.2">
      <c r="A12" t="s">
        <v>267</v>
      </c>
      <c r="B12" t="s">
        <v>262</v>
      </c>
      <c r="C12">
        <v>6</v>
      </c>
      <c r="D12" t="s">
        <v>269</v>
      </c>
      <c r="E12" t="s">
        <v>284</v>
      </c>
      <c r="F12" s="3">
        <v>56.09</v>
      </c>
      <c r="G12" s="3">
        <v>1.27</v>
      </c>
      <c r="H12" s="3">
        <v>18.57</v>
      </c>
      <c r="I12" s="3">
        <v>6.8322859999999999</v>
      </c>
      <c r="J12" s="3">
        <v>0.21</v>
      </c>
      <c r="K12" s="3">
        <v>1.22</v>
      </c>
      <c r="L12" s="3">
        <v>4.2699999999999996</v>
      </c>
      <c r="M12" s="3">
        <v>6.22</v>
      </c>
      <c r="N12" s="3">
        <v>3.2</v>
      </c>
      <c r="O12" s="3">
        <v>0.3</v>
      </c>
      <c r="P12" s="3">
        <f>SUM(F12:H12)+SUM(I12:O12)</f>
        <v>98.182286000000005</v>
      </c>
      <c r="Q12" s="3"/>
      <c r="R12" s="3">
        <f t="shared" si="0"/>
        <v>9.42</v>
      </c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U12" s="3"/>
      <c r="CV12" s="3"/>
      <c r="CX12" s="8"/>
      <c r="CZ12" s="2"/>
      <c r="DA12" s="2"/>
    </row>
    <row r="13" spans="1:105" x14ac:dyDescent="0.2">
      <c r="A13" t="s">
        <v>267</v>
      </c>
      <c r="B13" t="s">
        <v>262</v>
      </c>
      <c r="C13">
        <v>7</v>
      </c>
      <c r="D13" t="s">
        <v>269</v>
      </c>
      <c r="E13" t="s">
        <v>272</v>
      </c>
      <c r="F13" s="3">
        <v>44.65</v>
      </c>
      <c r="G13" s="3">
        <v>2.57</v>
      </c>
      <c r="H13" s="3">
        <v>13.85</v>
      </c>
      <c r="I13" s="3">
        <v>12.112106000000001</v>
      </c>
      <c r="J13" s="3">
        <v>0.19</v>
      </c>
      <c r="K13" s="3">
        <v>8.2799999999999994</v>
      </c>
      <c r="L13" s="3">
        <v>11.12</v>
      </c>
      <c r="M13" s="3">
        <v>3.69</v>
      </c>
      <c r="N13" s="3">
        <v>1.43</v>
      </c>
      <c r="O13" s="3">
        <v>0.6</v>
      </c>
      <c r="P13" s="3">
        <f>SUM(F13:H13)+SUM(I13:O13)</f>
        <v>98.492106000000007</v>
      </c>
      <c r="Q13" s="3"/>
      <c r="R13" s="3">
        <f t="shared" si="0"/>
        <v>5.12</v>
      </c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U13" s="3"/>
      <c r="CV13" s="3"/>
      <c r="CX13" s="8"/>
      <c r="CZ13" s="2"/>
      <c r="DA13" s="2"/>
    </row>
    <row r="14" spans="1:105" x14ac:dyDescent="0.2">
      <c r="A14" t="s">
        <v>267</v>
      </c>
      <c r="B14" t="s">
        <v>262</v>
      </c>
      <c r="C14">
        <v>8</v>
      </c>
      <c r="D14" t="s">
        <v>269</v>
      </c>
      <c r="E14" t="s">
        <v>274</v>
      </c>
      <c r="F14" s="3">
        <v>46.78</v>
      </c>
      <c r="G14" s="3">
        <v>2.2799999999999998</v>
      </c>
      <c r="H14" s="3">
        <v>16.260000000000002</v>
      </c>
      <c r="I14" s="3">
        <v>11.660222000000001</v>
      </c>
      <c r="J14" s="3">
        <v>0.19</v>
      </c>
      <c r="K14" s="3">
        <v>4.22</v>
      </c>
      <c r="L14" s="3">
        <v>7.94</v>
      </c>
      <c r="M14" s="3">
        <v>5.4</v>
      </c>
      <c r="N14" s="3">
        <v>2.31</v>
      </c>
      <c r="O14" s="3">
        <v>0.89</v>
      </c>
      <c r="P14" s="3">
        <f>SUM(F14:H14)+SUM(I14:O14)</f>
        <v>97.930222000000015</v>
      </c>
      <c r="Q14" s="3"/>
      <c r="R14" s="3">
        <f t="shared" si="0"/>
        <v>7.7100000000000009</v>
      </c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U14" s="3"/>
      <c r="CV14" s="3"/>
      <c r="CX14" s="8"/>
      <c r="CZ14" s="2"/>
      <c r="DA14" s="2"/>
    </row>
    <row r="15" spans="1:105" x14ac:dyDescent="0.2">
      <c r="A15" t="s">
        <v>267</v>
      </c>
      <c r="B15" t="s">
        <v>262</v>
      </c>
      <c r="C15">
        <v>9</v>
      </c>
      <c r="D15" t="s">
        <v>269</v>
      </c>
      <c r="E15" t="s">
        <v>276</v>
      </c>
      <c r="F15" s="3">
        <v>49.57</v>
      </c>
      <c r="G15" s="3">
        <v>1.56</v>
      </c>
      <c r="H15" s="3">
        <v>17.809999999999999</v>
      </c>
      <c r="I15" s="3">
        <v>10.143168000000001</v>
      </c>
      <c r="J15" s="3">
        <v>0.19</v>
      </c>
      <c r="K15" s="3">
        <v>2.85</v>
      </c>
      <c r="L15" s="3">
        <v>6.26</v>
      </c>
      <c r="M15" s="3">
        <v>6.11</v>
      </c>
      <c r="N15" s="3">
        <v>2.83</v>
      </c>
      <c r="O15" s="3">
        <v>0.88</v>
      </c>
      <c r="P15" s="3">
        <f>SUM(F15:H15)+SUM(I15:O15)</f>
        <v>98.203167999999991</v>
      </c>
      <c r="Q15" s="3"/>
      <c r="R15" s="3">
        <f t="shared" si="0"/>
        <v>8.9400000000000013</v>
      </c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U15" s="3"/>
      <c r="CV15" s="3"/>
      <c r="CX15" s="8"/>
      <c r="CZ15" s="2"/>
      <c r="DA15" s="2"/>
    </row>
    <row r="16" spans="1:105" x14ac:dyDescent="0.2">
      <c r="A16" t="s">
        <v>267</v>
      </c>
      <c r="B16" t="s">
        <v>262</v>
      </c>
      <c r="C16">
        <v>10</v>
      </c>
      <c r="D16" t="s">
        <v>269</v>
      </c>
      <c r="E16" t="s">
        <v>285</v>
      </c>
      <c r="F16" s="3">
        <v>52.96</v>
      </c>
      <c r="G16" s="3">
        <v>0.81</v>
      </c>
      <c r="H16" s="3">
        <v>18.95</v>
      </c>
      <c r="I16" s="3">
        <v>8.7762539999999998</v>
      </c>
      <c r="J16" s="3">
        <v>0.17</v>
      </c>
      <c r="K16" s="3">
        <v>1.28</v>
      </c>
      <c r="L16" s="3">
        <v>4.33</v>
      </c>
      <c r="M16" s="3">
        <v>7.44</v>
      </c>
      <c r="N16" s="3">
        <v>3.4</v>
      </c>
      <c r="O16" s="3">
        <v>0.45</v>
      </c>
      <c r="P16" s="3">
        <f>SUM(F16:H16)+SUM(I16:O16)</f>
        <v>98.566254000000001</v>
      </c>
      <c r="Q16" s="3"/>
      <c r="R16" s="3">
        <f t="shared" si="0"/>
        <v>10.84</v>
      </c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U16" s="3"/>
      <c r="CV16" s="3"/>
      <c r="CX16" s="8"/>
      <c r="CZ16" s="2"/>
      <c r="DA16" s="2"/>
    </row>
    <row r="17" spans="1:105" x14ac:dyDescent="0.2">
      <c r="A17" t="s">
        <v>267</v>
      </c>
      <c r="B17" t="s">
        <v>262</v>
      </c>
      <c r="C17">
        <v>11</v>
      </c>
      <c r="D17" t="s">
        <v>269</v>
      </c>
      <c r="E17" t="s">
        <v>278</v>
      </c>
      <c r="F17" s="3">
        <v>54.72</v>
      </c>
      <c r="G17" s="3">
        <v>0.42</v>
      </c>
      <c r="H17" s="3">
        <v>19.78</v>
      </c>
      <c r="I17" s="3">
        <v>7.0181780000000007</v>
      </c>
      <c r="J17" s="3">
        <v>0.22</v>
      </c>
      <c r="K17" s="3">
        <v>0.87</v>
      </c>
      <c r="L17" s="3">
        <v>2.81</v>
      </c>
      <c r="M17" s="3">
        <v>8.1199999999999992</v>
      </c>
      <c r="N17" s="3">
        <v>4.05</v>
      </c>
      <c r="O17" s="3">
        <v>0.23</v>
      </c>
      <c r="P17" s="3">
        <f>SUM(F17:H17)+SUM(I17:O17)</f>
        <v>98.238178000000005</v>
      </c>
      <c r="Q17" s="3"/>
      <c r="R17" s="3">
        <f t="shared" si="0"/>
        <v>12.169999999999998</v>
      </c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U17" s="3"/>
      <c r="CV17" s="3"/>
      <c r="CX17" s="8"/>
      <c r="CZ17" s="2"/>
      <c r="DA17" s="2"/>
    </row>
    <row r="18" spans="1:105" x14ac:dyDescent="0.2">
      <c r="A18" t="s">
        <v>267</v>
      </c>
      <c r="B18" t="s">
        <v>262</v>
      </c>
      <c r="C18">
        <v>12</v>
      </c>
      <c r="D18" t="s">
        <v>269</v>
      </c>
      <c r="E18" t="s">
        <v>286</v>
      </c>
      <c r="F18" s="3">
        <v>56</v>
      </c>
      <c r="G18" s="3">
        <v>0.77</v>
      </c>
      <c r="H18" s="3">
        <v>17.86</v>
      </c>
      <c r="I18" s="3">
        <v>6.1343100000000002</v>
      </c>
      <c r="J18" s="3">
        <v>0.2</v>
      </c>
      <c r="K18" s="3">
        <v>1.02</v>
      </c>
      <c r="L18" s="3">
        <v>2.27</v>
      </c>
      <c r="M18" s="3">
        <v>8.8000000000000007</v>
      </c>
      <c r="N18" s="3">
        <v>4.4000000000000004</v>
      </c>
      <c r="O18" s="3">
        <v>0.28999999999999998</v>
      </c>
      <c r="P18" s="3">
        <f>SUM(F18:H18)+SUM(I18:O18)</f>
        <v>97.744309999999984</v>
      </c>
      <c r="Q18" s="3"/>
      <c r="R18" s="3">
        <f t="shared" si="0"/>
        <v>13.200000000000001</v>
      </c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U18" s="3"/>
      <c r="CV18" s="3"/>
      <c r="CX18" s="8"/>
      <c r="CZ18" s="2"/>
      <c r="DA18" s="2"/>
    </row>
    <row r="19" spans="1:105" x14ac:dyDescent="0.2">
      <c r="A19" t="s">
        <v>267</v>
      </c>
      <c r="B19" t="s">
        <v>262</v>
      </c>
      <c r="C19" t="s">
        <v>287</v>
      </c>
      <c r="D19" t="s">
        <v>269</v>
      </c>
      <c r="E19" t="s">
        <v>288</v>
      </c>
      <c r="F19" s="3">
        <v>47.33</v>
      </c>
      <c r="G19" s="3">
        <v>2.2599999999999998</v>
      </c>
      <c r="H19" s="3">
        <v>10.52</v>
      </c>
      <c r="I19" s="3">
        <v>11.852466</v>
      </c>
      <c r="J19" s="3">
        <v>0.18</v>
      </c>
      <c r="K19" s="3">
        <v>11.97</v>
      </c>
      <c r="L19" s="3">
        <v>12.3</v>
      </c>
      <c r="M19" s="3">
        <v>1.99</v>
      </c>
      <c r="N19" s="3">
        <v>0.75</v>
      </c>
      <c r="O19" s="3">
        <v>0.39</v>
      </c>
      <c r="P19" s="3">
        <f>SUM(F19:H19)+SUM(I19:O19)</f>
        <v>99.54246599999999</v>
      </c>
      <c r="Q19" s="3"/>
      <c r="R19" s="3">
        <f t="shared" si="0"/>
        <v>2.74</v>
      </c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U19" s="3"/>
      <c r="CV19" s="3"/>
      <c r="CX19" s="8"/>
      <c r="CZ19" s="2"/>
      <c r="DA19" s="2"/>
    </row>
    <row r="20" spans="1:105" x14ac:dyDescent="0.2">
      <c r="A20" t="s">
        <v>267</v>
      </c>
      <c r="B20" t="s">
        <v>262</v>
      </c>
      <c r="C20" t="s">
        <v>289</v>
      </c>
      <c r="D20" t="s">
        <v>269</v>
      </c>
      <c r="E20" t="s">
        <v>288</v>
      </c>
      <c r="F20" s="3">
        <v>46.53</v>
      </c>
      <c r="G20" s="3">
        <v>2.44</v>
      </c>
      <c r="H20" s="3">
        <v>11.77</v>
      </c>
      <c r="I20" s="3">
        <v>11.595431999999999</v>
      </c>
      <c r="J20" s="3">
        <v>0.16</v>
      </c>
      <c r="K20" s="3">
        <v>10.28</v>
      </c>
      <c r="L20" s="3">
        <v>11.45</v>
      </c>
      <c r="M20" s="3">
        <v>2.14</v>
      </c>
      <c r="N20" s="3">
        <v>0.93</v>
      </c>
      <c r="O20" s="3">
        <v>0.47</v>
      </c>
      <c r="P20" s="3">
        <f>SUM(F20:H20)+SUM(I20:O20)</f>
        <v>97.765432000000004</v>
      </c>
      <c r="Q20" s="3"/>
      <c r="R20" s="3">
        <f t="shared" si="0"/>
        <v>3.0700000000000003</v>
      </c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U20" s="3"/>
      <c r="CV20" s="3"/>
      <c r="CX20" s="8"/>
      <c r="CZ20" s="2"/>
      <c r="DA20" s="2"/>
    </row>
    <row r="21" spans="1:105" x14ac:dyDescent="0.2">
      <c r="A21" t="s">
        <v>267</v>
      </c>
      <c r="B21" t="s">
        <v>262</v>
      </c>
      <c r="C21" t="s">
        <v>268</v>
      </c>
      <c r="D21" t="s">
        <v>269</v>
      </c>
      <c r="E21" t="s">
        <v>270</v>
      </c>
      <c r="F21" s="3">
        <v>47.73</v>
      </c>
      <c r="G21" s="3">
        <v>1.75</v>
      </c>
      <c r="H21" s="3">
        <v>11.43</v>
      </c>
      <c r="I21" s="3">
        <v>11.602406</v>
      </c>
      <c r="J21" s="3">
        <v>0.17</v>
      </c>
      <c r="K21" s="3">
        <v>11.86</v>
      </c>
      <c r="L21" s="3">
        <v>10.45</v>
      </c>
      <c r="M21" s="3">
        <v>2.21</v>
      </c>
      <c r="N21" s="3">
        <v>0.57999999999999996</v>
      </c>
      <c r="O21" s="3">
        <v>0.33</v>
      </c>
      <c r="P21" s="3">
        <f>SUM(F21:H21)+SUM(I21:O21)</f>
        <v>98.112405999999993</v>
      </c>
      <c r="Q21" s="3"/>
      <c r="R21" s="3">
        <f t="shared" si="0"/>
        <v>2.79</v>
      </c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U21" s="3"/>
      <c r="CV21" s="3"/>
      <c r="CX21" s="8"/>
      <c r="CZ21" s="2"/>
      <c r="DA21" s="2"/>
    </row>
    <row r="22" spans="1:105" x14ac:dyDescent="0.2">
      <c r="A22" t="s">
        <v>267</v>
      </c>
      <c r="B22" t="s">
        <v>262</v>
      </c>
      <c r="C22" t="s">
        <v>290</v>
      </c>
      <c r="D22" t="s">
        <v>269</v>
      </c>
      <c r="E22" t="s">
        <v>270</v>
      </c>
      <c r="F22" s="3">
        <v>47.65</v>
      </c>
      <c r="G22" s="3">
        <v>2.35</v>
      </c>
      <c r="H22" s="3">
        <v>10.4</v>
      </c>
      <c r="I22" s="3">
        <v>10.829619999999998</v>
      </c>
      <c r="J22" s="3">
        <v>0.19</v>
      </c>
      <c r="K22" s="3">
        <v>13.07</v>
      </c>
      <c r="L22" s="3">
        <v>11.92</v>
      </c>
      <c r="M22" s="3">
        <v>1.93</v>
      </c>
      <c r="N22" s="3">
        <v>0.33</v>
      </c>
      <c r="O22" s="3">
        <v>0.35</v>
      </c>
      <c r="P22" s="3">
        <f>SUM(F22:H22)+SUM(I22:O22)</f>
        <v>99.019620000000003</v>
      </c>
      <c r="Q22" s="3"/>
      <c r="R22" s="3">
        <f t="shared" si="0"/>
        <v>2.2599999999999998</v>
      </c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U22" s="3"/>
      <c r="CV22" s="3"/>
      <c r="CX22" s="8"/>
      <c r="CZ22" s="2"/>
      <c r="DA22" s="2"/>
    </row>
    <row r="23" spans="1:105" x14ac:dyDescent="0.2">
      <c r="A23" t="s">
        <v>267</v>
      </c>
      <c r="B23" t="s">
        <v>262</v>
      </c>
      <c r="C23" t="s">
        <v>291</v>
      </c>
      <c r="D23" t="s">
        <v>269</v>
      </c>
      <c r="E23" t="s">
        <v>292</v>
      </c>
      <c r="F23" s="3">
        <v>46.59</v>
      </c>
      <c r="G23" s="3">
        <v>2.5099999999999998</v>
      </c>
      <c r="H23" s="3">
        <v>10.52</v>
      </c>
      <c r="I23" s="3">
        <v>12.163128</v>
      </c>
      <c r="J23" s="3">
        <v>0.18</v>
      </c>
      <c r="K23" s="3">
        <v>13.41</v>
      </c>
      <c r="L23" s="3">
        <v>10.39</v>
      </c>
      <c r="M23" s="3">
        <v>1.77</v>
      </c>
      <c r="N23" s="3">
        <v>0.72</v>
      </c>
      <c r="O23" s="3">
        <v>0.36</v>
      </c>
      <c r="P23" s="3">
        <f>SUM(F23:H23)+SUM(I23:O23)</f>
        <v>98.613128000000017</v>
      </c>
      <c r="Q23" s="3"/>
      <c r="R23" s="3">
        <f t="shared" si="0"/>
        <v>2.4900000000000002</v>
      </c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U23" s="3"/>
      <c r="CV23" s="3"/>
      <c r="CX23" s="8"/>
      <c r="CZ23" s="2"/>
      <c r="DA23" s="2"/>
    </row>
    <row r="24" spans="1:105" x14ac:dyDescent="0.2">
      <c r="A24" t="s">
        <v>267</v>
      </c>
      <c r="B24" t="s">
        <v>262</v>
      </c>
      <c r="C24" t="s">
        <v>293</v>
      </c>
      <c r="D24" t="s">
        <v>269</v>
      </c>
      <c r="E24" t="s">
        <v>294</v>
      </c>
      <c r="F24" s="3">
        <v>43.3</v>
      </c>
      <c r="G24" s="3">
        <v>2.39</v>
      </c>
      <c r="H24" s="3">
        <v>12.11</v>
      </c>
      <c r="I24" s="3">
        <v>12.690062000000001</v>
      </c>
      <c r="J24" s="3">
        <v>0.2</v>
      </c>
      <c r="K24" s="3">
        <v>12.55</v>
      </c>
      <c r="L24" s="3">
        <v>11.25</v>
      </c>
      <c r="M24" s="3">
        <v>3.27</v>
      </c>
      <c r="N24" s="3">
        <v>1.28</v>
      </c>
      <c r="O24" s="3">
        <v>0.63</v>
      </c>
      <c r="P24" s="3">
        <f>SUM(F24:H24)+SUM(I24:O24)</f>
        <v>99.670062000000001</v>
      </c>
      <c r="Q24" s="3"/>
      <c r="R24" s="3">
        <f t="shared" si="0"/>
        <v>4.55</v>
      </c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U24" s="3"/>
      <c r="CV24" s="3"/>
      <c r="CX24" s="8"/>
      <c r="CZ24" s="2"/>
      <c r="DA24" s="2"/>
    </row>
    <row r="25" spans="1:105" x14ac:dyDescent="0.2">
      <c r="A25" t="s">
        <v>267</v>
      </c>
      <c r="B25" t="s">
        <v>262</v>
      </c>
      <c r="C25" t="s">
        <v>295</v>
      </c>
      <c r="D25" t="s">
        <v>269</v>
      </c>
      <c r="E25" t="s">
        <v>272</v>
      </c>
      <c r="F25" s="3">
        <v>44.74</v>
      </c>
      <c r="G25" s="3">
        <v>2.37</v>
      </c>
      <c r="H25" s="3">
        <v>12.15</v>
      </c>
      <c r="I25" s="3">
        <v>11.226174</v>
      </c>
      <c r="J25" s="3">
        <v>0.23</v>
      </c>
      <c r="K25" s="3">
        <v>9.3800000000000008</v>
      </c>
      <c r="L25" s="3">
        <v>13.72</v>
      </c>
      <c r="M25" s="3">
        <v>2.73</v>
      </c>
      <c r="N25" s="3">
        <v>1.06</v>
      </c>
      <c r="O25" s="3">
        <v>0.61</v>
      </c>
      <c r="P25" s="3">
        <f>SUM(F25:H25)+SUM(I25:O25)</f>
        <v>98.216173999999995</v>
      </c>
      <c r="Q25" s="3"/>
      <c r="R25" s="3">
        <f t="shared" si="0"/>
        <v>3.79</v>
      </c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U25" s="3"/>
      <c r="CV25" s="3"/>
      <c r="CX25" s="8"/>
      <c r="CZ25" s="2"/>
      <c r="DA25" s="2"/>
    </row>
    <row r="26" spans="1:105" x14ac:dyDescent="0.2">
      <c r="A26" t="s">
        <v>267</v>
      </c>
      <c r="B26" t="s">
        <v>262</v>
      </c>
      <c r="C26" t="s">
        <v>296</v>
      </c>
      <c r="D26" t="s">
        <v>269</v>
      </c>
      <c r="E26" t="s">
        <v>297</v>
      </c>
      <c r="F26" s="3">
        <v>44.78</v>
      </c>
      <c r="G26" s="3">
        <v>2.27</v>
      </c>
      <c r="H26" s="3">
        <v>13.37</v>
      </c>
      <c r="I26" s="3">
        <v>12.24423</v>
      </c>
      <c r="J26" s="3">
        <v>0.16</v>
      </c>
      <c r="K26" s="3">
        <v>10.46</v>
      </c>
      <c r="L26" s="3">
        <v>11.17</v>
      </c>
      <c r="M26" s="3">
        <v>2.9</v>
      </c>
      <c r="N26" s="3">
        <v>0.94</v>
      </c>
      <c r="O26" s="3">
        <v>0.5</v>
      </c>
      <c r="P26" s="3">
        <f>SUM(F26:H26)+SUM(I26:O26)</f>
        <v>98.794229999999999</v>
      </c>
      <c r="Q26" s="3"/>
      <c r="R26" s="3">
        <f t="shared" si="0"/>
        <v>3.84</v>
      </c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U26" s="3"/>
      <c r="CV26" s="3"/>
      <c r="CX26" s="8"/>
      <c r="CZ26" s="2"/>
      <c r="DA26" s="2"/>
    </row>
    <row r="27" spans="1:105" x14ac:dyDescent="0.2">
      <c r="A27" t="s">
        <v>298</v>
      </c>
      <c r="B27" t="s">
        <v>262</v>
      </c>
      <c r="C27" t="s">
        <v>299</v>
      </c>
      <c r="D27" t="s">
        <v>269</v>
      </c>
      <c r="E27" t="s">
        <v>274</v>
      </c>
      <c r="F27" s="3">
        <v>44.4</v>
      </c>
      <c r="G27" s="3">
        <v>2.8</v>
      </c>
      <c r="H27" s="3">
        <v>14.5</v>
      </c>
      <c r="I27" s="3">
        <v>13.061043999999999</v>
      </c>
      <c r="J27" s="3">
        <v>0.22</v>
      </c>
      <c r="K27" s="3">
        <v>10.5</v>
      </c>
      <c r="L27" s="3">
        <v>9.9</v>
      </c>
      <c r="M27" s="3">
        <v>3.3</v>
      </c>
      <c r="N27" s="3">
        <v>1.1000000000000001</v>
      </c>
      <c r="O27" s="3"/>
      <c r="P27" s="3">
        <f>SUM(F27:H27)+SUM(I27:O27)</f>
        <v>99.781043999999994</v>
      </c>
      <c r="Q27" s="3"/>
      <c r="R27" s="3">
        <f t="shared" si="0"/>
        <v>4.4000000000000004</v>
      </c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U27" s="3"/>
      <c r="CV27" s="3"/>
      <c r="CX27" s="8"/>
      <c r="CZ27" s="2"/>
      <c r="DA27" s="2"/>
    </row>
    <row r="28" spans="1:105" x14ac:dyDescent="0.2">
      <c r="A28" t="s">
        <v>298</v>
      </c>
      <c r="B28" t="s">
        <v>262</v>
      </c>
      <c r="C28" t="s">
        <v>300</v>
      </c>
      <c r="D28" t="s">
        <v>269</v>
      </c>
      <c r="E28" t="s">
        <v>274</v>
      </c>
      <c r="F28" s="3">
        <v>44</v>
      </c>
      <c r="G28" s="3">
        <v>2.8</v>
      </c>
      <c r="H28" s="3">
        <v>16.600000000000001</v>
      </c>
      <c r="I28" s="3">
        <v>12.964952</v>
      </c>
      <c r="J28" s="3">
        <v>0.24</v>
      </c>
      <c r="K28" s="3">
        <v>7.05</v>
      </c>
      <c r="L28" s="3">
        <v>9.6</v>
      </c>
      <c r="M28" s="3">
        <v>4.5</v>
      </c>
      <c r="N28" s="3">
        <v>1.8</v>
      </c>
      <c r="O28" s="3"/>
      <c r="P28" s="3">
        <f>SUM(F28:H28)+SUM(I28:O28)</f>
        <v>99.554951999999986</v>
      </c>
      <c r="Q28" s="3"/>
      <c r="R28" s="3">
        <f t="shared" si="0"/>
        <v>6.3</v>
      </c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U28" s="3"/>
      <c r="CV28" s="3"/>
      <c r="CX28" s="8"/>
      <c r="CZ28" s="2"/>
      <c r="DA28" s="2"/>
    </row>
    <row r="29" spans="1:105" x14ac:dyDescent="0.2">
      <c r="A29" t="s">
        <v>298</v>
      </c>
      <c r="B29" t="s">
        <v>262</v>
      </c>
      <c r="C29" t="s">
        <v>301</v>
      </c>
      <c r="D29" t="s">
        <v>269</v>
      </c>
      <c r="E29" t="s">
        <v>285</v>
      </c>
      <c r="F29" s="3">
        <v>52.5</v>
      </c>
      <c r="G29" s="3">
        <v>0.9</v>
      </c>
      <c r="H29" s="3">
        <v>19</v>
      </c>
      <c r="I29" s="3">
        <v>9.0060940000000009</v>
      </c>
      <c r="J29" s="3">
        <v>0.25</v>
      </c>
      <c r="K29" s="3">
        <v>1.6</v>
      </c>
      <c r="L29" s="3">
        <v>4.5</v>
      </c>
      <c r="M29" s="3">
        <v>7.5</v>
      </c>
      <c r="N29" s="3">
        <v>3.3</v>
      </c>
      <c r="O29" s="3"/>
      <c r="P29" s="3">
        <f>SUM(F29:H29)+SUM(I29:O29)</f>
        <v>98.556094000000002</v>
      </c>
      <c r="Q29" s="3"/>
      <c r="R29" s="3">
        <f t="shared" si="0"/>
        <v>10.8</v>
      </c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U29" s="3"/>
      <c r="CV29" s="3"/>
      <c r="CX29" s="8"/>
      <c r="CZ29" s="2"/>
      <c r="DA29" s="2"/>
    </row>
    <row r="30" spans="1:105" x14ac:dyDescent="0.2">
      <c r="A30" t="s">
        <v>298</v>
      </c>
      <c r="B30" t="s">
        <v>262</v>
      </c>
      <c r="C30" t="s">
        <v>302</v>
      </c>
      <c r="D30" t="s">
        <v>269</v>
      </c>
      <c r="E30" t="s">
        <v>278</v>
      </c>
      <c r="F30" s="3">
        <v>53.55</v>
      </c>
      <c r="G30" s="3"/>
      <c r="H30" s="3">
        <v>19.649999999999999</v>
      </c>
      <c r="I30" s="3">
        <v>8.0149919999999995</v>
      </c>
      <c r="J30" s="3">
        <v>0.34</v>
      </c>
      <c r="K30" s="3">
        <v>0.3</v>
      </c>
      <c r="L30" s="3">
        <v>2.8</v>
      </c>
      <c r="M30" s="3">
        <v>7.6</v>
      </c>
      <c r="N30" s="3">
        <v>4.25</v>
      </c>
      <c r="O30" s="3"/>
      <c r="P30" s="3">
        <f>SUM(F30:H30)+SUM(I30:O30)</f>
        <v>96.504991999999987</v>
      </c>
      <c r="Q30" s="3"/>
      <c r="R30" s="3">
        <f t="shared" si="0"/>
        <v>11.85</v>
      </c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U30" s="3"/>
      <c r="CV30" s="3"/>
      <c r="CX30" s="8"/>
      <c r="CZ30" s="2"/>
      <c r="DA30" s="2"/>
    </row>
    <row r="31" spans="1:105" x14ac:dyDescent="0.2">
      <c r="A31" t="s">
        <v>303</v>
      </c>
      <c r="B31" t="s">
        <v>262</v>
      </c>
      <c r="C31" t="s">
        <v>304</v>
      </c>
      <c r="D31" t="s">
        <v>269</v>
      </c>
      <c r="E31" t="s">
        <v>305</v>
      </c>
      <c r="F31" s="3">
        <v>47.73</v>
      </c>
      <c r="G31" s="3">
        <v>1.75</v>
      </c>
      <c r="H31" s="3">
        <v>11.43</v>
      </c>
      <c r="I31" s="3">
        <v>11.602406</v>
      </c>
      <c r="J31" s="3">
        <v>0.17</v>
      </c>
      <c r="K31" s="3">
        <v>11.86</v>
      </c>
      <c r="L31" s="3">
        <v>10.45</v>
      </c>
      <c r="M31" s="3">
        <v>2.21</v>
      </c>
      <c r="N31" s="3">
        <v>0.57999999999999996</v>
      </c>
      <c r="O31" s="3">
        <v>0.33</v>
      </c>
      <c r="P31" s="3">
        <f>SUM(F31:H31)+SUM(I31:O31)</f>
        <v>98.112405999999993</v>
      </c>
      <c r="Q31" s="3"/>
      <c r="R31" s="3">
        <f t="shared" si="0"/>
        <v>2.79</v>
      </c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U31" s="3"/>
      <c r="CV31" s="3"/>
      <c r="CX31" s="8"/>
      <c r="CZ31" s="2"/>
      <c r="DA31" s="2"/>
    </row>
    <row r="32" spans="1:105" x14ac:dyDescent="0.2">
      <c r="A32" t="s">
        <v>303</v>
      </c>
      <c r="B32" t="s">
        <v>262</v>
      </c>
      <c r="C32" t="s">
        <v>306</v>
      </c>
      <c r="D32" t="s">
        <v>269</v>
      </c>
      <c r="E32" t="s">
        <v>288</v>
      </c>
      <c r="F32" s="3">
        <v>47.33</v>
      </c>
      <c r="G32" s="3">
        <v>2.2599999999999998</v>
      </c>
      <c r="H32" s="3">
        <v>10.52</v>
      </c>
      <c r="I32" s="3">
        <v>11.852466</v>
      </c>
      <c r="J32" s="3">
        <v>0.18</v>
      </c>
      <c r="K32" s="3">
        <v>11.97</v>
      </c>
      <c r="L32" s="3">
        <v>12.3</v>
      </c>
      <c r="M32" s="3">
        <v>1.99</v>
      </c>
      <c r="N32" s="3">
        <v>0.75</v>
      </c>
      <c r="O32" s="3">
        <v>0.39</v>
      </c>
      <c r="P32" s="3">
        <f>SUM(F32:H32)+SUM(I32:O32)</f>
        <v>99.54246599999999</v>
      </c>
      <c r="Q32" s="3"/>
      <c r="R32" s="3">
        <f t="shared" si="0"/>
        <v>2.74</v>
      </c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U32" s="3"/>
      <c r="CV32" s="3"/>
      <c r="CX32" s="8"/>
      <c r="CZ32" s="2"/>
      <c r="DA32" s="2"/>
    </row>
    <row r="33" spans="1:105" x14ac:dyDescent="0.2">
      <c r="A33" t="s">
        <v>303</v>
      </c>
      <c r="B33" t="s">
        <v>262</v>
      </c>
      <c r="C33" t="s">
        <v>307</v>
      </c>
      <c r="D33" t="s">
        <v>269</v>
      </c>
      <c r="E33" t="s">
        <v>288</v>
      </c>
      <c r="F33" s="3">
        <v>49.12</v>
      </c>
      <c r="G33" s="3">
        <v>2.27</v>
      </c>
      <c r="H33" s="3">
        <v>12.22</v>
      </c>
      <c r="I33" s="3">
        <v>10.970462000000001</v>
      </c>
      <c r="J33" s="3">
        <v>0.11</v>
      </c>
      <c r="K33" s="3">
        <v>9.94</v>
      </c>
      <c r="L33" s="3">
        <v>10.14</v>
      </c>
      <c r="M33" s="3">
        <v>2.21</v>
      </c>
      <c r="N33" s="3">
        <v>0.65</v>
      </c>
      <c r="O33" s="3">
        <v>0.36</v>
      </c>
      <c r="P33" s="3">
        <f>SUM(F33:H33)+SUM(I33:O33)</f>
        <v>97.990462000000008</v>
      </c>
      <c r="Q33" s="3"/>
      <c r="R33" s="3">
        <f t="shared" si="0"/>
        <v>2.86</v>
      </c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U33" s="3"/>
      <c r="CV33" s="3"/>
      <c r="CX33" s="8"/>
      <c r="CZ33" s="2"/>
      <c r="DA33" s="2"/>
    </row>
    <row r="34" spans="1:105" x14ac:dyDescent="0.2">
      <c r="A34" t="s">
        <v>303</v>
      </c>
      <c r="B34" t="s">
        <v>262</v>
      </c>
      <c r="C34" t="s">
        <v>308</v>
      </c>
      <c r="D34" t="s">
        <v>269</v>
      </c>
      <c r="E34" t="s">
        <v>281</v>
      </c>
      <c r="F34" s="3">
        <v>46.88</v>
      </c>
      <c r="G34" s="3">
        <v>2.39</v>
      </c>
      <c r="H34" s="3">
        <v>12.08</v>
      </c>
      <c r="I34" s="3">
        <v>12.330162000000001</v>
      </c>
      <c r="J34" s="3">
        <v>0.2</v>
      </c>
      <c r="K34" s="3">
        <v>9.5</v>
      </c>
      <c r="L34" s="3">
        <v>10.29</v>
      </c>
      <c r="M34" s="3">
        <v>2.92</v>
      </c>
      <c r="N34" s="3">
        <v>1.01</v>
      </c>
      <c r="O34" s="3">
        <v>0.48</v>
      </c>
      <c r="P34" s="3">
        <f>SUM(F34:H34)+SUM(I34:O34)</f>
        <v>98.080162000000001</v>
      </c>
      <c r="Q34" s="3"/>
      <c r="R34" s="3">
        <f t="shared" si="0"/>
        <v>3.9299999999999997</v>
      </c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U34" s="3"/>
      <c r="CV34" s="3"/>
      <c r="CX34" s="8"/>
      <c r="CZ34" s="2"/>
      <c r="DA34" s="2"/>
    </row>
    <row r="35" spans="1:105" x14ac:dyDescent="0.2">
      <c r="A35" t="s">
        <v>303</v>
      </c>
      <c r="B35" t="s">
        <v>262</v>
      </c>
      <c r="C35" t="s">
        <v>309</v>
      </c>
      <c r="D35" t="s">
        <v>269</v>
      </c>
      <c r="E35" t="s">
        <v>305</v>
      </c>
      <c r="F35" s="3">
        <v>46.33</v>
      </c>
      <c r="G35" s="3">
        <v>2.41</v>
      </c>
      <c r="H35" s="3">
        <v>14.14</v>
      </c>
      <c r="I35" s="3">
        <v>12.876194</v>
      </c>
      <c r="J35" s="3">
        <v>0.16</v>
      </c>
      <c r="K35" s="3">
        <v>9.06</v>
      </c>
      <c r="L35" s="3">
        <v>10.82</v>
      </c>
      <c r="M35" s="3">
        <v>2.09</v>
      </c>
      <c r="N35" s="3">
        <v>1.05</v>
      </c>
      <c r="O35" s="3">
        <v>0.43</v>
      </c>
      <c r="P35" s="3">
        <f>SUM(F35:H35)+SUM(I35:O35)</f>
        <v>99.366194000000007</v>
      </c>
      <c r="Q35" s="3"/>
      <c r="R35" s="3">
        <f t="shared" si="0"/>
        <v>3.1399999999999997</v>
      </c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U35" s="3"/>
      <c r="CV35" s="3"/>
      <c r="CX35" s="8"/>
      <c r="CZ35" s="2"/>
      <c r="DA35" s="2"/>
    </row>
    <row r="36" spans="1:105" x14ac:dyDescent="0.2">
      <c r="A36" t="s">
        <v>303</v>
      </c>
      <c r="B36" t="s">
        <v>262</v>
      </c>
      <c r="C36" t="s">
        <v>310</v>
      </c>
      <c r="D36" t="s">
        <v>269</v>
      </c>
      <c r="E36" t="s">
        <v>311</v>
      </c>
      <c r="F36" s="3">
        <v>46.35</v>
      </c>
      <c r="G36" s="3">
        <v>2.35</v>
      </c>
      <c r="H36" s="3">
        <v>13.68</v>
      </c>
      <c r="I36" s="3">
        <v>11.751104000000002</v>
      </c>
      <c r="J36" s="3">
        <v>0.17</v>
      </c>
      <c r="K36" s="3">
        <v>7.88</v>
      </c>
      <c r="L36" s="3">
        <v>10.220000000000001</v>
      </c>
      <c r="M36" s="3">
        <v>3.37</v>
      </c>
      <c r="N36" s="3">
        <v>1.35</v>
      </c>
      <c r="O36" s="3">
        <v>0.54</v>
      </c>
      <c r="P36" s="3">
        <f>SUM(F36:H36)+SUM(I36:O36)</f>
        <v>97.661103999999995</v>
      </c>
      <c r="Q36" s="3"/>
      <c r="R36" s="3">
        <f t="shared" si="0"/>
        <v>4.7200000000000006</v>
      </c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U36" s="3"/>
      <c r="CV36" s="3"/>
      <c r="CX36" s="8"/>
      <c r="CZ36" s="2"/>
      <c r="DA36" s="2"/>
    </row>
    <row r="37" spans="1:105" x14ac:dyDescent="0.2">
      <c r="A37" t="s">
        <v>303</v>
      </c>
      <c r="B37" t="s">
        <v>262</v>
      </c>
      <c r="C37" t="s">
        <v>312</v>
      </c>
      <c r="D37" t="s">
        <v>269</v>
      </c>
      <c r="E37" t="s">
        <v>272</v>
      </c>
      <c r="F37" s="3">
        <v>44.38</v>
      </c>
      <c r="G37" s="3">
        <v>3.05</v>
      </c>
      <c r="H37" s="3">
        <v>14.79</v>
      </c>
      <c r="I37" s="3">
        <v>12.611203999999999</v>
      </c>
      <c r="J37" s="3">
        <v>0.21</v>
      </c>
      <c r="K37" s="3">
        <v>6.62</v>
      </c>
      <c r="L37" s="3">
        <v>10.18</v>
      </c>
      <c r="M37" s="3">
        <v>4</v>
      </c>
      <c r="N37" s="3">
        <v>1.6</v>
      </c>
      <c r="O37" s="3">
        <v>0.97</v>
      </c>
      <c r="P37" s="3">
        <f>SUM(F37:H37)+SUM(I37:O37)</f>
        <v>98.411203999999998</v>
      </c>
      <c r="Q37" s="3"/>
      <c r="R37" s="3">
        <f t="shared" si="0"/>
        <v>5.6</v>
      </c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U37" s="3"/>
      <c r="CV37" s="3"/>
      <c r="CX37" s="8"/>
      <c r="CZ37" s="2"/>
      <c r="DA37" s="2"/>
    </row>
    <row r="38" spans="1:105" x14ac:dyDescent="0.2">
      <c r="A38" t="s">
        <v>303</v>
      </c>
      <c r="B38" t="s">
        <v>262</v>
      </c>
      <c r="C38" t="s">
        <v>313</v>
      </c>
      <c r="D38" t="s">
        <v>269</v>
      </c>
      <c r="E38" t="s">
        <v>282</v>
      </c>
      <c r="F38" s="3">
        <v>48.59</v>
      </c>
      <c r="G38" s="3">
        <v>2.82</v>
      </c>
      <c r="H38" s="3">
        <v>16.84</v>
      </c>
      <c r="I38" s="3">
        <v>9.9903420000000001</v>
      </c>
      <c r="J38" s="3">
        <v>0.19</v>
      </c>
      <c r="K38" s="3">
        <v>4.58</v>
      </c>
      <c r="L38" s="3">
        <v>8.75</v>
      </c>
      <c r="M38" s="3">
        <v>4.3499999999999996</v>
      </c>
      <c r="N38" s="3">
        <v>2.06</v>
      </c>
      <c r="O38" s="3">
        <v>0.72</v>
      </c>
      <c r="P38" s="3">
        <f>SUM(F38:H38)+SUM(I38:O38)</f>
        <v>98.890342000000004</v>
      </c>
      <c r="Q38" s="3"/>
      <c r="R38" s="3">
        <f t="shared" si="0"/>
        <v>6.41</v>
      </c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U38" s="3"/>
      <c r="CV38" s="3"/>
      <c r="CX38" s="8"/>
      <c r="CZ38" s="2"/>
      <c r="DA38" s="2"/>
    </row>
    <row r="39" spans="1:105" x14ac:dyDescent="0.2">
      <c r="A39" t="s">
        <v>303</v>
      </c>
      <c r="B39" t="s">
        <v>262</v>
      </c>
      <c r="C39" t="s">
        <v>314</v>
      </c>
      <c r="D39" t="s">
        <v>269</v>
      </c>
      <c r="E39" t="s">
        <v>274</v>
      </c>
      <c r="F39" s="3">
        <v>46.31</v>
      </c>
      <c r="G39" s="3">
        <v>2.39</v>
      </c>
      <c r="H39" s="3">
        <v>16.43</v>
      </c>
      <c r="I39" s="3">
        <v>11.543288</v>
      </c>
      <c r="J39" s="3">
        <v>0.17</v>
      </c>
      <c r="K39" s="3">
        <v>4.43</v>
      </c>
      <c r="L39" s="3">
        <v>8.43</v>
      </c>
      <c r="M39" s="3">
        <v>5.36</v>
      </c>
      <c r="N39" s="3">
        <v>2.19</v>
      </c>
      <c r="O39" s="3">
        <v>0.92</v>
      </c>
      <c r="P39" s="3">
        <f>SUM(F39:H39)+SUM(I39:O39)</f>
        <v>98.173287999999985</v>
      </c>
      <c r="Q39" s="3"/>
      <c r="R39" s="3">
        <f t="shared" si="0"/>
        <v>7.5500000000000007</v>
      </c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U39" s="3"/>
      <c r="CV39" s="3"/>
      <c r="CX39" s="8"/>
      <c r="CZ39" s="2"/>
      <c r="DA39" s="2"/>
    </row>
    <row r="40" spans="1:105" x14ac:dyDescent="0.2">
      <c r="A40" t="s">
        <v>303</v>
      </c>
      <c r="B40" t="s">
        <v>262</v>
      </c>
      <c r="C40" t="s">
        <v>315</v>
      </c>
      <c r="D40" t="s">
        <v>269</v>
      </c>
      <c r="E40" t="s">
        <v>276</v>
      </c>
      <c r="F40" s="3">
        <v>49.68</v>
      </c>
      <c r="G40" s="3">
        <v>1.57</v>
      </c>
      <c r="H40" s="3">
        <v>17.670000000000002</v>
      </c>
      <c r="I40" s="3">
        <v>10.042266</v>
      </c>
      <c r="J40" s="3">
        <v>0.18</v>
      </c>
      <c r="K40" s="3">
        <v>2.92</v>
      </c>
      <c r="L40" s="3">
        <v>6.26</v>
      </c>
      <c r="M40" s="3">
        <v>6.34</v>
      </c>
      <c r="N40" s="3">
        <v>2.84</v>
      </c>
      <c r="O40" s="3">
        <v>0.93</v>
      </c>
      <c r="P40" s="3">
        <f>SUM(F40:H40)+SUM(I40:O40)</f>
        <v>98.432265999999998</v>
      </c>
      <c r="Q40" s="3"/>
      <c r="R40" s="3">
        <f t="shared" si="0"/>
        <v>9.18</v>
      </c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U40" s="3"/>
      <c r="CV40" s="3"/>
      <c r="CX40" s="8"/>
      <c r="CZ40" s="2"/>
      <c r="DA40" s="2"/>
    </row>
    <row r="41" spans="1:105" x14ac:dyDescent="0.2">
      <c r="A41" t="s">
        <v>303</v>
      </c>
      <c r="B41" t="s">
        <v>262</v>
      </c>
      <c r="C41" t="s">
        <v>316</v>
      </c>
      <c r="D41" t="s">
        <v>269</v>
      </c>
      <c r="E41" t="s">
        <v>276</v>
      </c>
      <c r="F41" s="3">
        <v>48.38</v>
      </c>
      <c r="G41" s="3">
        <v>1.77</v>
      </c>
      <c r="H41" s="3">
        <v>17.22</v>
      </c>
      <c r="I41" s="3">
        <v>11.368358000000001</v>
      </c>
      <c r="J41" s="3">
        <v>0.18</v>
      </c>
      <c r="K41" s="3">
        <v>2.69</v>
      </c>
      <c r="L41" s="3">
        <v>6.67</v>
      </c>
      <c r="M41" s="3">
        <v>6</v>
      </c>
      <c r="N41" s="3">
        <v>2.63</v>
      </c>
      <c r="O41" s="3">
        <v>0.88</v>
      </c>
      <c r="P41" s="3">
        <f>SUM(F41:H41)+SUM(I41:O41)</f>
        <v>97.788358000000002</v>
      </c>
      <c r="Q41" s="3"/>
      <c r="R41" s="3">
        <f t="shared" si="0"/>
        <v>8.629999999999999</v>
      </c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U41" s="3"/>
      <c r="CV41" s="3"/>
      <c r="CX41" s="8"/>
      <c r="CZ41" s="2"/>
      <c r="DA41" s="2"/>
    </row>
    <row r="42" spans="1:105" x14ac:dyDescent="0.2">
      <c r="A42" t="s">
        <v>303</v>
      </c>
      <c r="B42" t="s">
        <v>262</v>
      </c>
      <c r="C42" t="s">
        <v>317</v>
      </c>
      <c r="D42" t="s">
        <v>269</v>
      </c>
      <c r="E42" t="s">
        <v>285</v>
      </c>
      <c r="F42" s="3">
        <v>52.56</v>
      </c>
      <c r="G42" s="3">
        <v>0.9</v>
      </c>
      <c r="H42" s="3">
        <v>18.61</v>
      </c>
      <c r="I42" s="3">
        <v>8.6443700000000003</v>
      </c>
      <c r="J42" s="3">
        <v>0.2</v>
      </c>
      <c r="K42" s="3">
        <v>1.36</v>
      </c>
      <c r="L42" s="3">
        <v>4.72</v>
      </c>
      <c r="M42" s="3">
        <v>7.17</v>
      </c>
      <c r="N42" s="3">
        <v>3.28</v>
      </c>
      <c r="O42" s="3">
        <v>0.45</v>
      </c>
      <c r="P42" s="3">
        <f>SUM(F42:H42)+SUM(I42:O42)</f>
        <v>97.894369999999995</v>
      </c>
      <c r="Q42" s="3"/>
      <c r="R42" s="3">
        <f t="shared" si="0"/>
        <v>10.45</v>
      </c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U42" s="3"/>
      <c r="CV42" s="3"/>
      <c r="CX42" s="8"/>
      <c r="CZ42" s="2"/>
      <c r="DA42" s="2"/>
    </row>
    <row r="43" spans="1:105" x14ac:dyDescent="0.2">
      <c r="A43" t="s">
        <v>318</v>
      </c>
      <c r="B43" t="s">
        <v>262</v>
      </c>
      <c r="C43" t="s">
        <v>319</v>
      </c>
      <c r="D43" t="s">
        <v>269</v>
      </c>
      <c r="E43" t="s">
        <v>264</v>
      </c>
      <c r="F43" s="3">
        <v>44.12</v>
      </c>
      <c r="G43" s="3">
        <v>2.68</v>
      </c>
      <c r="H43" s="3">
        <v>15.22</v>
      </c>
      <c r="I43" s="3">
        <v>12.723172000000002</v>
      </c>
      <c r="J43" s="3">
        <v>0.22</v>
      </c>
      <c r="K43" s="3">
        <v>6.93</v>
      </c>
      <c r="L43" s="3">
        <v>9.66</v>
      </c>
      <c r="M43" s="3">
        <v>4.71</v>
      </c>
      <c r="N43" s="3">
        <v>1.75</v>
      </c>
      <c r="O43" s="3">
        <v>0.88</v>
      </c>
      <c r="P43" s="3">
        <f>SUM(F43:H43)+SUM(I43:O43)</f>
        <v>98.893171999999993</v>
      </c>
      <c r="Q43" s="3"/>
      <c r="R43" s="3">
        <f t="shared" si="0"/>
        <v>6.46</v>
      </c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U43" s="3"/>
      <c r="CV43" s="3"/>
      <c r="CX43" s="8"/>
      <c r="CZ43" s="2"/>
      <c r="DA43" s="2"/>
    </row>
    <row r="44" spans="1:105" x14ac:dyDescent="0.2">
      <c r="A44" t="s">
        <v>318</v>
      </c>
      <c r="B44" t="s">
        <v>262</v>
      </c>
      <c r="C44" t="s">
        <v>320</v>
      </c>
      <c r="D44" t="s">
        <v>269</v>
      </c>
      <c r="E44" t="s">
        <v>264</v>
      </c>
      <c r="F44" s="3">
        <v>43.8</v>
      </c>
      <c r="G44" s="3">
        <v>2.73</v>
      </c>
      <c r="H44" s="3">
        <v>14.62</v>
      </c>
      <c r="I44" s="3">
        <v>12.993112</v>
      </c>
      <c r="J44" s="3">
        <v>0.22</v>
      </c>
      <c r="K44" s="3">
        <v>7.8</v>
      </c>
      <c r="L44" s="3">
        <v>9.9</v>
      </c>
      <c r="M44" s="3">
        <v>4.5</v>
      </c>
      <c r="N44" s="3">
        <v>1.59</v>
      </c>
      <c r="O44" s="3">
        <v>0.85</v>
      </c>
      <c r="P44" s="3">
        <f>SUM(F44:H44)+SUM(I44:O44)</f>
        <v>99.003111999999987</v>
      </c>
      <c r="Q44" s="3"/>
      <c r="R44" s="3">
        <f t="shared" si="0"/>
        <v>6.09</v>
      </c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U44" s="3"/>
      <c r="CV44" s="3"/>
      <c r="CX44" s="8"/>
      <c r="CZ44" s="2"/>
      <c r="DA44" s="2"/>
    </row>
    <row r="45" spans="1:105" x14ac:dyDescent="0.2">
      <c r="A45" t="s">
        <v>318</v>
      </c>
      <c r="B45" t="s">
        <v>262</v>
      </c>
      <c r="C45" t="s">
        <v>321</v>
      </c>
      <c r="D45" t="s">
        <v>269</v>
      </c>
      <c r="E45" t="s">
        <v>264</v>
      </c>
      <c r="F45" s="3">
        <v>43.79</v>
      </c>
      <c r="G45" s="3">
        <v>2.67</v>
      </c>
      <c r="H45" s="3">
        <v>12.14</v>
      </c>
      <c r="I45" s="3">
        <v>12.867140000000001</v>
      </c>
      <c r="J45" s="3">
        <v>0.18</v>
      </c>
      <c r="K45" s="3">
        <v>10.72</v>
      </c>
      <c r="L45" s="3">
        <v>10.74</v>
      </c>
      <c r="M45" s="3">
        <v>2.4300000000000002</v>
      </c>
      <c r="N45" s="3">
        <v>1.1399999999999999</v>
      </c>
      <c r="O45" s="3">
        <v>0.49</v>
      </c>
      <c r="P45" s="3">
        <f>SUM(F45:H45)+SUM(I45:O45)</f>
        <v>97.167140000000003</v>
      </c>
      <c r="Q45" s="3"/>
      <c r="R45" s="3">
        <f t="shared" si="0"/>
        <v>3.5700000000000003</v>
      </c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U45" s="3"/>
      <c r="CV45" s="3"/>
      <c r="CX45" s="8"/>
      <c r="CZ45" s="2"/>
      <c r="DA45" s="2"/>
    </row>
    <row r="46" spans="1:105" x14ac:dyDescent="0.2">
      <c r="A46" t="s">
        <v>318</v>
      </c>
      <c r="B46" t="s">
        <v>262</v>
      </c>
      <c r="C46" t="s">
        <v>322</v>
      </c>
      <c r="D46" t="s">
        <v>269</v>
      </c>
      <c r="E46" t="s">
        <v>264</v>
      </c>
      <c r="F46" s="3">
        <v>43.17</v>
      </c>
      <c r="G46" s="3">
        <v>2.75</v>
      </c>
      <c r="H46" s="3">
        <v>12.83</v>
      </c>
      <c r="I46" s="3">
        <v>12.498222000000002</v>
      </c>
      <c r="J46" s="3">
        <v>0.19</v>
      </c>
      <c r="K46" s="3">
        <v>10.14</v>
      </c>
      <c r="L46" s="3">
        <v>10.81</v>
      </c>
      <c r="M46" s="3">
        <v>3.3</v>
      </c>
      <c r="N46" s="3">
        <v>1.2</v>
      </c>
      <c r="O46" s="3">
        <v>0.66</v>
      </c>
      <c r="P46" s="3">
        <f>SUM(F46:H46)+SUM(I46:O46)</f>
        <v>97.54822200000001</v>
      </c>
      <c r="Q46" s="3"/>
      <c r="R46" s="3">
        <f t="shared" si="0"/>
        <v>4.5</v>
      </c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U46" s="3"/>
      <c r="CV46" s="3"/>
      <c r="CX46" s="8"/>
      <c r="CZ46" s="2"/>
      <c r="DA46" s="2"/>
    </row>
    <row r="47" spans="1:105" x14ac:dyDescent="0.2">
      <c r="A47" t="s">
        <v>318</v>
      </c>
      <c r="B47" t="s">
        <v>262</v>
      </c>
      <c r="C47" t="s">
        <v>323</v>
      </c>
      <c r="D47" t="s">
        <v>269</v>
      </c>
      <c r="E47" t="s">
        <v>264</v>
      </c>
      <c r="F47" s="3">
        <v>45.34</v>
      </c>
      <c r="G47" s="3">
        <v>2.83</v>
      </c>
      <c r="H47" s="3">
        <v>15.51</v>
      </c>
      <c r="I47" s="3">
        <v>12.363252000000001</v>
      </c>
      <c r="J47" s="3">
        <v>0.22</v>
      </c>
      <c r="K47" s="3">
        <v>5.15</v>
      </c>
      <c r="L47" s="3">
        <v>7.02</v>
      </c>
      <c r="M47" s="3">
        <v>6.34</v>
      </c>
      <c r="N47" s="3">
        <v>2.4900000000000002</v>
      </c>
      <c r="O47" s="3">
        <v>0.84</v>
      </c>
      <c r="P47" s="3">
        <f>SUM(F47:H47)+SUM(I47:O47)</f>
        <v>98.103251999999998</v>
      </c>
      <c r="Q47" s="3"/>
      <c r="R47" s="3">
        <f t="shared" si="0"/>
        <v>8.83</v>
      </c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U47" s="3"/>
      <c r="CV47" s="3"/>
      <c r="CX47" s="8"/>
      <c r="CZ47" s="2"/>
      <c r="DA47" s="2"/>
    </row>
    <row r="48" spans="1:105" x14ac:dyDescent="0.2">
      <c r="A48" t="s">
        <v>318</v>
      </c>
      <c r="B48" t="s">
        <v>262</v>
      </c>
      <c r="C48" t="s">
        <v>324</v>
      </c>
      <c r="D48" t="s">
        <v>269</v>
      </c>
      <c r="E48" t="s">
        <v>264</v>
      </c>
      <c r="F48" s="3">
        <v>45.76</v>
      </c>
      <c r="G48" s="3">
        <v>2.15</v>
      </c>
      <c r="H48" s="3">
        <v>14.29</v>
      </c>
      <c r="I48" s="3">
        <v>11.364474000000001</v>
      </c>
      <c r="J48" s="3">
        <v>0.19</v>
      </c>
      <c r="K48" s="3">
        <v>7.93</v>
      </c>
      <c r="L48" s="3">
        <v>9.58</v>
      </c>
      <c r="M48" s="3">
        <v>4.84</v>
      </c>
      <c r="N48" s="3">
        <v>1.79</v>
      </c>
      <c r="O48" s="3">
        <v>0.53</v>
      </c>
      <c r="P48" s="3">
        <f>SUM(F48:H48)+SUM(I48:O48)</f>
        <v>98.424473999999989</v>
      </c>
      <c r="Q48" s="3"/>
      <c r="R48" s="3">
        <f t="shared" si="0"/>
        <v>6.63</v>
      </c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U48" s="3"/>
      <c r="CV48" s="3"/>
      <c r="CX48" s="8"/>
      <c r="CZ48" s="2"/>
      <c r="DA48" s="2"/>
    </row>
    <row r="49" spans="1:105" x14ac:dyDescent="0.2">
      <c r="A49" t="s">
        <v>318</v>
      </c>
      <c r="B49" t="s">
        <v>262</v>
      </c>
      <c r="C49" t="s">
        <v>325</v>
      </c>
      <c r="D49" t="s">
        <v>269</v>
      </c>
      <c r="E49" t="s">
        <v>264</v>
      </c>
      <c r="F49" s="3">
        <v>45.68</v>
      </c>
      <c r="G49" s="3">
        <v>2.63</v>
      </c>
      <c r="H49" s="3">
        <v>16.46</v>
      </c>
      <c r="I49" s="3">
        <v>12.651188000000001</v>
      </c>
      <c r="J49" s="3">
        <v>0.24</v>
      </c>
      <c r="K49" s="3">
        <v>4.09</v>
      </c>
      <c r="L49" s="3">
        <v>8.32</v>
      </c>
      <c r="M49" s="3">
        <v>5.08</v>
      </c>
      <c r="N49" s="3">
        <v>2.02</v>
      </c>
      <c r="O49" s="3">
        <v>1.0900000000000001</v>
      </c>
      <c r="P49" s="3">
        <f>SUM(F49:H49)+SUM(I49:O49)</f>
        <v>98.261188000000018</v>
      </c>
      <c r="Q49" s="3"/>
      <c r="R49" s="3">
        <f t="shared" si="0"/>
        <v>7.1</v>
      </c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U49" s="3"/>
      <c r="CV49" s="3"/>
      <c r="CX49" s="8"/>
      <c r="CZ49" s="2"/>
      <c r="DA49" s="2"/>
    </row>
    <row r="50" spans="1:105" x14ac:dyDescent="0.2">
      <c r="A50" t="s">
        <v>318</v>
      </c>
      <c r="B50" t="s">
        <v>262</v>
      </c>
      <c r="C50" t="s">
        <v>326</v>
      </c>
      <c r="D50" t="s">
        <v>269</v>
      </c>
      <c r="E50" t="s">
        <v>264</v>
      </c>
      <c r="F50" s="3">
        <v>44.9</v>
      </c>
      <c r="G50" s="3">
        <v>2.66</v>
      </c>
      <c r="H50" s="3">
        <v>15.74</v>
      </c>
      <c r="I50" s="3">
        <v>12.651188000000001</v>
      </c>
      <c r="J50" s="3">
        <v>0.22</v>
      </c>
      <c r="K50" s="3">
        <v>5.97</v>
      </c>
      <c r="L50" s="3">
        <v>9.1999999999999993</v>
      </c>
      <c r="M50" s="3">
        <v>5.0599999999999996</v>
      </c>
      <c r="N50" s="3">
        <v>1.93</v>
      </c>
      <c r="O50" s="3">
        <v>0.85</v>
      </c>
      <c r="P50" s="3">
        <f>SUM(F50:H50)+SUM(I50:O50)</f>
        <v>99.181188000000006</v>
      </c>
      <c r="Q50" s="3"/>
      <c r="R50" s="3">
        <f t="shared" si="0"/>
        <v>6.9899999999999993</v>
      </c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U50" s="3"/>
      <c r="CV50" s="3"/>
      <c r="CX50" s="8"/>
      <c r="CZ50" s="2"/>
      <c r="DA50" s="2"/>
    </row>
    <row r="51" spans="1:105" x14ac:dyDescent="0.2">
      <c r="A51" t="s">
        <v>318</v>
      </c>
      <c r="B51" t="s">
        <v>262</v>
      </c>
      <c r="C51" t="s">
        <v>327</v>
      </c>
      <c r="D51" t="s">
        <v>269</v>
      </c>
      <c r="E51" t="s">
        <v>264</v>
      </c>
      <c r="F51" s="3">
        <v>47.05</v>
      </c>
      <c r="G51" s="3">
        <v>2.97</v>
      </c>
      <c r="H51" s="3">
        <v>14.76</v>
      </c>
      <c r="I51" s="3">
        <v>12.480226</v>
      </c>
      <c r="J51" s="3">
        <v>0.19</v>
      </c>
      <c r="K51" s="3">
        <v>5.92</v>
      </c>
      <c r="L51" s="3">
        <v>9.6199999999999992</v>
      </c>
      <c r="M51" s="3">
        <v>3.75</v>
      </c>
      <c r="N51" s="3">
        <v>1.39</v>
      </c>
      <c r="O51" s="3">
        <v>0.56999999999999995</v>
      </c>
      <c r="P51" s="3">
        <f>SUM(F51:H51)+SUM(I51:O51)</f>
        <v>98.700226000000001</v>
      </c>
      <c r="Q51" s="3"/>
      <c r="R51" s="3">
        <f t="shared" si="0"/>
        <v>5.14</v>
      </c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U51" s="3"/>
      <c r="CV51" s="3"/>
      <c r="CX51" s="8"/>
      <c r="CZ51" s="2"/>
      <c r="DA51" s="2"/>
    </row>
    <row r="52" spans="1:105" x14ac:dyDescent="0.2">
      <c r="A52" t="s">
        <v>318</v>
      </c>
      <c r="B52" t="s">
        <v>262</v>
      </c>
      <c r="C52" t="s">
        <v>328</v>
      </c>
      <c r="D52" t="s">
        <v>269</v>
      </c>
      <c r="E52" t="s">
        <v>329</v>
      </c>
      <c r="F52" s="3">
        <v>45.13</v>
      </c>
      <c r="G52" s="3">
        <v>2.4700000000000002</v>
      </c>
      <c r="H52" s="3">
        <v>11.66</v>
      </c>
      <c r="I52" s="3">
        <v>12.651188000000001</v>
      </c>
      <c r="J52" s="3">
        <v>0.18</v>
      </c>
      <c r="K52" s="3">
        <v>11.72</v>
      </c>
      <c r="L52" s="3">
        <v>10.24</v>
      </c>
      <c r="M52" s="3">
        <v>2.5499999999999998</v>
      </c>
      <c r="N52" s="3">
        <v>1.04</v>
      </c>
      <c r="O52" s="3">
        <v>0.44</v>
      </c>
      <c r="P52" s="3">
        <f>SUM(F52:H52)+SUM(I52:O52)</f>
        <v>98.081187999999997</v>
      </c>
      <c r="Q52" s="3"/>
      <c r="R52" s="3">
        <f t="shared" si="0"/>
        <v>3.59</v>
      </c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U52" s="3"/>
      <c r="CV52" s="3"/>
      <c r="CX52" s="8"/>
      <c r="CZ52" s="2"/>
      <c r="DA52" s="2"/>
    </row>
    <row r="53" spans="1:105" x14ac:dyDescent="0.2">
      <c r="A53" t="s">
        <v>318</v>
      </c>
      <c r="B53" t="s">
        <v>262</v>
      </c>
      <c r="C53" t="s">
        <v>330</v>
      </c>
      <c r="D53" t="s">
        <v>269</v>
      </c>
      <c r="E53" t="s">
        <v>331</v>
      </c>
      <c r="F53" s="3">
        <v>53.39</v>
      </c>
      <c r="G53" s="3">
        <v>0.77</v>
      </c>
      <c r="H53" s="3">
        <v>19</v>
      </c>
      <c r="I53" s="3">
        <v>8.8630300000000002</v>
      </c>
      <c r="J53" s="3">
        <v>0.25</v>
      </c>
      <c r="K53" s="3">
        <v>1.05</v>
      </c>
      <c r="L53" s="3">
        <v>4.16</v>
      </c>
      <c r="M53" s="3">
        <v>8.4600000000000009</v>
      </c>
      <c r="N53" s="3">
        <v>3.34</v>
      </c>
      <c r="O53" s="3">
        <v>0.45</v>
      </c>
      <c r="P53" s="3">
        <f>SUM(F53:H53)+SUM(I53:O53)</f>
        <v>99.733029999999999</v>
      </c>
      <c r="Q53" s="3"/>
      <c r="R53" s="3">
        <f t="shared" si="0"/>
        <v>11.8</v>
      </c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U53" s="3"/>
      <c r="CV53" s="3"/>
      <c r="CX53" s="8"/>
      <c r="CZ53" s="2"/>
      <c r="DA53" s="2"/>
    </row>
    <row r="54" spans="1:105" x14ac:dyDescent="0.2">
      <c r="A54" t="s">
        <v>318</v>
      </c>
      <c r="B54" t="s">
        <v>262</v>
      </c>
      <c r="C54" t="s">
        <v>332</v>
      </c>
      <c r="D54" t="s">
        <v>269</v>
      </c>
      <c r="E54" t="s">
        <v>329</v>
      </c>
      <c r="F54" s="3">
        <v>45.88</v>
      </c>
      <c r="G54" s="3">
        <v>2.87</v>
      </c>
      <c r="H54" s="3">
        <v>14.43</v>
      </c>
      <c r="I54" s="3">
        <v>12.381248000000001</v>
      </c>
      <c r="J54" s="3">
        <v>0.19</v>
      </c>
      <c r="K54" s="3">
        <v>6.57</v>
      </c>
      <c r="L54" s="3">
        <v>9.07</v>
      </c>
      <c r="M54" s="3">
        <v>4.05</v>
      </c>
      <c r="N54" s="3">
        <v>1.61</v>
      </c>
      <c r="O54" s="3">
        <v>0.74</v>
      </c>
      <c r="P54" s="3">
        <f>SUM(F54:H54)+SUM(I54:O54)</f>
        <v>97.791247999999996</v>
      </c>
      <c r="Q54" s="3"/>
      <c r="R54" s="3">
        <f t="shared" si="0"/>
        <v>5.66</v>
      </c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U54" s="3"/>
      <c r="CV54" s="3"/>
      <c r="CX54" s="8"/>
      <c r="CZ54" s="2"/>
      <c r="DA54" s="2"/>
    </row>
    <row r="55" spans="1:105" x14ac:dyDescent="0.2">
      <c r="A55" t="s">
        <v>318</v>
      </c>
      <c r="B55" t="s">
        <v>262</v>
      </c>
      <c r="C55" t="s">
        <v>333</v>
      </c>
      <c r="D55" t="s">
        <v>269</v>
      </c>
      <c r="E55" t="s">
        <v>334</v>
      </c>
      <c r="F55" s="3">
        <v>49.66</v>
      </c>
      <c r="G55" s="3">
        <v>1.53</v>
      </c>
      <c r="H55" s="3">
        <v>17.63</v>
      </c>
      <c r="I55" s="3">
        <v>10.491668000000001</v>
      </c>
      <c r="J55" s="3">
        <v>0.23</v>
      </c>
      <c r="K55" s="3">
        <v>2.29</v>
      </c>
      <c r="L55" s="3">
        <v>5.98</v>
      </c>
      <c r="M55" s="3">
        <v>6.73</v>
      </c>
      <c r="N55" s="3">
        <v>2.59</v>
      </c>
      <c r="O55" s="3">
        <v>0.99</v>
      </c>
      <c r="P55" s="3">
        <f>SUM(F55:H55)+SUM(I55:O55)</f>
        <v>98.121668</v>
      </c>
      <c r="Q55" s="3"/>
      <c r="R55" s="3">
        <f t="shared" si="0"/>
        <v>9.32</v>
      </c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U55" s="3"/>
      <c r="CV55" s="3"/>
      <c r="CX55" s="8"/>
      <c r="CZ55" s="2"/>
      <c r="DA55" s="2"/>
    </row>
    <row r="56" spans="1:105" x14ac:dyDescent="0.2">
      <c r="A56" t="s">
        <v>335</v>
      </c>
      <c r="B56" t="s">
        <v>336</v>
      </c>
      <c r="C56" t="s">
        <v>337</v>
      </c>
      <c r="D56" t="s">
        <v>269</v>
      </c>
      <c r="E56" t="s">
        <v>281</v>
      </c>
      <c r="F56" s="3">
        <v>46.42</v>
      </c>
      <c r="G56" s="3">
        <v>2.81</v>
      </c>
      <c r="H56" s="3">
        <v>15.33</v>
      </c>
      <c r="I56" s="3">
        <v>11.818478000000001</v>
      </c>
      <c r="J56" s="3">
        <v>0.18</v>
      </c>
      <c r="K56" s="3">
        <v>5.5</v>
      </c>
      <c r="L56" s="3">
        <v>10.74</v>
      </c>
      <c r="M56" s="3">
        <v>3.6</v>
      </c>
      <c r="N56" s="3">
        <v>1.61</v>
      </c>
      <c r="O56" s="3">
        <v>0.46</v>
      </c>
      <c r="P56" s="3">
        <f>SUM(F56:H56)+SUM(I56:O56)</f>
        <v>98.468478000000005</v>
      </c>
      <c r="Q56" s="3"/>
      <c r="R56" s="3">
        <f t="shared" si="0"/>
        <v>5.21</v>
      </c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U56" s="3"/>
      <c r="CV56" s="3"/>
      <c r="CX56" s="8"/>
      <c r="CZ56" s="2"/>
      <c r="DA56" s="2"/>
    </row>
    <row r="57" spans="1:105" x14ac:dyDescent="0.2">
      <c r="A57" t="s">
        <v>335</v>
      </c>
      <c r="B57" t="s">
        <v>336</v>
      </c>
      <c r="C57" t="s">
        <v>338</v>
      </c>
      <c r="D57" t="s">
        <v>269</v>
      </c>
      <c r="E57" t="s">
        <v>281</v>
      </c>
      <c r="F57" s="3">
        <v>47.72</v>
      </c>
      <c r="G57" s="3">
        <v>2.34</v>
      </c>
      <c r="H57" s="3">
        <v>14.63</v>
      </c>
      <c r="I57" s="3">
        <v>10.60439</v>
      </c>
      <c r="J57" s="3">
        <v>0.16</v>
      </c>
      <c r="K57" s="3">
        <v>6.9</v>
      </c>
      <c r="L57" s="3">
        <v>11.95</v>
      </c>
      <c r="M57" s="3">
        <v>3.05</v>
      </c>
      <c r="N57" s="3">
        <v>1.1000000000000001</v>
      </c>
      <c r="O57" s="3">
        <v>0.36</v>
      </c>
      <c r="P57" s="3">
        <f>SUM(F57:H57)+SUM(I57:O57)</f>
        <v>98.814390000000003</v>
      </c>
      <c r="Q57" s="3"/>
      <c r="R57" s="3">
        <f t="shared" si="0"/>
        <v>4.1500000000000004</v>
      </c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U57" s="3"/>
      <c r="CV57" s="3"/>
      <c r="CX57" s="8"/>
      <c r="CZ57" s="2"/>
      <c r="DA57" s="2"/>
    </row>
    <row r="58" spans="1:105" x14ac:dyDescent="0.2">
      <c r="A58" t="s">
        <v>335</v>
      </c>
      <c r="B58" t="s">
        <v>336</v>
      </c>
      <c r="C58" t="s">
        <v>339</v>
      </c>
      <c r="D58" t="s">
        <v>269</v>
      </c>
      <c r="E58" t="s">
        <v>281</v>
      </c>
      <c r="F58" s="3">
        <v>46.55</v>
      </c>
      <c r="G58" s="3">
        <v>2.59</v>
      </c>
      <c r="H58" s="3">
        <v>14.29</v>
      </c>
      <c r="I58" s="3">
        <v>11.604570000000001</v>
      </c>
      <c r="J58" s="3">
        <v>0.18</v>
      </c>
      <c r="K58" s="3">
        <v>6.69</v>
      </c>
      <c r="L58" s="3">
        <v>12.11</v>
      </c>
      <c r="M58" s="3">
        <v>3.07</v>
      </c>
      <c r="N58" s="3">
        <v>1.29</v>
      </c>
      <c r="O58" s="3">
        <v>0.4</v>
      </c>
      <c r="P58" s="3">
        <f>SUM(F58:H58)+SUM(I58:O58)</f>
        <v>98.774569999999997</v>
      </c>
      <c r="Q58" s="3"/>
      <c r="R58" s="3">
        <f t="shared" si="0"/>
        <v>4.3599999999999994</v>
      </c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U58" s="3"/>
      <c r="CV58" s="3"/>
      <c r="CX58" s="8"/>
      <c r="CZ58" s="2"/>
      <c r="DA58" s="2"/>
    </row>
    <row r="59" spans="1:105" x14ac:dyDescent="0.2">
      <c r="A59" t="s">
        <v>335</v>
      </c>
      <c r="B59" t="s">
        <v>336</v>
      </c>
      <c r="C59" t="s">
        <v>340</v>
      </c>
      <c r="D59" t="s">
        <v>269</v>
      </c>
      <c r="E59" t="s">
        <v>281</v>
      </c>
      <c r="F59" s="3">
        <v>46.62</v>
      </c>
      <c r="G59" s="3">
        <v>2.5499999999999998</v>
      </c>
      <c r="H59" s="3">
        <v>15.13</v>
      </c>
      <c r="I59" s="3">
        <v>11.851364</v>
      </c>
      <c r="J59" s="3">
        <v>0.18</v>
      </c>
      <c r="K59" s="3">
        <v>5.91</v>
      </c>
      <c r="L59" s="3">
        <v>11.54</v>
      </c>
      <c r="M59" s="3">
        <v>3.34</v>
      </c>
      <c r="N59" s="3">
        <v>1.27</v>
      </c>
      <c r="O59" s="3">
        <v>0.43</v>
      </c>
      <c r="P59" s="3">
        <f>SUM(F59:H59)+SUM(I59:O59)</f>
        <v>98.821364000000003</v>
      </c>
      <c r="Q59" s="3"/>
      <c r="R59" s="3">
        <f t="shared" si="0"/>
        <v>4.6099999999999994</v>
      </c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U59" s="3"/>
      <c r="CV59" s="3"/>
      <c r="CX59" s="8"/>
      <c r="CZ59" s="2"/>
      <c r="DA59" s="2"/>
    </row>
    <row r="60" spans="1:105" x14ac:dyDescent="0.2">
      <c r="A60" t="s">
        <v>335</v>
      </c>
      <c r="B60" t="s">
        <v>336</v>
      </c>
      <c r="C60" t="s">
        <v>341</v>
      </c>
      <c r="D60" t="s">
        <v>269</v>
      </c>
      <c r="E60" t="s">
        <v>281</v>
      </c>
      <c r="F60" s="3">
        <v>46.87</v>
      </c>
      <c r="G60" s="3">
        <v>3.03</v>
      </c>
      <c r="H60" s="3">
        <v>15.85</v>
      </c>
      <c r="I60" s="3">
        <v>12.371284000000001</v>
      </c>
      <c r="J60" s="3">
        <v>0.19</v>
      </c>
      <c r="K60" s="3">
        <v>4.7</v>
      </c>
      <c r="L60" s="3">
        <v>9.9</v>
      </c>
      <c r="M60" s="3">
        <v>4</v>
      </c>
      <c r="N60" s="3">
        <v>1.83</v>
      </c>
      <c r="O60" s="3">
        <v>0.5</v>
      </c>
      <c r="P60" s="3">
        <f>SUM(F60:H60)+SUM(I60:O60)</f>
        <v>99.241284000000007</v>
      </c>
      <c r="Q60" s="3"/>
      <c r="R60" s="3">
        <f t="shared" si="0"/>
        <v>5.83</v>
      </c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U60" s="3"/>
      <c r="CV60" s="3"/>
      <c r="CX60" s="8"/>
      <c r="CZ60" s="2"/>
      <c r="DA60" s="2"/>
    </row>
    <row r="61" spans="1:105" x14ac:dyDescent="0.2">
      <c r="A61" t="s">
        <v>335</v>
      </c>
      <c r="B61" t="s">
        <v>336</v>
      </c>
      <c r="C61" t="s">
        <v>342</v>
      </c>
      <c r="D61" t="s">
        <v>269</v>
      </c>
      <c r="E61" t="s">
        <v>281</v>
      </c>
      <c r="F61" s="3">
        <v>47.23</v>
      </c>
      <c r="G61" s="3">
        <v>2.83</v>
      </c>
      <c r="H61" s="3">
        <v>15.07</v>
      </c>
      <c r="I61" s="3">
        <v>11.690501999999999</v>
      </c>
      <c r="J61" s="3">
        <v>0.18</v>
      </c>
      <c r="K61" s="3">
        <v>5.81</v>
      </c>
      <c r="L61" s="3">
        <v>10.91</v>
      </c>
      <c r="M61" s="3">
        <v>3.56</v>
      </c>
      <c r="N61" s="3">
        <v>1.39</v>
      </c>
      <c r="O61" s="3">
        <v>0.46</v>
      </c>
      <c r="P61" s="3">
        <f>SUM(F61:H61)+SUM(I61:O61)</f>
        <v>99.130501999999993</v>
      </c>
      <c r="Q61" s="3"/>
      <c r="R61" s="3">
        <f t="shared" si="0"/>
        <v>4.95</v>
      </c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U61" s="3"/>
      <c r="CV61" s="3"/>
      <c r="CX61" s="8"/>
      <c r="CZ61" s="2"/>
      <c r="DA61" s="2"/>
    </row>
    <row r="62" spans="1:105" x14ac:dyDescent="0.2">
      <c r="A62" t="s">
        <v>335</v>
      </c>
      <c r="B62" t="s">
        <v>336</v>
      </c>
      <c r="C62" t="s">
        <v>343</v>
      </c>
      <c r="D62" t="s">
        <v>269</v>
      </c>
      <c r="E62" t="s">
        <v>281</v>
      </c>
      <c r="F62" s="3">
        <v>46.43</v>
      </c>
      <c r="G62" s="3">
        <v>2.88</v>
      </c>
      <c r="H62" s="3">
        <v>15.51</v>
      </c>
      <c r="I62" s="3">
        <v>12.07938</v>
      </c>
      <c r="J62" s="3">
        <v>0.19</v>
      </c>
      <c r="K62" s="3">
        <v>5.29</v>
      </c>
      <c r="L62" s="3">
        <v>10.7</v>
      </c>
      <c r="M62" s="3">
        <v>3.77</v>
      </c>
      <c r="N62" s="3">
        <v>1.53</v>
      </c>
      <c r="O62" s="3">
        <v>0.51</v>
      </c>
      <c r="P62" s="3">
        <f>SUM(F62:H62)+SUM(I62:O62)</f>
        <v>98.889380000000017</v>
      </c>
      <c r="Q62" s="3"/>
      <c r="R62" s="3">
        <f t="shared" si="0"/>
        <v>5.3</v>
      </c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U62" s="3"/>
      <c r="CV62" s="3"/>
      <c r="CX62" s="8"/>
      <c r="CZ62" s="2"/>
      <c r="DA62" s="2"/>
    </row>
    <row r="63" spans="1:105" x14ac:dyDescent="0.2">
      <c r="A63" t="s">
        <v>335</v>
      </c>
      <c r="B63" t="s">
        <v>336</v>
      </c>
      <c r="C63" t="s">
        <v>344</v>
      </c>
      <c r="D63" t="s">
        <v>269</v>
      </c>
      <c r="E63" t="s">
        <v>281</v>
      </c>
      <c r="F63" s="3">
        <v>47.1</v>
      </c>
      <c r="G63" s="3">
        <v>2.75</v>
      </c>
      <c r="H63" s="3">
        <v>15.26</v>
      </c>
      <c r="I63" s="3">
        <v>12.038398000000001</v>
      </c>
      <c r="J63" s="3">
        <v>0.19</v>
      </c>
      <c r="K63" s="3">
        <v>5.49</v>
      </c>
      <c r="L63" s="3">
        <v>10.83</v>
      </c>
      <c r="M63" s="3">
        <v>3.47</v>
      </c>
      <c r="N63" s="3">
        <v>1.36</v>
      </c>
      <c r="O63" s="3">
        <v>0.45</v>
      </c>
      <c r="P63" s="3">
        <f>SUM(F63:H63)+SUM(I63:O63)</f>
        <v>98.938398000000007</v>
      </c>
      <c r="Q63" s="3"/>
      <c r="R63" s="3">
        <f t="shared" si="0"/>
        <v>4.83</v>
      </c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U63" s="3"/>
      <c r="CV63" s="3"/>
      <c r="CX63" s="8"/>
      <c r="CZ63" s="2"/>
      <c r="DA63" s="2"/>
    </row>
    <row r="64" spans="1:105" x14ac:dyDescent="0.2">
      <c r="A64" t="s">
        <v>335</v>
      </c>
      <c r="B64" t="s">
        <v>336</v>
      </c>
      <c r="C64" t="s">
        <v>345</v>
      </c>
      <c r="D64" t="s">
        <v>269</v>
      </c>
      <c r="E64" t="s">
        <v>281</v>
      </c>
      <c r="F64" s="3">
        <v>46.72</v>
      </c>
      <c r="G64" s="3">
        <v>2.5</v>
      </c>
      <c r="H64" s="3">
        <v>14.01</v>
      </c>
      <c r="I64" s="3">
        <v>11.837316</v>
      </c>
      <c r="J64" s="3">
        <v>0.18</v>
      </c>
      <c r="K64" s="3">
        <v>7.53</v>
      </c>
      <c r="L64" s="3">
        <v>11.19</v>
      </c>
      <c r="M64" s="3">
        <v>3.06</v>
      </c>
      <c r="N64" s="3">
        <v>1.22</v>
      </c>
      <c r="O64" s="3">
        <v>0.38</v>
      </c>
      <c r="P64" s="3">
        <f>SUM(F64:H64)+SUM(I64:O64)</f>
        <v>98.627316000000008</v>
      </c>
      <c r="Q64" s="3"/>
      <c r="R64" s="3">
        <f t="shared" si="0"/>
        <v>4.28</v>
      </c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U64" s="3"/>
      <c r="CV64" s="3"/>
      <c r="CX64" s="8"/>
      <c r="CZ64" s="2"/>
      <c r="DA64" s="2"/>
    </row>
    <row r="65" spans="1:105" x14ac:dyDescent="0.2">
      <c r="A65" t="s">
        <v>335</v>
      </c>
      <c r="B65" t="s">
        <v>336</v>
      </c>
      <c r="C65" t="s">
        <v>346</v>
      </c>
      <c r="D65" t="s">
        <v>269</v>
      </c>
      <c r="E65" t="s">
        <v>281</v>
      </c>
      <c r="F65" s="3">
        <v>46.83</v>
      </c>
      <c r="G65" s="3">
        <v>2.56</v>
      </c>
      <c r="H65" s="3">
        <v>13.47</v>
      </c>
      <c r="I65" s="3">
        <v>11.16427</v>
      </c>
      <c r="J65" s="3">
        <v>0.18</v>
      </c>
      <c r="K65" s="3">
        <v>9.24</v>
      </c>
      <c r="L65" s="3">
        <v>10.33</v>
      </c>
      <c r="M65" s="3">
        <v>3.16</v>
      </c>
      <c r="N65" s="3">
        <v>1.32</v>
      </c>
      <c r="O65" s="3">
        <v>0.45</v>
      </c>
      <c r="P65" s="3">
        <f>SUM(F65:H65)+SUM(I65:O65)</f>
        <v>98.704270000000008</v>
      </c>
      <c r="Q65" s="3"/>
      <c r="R65" s="3">
        <f t="shared" si="0"/>
        <v>4.4800000000000004</v>
      </c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U65" s="3"/>
      <c r="CV65" s="3"/>
      <c r="CX65" s="8"/>
      <c r="CZ65" s="2"/>
      <c r="DA65" s="2"/>
    </row>
    <row r="66" spans="1:105" x14ac:dyDescent="0.2">
      <c r="A66" t="s">
        <v>335</v>
      </c>
      <c r="B66" t="s">
        <v>336</v>
      </c>
      <c r="C66" t="s">
        <v>347</v>
      </c>
      <c r="D66" t="s">
        <v>269</v>
      </c>
      <c r="E66" t="s">
        <v>281</v>
      </c>
      <c r="F66" s="3">
        <v>46.75</v>
      </c>
      <c r="G66" s="3">
        <v>2.44</v>
      </c>
      <c r="H66" s="3">
        <v>13.22</v>
      </c>
      <c r="I66" s="3">
        <v>11.432426</v>
      </c>
      <c r="J66" s="3">
        <v>0.19</v>
      </c>
      <c r="K66" s="3">
        <v>9.5</v>
      </c>
      <c r="L66" s="3">
        <v>10.31</v>
      </c>
      <c r="M66" s="3">
        <v>3.05</v>
      </c>
      <c r="N66" s="3">
        <v>1.29</v>
      </c>
      <c r="O66" s="3">
        <v>0.45</v>
      </c>
      <c r="P66" s="3">
        <f>SUM(F66:H66)+SUM(I66:O66)</f>
        <v>98.632425999999995</v>
      </c>
      <c r="Q66" s="3"/>
      <c r="R66" s="3">
        <f t="shared" si="0"/>
        <v>4.34</v>
      </c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U66" s="3"/>
      <c r="CV66" s="3"/>
      <c r="CX66" s="8"/>
      <c r="CZ66" s="2"/>
      <c r="DA66" s="2"/>
    </row>
    <row r="67" spans="1:105" x14ac:dyDescent="0.2">
      <c r="A67" t="s">
        <v>335</v>
      </c>
      <c r="B67" t="s">
        <v>336</v>
      </c>
      <c r="C67" t="s">
        <v>348</v>
      </c>
      <c r="D67" t="s">
        <v>269</v>
      </c>
      <c r="E67" t="s">
        <v>281</v>
      </c>
      <c r="F67" s="3">
        <v>46.75</v>
      </c>
      <c r="G67" s="3">
        <v>2.4900000000000002</v>
      </c>
      <c r="H67" s="3">
        <v>13.05</v>
      </c>
      <c r="I67" s="3">
        <v>11.741404000000001</v>
      </c>
      <c r="J67" s="3">
        <v>0.18</v>
      </c>
      <c r="K67" s="3">
        <v>9.4</v>
      </c>
      <c r="L67" s="3">
        <v>10.68</v>
      </c>
      <c r="M67" s="3">
        <v>2.86</v>
      </c>
      <c r="N67" s="3">
        <v>1</v>
      </c>
      <c r="O67" s="3">
        <v>0.35</v>
      </c>
      <c r="P67" s="3">
        <f>SUM(F67:H67)+SUM(I67:O67)</f>
        <v>98.501404000000008</v>
      </c>
      <c r="Q67" s="3"/>
      <c r="R67" s="3">
        <f t="shared" ref="R67:R130" si="1">M67+N67</f>
        <v>3.86</v>
      </c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U67" s="3"/>
      <c r="CV67" s="3"/>
      <c r="CX67" s="8"/>
      <c r="CZ67" s="2"/>
      <c r="DA67" s="2"/>
    </row>
    <row r="68" spans="1:105" x14ac:dyDescent="0.2">
      <c r="A68" t="s">
        <v>335</v>
      </c>
      <c r="B68" t="s">
        <v>336</v>
      </c>
      <c r="C68" t="s">
        <v>349</v>
      </c>
      <c r="D68" t="s">
        <v>269</v>
      </c>
      <c r="E68" t="s">
        <v>281</v>
      </c>
      <c r="F68" s="3">
        <v>47.25</v>
      </c>
      <c r="G68" s="3">
        <v>2.57</v>
      </c>
      <c r="H68" s="3">
        <v>13.62</v>
      </c>
      <c r="I68" s="3">
        <v>11.306433999999999</v>
      </c>
      <c r="J68" s="3">
        <v>0.18</v>
      </c>
      <c r="K68" s="3">
        <v>9.3000000000000007</v>
      </c>
      <c r="L68" s="3">
        <v>10.35</v>
      </c>
      <c r="M68" s="3">
        <v>3.29</v>
      </c>
      <c r="N68" s="3">
        <v>1.33</v>
      </c>
      <c r="O68" s="3">
        <v>0.46</v>
      </c>
      <c r="P68" s="3">
        <f>SUM(F68:H68)+SUM(I68:O68)</f>
        <v>99.65643399999999</v>
      </c>
      <c r="Q68" s="3"/>
      <c r="R68" s="3">
        <f t="shared" si="1"/>
        <v>4.62</v>
      </c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U68" s="3"/>
      <c r="CV68" s="3"/>
      <c r="CX68" s="8"/>
      <c r="CZ68" s="2"/>
      <c r="DA68" s="2"/>
    </row>
    <row r="69" spans="1:105" x14ac:dyDescent="0.2">
      <c r="A69" t="s">
        <v>335</v>
      </c>
      <c r="B69" t="s">
        <v>336</v>
      </c>
      <c r="C69" t="s">
        <v>350</v>
      </c>
      <c r="D69" t="s">
        <v>269</v>
      </c>
      <c r="E69" t="s">
        <v>281</v>
      </c>
      <c r="F69" s="3">
        <v>47.01</v>
      </c>
      <c r="G69" s="3">
        <v>2.4700000000000002</v>
      </c>
      <c r="H69" s="3">
        <v>14.56</v>
      </c>
      <c r="I69" s="3">
        <v>11.753508</v>
      </c>
      <c r="J69" s="3">
        <v>0.18</v>
      </c>
      <c r="K69" s="3">
        <v>6.7</v>
      </c>
      <c r="L69" s="3">
        <v>12.28</v>
      </c>
      <c r="M69" s="3">
        <v>3.13</v>
      </c>
      <c r="N69" s="3">
        <v>1.18</v>
      </c>
      <c r="O69" s="3">
        <v>0.4</v>
      </c>
      <c r="P69" s="3">
        <f>SUM(F69:H69)+SUM(I69:O69)</f>
        <v>99.663507999999993</v>
      </c>
      <c r="Q69" s="3"/>
      <c r="R69" s="3">
        <f t="shared" si="1"/>
        <v>4.3099999999999996</v>
      </c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U69" s="3"/>
      <c r="CV69" s="3"/>
      <c r="CX69" s="8"/>
      <c r="CZ69" s="2"/>
      <c r="DA69" s="2"/>
    </row>
    <row r="70" spans="1:105" x14ac:dyDescent="0.2">
      <c r="A70" t="s">
        <v>335</v>
      </c>
      <c r="B70" t="s">
        <v>336</v>
      </c>
      <c r="C70" t="s">
        <v>351</v>
      </c>
      <c r="D70" t="s">
        <v>269</v>
      </c>
      <c r="E70" t="s">
        <v>281</v>
      </c>
      <c r="F70" s="3">
        <v>46.84</v>
      </c>
      <c r="G70" s="3">
        <v>2.48</v>
      </c>
      <c r="H70" s="3">
        <v>14.67</v>
      </c>
      <c r="I70" s="3">
        <v>11.741323999999999</v>
      </c>
      <c r="J70" s="3">
        <v>0.18</v>
      </c>
      <c r="K70" s="3">
        <v>6.5</v>
      </c>
      <c r="L70" s="3">
        <v>12.2</v>
      </c>
      <c r="M70" s="3">
        <v>3.18</v>
      </c>
      <c r="N70" s="3">
        <v>1.19</v>
      </c>
      <c r="O70" s="3">
        <v>0.4</v>
      </c>
      <c r="P70" s="3">
        <f>SUM(F70:H70)+SUM(I70:O70)</f>
        <v>99.381324000000006</v>
      </c>
      <c r="Q70" s="3"/>
      <c r="R70" s="3">
        <f t="shared" si="1"/>
        <v>4.37</v>
      </c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U70" s="3"/>
      <c r="CV70" s="3"/>
      <c r="CX70" s="8"/>
      <c r="CZ70" s="2"/>
      <c r="DA70" s="2"/>
    </row>
    <row r="71" spans="1:105" x14ac:dyDescent="0.2">
      <c r="A71" t="s">
        <v>335</v>
      </c>
      <c r="B71" t="s">
        <v>336</v>
      </c>
      <c r="C71" t="s">
        <v>352</v>
      </c>
      <c r="D71" t="s">
        <v>269</v>
      </c>
      <c r="E71" t="s">
        <v>281</v>
      </c>
      <c r="F71" s="3">
        <v>47.73</v>
      </c>
      <c r="G71" s="3">
        <v>2.42</v>
      </c>
      <c r="H71" s="3">
        <v>13.66</v>
      </c>
      <c r="I71" s="3">
        <v>11.515112</v>
      </c>
      <c r="J71" s="3">
        <v>0.18</v>
      </c>
      <c r="K71" s="3">
        <v>8.2200000000000006</v>
      </c>
      <c r="L71" s="3">
        <v>10.84</v>
      </c>
      <c r="M71" s="3">
        <v>2.94</v>
      </c>
      <c r="N71" s="3">
        <v>1.02</v>
      </c>
      <c r="O71" s="3">
        <v>0.35</v>
      </c>
      <c r="P71" s="3">
        <f>SUM(F71:H71)+SUM(I71:O71)</f>
        <v>98.875112000000001</v>
      </c>
      <c r="Q71" s="3"/>
      <c r="R71" s="3">
        <f t="shared" si="1"/>
        <v>3.96</v>
      </c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U71" s="3"/>
      <c r="CV71" s="3"/>
      <c r="CX71" s="8"/>
      <c r="CZ71" s="2"/>
      <c r="DA71" s="2"/>
    </row>
    <row r="72" spans="1:105" x14ac:dyDescent="0.2">
      <c r="A72" t="s">
        <v>335</v>
      </c>
      <c r="B72" t="s">
        <v>336</v>
      </c>
      <c r="C72" t="s">
        <v>353</v>
      </c>
      <c r="D72" t="s">
        <v>269</v>
      </c>
      <c r="E72" t="s">
        <v>281</v>
      </c>
      <c r="F72" s="3">
        <v>47.23</v>
      </c>
      <c r="G72" s="3">
        <v>2.19</v>
      </c>
      <c r="H72" s="3">
        <v>12.73</v>
      </c>
      <c r="I72" s="3">
        <v>11.891424000000001</v>
      </c>
      <c r="J72" s="3">
        <v>0.18</v>
      </c>
      <c r="K72" s="3">
        <v>10.94</v>
      </c>
      <c r="L72" s="3">
        <v>11.68</v>
      </c>
      <c r="M72" s="3">
        <v>2.77</v>
      </c>
      <c r="N72" s="3">
        <v>1.03</v>
      </c>
      <c r="O72" s="3">
        <v>0.34</v>
      </c>
      <c r="P72" s="3">
        <f>SUM(F72:H72)+SUM(I72:O72)</f>
        <v>100.981424</v>
      </c>
      <c r="Q72" s="3"/>
      <c r="R72" s="3">
        <f t="shared" si="1"/>
        <v>3.8</v>
      </c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U72" s="3"/>
      <c r="CV72" s="3"/>
      <c r="CX72" s="8"/>
      <c r="CZ72" s="2"/>
      <c r="DA72" s="2"/>
    </row>
    <row r="73" spans="1:105" x14ac:dyDescent="0.2">
      <c r="A73" t="s">
        <v>335</v>
      </c>
      <c r="B73" t="s">
        <v>336</v>
      </c>
      <c r="C73" t="s">
        <v>354</v>
      </c>
      <c r="D73" t="s">
        <v>269</v>
      </c>
      <c r="E73" t="s">
        <v>281</v>
      </c>
      <c r="F73" s="3">
        <v>47.69</v>
      </c>
      <c r="G73" s="3">
        <v>2.83</v>
      </c>
      <c r="H73" s="3">
        <v>15.24</v>
      </c>
      <c r="I73" s="3">
        <v>11.842306000000001</v>
      </c>
      <c r="J73" s="3">
        <v>0.19</v>
      </c>
      <c r="K73" s="3">
        <v>5.26</v>
      </c>
      <c r="L73" s="3">
        <v>10.27</v>
      </c>
      <c r="M73" s="3">
        <v>3.58</v>
      </c>
      <c r="N73" s="3">
        <v>1.42</v>
      </c>
      <c r="O73" s="3">
        <v>0.49</v>
      </c>
      <c r="P73" s="3">
        <f>SUM(F73:H73)+SUM(I73:O73)</f>
        <v>98.812305999999992</v>
      </c>
      <c r="Q73" s="3"/>
      <c r="R73" s="3">
        <f t="shared" si="1"/>
        <v>5</v>
      </c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U73" s="3"/>
      <c r="CV73" s="3"/>
      <c r="CX73" s="8"/>
      <c r="CZ73" s="2"/>
      <c r="DA73" s="2"/>
    </row>
    <row r="74" spans="1:105" x14ac:dyDescent="0.2">
      <c r="A74" t="s">
        <v>335</v>
      </c>
      <c r="B74" t="s">
        <v>336</v>
      </c>
      <c r="C74" t="s">
        <v>355</v>
      </c>
      <c r="D74" t="s">
        <v>269</v>
      </c>
      <c r="E74" t="s">
        <v>281</v>
      </c>
      <c r="F74" s="3">
        <v>48.38</v>
      </c>
      <c r="G74" s="3">
        <v>2.37</v>
      </c>
      <c r="H74" s="3">
        <v>13.26</v>
      </c>
      <c r="I74" s="3">
        <v>10.999500000000001</v>
      </c>
      <c r="J74" s="3">
        <v>0.17</v>
      </c>
      <c r="K74" s="3">
        <v>8.1999999999999993</v>
      </c>
      <c r="L74" s="3">
        <v>12.52</v>
      </c>
      <c r="M74" s="3">
        <v>2.94</v>
      </c>
      <c r="N74" s="3">
        <v>1.07</v>
      </c>
      <c r="O74" s="3">
        <v>0.36</v>
      </c>
      <c r="P74" s="3">
        <f>SUM(F74:H74)+SUM(I74:O74)</f>
        <v>100.26950000000001</v>
      </c>
      <c r="Q74" s="3"/>
      <c r="R74" s="3">
        <f t="shared" si="1"/>
        <v>4.01</v>
      </c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U74" s="3"/>
      <c r="CV74" s="3"/>
      <c r="CX74" s="8"/>
      <c r="CZ74" s="2"/>
      <c r="DA74" s="2"/>
    </row>
    <row r="75" spans="1:105" x14ac:dyDescent="0.2">
      <c r="A75" t="s">
        <v>335</v>
      </c>
      <c r="B75" t="s">
        <v>336</v>
      </c>
      <c r="C75" t="s">
        <v>356</v>
      </c>
      <c r="D75" t="s">
        <v>269</v>
      </c>
      <c r="E75" t="s">
        <v>281</v>
      </c>
      <c r="F75" s="3">
        <v>47.29</v>
      </c>
      <c r="G75" s="3">
        <v>2.6</v>
      </c>
      <c r="H75" s="3">
        <v>14.08</v>
      </c>
      <c r="I75" s="3">
        <v>11.147416</v>
      </c>
      <c r="J75" s="3">
        <v>0.17</v>
      </c>
      <c r="K75" s="3">
        <v>6.75</v>
      </c>
      <c r="L75" s="3">
        <v>11.77</v>
      </c>
      <c r="M75" s="3">
        <v>3.2</v>
      </c>
      <c r="N75" s="3">
        <v>1.24</v>
      </c>
      <c r="O75" s="3">
        <v>0.42</v>
      </c>
      <c r="P75" s="3">
        <f>SUM(F75:H75)+SUM(I75:O75)</f>
        <v>98.667416000000003</v>
      </c>
      <c r="Q75" s="3"/>
      <c r="R75" s="3">
        <f t="shared" si="1"/>
        <v>4.4400000000000004</v>
      </c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U75" s="3"/>
      <c r="CV75" s="3"/>
      <c r="CX75" s="8"/>
      <c r="CZ75" s="2"/>
      <c r="DA75" s="2"/>
    </row>
    <row r="76" spans="1:105" x14ac:dyDescent="0.2">
      <c r="A76" t="s">
        <v>335</v>
      </c>
      <c r="B76" t="s">
        <v>336</v>
      </c>
      <c r="C76" t="s">
        <v>357</v>
      </c>
      <c r="D76" t="s">
        <v>269</v>
      </c>
      <c r="E76" t="s">
        <v>281</v>
      </c>
      <c r="F76" s="3">
        <v>48.05</v>
      </c>
      <c r="G76" s="3">
        <v>2.77</v>
      </c>
      <c r="H76" s="3">
        <v>15.33</v>
      </c>
      <c r="I76" s="3">
        <v>11.728238000000001</v>
      </c>
      <c r="J76" s="3">
        <v>0.18</v>
      </c>
      <c r="K76" s="3">
        <v>5.67</v>
      </c>
      <c r="L76" s="3">
        <v>10.82</v>
      </c>
      <c r="M76" s="3">
        <v>3.58</v>
      </c>
      <c r="N76" s="3">
        <v>1.39</v>
      </c>
      <c r="O76" s="3">
        <v>0.45</v>
      </c>
      <c r="P76" s="3">
        <f>SUM(F76:H76)+SUM(I76:O76)</f>
        <v>99.968238000000014</v>
      </c>
      <c r="Q76" s="3"/>
      <c r="R76" s="3">
        <f t="shared" si="1"/>
        <v>4.97</v>
      </c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U76" s="3"/>
      <c r="CV76" s="3"/>
      <c r="CX76" s="8"/>
      <c r="CZ76" s="2"/>
      <c r="DA76" s="2"/>
    </row>
    <row r="77" spans="1:105" x14ac:dyDescent="0.2">
      <c r="A77" t="s">
        <v>335</v>
      </c>
      <c r="B77" t="s">
        <v>336</v>
      </c>
      <c r="C77" t="s">
        <v>358</v>
      </c>
      <c r="D77" t="s">
        <v>269</v>
      </c>
      <c r="E77" t="s">
        <v>281</v>
      </c>
      <c r="F77" s="3">
        <v>46.18</v>
      </c>
      <c r="G77" s="3">
        <v>2.91</v>
      </c>
      <c r="H77" s="3">
        <v>14.7</v>
      </c>
      <c r="I77" s="3">
        <v>11.615131999999999</v>
      </c>
      <c r="J77" s="3">
        <v>0.18</v>
      </c>
      <c r="K77" s="3">
        <v>6.23</v>
      </c>
      <c r="L77" s="3">
        <v>11.81</v>
      </c>
      <c r="M77" s="3">
        <v>3.37</v>
      </c>
      <c r="N77" s="3">
        <v>1.31</v>
      </c>
      <c r="O77" s="3">
        <v>0.42</v>
      </c>
      <c r="P77" s="3">
        <f>SUM(F77:H77)+SUM(I77:O77)</f>
        <v>98.725132000000002</v>
      </c>
      <c r="Q77" s="3"/>
      <c r="R77" s="3">
        <f t="shared" si="1"/>
        <v>4.68</v>
      </c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U77" s="3"/>
      <c r="CV77" s="3"/>
      <c r="CX77" s="8"/>
      <c r="CZ77" s="2"/>
      <c r="DA77" s="2"/>
    </row>
    <row r="78" spans="1:105" x14ac:dyDescent="0.2">
      <c r="A78" t="s">
        <v>335</v>
      </c>
      <c r="B78" t="s">
        <v>336</v>
      </c>
      <c r="C78" t="s">
        <v>359</v>
      </c>
      <c r="D78" t="s">
        <v>269</v>
      </c>
      <c r="E78" t="s">
        <v>281</v>
      </c>
      <c r="F78" s="3">
        <v>47.67</v>
      </c>
      <c r="G78" s="3">
        <v>2.7</v>
      </c>
      <c r="H78" s="3">
        <v>15.46</v>
      </c>
      <c r="I78" s="3">
        <v>11.273348</v>
      </c>
      <c r="J78" s="3">
        <v>0.17</v>
      </c>
      <c r="K78" s="3">
        <v>5.37</v>
      </c>
      <c r="L78" s="3">
        <v>10.45</v>
      </c>
      <c r="M78" s="3">
        <v>3.56</v>
      </c>
      <c r="N78" s="3">
        <v>1.46</v>
      </c>
      <c r="O78" s="3">
        <v>0.47</v>
      </c>
      <c r="P78" s="3">
        <f>SUM(F78:H78)+SUM(I78:O78)</f>
        <v>98.583348000000001</v>
      </c>
      <c r="Q78" s="3"/>
      <c r="R78" s="3">
        <f t="shared" si="1"/>
        <v>5.0199999999999996</v>
      </c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U78" s="3"/>
      <c r="CV78" s="3"/>
      <c r="CX78" s="8"/>
      <c r="CZ78" s="2"/>
      <c r="DA78" s="2"/>
    </row>
    <row r="79" spans="1:105" x14ac:dyDescent="0.2">
      <c r="A79" t="s">
        <v>335</v>
      </c>
      <c r="B79" t="s">
        <v>336</v>
      </c>
      <c r="C79" t="s">
        <v>360</v>
      </c>
      <c r="D79" t="s">
        <v>269</v>
      </c>
      <c r="E79" t="s">
        <v>281</v>
      </c>
      <c r="F79" s="3">
        <v>46.84</v>
      </c>
      <c r="G79" s="3">
        <v>2.8</v>
      </c>
      <c r="H79" s="3">
        <v>14.89</v>
      </c>
      <c r="I79" s="3">
        <v>11.681004000000001</v>
      </c>
      <c r="J79" s="3">
        <v>0.18</v>
      </c>
      <c r="K79" s="3">
        <v>6.11</v>
      </c>
      <c r="L79" s="3">
        <v>11.28</v>
      </c>
      <c r="M79" s="3">
        <v>3.33</v>
      </c>
      <c r="N79" s="3">
        <v>1.35</v>
      </c>
      <c r="O79" s="3">
        <v>0.46</v>
      </c>
      <c r="P79" s="3">
        <f>SUM(F79:H79)+SUM(I79:O79)</f>
        <v>98.921004000000011</v>
      </c>
      <c r="Q79" s="3"/>
      <c r="R79" s="3">
        <f t="shared" si="1"/>
        <v>4.68</v>
      </c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U79" s="3"/>
      <c r="CV79" s="3"/>
      <c r="CX79" s="8"/>
      <c r="CZ79" s="2"/>
      <c r="DA79" s="2"/>
    </row>
    <row r="80" spans="1:105" x14ac:dyDescent="0.2">
      <c r="A80" t="s">
        <v>335</v>
      </c>
      <c r="B80" t="s">
        <v>336</v>
      </c>
      <c r="C80" t="s">
        <v>361</v>
      </c>
      <c r="D80" t="s">
        <v>269</v>
      </c>
      <c r="E80" t="s">
        <v>281</v>
      </c>
      <c r="F80" s="3">
        <v>47.04</v>
      </c>
      <c r="G80" s="3">
        <v>2.8</v>
      </c>
      <c r="H80" s="3">
        <v>14.9</v>
      </c>
      <c r="I80" s="3">
        <v>11.805774</v>
      </c>
      <c r="J80" s="3">
        <v>0.18</v>
      </c>
      <c r="K80" s="3">
        <v>6.17</v>
      </c>
      <c r="L80" s="3">
        <v>11.35</v>
      </c>
      <c r="M80" s="3">
        <v>3.26</v>
      </c>
      <c r="N80" s="3">
        <v>1.36</v>
      </c>
      <c r="O80" s="3">
        <v>0.45</v>
      </c>
      <c r="P80" s="3">
        <f>SUM(F80:H80)+SUM(I80:O80)</f>
        <v>99.315774000000005</v>
      </c>
      <c r="Q80" s="3"/>
      <c r="R80" s="3">
        <f t="shared" si="1"/>
        <v>4.62</v>
      </c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U80" s="3"/>
      <c r="CV80" s="3"/>
      <c r="CX80" s="8"/>
      <c r="CZ80" s="2"/>
      <c r="DA80" s="2"/>
    </row>
    <row r="81" spans="1:105" x14ac:dyDescent="0.2">
      <c r="A81" t="s">
        <v>335</v>
      </c>
      <c r="B81" t="s">
        <v>336</v>
      </c>
      <c r="C81" t="s">
        <v>362</v>
      </c>
      <c r="D81" t="s">
        <v>269</v>
      </c>
      <c r="E81" t="s">
        <v>281</v>
      </c>
      <c r="F81" s="3">
        <v>48.49</v>
      </c>
      <c r="G81" s="3">
        <v>2.74</v>
      </c>
      <c r="H81" s="3">
        <v>15.67</v>
      </c>
      <c r="I81" s="3">
        <v>11.291024</v>
      </c>
      <c r="J81" s="3">
        <v>0.18</v>
      </c>
      <c r="K81" s="3">
        <v>5.17</v>
      </c>
      <c r="L81" s="3">
        <v>9.9600000000000009</v>
      </c>
      <c r="M81" s="3">
        <v>3.68</v>
      </c>
      <c r="N81" s="3">
        <v>1.62</v>
      </c>
      <c r="O81" s="3">
        <v>0.48</v>
      </c>
      <c r="P81" s="3">
        <f>SUM(F81:H81)+SUM(I81:O81)</f>
        <v>99.281024000000002</v>
      </c>
      <c r="Q81" s="3"/>
      <c r="R81" s="3">
        <f t="shared" si="1"/>
        <v>5.3000000000000007</v>
      </c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U81" s="3"/>
      <c r="CV81" s="3"/>
      <c r="CX81" s="8"/>
      <c r="CZ81" s="2"/>
      <c r="DA81" s="2"/>
    </row>
    <row r="82" spans="1:105" x14ac:dyDescent="0.2">
      <c r="A82" t="s">
        <v>335</v>
      </c>
      <c r="B82" t="s">
        <v>336</v>
      </c>
      <c r="C82" t="s">
        <v>363</v>
      </c>
      <c r="D82" t="s">
        <v>269</v>
      </c>
      <c r="E82" t="s">
        <v>281</v>
      </c>
      <c r="F82" s="3">
        <v>47.25</v>
      </c>
      <c r="G82" s="3">
        <v>2.34</v>
      </c>
      <c r="H82" s="3">
        <v>13.57</v>
      </c>
      <c r="I82" s="3">
        <v>11.713288</v>
      </c>
      <c r="J82" s="3">
        <v>0.18</v>
      </c>
      <c r="K82" s="3">
        <v>8.56</v>
      </c>
      <c r="L82" s="3">
        <v>12.11</v>
      </c>
      <c r="M82" s="3">
        <v>2.97</v>
      </c>
      <c r="N82" s="3">
        <v>1.1000000000000001</v>
      </c>
      <c r="O82" s="3">
        <v>0.37</v>
      </c>
      <c r="P82" s="3">
        <f>SUM(F82:H82)+SUM(I82:O82)</f>
        <v>100.16328799999999</v>
      </c>
      <c r="Q82" s="3"/>
      <c r="R82" s="3">
        <f t="shared" si="1"/>
        <v>4.07</v>
      </c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U82" s="3"/>
      <c r="CV82" s="3"/>
      <c r="CX82" s="8"/>
      <c r="CZ82" s="2"/>
      <c r="DA82" s="2"/>
    </row>
    <row r="83" spans="1:105" x14ac:dyDescent="0.2">
      <c r="A83" t="s">
        <v>335</v>
      </c>
      <c r="B83" t="s">
        <v>336</v>
      </c>
      <c r="C83" t="s">
        <v>364</v>
      </c>
      <c r="D83" t="s">
        <v>269</v>
      </c>
      <c r="E83" t="s">
        <v>281</v>
      </c>
      <c r="F83" s="3">
        <v>46.89</v>
      </c>
      <c r="G83" s="3">
        <v>2.76</v>
      </c>
      <c r="H83" s="3">
        <v>15.2</v>
      </c>
      <c r="I83" s="3">
        <v>12.013248000000001</v>
      </c>
      <c r="J83" s="3">
        <v>0.19</v>
      </c>
      <c r="K83" s="3">
        <v>6.05</v>
      </c>
      <c r="L83" s="3">
        <v>11.18</v>
      </c>
      <c r="M83" s="3">
        <v>3.32</v>
      </c>
      <c r="N83" s="3">
        <v>1.34</v>
      </c>
      <c r="O83" s="3">
        <v>0.45</v>
      </c>
      <c r="P83" s="3">
        <f>SUM(F83:H83)+SUM(I83:O83)</f>
        <v>99.393248</v>
      </c>
      <c r="Q83" s="3"/>
      <c r="R83" s="3">
        <f t="shared" si="1"/>
        <v>4.66</v>
      </c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U83" s="3"/>
      <c r="CV83" s="3"/>
      <c r="CX83" s="8"/>
      <c r="CZ83" s="2"/>
      <c r="DA83" s="2"/>
    </row>
    <row r="84" spans="1:105" x14ac:dyDescent="0.2">
      <c r="A84" t="s">
        <v>335</v>
      </c>
      <c r="B84" t="s">
        <v>336</v>
      </c>
      <c r="C84" t="s">
        <v>365</v>
      </c>
      <c r="D84" t="s">
        <v>269</v>
      </c>
      <c r="E84" t="s">
        <v>281</v>
      </c>
      <c r="F84" s="3">
        <v>46.69</v>
      </c>
      <c r="G84" s="3">
        <v>2.62</v>
      </c>
      <c r="H84" s="3">
        <v>13.76</v>
      </c>
      <c r="I84" s="3">
        <v>11.559659999999999</v>
      </c>
      <c r="J84" s="3">
        <v>0.18</v>
      </c>
      <c r="K84" s="3">
        <v>9.09</v>
      </c>
      <c r="L84" s="3">
        <v>10.93</v>
      </c>
      <c r="M84" s="3">
        <v>2.91</v>
      </c>
      <c r="N84" s="3">
        <v>1.0900000000000001</v>
      </c>
      <c r="O84" s="3">
        <v>0.38</v>
      </c>
      <c r="P84" s="3">
        <f>SUM(F84:H84)+SUM(I84:O84)</f>
        <v>99.209659999999985</v>
      </c>
      <c r="Q84" s="3"/>
      <c r="R84" s="3">
        <f t="shared" si="1"/>
        <v>4</v>
      </c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U84" s="3"/>
      <c r="CV84" s="3"/>
      <c r="CX84" s="8"/>
      <c r="CZ84" s="2"/>
      <c r="DA84" s="2"/>
    </row>
    <row r="85" spans="1:105" x14ac:dyDescent="0.2">
      <c r="A85" t="s">
        <v>335</v>
      </c>
      <c r="B85" t="s">
        <v>336</v>
      </c>
      <c r="C85" t="s">
        <v>366</v>
      </c>
      <c r="D85" t="s">
        <v>269</v>
      </c>
      <c r="E85" t="s">
        <v>281</v>
      </c>
      <c r="F85" s="3">
        <v>46.38</v>
      </c>
      <c r="G85" s="3">
        <v>2.4</v>
      </c>
      <c r="H85" s="3">
        <v>12.59</v>
      </c>
      <c r="I85" s="3">
        <v>11.954129999999999</v>
      </c>
      <c r="J85" s="3">
        <v>0.18</v>
      </c>
      <c r="K85" s="3">
        <v>11.09</v>
      </c>
      <c r="L85" s="3">
        <v>10.6</v>
      </c>
      <c r="M85" s="3">
        <v>2.54</v>
      </c>
      <c r="N85" s="3">
        <v>1.08</v>
      </c>
      <c r="O85" s="3">
        <v>0.38</v>
      </c>
      <c r="P85" s="3">
        <f>SUM(F85:H85)+SUM(I85:O85)</f>
        <v>99.194130000000001</v>
      </c>
      <c r="Q85" s="3"/>
      <c r="R85" s="3">
        <f t="shared" si="1"/>
        <v>3.62</v>
      </c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U85" s="3"/>
      <c r="CV85" s="3"/>
      <c r="CX85" s="8"/>
      <c r="CZ85" s="2"/>
      <c r="DA85" s="2"/>
    </row>
    <row r="86" spans="1:105" x14ac:dyDescent="0.2">
      <c r="A86" t="s">
        <v>335</v>
      </c>
      <c r="B86" t="s">
        <v>336</v>
      </c>
      <c r="C86" t="s">
        <v>367</v>
      </c>
      <c r="D86" t="s">
        <v>269</v>
      </c>
      <c r="E86" t="s">
        <v>281</v>
      </c>
      <c r="F86" s="3">
        <v>47.37</v>
      </c>
      <c r="G86" s="3">
        <v>2.7</v>
      </c>
      <c r="H86" s="3">
        <v>14.95</v>
      </c>
      <c r="I86" s="3">
        <v>11.977376</v>
      </c>
      <c r="J86" s="3">
        <v>0.18</v>
      </c>
      <c r="K86" s="3">
        <v>5.82</v>
      </c>
      <c r="L86" s="3">
        <v>11.14</v>
      </c>
      <c r="M86" s="3">
        <v>3.21</v>
      </c>
      <c r="N86" s="3">
        <v>1.17</v>
      </c>
      <c r="O86" s="3">
        <v>0.41</v>
      </c>
      <c r="P86" s="3">
        <f>SUM(F86:H86)+SUM(I86:O86)</f>
        <v>98.927375999999995</v>
      </c>
      <c r="Q86" s="3"/>
      <c r="R86" s="3">
        <f t="shared" si="1"/>
        <v>4.38</v>
      </c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U86" s="3"/>
      <c r="CV86" s="3"/>
      <c r="CX86" s="8"/>
      <c r="CZ86" s="2"/>
      <c r="DA86" s="2"/>
    </row>
    <row r="87" spans="1:105" x14ac:dyDescent="0.2">
      <c r="A87" t="s">
        <v>335</v>
      </c>
      <c r="B87" t="s">
        <v>336</v>
      </c>
      <c r="C87" t="s">
        <v>368</v>
      </c>
      <c r="D87" t="s">
        <v>269</v>
      </c>
      <c r="E87" t="s">
        <v>281</v>
      </c>
      <c r="F87" s="3">
        <v>46.23</v>
      </c>
      <c r="G87" s="3">
        <v>2.2599999999999998</v>
      </c>
      <c r="H87" s="3">
        <v>11.93</v>
      </c>
      <c r="I87" s="3">
        <v>11.476334000000001</v>
      </c>
      <c r="J87" s="3">
        <v>0.18</v>
      </c>
      <c r="K87" s="3">
        <v>11.98</v>
      </c>
      <c r="L87" s="3">
        <v>10.37</v>
      </c>
      <c r="M87" s="3">
        <v>2.59</v>
      </c>
      <c r="N87" s="3">
        <v>1.07</v>
      </c>
      <c r="O87" s="3">
        <v>0.37</v>
      </c>
      <c r="P87" s="3">
        <f>SUM(F87:H87)+SUM(I87:O87)</f>
        <v>98.456333999999998</v>
      </c>
      <c r="Q87" s="3"/>
      <c r="R87" s="3">
        <f t="shared" si="1"/>
        <v>3.66</v>
      </c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U87" s="3"/>
      <c r="CV87" s="3"/>
      <c r="CX87" s="8"/>
      <c r="CZ87" s="2"/>
      <c r="DA87" s="2"/>
    </row>
    <row r="88" spans="1:105" x14ac:dyDescent="0.2">
      <c r="A88" t="s">
        <v>335</v>
      </c>
      <c r="B88" t="s">
        <v>336</v>
      </c>
      <c r="C88" t="s">
        <v>369</v>
      </c>
      <c r="D88" t="s">
        <v>269</v>
      </c>
      <c r="E88" t="s">
        <v>281</v>
      </c>
      <c r="F88" s="3">
        <v>45.82</v>
      </c>
      <c r="G88" s="3">
        <v>1.79</v>
      </c>
      <c r="H88" s="3">
        <v>9.36</v>
      </c>
      <c r="I88" s="3">
        <v>11.108557999999999</v>
      </c>
      <c r="J88" s="3">
        <v>0.18</v>
      </c>
      <c r="K88" s="3">
        <v>16.7</v>
      </c>
      <c r="L88" s="3">
        <v>11.74</v>
      </c>
      <c r="M88" s="3">
        <v>1.88</v>
      </c>
      <c r="N88" s="3">
        <v>0.79</v>
      </c>
      <c r="O88" s="3">
        <v>0.26</v>
      </c>
      <c r="P88" s="3">
        <f>SUM(F88:H88)+SUM(I88:O88)</f>
        <v>99.628557999999998</v>
      </c>
      <c r="Q88" s="3"/>
      <c r="R88" s="3">
        <f t="shared" si="1"/>
        <v>2.67</v>
      </c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U88" s="3"/>
      <c r="CV88" s="3"/>
      <c r="CX88" s="8"/>
      <c r="CZ88" s="2"/>
      <c r="DA88" s="2"/>
    </row>
    <row r="89" spans="1:105" x14ac:dyDescent="0.2">
      <c r="A89" t="s">
        <v>335</v>
      </c>
      <c r="B89" t="s">
        <v>336</v>
      </c>
      <c r="C89" t="s">
        <v>370</v>
      </c>
      <c r="D89" t="s">
        <v>269</v>
      </c>
      <c r="E89" t="s">
        <v>281</v>
      </c>
      <c r="F89" s="3">
        <v>45.81</v>
      </c>
      <c r="G89" s="3">
        <v>1.64</v>
      </c>
      <c r="H89" s="3">
        <v>8.84</v>
      </c>
      <c r="I89" s="3">
        <v>10.851644</v>
      </c>
      <c r="J89" s="3">
        <v>0.17</v>
      </c>
      <c r="K89" s="3">
        <v>17.190000000000001</v>
      </c>
      <c r="L89" s="3">
        <v>11.68</v>
      </c>
      <c r="M89" s="3">
        <v>1.7</v>
      </c>
      <c r="N89" s="3">
        <v>0.66</v>
      </c>
      <c r="O89" s="3">
        <v>0.23</v>
      </c>
      <c r="P89" s="3">
        <f>SUM(F89:H89)+SUM(I89:O89)</f>
        <v>98.771644000000009</v>
      </c>
      <c r="Q89" s="3"/>
      <c r="R89" s="3">
        <f t="shared" si="1"/>
        <v>2.36</v>
      </c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U89" s="3"/>
      <c r="CV89" s="3"/>
      <c r="CX89" s="8"/>
      <c r="CZ89" s="2"/>
      <c r="DA89" s="2"/>
    </row>
    <row r="90" spans="1:105" x14ac:dyDescent="0.2">
      <c r="A90" t="s">
        <v>335</v>
      </c>
      <c r="B90" t="s">
        <v>336</v>
      </c>
      <c r="C90" t="s">
        <v>371</v>
      </c>
      <c r="D90" t="s">
        <v>269</v>
      </c>
      <c r="E90" t="s">
        <v>281</v>
      </c>
      <c r="F90" s="3">
        <v>46.28</v>
      </c>
      <c r="G90" s="3">
        <v>1.45</v>
      </c>
      <c r="H90" s="3">
        <v>8.15</v>
      </c>
      <c r="I90" s="3">
        <v>10.763688</v>
      </c>
      <c r="J90" s="3">
        <v>0.16</v>
      </c>
      <c r="K90" s="3">
        <v>17.95</v>
      </c>
      <c r="L90" s="3">
        <v>11.97</v>
      </c>
      <c r="M90" s="3">
        <v>1.38</v>
      </c>
      <c r="N90" s="3">
        <v>0.5</v>
      </c>
      <c r="O90" s="3">
        <v>0.18</v>
      </c>
      <c r="P90" s="3">
        <f>SUM(F90:H90)+SUM(I90:O90)</f>
        <v>98.783688000000012</v>
      </c>
      <c r="Q90" s="3"/>
      <c r="R90" s="3">
        <f t="shared" si="1"/>
        <v>1.88</v>
      </c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U90" s="3"/>
      <c r="CV90" s="3"/>
      <c r="CX90" s="8"/>
      <c r="CZ90" s="2"/>
      <c r="DA90" s="2"/>
    </row>
    <row r="91" spans="1:105" x14ac:dyDescent="0.2">
      <c r="A91" t="s">
        <v>335</v>
      </c>
      <c r="B91" t="s">
        <v>336</v>
      </c>
      <c r="C91" t="s">
        <v>372</v>
      </c>
      <c r="D91" t="s">
        <v>269</v>
      </c>
      <c r="E91" t="s">
        <v>281</v>
      </c>
      <c r="F91" s="3">
        <v>45.7</v>
      </c>
      <c r="G91" s="3">
        <v>2.0699999999999998</v>
      </c>
      <c r="H91" s="3">
        <v>12.91</v>
      </c>
      <c r="I91" s="3">
        <v>12.808398</v>
      </c>
      <c r="J91" s="3">
        <v>0.18</v>
      </c>
      <c r="K91" s="3">
        <v>11.09</v>
      </c>
      <c r="L91" s="3">
        <v>10.24</v>
      </c>
      <c r="M91" s="3">
        <v>2.5299999999999998</v>
      </c>
      <c r="N91" s="3">
        <v>0.82</v>
      </c>
      <c r="O91" s="3">
        <v>0.36</v>
      </c>
      <c r="P91" s="3">
        <f>SUM(F91:H91)+SUM(I91:O91)</f>
        <v>98.708398000000017</v>
      </c>
      <c r="Q91" s="3"/>
      <c r="R91" s="3">
        <f t="shared" si="1"/>
        <v>3.3499999999999996</v>
      </c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U91" s="3"/>
      <c r="CV91" s="3"/>
      <c r="CX91" s="8"/>
      <c r="CZ91" s="2"/>
      <c r="DA91" s="2"/>
    </row>
    <row r="92" spans="1:105" x14ac:dyDescent="0.2">
      <c r="A92" t="s">
        <v>335</v>
      </c>
      <c r="B92" t="s">
        <v>336</v>
      </c>
      <c r="C92" t="s">
        <v>373</v>
      </c>
      <c r="D92" t="s">
        <v>269</v>
      </c>
      <c r="E92" t="s">
        <v>281</v>
      </c>
      <c r="F92" s="3">
        <v>45.87</v>
      </c>
      <c r="G92" s="3">
        <v>2.0699999999999998</v>
      </c>
      <c r="H92" s="3">
        <v>13.03</v>
      </c>
      <c r="I92" s="3">
        <v>12.753348000000001</v>
      </c>
      <c r="J92" s="3">
        <v>0.18</v>
      </c>
      <c r="K92" s="3">
        <v>11.14</v>
      </c>
      <c r="L92" s="3">
        <v>10.37</v>
      </c>
      <c r="M92" s="3">
        <v>2.61</v>
      </c>
      <c r="N92" s="3">
        <v>0.73</v>
      </c>
      <c r="O92" s="3">
        <v>0.34</v>
      </c>
      <c r="P92" s="3">
        <f>SUM(F92:H92)+SUM(I92:O92)</f>
        <v>99.093347999999992</v>
      </c>
      <c r="Q92" s="3"/>
      <c r="R92" s="3">
        <f t="shared" si="1"/>
        <v>3.34</v>
      </c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U92" s="3"/>
      <c r="CV92" s="3"/>
      <c r="CX92" s="8"/>
      <c r="CZ92" s="2"/>
      <c r="DA92" s="2"/>
    </row>
    <row r="93" spans="1:105" x14ac:dyDescent="0.2">
      <c r="A93" t="s">
        <v>261</v>
      </c>
      <c r="B93" t="s">
        <v>336</v>
      </c>
      <c r="C93" t="s">
        <v>374</v>
      </c>
      <c r="D93" t="s">
        <v>269</v>
      </c>
      <c r="E93" t="s">
        <v>375</v>
      </c>
      <c r="F93" s="3">
        <v>47.12</v>
      </c>
      <c r="G93" s="3">
        <v>2.3199999999999998</v>
      </c>
      <c r="H93" s="3">
        <v>13.2</v>
      </c>
      <c r="I93" s="3">
        <v>11.436494</v>
      </c>
      <c r="J93" s="3">
        <v>0.19</v>
      </c>
      <c r="K93" s="3">
        <v>9.3800000000000008</v>
      </c>
      <c r="L93" s="3">
        <v>11.48</v>
      </c>
      <c r="M93" s="3">
        <v>2.89</v>
      </c>
      <c r="N93" s="3">
        <v>1.24</v>
      </c>
      <c r="O93" s="3">
        <v>0.41</v>
      </c>
      <c r="P93" s="3">
        <f>SUM(F93:H93)+SUM(I93:O93)</f>
        <v>99.666494</v>
      </c>
      <c r="Q93" s="3"/>
      <c r="R93" s="3">
        <f t="shared" si="1"/>
        <v>4.13</v>
      </c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U93" s="3"/>
      <c r="CV93" s="3"/>
      <c r="CX93" s="8"/>
      <c r="CZ93" s="2"/>
      <c r="DA93" s="2"/>
    </row>
    <row r="94" spans="1:105" x14ac:dyDescent="0.2">
      <c r="A94" t="s">
        <v>376</v>
      </c>
      <c r="B94" t="s">
        <v>336</v>
      </c>
      <c r="C94" t="s">
        <v>377</v>
      </c>
      <c r="D94" t="s">
        <v>269</v>
      </c>
      <c r="E94" t="s">
        <v>378</v>
      </c>
      <c r="F94" s="3">
        <v>46.76</v>
      </c>
      <c r="G94" s="3">
        <v>3.02</v>
      </c>
      <c r="H94" s="3">
        <v>17.57</v>
      </c>
      <c r="I94" s="3">
        <v>11.562430000000001</v>
      </c>
      <c r="J94" s="3">
        <v>0.19</v>
      </c>
      <c r="K94" s="3">
        <v>4.3499999999999996</v>
      </c>
      <c r="L94" s="3">
        <v>7.77</v>
      </c>
      <c r="M94" s="3">
        <v>4.28</v>
      </c>
      <c r="N94" s="3">
        <v>1.85</v>
      </c>
      <c r="O94" s="3">
        <v>0.65</v>
      </c>
      <c r="P94" s="3">
        <f>SUM(F94:H94)+SUM(I94:O94)</f>
        <v>98.00242999999999</v>
      </c>
      <c r="Q94" s="3"/>
      <c r="R94" s="3">
        <f t="shared" si="1"/>
        <v>6.1300000000000008</v>
      </c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U94" s="3"/>
      <c r="CV94" s="3"/>
      <c r="CX94" s="8"/>
      <c r="CZ94" s="2"/>
      <c r="DA94" s="2"/>
    </row>
    <row r="95" spans="1:105" x14ac:dyDescent="0.2">
      <c r="A95" t="s">
        <v>376</v>
      </c>
      <c r="B95" t="s">
        <v>336</v>
      </c>
      <c r="C95" t="s">
        <v>379</v>
      </c>
      <c r="D95" t="s">
        <v>269</v>
      </c>
      <c r="E95" t="s">
        <v>281</v>
      </c>
      <c r="F95" s="3">
        <v>46.17</v>
      </c>
      <c r="G95" s="3">
        <v>2.92</v>
      </c>
      <c r="H95" s="3">
        <v>15.29</v>
      </c>
      <c r="I95" s="3">
        <v>11.364474000000001</v>
      </c>
      <c r="J95" s="3">
        <v>0.17</v>
      </c>
      <c r="K95" s="3">
        <v>5.6</v>
      </c>
      <c r="L95" s="3">
        <v>10.65</v>
      </c>
      <c r="M95" s="3">
        <v>3.49</v>
      </c>
      <c r="N95" s="3">
        <v>1.85</v>
      </c>
      <c r="O95" s="3">
        <v>0.5</v>
      </c>
      <c r="P95" s="3">
        <f>SUM(F95:H95)+SUM(I95:O95)</f>
        <v>98.004474000000002</v>
      </c>
      <c r="Q95" s="3"/>
      <c r="R95" s="3">
        <f t="shared" si="1"/>
        <v>5.34</v>
      </c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U95" s="3"/>
      <c r="CV95" s="3"/>
      <c r="CX95" s="8"/>
      <c r="CZ95" s="2"/>
      <c r="DA95" s="2"/>
    </row>
    <row r="96" spans="1:105" x14ac:dyDescent="0.2">
      <c r="A96" t="s">
        <v>376</v>
      </c>
      <c r="B96" t="s">
        <v>336</v>
      </c>
      <c r="C96" t="s">
        <v>380</v>
      </c>
      <c r="D96" t="s">
        <v>269</v>
      </c>
      <c r="E96" t="s">
        <v>292</v>
      </c>
      <c r="F96" s="3">
        <v>45.76</v>
      </c>
      <c r="G96" s="3">
        <v>1.93</v>
      </c>
      <c r="H96" s="3">
        <v>11.84</v>
      </c>
      <c r="I96" s="3">
        <v>11.067540000000001</v>
      </c>
      <c r="J96" s="3">
        <v>0.16</v>
      </c>
      <c r="K96" s="3">
        <v>12.33</v>
      </c>
      <c r="L96" s="3">
        <v>11.86</v>
      </c>
      <c r="M96" s="3">
        <v>2.4500000000000002</v>
      </c>
      <c r="N96" s="3">
        <v>0.95</v>
      </c>
      <c r="O96" s="3">
        <v>0.37</v>
      </c>
      <c r="P96" s="3">
        <f>SUM(F96:H96)+SUM(I96:O96)</f>
        <v>98.717540000000014</v>
      </c>
      <c r="Q96" s="3"/>
      <c r="R96" s="3">
        <f t="shared" si="1"/>
        <v>3.4000000000000004</v>
      </c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U96" s="3"/>
      <c r="CV96" s="3"/>
      <c r="CX96" s="8"/>
      <c r="CZ96" s="2"/>
      <c r="DA96" s="2"/>
    </row>
    <row r="97" spans="1:105" x14ac:dyDescent="0.2">
      <c r="A97" t="s">
        <v>376</v>
      </c>
      <c r="B97" t="s">
        <v>336</v>
      </c>
      <c r="C97" t="s">
        <v>381</v>
      </c>
      <c r="D97" t="s">
        <v>269</v>
      </c>
      <c r="E97" t="s">
        <v>281</v>
      </c>
      <c r="F97" s="3">
        <v>47.72</v>
      </c>
      <c r="G97" s="3">
        <v>2.59</v>
      </c>
      <c r="H97" s="3">
        <v>15.13</v>
      </c>
      <c r="I97" s="3">
        <v>11.958342</v>
      </c>
      <c r="J97" s="3">
        <v>0.18</v>
      </c>
      <c r="K97" s="3">
        <v>5.57</v>
      </c>
      <c r="L97" s="3">
        <v>10.69</v>
      </c>
      <c r="M97" s="3">
        <v>3.49</v>
      </c>
      <c r="N97" s="3">
        <v>1.41</v>
      </c>
      <c r="O97" s="3">
        <v>0.52</v>
      </c>
      <c r="P97" s="3">
        <f>SUM(F97:H97)+SUM(I97:O97)</f>
        <v>99.258341999999999</v>
      </c>
      <c r="Q97" s="3"/>
      <c r="R97" s="3">
        <f t="shared" si="1"/>
        <v>4.9000000000000004</v>
      </c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U97" s="3"/>
      <c r="CV97" s="3"/>
      <c r="CX97" s="8"/>
      <c r="CZ97" s="2"/>
      <c r="DA97" s="2"/>
    </row>
    <row r="98" spans="1:105" x14ac:dyDescent="0.2">
      <c r="A98" t="s">
        <v>376</v>
      </c>
      <c r="B98" t="s">
        <v>336</v>
      </c>
      <c r="C98" t="s">
        <v>382</v>
      </c>
      <c r="D98" t="s">
        <v>269</v>
      </c>
      <c r="E98" t="s">
        <v>281</v>
      </c>
      <c r="F98" s="3">
        <v>46.61</v>
      </c>
      <c r="G98" s="3">
        <v>2.48</v>
      </c>
      <c r="H98" s="3">
        <v>15.38</v>
      </c>
      <c r="I98" s="3">
        <v>11.760386</v>
      </c>
      <c r="J98" s="3">
        <v>0.18</v>
      </c>
      <c r="K98" s="3">
        <v>5.79</v>
      </c>
      <c r="L98" s="3">
        <v>11.61</v>
      </c>
      <c r="M98" s="3">
        <v>3.41</v>
      </c>
      <c r="N98" s="3">
        <v>1.21</v>
      </c>
      <c r="O98" s="3">
        <v>0.47</v>
      </c>
      <c r="P98" s="3">
        <f>SUM(F98:H98)+SUM(I98:O98)</f>
        <v>98.900385999999997</v>
      </c>
      <c r="Q98" s="3"/>
      <c r="R98" s="3">
        <f t="shared" si="1"/>
        <v>4.62</v>
      </c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U98" s="3"/>
      <c r="CV98" s="3"/>
      <c r="CX98" s="8"/>
      <c r="CZ98" s="2"/>
      <c r="DA98" s="2"/>
    </row>
    <row r="99" spans="1:105" x14ac:dyDescent="0.2">
      <c r="A99" t="s">
        <v>376</v>
      </c>
      <c r="B99" t="s">
        <v>336</v>
      </c>
      <c r="C99" t="s">
        <v>383</v>
      </c>
      <c r="D99" t="s">
        <v>269</v>
      </c>
      <c r="E99" t="s">
        <v>281</v>
      </c>
      <c r="F99" s="3">
        <v>47.24</v>
      </c>
      <c r="G99" s="3">
        <v>2.74</v>
      </c>
      <c r="H99" s="3">
        <v>15.07</v>
      </c>
      <c r="I99" s="3">
        <v>12.147300000000001</v>
      </c>
      <c r="J99" s="3">
        <v>0.18</v>
      </c>
      <c r="K99" s="3">
        <v>5.46</v>
      </c>
      <c r="L99" s="3">
        <v>10.65</v>
      </c>
      <c r="M99" s="3">
        <v>3.64</v>
      </c>
      <c r="N99" s="3">
        <v>1.45</v>
      </c>
      <c r="O99" s="3">
        <v>0.54</v>
      </c>
      <c r="P99" s="3">
        <f>SUM(F99:H99)+SUM(I99:O99)</f>
        <v>99.117300000000014</v>
      </c>
      <c r="Q99" s="3"/>
      <c r="R99" s="3">
        <f t="shared" si="1"/>
        <v>5.09</v>
      </c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U99" s="3"/>
      <c r="CV99" s="3"/>
      <c r="CX99" s="8"/>
      <c r="CZ99" s="2"/>
      <c r="DA99" s="2"/>
    </row>
    <row r="100" spans="1:105" x14ac:dyDescent="0.2">
      <c r="A100" t="s">
        <v>376</v>
      </c>
      <c r="B100" t="s">
        <v>336</v>
      </c>
      <c r="C100" t="s">
        <v>384</v>
      </c>
      <c r="D100" t="s">
        <v>269</v>
      </c>
      <c r="E100" t="s">
        <v>292</v>
      </c>
      <c r="F100" s="3">
        <v>45.62</v>
      </c>
      <c r="G100" s="3">
        <v>1.86</v>
      </c>
      <c r="H100" s="3">
        <v>10.65</v>
      </c>
      <c r="I100" s="3">
        <v>11.634414</v>
      </c>
      <c r="J100" s="3">
        <v>0.18</v>
      </c>
      <c r="K100" s="3">
        <v>15.52</v>
      </c>
      <c r="L100" s="3">
        <v>9.86</v>
      </c>
      <c r="M100" s="3">
        <v>2.35</v>
      </c>
      <c r="N100" s="3">
        <v>0.96</v>
      </c>
      <c r="O100" s="3">
        <v>0.36</v>
      </c>
      <c r="P100" s="3">
        <f>SUM(F100:H100)+SUM(I100:O100)</f>
        <v>98.994413999999992</v>
      </c>
      <c r="Q100" s="3"/>
      <c r="R100" s="3">
        <f t="shared" si="1"/>
        <v>3.31</v>
      </c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U100" s="3"/>
      <c r="CV100" s="3"/>
      <c r="CX100" s="8"/>
      <c r="CZ100" s="2"/>
      <c r="DA100" s="2"/>
    </row>
    <row r="101" spans="1:105" x14ac:dyDescent="0.2">
      <c r="A101" t="s">
        <v>376</v>
      </c>
      <c r="B101" t="s">
        <v>336</v>
      </c>
      <c r="C101" t="s">
        <v>385</v>
      </c>
      <c r="D101" t="s">
        <v>269</v>
      </c>
      <c r="E101" t="s">
        <v>281</v>
      </c>
      <c r="F101" s="3">
        <v>46.59</v>
      </c>
      <c r="G101" s="3">
        <v>2.67</v>
      </c>
      <c r="H101" s="3">
        <v>14.55</v>
      </c>
      <c r="I101" s="3">
        <v>11.265496000000001</v>
      </c>
      <c r="J101" s="3">
        <v>0.17</v>
      </c>
      <c r="K101" s="3">
        <v>6.58</v>
      </c>
      <c r="L101" s="3">
        <v>11.51</v>
      </c>
      <c r="M101" s="3">
        <v>3.26</v>
      </c>
      <c r="N101" s="3">
        <v>1.28</v>
      </c>
      <c r="O101" s="3">
        <v>0.47</v>
      </c>
      <c r="P101" s="3">
        <f>SUM(F101:H101)+SUM(I101:O101)</f>
        <v>98.345495999999997</v>
      </c>
      <c r="Q101" s="3"/>
      <c r="R101" s="3">
        <f t="shared" si="1"/>
        <v>4.54</v>
      </c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U101" s="3"/>
      <c r="CV101" s="3"/>
      <c r="CX101" s="8"/>
      <c r="CZ101" s="2"/>
      <c r="DA101" s="2"/>
    </row>
    <row r="102" spans="1:105" x14ac:dyDescent="0.2">
      <c r="A102" t="s">
        <v>376</v>
      </c>
      <c r="B102" t="s">
        <v>336</v>
      </c>
      <c r="C102" t="s">
        <v>386</v>
      </c>
      <c r="D102" t="s">
        <v>269</v>
      </c>
      <c r="E102" t="s">
        <v>281</v>
      </c>
      <c r="F102" s="3">
        <v>46.8</v>
      </c>
      <c r="G102" s="3">
        <v>2.68</v>
      </c>
      <c r="H102" s="3">
        <v>14.58</v>
      </c>
      <c r="I102" s="3">
        <v>11.373472000000001</v>
      </c>
      <c r="J102" s="3">
        <v>0.17</v>
      </c>
      <c r="K102" s="3">
        <v>6.79</v>
      </c>
      <c r="L102" s="3">
        <v>11.52</v>
      </c>
      <c r="M102" s="3">
        <v>3.37</v>
      </c>
      <c r="N102" s="3">
        <v>1.3</v>
      </c>
      <c r="O102" s="3">
        <v>0.48</v>
      </c>
      <c r="P102" s="3">
        <f>SUM(F102:H102)+SUM(I102:O102)</f>
        <v>99.06347199999999</v>
      </c>
      <c r="Q102" s="3"/>
      <c r="R102" s="3">
        <f t="shared" si="1"/>
        <v>4.67</v>
      </c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U102" s="3"/>
      <c r="CV102" s="3"/>
      <c r="CX102" s="8"/>
      <c r="CZ102" s="2"/>
      <c r="DA102" s="2"/>
    </row>
    <row r="103" spans="1:105" x14ac:dyDescent="0.2">
      <c r="A103" t="s">
        <v>376</v>
      </c>
      <c r="B103" t="s">
        <v>336</v>
      </c>
      <c r="C103" t="s">
        <v>387</v>
      </c>
      <c r="D103" t="s">
        <v>269</v>
      </c>
      <c r="E103" t="s">
        <v>281</v>
      </c>
      <c r="F103" s="3">
        <v>46.24</v>
      </c>
      <c r="G103" s="3">
        <v>2.15</v>
      </c>
      <c r="H103" s="3">
        <v>13.16</v>
      </c>
      <c r="I103" s="3">
        <v>11.526438000000001</v>
      </c>
      <c r="J103" s="3">
        <v>0.17</v>
      </c>
      <c r="K103" s="3">
        <v>9.4700000000000006</v>
      </c>
      <c r="L103" s="3">
        <v>11.96</v>
      </c>
      <c r="M103" s="3">
        <v>2.81</v>
      </c>
      <c r="N103" s="3">
        <v>1</v>
      </c>
      <c r="O103" s="3">
        <v>0.4</v>
      </c>
      <c r="P103" s="3">
        <f>SUM(F103:H103)+SUM(I103:O103)</f>
        <v>98.886437999999998</v>
      </c>
      <c r="Q103" s="3"/>
      <c r="R103" s="3">
        <f t="shared" si="1"/>
        <v>3.81</v>
      </c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U103" s="3"/>
      <c r="CV103" s="3"/>
      <c r="CX103" s="8"/>
      <c r="CZ103" s="2"/>
      <c r="DA103" s="2"/>
    </row>
    <row r="104" spans="1:105" x14ac:dyDescent="0.2">
      <c r="A104" t="s">
        <v>376</v>
      </c>
      <c r="B104" t="s">
        <v>336</v>
      </c>
      <c r="C104" t="s">
        <v>388</v>
      </c>
      <c r="D104" t="s">
        <v>269</v>
      </c>
      <c r="E104" t="s">
        <v>281</v>
      </c>
      <c r="F104" s="3">
        <v>46.62</v>
      </c>
      <c r="G104" s="3">
        <v>2.61</v>
      </c>
      <c r="H104" s="3">
        <v>14.6</v>
      </c>
      <c r="I104" s="3">
        <v>11.787380000000001</v>
      </c>
      <c r="J104" s="3">
        <v>0.17</v>
      </c>
      <c r="K104" s="3">
        <v>6.8</v>
      </c>
      <c r="L104" s="3">
        <v>11.06</v>
      </c>
      <c r="M104" s="3">
        <v>3.31</v>
      </c>
      <c r="N104" s="3">
        <v>1.28</v>
      </c>
      <c r="O104" s="3">
        <v>0.46</v>
      </c>
      <c r="P104" s="3">
        <f>SUM(F104:H104)+SUM(I104:O104)</f>
        <v>98.69738000000001</v>
      </c>
      <c r="Q104" s="3"/>
      <c r="R104" s="3">
        <f t="shared" si="1"/>
        <v>4.59</v>
      </c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U104" s="3"/>
      <c r="CV104" s="3"/>
      <c r="CX104" s="8"/>
      <c r="CZ104" s="2"/>
      <c r="DA104" s="2"/>
    </row>
    <row r="105" spans="1:105" x14ac:dyDescent="0.2">
      <c r="A105" t="s">
        <v>376</v>
      </c>
      <c r="B105" t="s">
        <v>336</v>
      </c>
      <c r="C105" t="s">
        <v>389</v>
      </c>
      <c r="D105" t="s">
        <v>269</v>
      </c>
      <c r="E105" t="s">
        <v>281</v>
      </c>
      <c r="F105" s="3">
        <v>46.54</v>
      </c>
      <c r="G105" s="3">
        <v>2.66</v>
      </c>
      <c r="H105" s="3">
        <v>15</v>
      </c>
      <c r="I105" s="3">
        <v>11.400466</v>
      </c>
      <c r="J105" s="3">
        <v>0.18</v>
      </c>
      <c r="K105" s="3">
        <v>6.45</v>
      </c>
      <c r="L105" s="3">
        <v>11.57</v>
      </c>
      <c r="M105" s="3">
        <v>3.49</v>
      </c>
      <c r="N105" s="3">
        <v>1.42</v>
      </c>
      <c r="O105" s="3">
        <v>0.49</v>
      </c>
      <c r="P105" s="3">
        <f>SUM(F105:H105)+SUM(I105:O105)</f>
        <v>99.200466000000006</v>
      </c>
      <c r="Q105" s="3"/>
      <c r="R105" s="3">
        <f t="shared" si="1"/>
        <v>4.91</v>
      </c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U105" s="3"/>
      <c r="CV105" s="3"/>
      <c r="CX105" s="8"/>
      <c r="CZ105" s="2"/>
      <c r="DA105" s="2"/>
    </row>
    <row r="106" spans="1:105" x14ac:dyDescent="0.2">
      <c r="A106" t="s">
        <v>376</v>
      </c>
      <c r="B106" t="s">
        <v>336</v>
      </c>
      <c r="C106" t="s">
        <v>390</v>
      </c>
      <c r="D106" t="s">
        <v>269</v>
      </c>
      <c r="E106" t="s">
        <v>281</v>
      </c>
      <c r="F106" s="3">
        <v>46.56</v>
      </c>
      <c r="G106" s="3">
        <v>2.27</v>
      </c>
      <c r="H106" s="3">
        <v>14.16</v>
      </c>
      <c r="I106" s="3">
        <v>11.355475999999999</v>
      </c>
      <c r="J106" s="3">
        <v>0.17</v>
      </c>
      <c r="K106" s="3">
        <v>7.1</v>
      </c>
      <c r="L106" s="3">
        <v>13</v>
      </c>
      <c r="M106" s="3">
        <v>3</v>
      </c>
      <c r="N106" s="3">
        <v>1.04</v>
      </c>
      <c r="O106" s="3">
        <v>0.41</v>
      </c>
      <c r="P106" s="3">
        <f>SUM(F106:H106)+SUM(I106:O106)</f>
        <v>99.065476000000004</v>
      </c>
      <c r="Q106" s="3"/>
      <c r="R106" s="3">
        <f t="shared" si="1"/>
        <v>4.04</v>
      </c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U106" s="3"/>
      <c r="CV106" s="3"/>
      <c r="CX106" s="8"/>
      <c r="CZ106" s="2"/>
      <c r="DA106" s="2"/>
    </row>
    <row r="107" spans="1:105" x14ac:dyDescent="0.2">
      <c r="A107" t="s">
        <v>376</v>
      </c>
      <c r="B107" t="s">
        <v>336</v>
      </c>
      <c r="C107" t="s">
        <v>391</v>
      </c>
      <c r="D107" t="s">
        <v>269</v>
      </c>
      <c r="E107" t="s">
        <v>281</v>
      </c>
      <c r="F107" s="3">
        <v>47.55</v>
      </c>
      <c r="G107" s="3">
        <v>2.5499999999999998</v>
      </c>
      <c r="H107" s="3">
        <v>14.55</v>
      </c>
      <c r="I107" s="3">
        <v>11.445456000000002</v>
      </c>
      <c r="J107" s="3">
        <v>0.17</v>
      </c>
      <c r="K107" s="3">
        <v>6.31</v>
      </c>
      <c r="L107" s="3">
        <v>11.61</v>
      </c>
      <c r="M107" s="3">
        <v>3.23</v>
      </c>
      <c r="N107" s="3">
        <v>1.1399999999999999</v>
      </c>
      <c r="O107" s="3">
        <v>0.44</v>
      </c>
      <c r="P107" s="3">
        <f>SUM(F107:H107)+SUM(I107:O107)</f>
        <v>98.99545599999999</v>
      </c>
      <c r="Q107" s="3"/>
      <c r="R107" s="3">
        <f t="shared" si="1"/>
        <v>4.37</v>
      </c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U107" s="3"/>
      <c r="CV107" s="3"/>
      <c r="CX107" s="8"/>
      <c r="CZ107" s="2"/>
      <c r="DA107" s="2"/>
    </row>
    <row r="108" spans="1:105" x14ac:dyDescent="0.2">
      <c r="A108" t="s">
        <v>376</v>
      </c>
      <c r="B108" t="s">
        <v>336</v>
      </c>
      <c r="C108" t="s">
        <v>392</v>
      </c>
      <c r="D108" t="s">
        <v>269</v>
      </c>
      <c r="E108" t="s">
        <v>281</v>
      </c>
      <c r="F108" s="3">
        <v>47.12</v>
      </c>
      <c r="G108" s="3">
        <v>2.59</v>
      </c>
      <c r="H108" s="3">
        <v>14.33</v>
      </c>
      <c r="I108" s="3">
        <v>11.238502</v>
      </c>
      <c r="J108" s="3">
        <v>0.17</v>
      </c>
      <c r="K108" s="3">
        <v>6.52</v>
      </c>
      <c r="L108" s="3">
        <v>11.88</v>
      </c>
      <c r="M108" s="3">
        <v>3.31</v>
      </c>
      <c r="N108" s="3">
        <v>1.22</v>
      </c>
      <c r="O108" s="3">
        <v>0.46</v>
      </c>
      <c r="P108" s="3">
        <f>SUM(F108:H108)+SUM(I108:O108)</f>
        <v>98.838502000000005</v>
      </c>
      <c r="Q108" s="3"/>
      <c r="R108" s="3">
        <f t="shared" si="1"/>
        <v>4.53</v>
      </c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U108" s="3"/>
      <c r="CV108" s="3"/>
      <c r="CX108" s="8"/>
      <c r="CZ108" s="2"/>
      <c r="DA108" s="2"/>
    </row>
    <row r="109" spans="1:105" x14ac:dyDescent="0.2">
      <c r="A109" t="s">
        <v>376</v>
      </c>
      <c r="B109" t="s">
        <v>336</v>
      </c>
      <c r="C109" t="s">
        <v>393</v>
      </c>
      <c r="D109" t="s">
        <v>269</v>
      </c>
      <c r="E109" t="s">
        <v>281</v>
      </c>
      <c r="F109" s="3">
        <v>47.16</v>
      </c>
      <c r="G109" s="3">
        <v>2.5499999999999998</v>
      </c>
      <c r="H109" s="3">
        <v>14.16</v>
      </c>
      <c r="I109" s="3">
        <v>11.130526</v>
      </c>
      <c r="J109" s="3">
        <v>0.17</v>
      </c>
      <c r="K109" s="3">
        <v>6.83</v>
      </c>
      <c r="L109" s="3">
        <v>12.07</v>
      </c>
      <c r="M109" s="3">
        <v>3.15</v>
      </c>
      <c r="N109" s="3">
        <v>1.18</v>
      </c>
      <c r="O109" s="3">
        <v>0.44</v>
      </c>
      <c r="P109" s="3">
        <f>SUM(F109:H109)+SUM(I109:O109)</f>
        <v>98.840525999999983</v>
      </c>
      <c r="Q109" s="3"/>
      <c r="R109" s="3">
        <f t="shared" si="1"/>
        <v>4.33</v>
      </c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U109" s="3"/>
      <c r="CV109" s="3"/>
      <c r="CX109" s="8"/>
      <c r="CZ109" s="2"/>
      <c r="DA109" s="2"/>
    </row>
    <row r="110" spans="1:105" x14ac:dyDescent="0.2">
      <c r="A110" t="s">
        <v>376</v>
      </c>
      <c r="B110" t="s">
        <v>336</v>
      </c>
      <c r="C110" t="s">
        <v>394</v>
      </c>
      <c r="D110" t="s">
        <v>269</v>
      </c>
      <c r="E110" t="s">
        <v>281</v>
      </c>
      <c r="F110" s="3">
        <v>47.39</v>
      </c>
      <c r="G110" s="3">
        <v>2.3199999999999998</v>
      </c>
      <c r="H110" s="3">
        <v>13.36</v>
      </c>
      <c r="I110" s="3">
        <v>10.896578</v>
      </c>
      <c r="J110" s="3">
        <v>0.16</v>
      </c>
      <c r="K110" s="3">
        <v>7.83</v>
      </c>
      <c r="L110" s="3">
        <v>12.64</v>
      </c>
      <c r="M110" s="3">
        <v>2.93</v>
      </c>
      <c r="N110" s="3">
        <v>1.03</v>
      </c>
      <c r="O110" s="3">
        <v>0.4</v>
      </c>
      <c r="P110" s="3">
        <f>SUM(F110:H110)+SUM(I110:O110)</f>
        <v>98.956578000000007</v>
      </c>
      <c r="Q110" s="3"/>
      <c r="R110" s="3">
        <f t="shared" si="1"/>
        <v>3.96</v>
      </c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U110" s="3"/>
      <c r="CV110" s="3"/>
      <c r="CX110" s="8"/>
      <c r="CZ110" s="2"/>
      <c r="DA110" s="2"/>
    </row>
    <row r="111" spans="1:105" x14ac:dyDescent="0.2">
      <c r="A111" t="s">
        <v>376</v>
      </c>
      <c r="B111" t="s">
        <v>336</v>
      </c>
      <c r="C111" t="s">
        <v>395</v>
      </c>
      <c r="D111" t="s">
        <v>269</v>
      </c>
      <c r="E111" t="s">
        <v>281</v>
      </c>
      <c r="F111" s="3">
        <v>47.12</v>
      </c>
      <c r="G111" s="3">
        <v>2.69</v>
      </c>
      <c r="H111" s="3">
        <v>15.29</v>
      </c>
      <c r="I111" s="3">
        <v>11.526438000000001</v>
      </c>
      <c r="J111" s="3">
        <v>0.17</v>
      </c>
      <c r="K111" s="3">
        <v>5.45</v>
      </c>
      <c r="L111" s="3">
        <v>10.77</v>
      </c>
      <c r="M111" s="3">
        <v>3.7</v>
      </c>
      <c r="N111" s="3">
        <v>1.38</v>
      </c>
      <c r="O111" s="3">
        <v>0.5</v>
      </c>
      <c r="P111" s="3">
        <f>SUM(F111:H111)+SUM(I111:O111)</f>
        <v>98.596437999999992</v>
      </c>
      <c r="Q111" s="3"/>
      <c r="R111" s="3">
        <f t="shared" si="1"/>
        <v>5.08</v>
      </c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U111" s="3"/>
      <c r="CV111" s="3"/>
      <c r="CX111" s="8"/>
      <c r="CZ111" s="2"/>
      <c r="DA111" s="2"/>
    </row>
    <row r="112" spans="1:105" x14ac:dyDescent="0.2">
      <c r="A112" t="s">
        <v>376</v>
      </c>
      <c r="B112" t="s">
        <v>336</v>
      </c>
      <c r="C112" t="s">
        <v>396</v>
      </c>
      <c r="D112" t="s">
        <v>269</v>
      </c>
      <c r="E112" t="s">
        <v>281</v>
      </c>
      <c r="F112" s="3">
        <v>47.15</v>
      </c>
      <c r="G112" s="3">
        <v>2.65</v>
      </c>
      <c r="H112" s="3">
        <v>15.09</v>
      </c>
      <c r="I112" s="3">
        <v>11.940346</v>
      </c>
      <c r="J112" s="3">
        <v>0.17</v>
      </c>
      <c r="K112" s="3">
        <v>5.68</v>
      </c>
      <c r="L112" s="3">
        <v>11.15</v>
      </c>
      <c r="M112" s="3">
        <v>3.21</v>
      </c>
      <c r="N112" s="3">
        <v>1.1599999999999999</v>
      </c>
      <c r="O112" s="3">
        <v>0.44</v>
      </c>
      <c r="P112" s="3">
        <f>SUM(F112:H112)+SUM(I112:O112)</f>
        <v>98.640345999999994</v>
      </c>
      <c r="Q112" s="3"/>
      <c r="R112" s="3">
        <f t="shared" si="1"/>
        <v>4.37</v>
      </c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U112" s="3"/>
      <c r="CV112" s="3"/>
      <c r="CX112" s="8"/>
      <c r="CZ112" s="2"/>
      <c r="DA112" s="2"/>
    </row>
    <row r="113" spans="1:105" x14ac:dyDescent="0.2">
      <c r="A113" t="s">
        <v>376</v>
      </c>
      <c r="B113" t="s">
        <v>336</v>
      </c>
      <c r="C113" t="s">
        <v>397</v>
      </c>
      <c r="D113" t="s">
        <v>269</v>
      </c>
      <c r="E113" t="s">
        <v>281</v>
      </c>
      <c r="F113" s="3">
        <v>47.53</v>
      </c>
      <c r="G113" s="3">
        <v>2.6</v>
      </c>
      <c r="H113" s="3">
        <v>15.31</v>
      </c>
      <c r="I113" s="3">
        <v>11.958342</v>
      </c>
      <c r="J113" s="3">
        <v>0.18</v>
      </c>
      <c r="K113" s="3">
        <v>5.28</v>
      </c>
      <c r="L113" s="3">
        <v>10.67</v>
      </c>
      <c r="M113" s="3">
        <v>3.5</v>
      </c>
      <c r="N113" s="3">
        <v>1.38</v>
      </c>
      <c r="O113" s="3">
        <v>0.47</v>
      </c>
      <c r="P113" s="3">
        <f>SUM(F113:H113)+SUM(I113:O113)</f>
        <v>98.878342000000004</v>
      </c>
      <c r="Q113" s="3"/>
      <c r="R113" s="3">
        <f t="shared" si="1"/>
        <v>4.88</v>
      </c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U113" s="3"/>
      <c r="CV113" s="3"/>
      <c r="CX113" s="8"/>
      <c r="CZ113" s="2"/>
      <c r="DA113" s="2"/>
    </row>
    <row r="114" spans="1:105" x14ac:dyDescent="0.2">
      <c r="A114" t="s">
        <v>376</v>
      </c>
      <c r="B114" t="s">
        <v>336</v>
      </c>
      <c r="C114" t="s">
        <v>398</v>
      </c>
      <c r="D114" t="s">
        <v>269</v>
      </c>
      <c r="E114" t="s">
        <v>281</v>
      </c>
      <c r="F114" s="3">
        <v>47.03</v>
      </c>
      <c r="G114" s="3">
        <v>2.4500000000000002</v>
      </c>
      <c r="H114" s="3">
        <v>14.06</v>
      </c>
      <c r="I114" s="3">
        <v>11.229504</v>
      </c>
      <c r="J114" s="3">
        <v>0.17</v>
      </c>
      <c r="K114" s="3">
        <v>6.35</v>
      </c>
      <c r="L114" s="3">
        <v>11.63</v>
      </c>
      <c r="M114" s="3">
        <v>3.39</v>
      </c>
      <c r="N114" s="3">
        <v>1.29</v>
      </c>
      <c r="O114" s="3">
        <v>0.45</v>
      </c>
      <c r="P114" s="3">
        <f>SUM(F114:H114)+SUM(I114:O114)</f>
        <v>98.049504000000013</v>
      </c>
      <c r="Q114" s="3"/>
      <c r="R114" s="3">
        <f t="shared" si="1"/>
        <v>4.68</v>
      </c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U114" s="3"/>
      <c r="CV114" s="3"/>
      <c r="CX114" s="8"/>
      <c r="CZ114" s="2"/>
      <c r="DA114" s="2"/>
    </row>
    <row r="115" spans="1:105" x14ac:dyDescent="0.2">
      <c r="A115" t="s">
        <v>376</v>
      </c>
      <c r="B115" t="s">
        <v>336</v>
      </c>
      <c r="C115" t="s">
        <v>399</v>
      </c>
      <c r="D115" t="s">
        <v>269</v>
      </c>
      <c r="E115" t="s">
        <v>281</v>
      </c>
      <c r="F115" s="3">
        <v>46.64</v>
      </c>
      <c r="G115" s="3">
        <v>2.83</v>
      </c>
      <c r="H115" s="3">
        <v>15.43</v>
      </c>
      <c r="I115" s="3">
        <v>11.733392</v>
      </c>
      <c r="J115" s="3">
        <v>0.17</v>
      </c>
      <c r="K115" s="3">
        <v>5.14</v>
      </c>
      <c r="L115" s="3">
        <v>10.48</v>
      </c>
      <c r="M115" s="3">
        <v>3.5</v>
      </c>
      <c r="N115" s="3">
        <v>1.47</v>
      </c>
      <c r="O115" s="3">
        <v>0.52</v>
      </c>
      <c r="P115" s="3">
        <f>SUM(F115:H115)+SUM(I115:O115)</f>
        <v>97.913392000000016</v>
      </c>
      <c r="Q115" s="3"/>
      <c r="R115" s="3">
        <f t="shared" si="1"/>
        <v>4.97</v>
      </c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U115" s="3"/>
      <c r="CV115" s="3"/>
      <c r="CX115" s="8"/>
      <c r="CZ115" s="2"/>
      <c r="DA115" s="2"/>
    </row>
    <row r="116" spans="1:105" x14ac:dyDescent="0.2">
      <c r="A116" t="s">
        <v>400</v>
      </c>
      <c r="B116" t="s">
        <v>336</v>
      </c>
      <c r="C116" t="s">
        <v>374</v>
      </c>
      <c r="D116" t="s">
        <v>269</v>
      </c>
      <c r="E116" t="s">
        <v>281</v>
      </c>
      <c r="F116" s="3">
        <v>46.47</v>
      </c>
      <c r="G116" s="3">
        <v>2.67</v>
      </c>
      <c r="H116" s="3">
        <v>14.38</v>
      </c>
      <c r="I116" s="3">
        <v>11.931684000000001</v>
      </c>
      <c r="J116" s="3">
        <v>0.19</v>
      </c>
      <c r="K116" s="3">
        <v>6.48</v>
      </c>
      <c r="L116" s="3">
        <v>10.81</v>
      </c>
      <c r="M116" s="3">
        <v>3.39</v>
      </c>
      <c r="N116" s="3">
        <v>1.34</v>
      </c>
      <c r="O116" s="3">
        <v>0.48</v>
      </c>
      <c r="P116" s="3">
        <f>SUM(F116:H116)+SUM(I116:O116)</f>
        <v>98.141683999999998</v>
      </c>
      <c r="Q116" s="3"/>
      <c r="R116" s="3">
        <f t="shared" si="1"/>
        <v>4.7300000000000004</v>
      </c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U116" s="3"/>
      <c r="CV116" s="3"/>
      <c r="CX116" s="8"/>
      <c r="CZ116" s="2"/>
      <c r="DA116" s="2"/>
    </row>
    <row r="117" spans="1:105" x14ac:dyDescent="0.2">
      <c r="A117" t="s">
        <v>400</v>
      </c>
      <c r="B117" t="s">
        <v>336</v>
      </c>
      <c r="C117" t="s">
        <v>401</v>
      </c>
      <c r="D117" t="s">
        <v>269</v>
      </c>
      <c r="E117" t="s">
        <v>281</v>
      </c>
      <c r="F117" s="3">
        <v>46.6</v>
      </c>
      <c r="G117" s="3">
        <v>2.69</v>
      </c>
      <c r="H117" s="3">
        <v>14.96</v>
      </c>
      <c r="I117" s="3">
        <v>12.010682000000001</v>
      </c>
      <c r="J117" s="3">
        <v>0.18</v>
      </c>
      <c r="K117" s="3">
        <v>6.72</v>
      </c>
      <c r="L117" s="3">
        <v>10.25</v>
      </c>
      <c r="M117" s="3">
        <v>3.47</v>
      </c>
      <c r="N117" s="3">
        <v>1.38</v>
      </c>
      <c r="O117" s="3">
        <v>0.5</v>
      </c>
      <c r="P117" s="3">
        <f>SUM(F117:H117)+SUM(I117:O117)</f>
        <v>98.760682000000003</v>
      </c>
      <c r="Q117" s="3"/>
      <c r="R117" s="3">
        <f t="shared" si="1"/>
        <v>4.8499999999999996</v>
      </c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U117" s="3"/>
      <c r="CV117" s="3"/>
      <c r="CX117" s="8"/>
      <c r="CZ117" s="2"/>
      <c r="DA117" s="2"/>
    </row>
    <row r="118" spans="1:105" x14ac:dyDescent="0.2">
      <c r="A118" t="s">
        <v>400</v>
      </c>
      <c r="B118" t="s">
        <v>336</v>
      </c>
      <c r="C118" t="s">
        <v>402</v>
      </c>
      <c r="D118" t="s">
        <v>269</v>
      </c>
      <c r="E118" t="s">
        <v>282</v>
      </c>
      <c r="F118" s="3">
        <v>46.8</v>
      </c>
      <c r="G118" s="3">
        <v>2.65</v>
      </c>
      <c r="H118" s="3">
        <v>14.63</v>
      </c>
      <c r="I118" s="3">
        <v>12.020682000000001</v>
      </c>
      <c r="J118" s="3">
        <v>0.18</v>
      </c>
      <c r="K118" s="3">
        <v>6.81</v>
      </c>
      <c r="L118" s="3">
        <v>10.64</v>
      </c>
      <c r="M118" s="3">
        <v>3.78</v>
      </c>
      <c r="N118" s="3">
        <v>1.28</v>
      </c>
      <c r="O118" s="3">
        <v>0.47</v>
      </c>
      <c r="P118" s="3">
        <f>SUM(F118:H118)+SUM(I118:O118)</f>
        <v>99.260682000000003</v>
      </c>
      <c r="Q118" s="3"/>
      <c r="R118" s="3">
        <f t="shared" si="1"/>
        <v>5.0599999999999996</v>
      </c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U118" s="3"/>
      <c r="CV118" s="3"/>
      <c r="CX118" s="8"/>
      <c r="CZ118" s="2"/>
      <c r="DA118" s="2"/>
    </row>
    <row r="119" spans="1:105" x14ac:dyDescent="0.2">
      <c r="A119" t="s">
        <v>403</v>
      </c>
      <c r="B119" t="s">
        <v>336</v>
      </c>
      <c r="C119" t="s">
        <v>404</v>
      </c>
      <c r="D119" t="s">
        <v>269</v>
      </c>
      <c r="E119" t="s">
        <v>329</v>
      </c>
      <c r="F119" s="3">
        <v>48.52</v>
      </c>
      <c r="G119" s="3">
        <v>2.4700000000000002</v>
      </c>
      <c r="H119" s="3">
        <v>14.83</v>
      </c>
      <c r="I119" s="3">
        <v>12.057320000000001</v>
      </c>
      <c r="J119" s="3">
        <v>0.17</v>
      </c>
      <c r="K119" s="3">
        <v>5.51</v>
      </c>
      <c r="L119" s="3">
        <v>10.58</v>
      </c>
      <c r="M119" s="3">
        <v>3.19</v>
      </c>
      <c r="N119" s="3">
        <v>0.9</v>
      </c>
      <c r="O119" s="3">
        <v>0.34</v>
      </c>
      <c r="P119" s="3">
        <f>SUM(F119:H119)+SUM(I119:O119)</f>
        <v>98.567320000000024</v>
      </c>
      <c r="Q119" s="3"/>
      <c r="R119" s="3">
        <f t="shared" si="1"/>
        <v>4.09</v>
      </c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U119" s="3"/>
      <c r="CV119" s="3"/>
      <c r="CX119" s="8"/>
      <c r="CZ119" s="2"/>
      <c r="DA119" s="2"/>
    </row>
    <row r="120" spans="1:105" x14ac:dyDescent="0.2">
      <c r="A120" t="s">
        <v>403</v>
      </c>
      <c r="B120" t="s">
        <v>336</v>
      </c>
      <c r="C120" t="s">
        <v>405</v>
      </c>
      <c r="D120" t="s">
        <v>269</v>
      </c>
      <c r="E120" t="s">
        <v>329</v>
      </c>
      <c r="F120" s="3">
        <v>47.4</v>
      </c>
      <c r="G120" s="3">
        <v>2.97</v>
      </c>
      <c r="H120" s="3">
        <v>15.33</v>
      </c>
      <c r="I120" s="3">
        <v>11.355475999999999</v>
      </c>
      <c r="J120" s="3">
        <v>0.18</v>
      </c>
      <c r="K120" s="3">
        <v>5.9</v>
      </c>
      <c r="L120" s="3">
        <v>10.81</v>
      </c>
      <c r="M120" s="3">
        <v>3.51</v>
      </c>
      <c r="N120" s="3">
        <v>1.49</v>
      </c>
      <c r="O120" s="3">
        <v>0.53</v>
      </c>
      <c r="P120" s="3">
        <f>SUM(F120:H120)+SUM(I120:O120)</f>
        <v>99.475476000000015</v>
      </c>
      <c r="Q120" s="3"/>
      <c r="R120" s="3">
        <f t="shared" si="1"/>
        <v>5</v>
      </c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U120" s="3"/>
      <c r="CV120" s="3"/>
      <c r="CX120" s="8"/>
      <c r="CZ120" s="2"/>
      <c r="DA120" s="2"/>
    </row>
    <row r="121" spans="1:105" x14ac:dyDescent="0.2">
      <c r="A121" t="s">
        <v>403</v>
      </c>
      <c r="B121" t="s">
        <v>336</v>
      </c>
      <c r="C121" t="s">
        <v>406</v>
      </c>
      <c r="D121" t="s">
        <v>269</v>
      </c>
      <c r="E121" t="s">
        <v>378</v>
      </c>
      <c r="F121" s="3">
        <v>47.11</v>
      </c>
      <c r="G121" s="3">
        <v>2.72</v>
      </c>
      <c r="H121" s="3">
        <v>16.04</v>
      </c>
      <c r="I121" s="3">
        <v>11.481448</v>
      </c>
      <c r="J121" s="3">
        <v>0.2</v>
      </c>
      <c r="K121" s="3">
        <v>5.9</v>
      </c>
      <c r="L121" s="3">
        <v>8.77</v>
      </c>
      <c r="M121" s="3">
        <v>3.57</v>
      </c>
      <c r="N121" s="3">
        <v>2.0099999999999998</v>
      </c>
      <c r="O121" s="3">
        <v>0.77</v>
      </c>
      <c r="P121" s="3">
        <f>SUM(F121:H121)+SUM(I121:O121)</f>
        <v>98.571448000000004</v>
      </c>
      <c r="Q121" s="3"/>
      <c r="R121" s="3">
        <f t="shared" si="1"/>
        <v>5.58</v>
      </c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U121" s="3"/>
      <c r="CV121" s="3"/>
      <c r="CX121" s="8"/>
      <c r="CZ121" s="2"/>
      <c r="DA121" s="2"/>
    </row>
    <row r="122" spans="1:105" x14ac:dyDescent="0.2">
      <c r="A122" t="s">
        <v>403</v>
      </c>
      <c r="B122" t="s">
        <v>336</v>
      </c>
      <c r="C122" t="s">
        <v>407</v>
      </c>
      <c r="D122" t="s">
        <v>269</v>
      </c>
      <c r="E122" t="s">
        <v>329</v>
      </c>
      <c r="F122" s="3">
        <v>48.28</v>
      </c>
      <c r="G122" s="3">
        <v>2.4900000000000002</v>
      </c>
      <c r="H122" s="3">
        <v>12.49</v>
      </c>
      <c r="I122" s="3">
        <v>11.769384000000001</v>
      </c>
      <c r="J122" s="3">
        <v>0.18</v>
      </c>
      <c r="K122" s="3">
        <v>7.16</v>
      </c>
      <c r="L122" s="3">
        <v>11.97</v>
      </c>
      <c r="M122" s="3">
        <v>2.5499999999999998</v>
      </c>
      <c r="N122" s="3">
        <v>0.89</v>
      </c>
      <c r="O122" s="3">
        <v>0.34</v>
      </c>
      <c r="P122" s="3">
        <f>SUM(F122:H122)+SUM(I122:O122)</f>
        <v>98.119383999999997</v>
      </c>
      <c r="Q122" s="3"/>
      <c r="R122" s="3">
        <f t="shared" si="1"/>
        <v>3.44</v>
      </c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U122" s="3"/>
      <c r="CV122" s="3"/>
      <c r="CX122" s="8"/>
      <c r="CZ122" s="2"/>
      <c r="DA122" s="2"/>
    </row>
    <row r="123" spans="1:105" x14ac:dyDescent="0.2">
      <c r="A123" t="s">
        <v>403</v>
      </c>
      <c r="B123" t="s">
        <v>336</v>
      </c>
      <c r="C123" t="s">
        <v>408</v>
      </c>
      <c r="D123" t="s">
        <v>269</v>
      </c>
      <c r="E123" t="s">
        <v>329</v>
      </c>
      <c r="F123" s="3">
        <v>46.46</v>
      </c>
      <c r="G123" s="3">
        <v>2.89</v>
      </c>
      <c r="H123" s="3">
        <v>12.85</v>
      </c>
      <c r="I123" s="3">
        <v>12.381248000000001</v>
      </c>
      <c r="J123" s="3">
        <v>0.2</v>
      </c>
      <c r="K123" s="3">
        <v>7.43</v>
      </c>
      <c r="L123" s="3">
        <v>11.33</v>
      </c>
      <c r="M123" s="3">
        <v>3.34</v>
      </c>
      <c r="N123" s="3">
        <v>1.53</v>
      </c>
      <c r="O123" s="3">
        <v>0.55000000000000004</v>
      </c>
      <c r="P123" s="3">
        <f>SUM(F123:H123)+SUM(I123:O123)</f>
        <v>98.961247999999998</v>
      </c>
      <c r="Q123" s="3"/>
      <c r="R123" s="3">
        <f t="shared" si="1"/>
        <v>4.87</v>
      </c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U123" s="3"/>
      <c r="CV123" s="3"/>
      <c r="CX123" s="8"/>
      <c r="CZ123" s="2"/>
      <c r="DA123" s="2"/>
    </row>
    <row r="124" spans="1:105" x14ac:dyDescent="0.2">
      <c r="A124" t="s">
        <v>403</v>
      </c>
      <c r="B124" t="s">
        <v>336</v>
      </c>
      <c r="C124" t="s">
        <v>409</v>
      </c>
      <c r="D124" t="s">
        <v>269</v>
      </c>
      <c r="E124" t="s">
        <v>329</v>
      </c>
      <c r="F124" s="3">
        <v>47.1</v>
      </c>
      <c r="G124" s="3">
        <v>2.52</v>
      </c>
      <c r="H124" s="3">
        <v>14.17</v>
      </c>
      <c r="I124" s="3">
        <v>12.120306000000001</v>
      </c>
      <c r="J124" s="3">
        <v>0.19</v>
      </c>
      <c r="K124" s="3">
        <v>6.49</v>
      </c>
      <c r="L124" s="3">
        <v>12.44</v>
      </c>
      <c r="M124" s="3">
        <v>3.04</v>
      </c>
      <c r="N124" s="3">
        <v>1.1200000000000001</v>
      </c>
      <c r="O124" s="3">
        <v>0.41</v>
      </c>
      <c r="P124" s="3">
        <f>SUM(F124:H124)+SUM(I124:O124)</f>
        <v>99.600305999999989</v>
      </c>
      <c r="Q124" s="3"/>
      <c r="R124" s="3">
        <f t="shared" si="1"/>
        <v>4.16</v>
      </c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U124" s="3"/>
      <c r="CV124" s="3"/>
      <c r="CX124" s="8"/>
      <c r="CZ124" s="2"/>
      <c r="DA124" s="2"/>
    </row>
    <row r="125" spans="1:105" x14ac:dyDescent="0.2">
      <c r="A125" t="s">
        <v>403</v>
      </c>
      <c r="B125" t="s">
        <v>336</v>
      </c>
      <c r="C125" t="s">
        <v>410</v>
      </c>
      <c r="D125" t="s">
        <v>269</v>
      </c>
      <c r="E125" t="s">
        <v>329</v>
      </c>
      <c r="F125" s="3">
        <v>47.23</v>
      </c>
      <c r="G125" s="3">
        <v>2.92</v>
      </c>
      <c r="H125" s="3">
        <v>14.21</v>
      </c>
      <c r="I125" s="3">
        <v>12.102309999999999</v>
      </c>
      <c r="J125" s="3">
        <v>0.19</v>
      </c>
      <c r="K125" s="3">
        <v>5.38</v>
      </c>
      <c r="L125" s="3">
        <v>10.91</v>
      </c>
      <c r="M125" s="3">
        <v>3.57</v>
      </c>
      <c r="N125" s="3">
        <v>1.44</v>
      </c>
      <c r="O125" s="3">
        <v>0.52</v>
      </c>
      <c r="P125" s="3">
        <f>SUM(F125:H125)+SUM(I125:O125)</f>
        <v>98.472309999999993</v>
      </c>
      <c r="Q125" s="3"/>
      <c r="R125" s="3">
        <f t="shared" si="1"/>
        <v>5.01</v>
      </c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U125" s="3"/>
      <c r="CV125" s="3"/>
      <c r="CX125" s="8"/>
      <c r="CZ125" s="2"/>
      <c r="DA125" s="2"/>
    </row>
    <row r="126" spans="1:105" x14ac:dyDescent="0.2">
      <c r="A126" t="s">
        <v>403</v>
      </c>
      <c r="B126" t="s">
        <v>336</v>
      </c>
      <c r="C126" t="s">
        <v>411</v>
      </c>
      <c r="D126" t="s">
        <v>269</v>
      </c>
      <c r="E126" t="s">
        <v>329</v>
      </c>
      <c r="F126" s="3">
        <v>47.28</v>
      </c>
      <c r="G126" s="3">
        <v>2.5299999999999998</v>
      </c>
      <c r="H126" s="3">
        <v>13.23</v>
      </c>
      <c r="I126" s="3">
        <v>11.175516</v>
      </c>
      <c r="J126" s="3">
        <v>0.18</v>
      </c>
      <c r="K126" s="3">
        <v>6.95</v>
      </c>
      <c r="L126" s="3">
        <v>12.72</v>
      </c>
      <c r="M126" s="3">
        <v>2.96</v>
      </c>
      <c r="N126" s="3">
        <v>1.1599999999999999</v>
      </c>
      <c r="O126" s="3">
        <v>0.42</v>
      </c>
      <c r="P126" s="3">
        <f>SUM(F126:H126)+SUM(I126:O126)</f>
        <v>98.605516000000009</v>
      </c>
      <c r="Q126" s="3"/>
      <c r="R126" s="3">
        <f t="shared" si="1"/>
        <v>4.12</v>
      </c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U126" s="3"/>
      <c r="CV126" s="3"/>
      <c r="CX126" s="8"/>
      <c r="CZ126" s="2"/>
      <c r="DA126" s="2"/>
    </row>
    <row r="127" spans="1:105" x14ac:dyDescent="0.2">
      <c r="A127" t="s">
        <v>403</v>
      </c>
      <c r="B127" t="s">
        <v>336</v>
      </c>
      <c r="C127" t="s">
        <v>412</v>
      </c>
      <c r="D127" t="s">
        <v>269</v>
      </c>
      <c r="E127" t="s">
        <v>329</v>
      </c>
      <c r="F127" s="3">
        <v>47.12</v>
      </c>
      <c r="G127" s="3">
        <v>2.67</v>
      </c>
      <c r="H127" s="3">
        <v>14.21</v>
      </c>
      <c r="I127" s="3">
        <v>12.093312000000001</v>
      </c>
      <c r="J127" s="3">
        <v>0.19</v>
      </c>
      <c r="K127" s="3">
        <v>5.83</v>
      </c>
      <c r="L127" s="3">
        <v>11.63</v>
      </c>
      <c r="M127" s="3">
        <v>3.35</v>
      </c>
      <c r="N127" s="3">
        <v>1.29</v>
      </c>
      <c r="O127" s="3">
        <v>0.45</v>
      </c>
      <c r="P127" s="3">
        <f>SUM(F127:H127)+SUM(I127:O127)</f>
        <v>98.833312000000006</v>
      </c>
      <c r="Q127" s="3"/>
      <c r="R127" s="3">
        <f t="shared" si="1"/>
        <v>4.6400000000000006</v>
      </c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U127" s="3"/>
      <c r="CV127" s="3"/>
      <c r="CX127" s="8"/>
      <c r="CZ127" s="2"/>
      <c r="DA127" s="2"/>
    </row>
    <row r="128" spans="1:105" x14ac:dyDescent="0.2">
      <c r="A128" t="s">
        <v>403</v>
      </c>
      <c r="B128" t="s">
        <v>336</v>
      </c>
      <c r="C128" t="s">
        <v>413</v>
      </c>
      <c r="D128" t="s">
        <v>269</v>
      </c>
      <c r="E128" t="s">
        <v>329</v>
      </c>
      <c r="F128" s="3">
        <v>46.44</v>
      </c>
      <c r="G128" s="3">
        <v>2.04</v>
      </c>
      <c r="H128" s="3">
        <v>11.3</v>
      </c>
      <c r="I128" s="3">
        <v>11.841368000000001</v>
      </c>
      <c r="J128" s="3">
        <v>0.19</v>
      </c>
      <c r="K128" s="3">
        <v>13.7</v>
      </c>
      <c r="L128" s="3">
        <v>10.199999999999999</v>
      </c>
      <c r="M128" s="3">
        <v>2.6</v>
      </c>
      <c r="N128" s="3">
        <v>1.02</v>
      </c>
      <c r="O128" s="3">
        <v>0.34</v>
      </c>
      <c r="P128" s="3">
        <f>SUM(F128:H128)+SUM(I128:O128)</f>
        <v>99.671368000000001</v>
      </c>
      <c r="Q128" s="3"/>
      <c r="R128" s="3">
        <f t="shared" si="1"/>
        <v>3.62</v>
      </c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U128" s="3"/>
      <c r="CV128" s="3"/>
      <c r="CX128" s="8"/>
      <c r="CZ128" s="2"/>
      <c r="DA128" s="2"/>
    </row>
    <row r="129" spans="1:105" x14ac:dyDescent="0.2">
      <c r="A129" t="s">
        <v>403</v>
      </c>
      <c r="B129" t="s">
        <v>336</v>
      </c>
      <c r="C129" t="s">
        <v>414</v>
      </c>
      <c r="D129" t="s">
        <v>269</v>
      </c>
      <c r="E129" t="s">
        <v>329</v>
      </c>
      <c r="F129" s="3">
        <v>46.64</v>
      </c>
      <c r="G129" s="3">
        <v>2.48</v>
      </c>
      <c r="H129" s="3">
        <v>13.59</v>
      </c>
      <c r="I129" s="3">
        <v>11.373472000000001</v>
      </c>
      <c r="J129" s="3">
        <v>0.19</v>
      </c>
      <c r="K129" s="3">
        <v>6.79</v>
      </c>
      <c r="L129" s="3">
        <v>12.72</v>
      </c>
      <c r="M129" s="3">
        <v>3.14</v>
      </c>
      <c r="N129" s="3">
        <v>1.17</v>
      </c>
      <c r="O129" s="3">
        <v>0.45</v>
      </c>
      <c r="P129" s="3">
        <f>SUM(F129:H129)+SUM(I129:O129)</f>
        <v>98.543472000000008</v>
      </c>
      <c r="Q129" s="3"/>
      <c r="R129" s="3">
        <f t="shared" si="1"/>
        <v>4.3100000000000005</v>
      </c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U129" s="3"/>
      <c r="CV129" s="3"/>
      <c r="CX129" s="8"/>
      <c r="CZ129" s="2"/>
      <c r="DA129" s="2"/>
    </row>
    <row r="130" spans="1:105" x14ac:dyDescent="0.2">
      <c r="A130" t="s">
        <v>403</v>
      </c>
      <c r="B130" t="s">
        <v>336</v>
      </c>
      <c r="C130" t="s">
        <v>415</v>
      </c>
      <c r="D130" t="s">
        <v>269</v>
      </c>
      <c r="E130" t="s">
        <v>378</v>
      </c>
      <c r="F130" s="3">
        <v>46.71</v>
      </c>
      <c r="G130" s="3">
        <v>3.13</v>
      </c>
      <c r="H130" s="3">
        <v>14.73</v>
      </c>
      <c r="I130" s="3">
        <v>12.165296</v>
      </c>
      <c r="J130" s="3">
        <v>0.19</v>
      </c>
      <c r="K130" s="3">
        <v>5.07</v>
      </c>
      <c r="L130" s="3">
        <v>10.62</v>
      </c>
      <c r="M130" s="3">
        <v>3.69</v>
      </c>
      <c r="N130" s="3">
        <v>1.69</v>
      </c>
      <c r="O130" s="3">
        <v>0.5</v>
      </c>
      <c r="P130" s="3">
        <f>SUM(F130:H130)+SUM(I130:O130)</f>
        <v>98.49529600000001</v>
      </c>
      <c r="Q130" s="3"/>
      <c r="R130" s="3">
        <f t="shared" si="1"/>
        <v>5.38</v>
      </c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U130" s="3"/>
      <c r="CV130" s="3"/>
      <c r="CX130" s="8"/>
      <c r="CZ130" s="2"/>
      <c r="DA130" s="2"/>
    </row>
    <row r="131" spans="1:105" x14ac:dyDescent="0.2">
      <c r="A131" t="s">
        <v>403</v>
      </c>
      <c r="B131" t="s">
        <v>336</v>
      </c>
      <c r="C131" t="s">
        <v>416</v>
      </c>
      <c r="D131" t="s">
        <v>269</v>
      </c>
      <c r="E131" t="s">
        <v>378</v>
      </c>
      <c r="F131" s="3">
        <v>47.93</v>
      </c>
      <c r="G131" s="3">
        <v>2.82</v>
      </c>
      <c r="H131" s="3">
        <v>14.99</v>
      </c>
      <c r="I131" s="3">
        <v>11.850366000000001</v>
      </c>
      <c r="J131" s="3">
        <v>0.19</v>
      </c>
      <c r="K131" s="3">
        <v>5.0599999999999996</v>
      </c>
      <c r="L131" s="3">
        <v>10.25</v>
      </c>
      <c r="M131" s="3">
        <v>3.7</v>
      </c>
      <c r="N131" s="3">
        <v>1.51</v>
      </c>
      <c r="O131" s="3">
        <v>0.49</v>
      </c>
      <c r="P131" s="3">
        <f>SUM(F131:H131)+SUM(I131:O131)</f>
        <v>98.790366000000006</v>
      </c>
      <c r="Q131" s="3"/>
      <c r="R131" s="3">
        <f t="shared" ref="R131:R194" si="2">M131+N131</f>
        <v>5.21</v>
      </c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U131" s="3"/>
      <c r="CV131" s="3"/>
      <c r="CX131" s="8"/>
      <c r="CZ131" s="2"/>
      <c r="DA131" s="2"/>
    </row>
    <row r="132" spans="1:105" x14ac:dyDescent="0.2">
      <c r="A132" t="s">
        <v>417</v>
      </c>
      <c r="B132" t="s">
        <v>336</v>
      </c>
      <c r="C132">
        <v>1</v>
      </c>
      <c r="D132" t="s">
        <v>269</v>
      </c>
      <c r="E132" t="s">
        <v>288</v>
      </c>
      <c r="F132" s="3">
        <v>47.05</v>
      </c>
      <c r="G132" s="3">
        <v>2.38</v>
      </c>
      <c r="H132" s="3">
        <v>13.23</v>
      </c>
      <c r="I132" s="3">
        <v>11.436494</v>
      </c>
      <c r="J132" s="3">
        <v>0.19</v>
      </c>
      <c r="K132" s="3">
        <v>9.2100000000000009</v>
      </c>
      <c r="L132" s="3">
        <v>11.36</v>
      </c>
      <c r="M132" s="3">
        <v>2.89</v>
      </c>
      <c r="N132" s="3">
        <v>1.25</v>
      </c>
      <c r="O132" s="3">
        <v>0.43</v>
      </c>
      <c r="P132" s="3">
        <f>SUM(F132:H132)+SUM(I132:O132)</f>
        <v>99.426493999999991</v>
      </c>
      <c r="Q132" s="3"/>
      <c r="R132" s="3">
        <f t="shared" si="2"/>
        <v>4.1400000000000006</v>
      </c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U132" s="3"/>
      <c r="CV132" s="3"/>
      <c r="CX132" s="8"/>
      <c r="CZ132" s="2"/>
      <c r="DA132" s="2"/>
    </row>
    <row r="133" spans="1:105" x14ac:dyDescent="0.2">
      <c r="A133" t="s">
        <v>417</v>
      </c>
      <c r="B133" t="s">
        <v>336</v>
      </c>
      <c r="C133">
        <v>6</v>
      </c>
      <c r="D133" t="s">
        <v>269</v>
      </c>
      <c r="E133" t="s">
        <v>281</v>
      </c>
      <c r="F133" s="3">
        <v>47.45</v>
      </c>
      <c r="G133" s="3">
        <v>2.29</v>
      </c>
      <c r="H133" s="3">
        <v>14.19</v>
      </c>
      <c r="I133" s="3">
        <v>11.740662</v>
      </c>
      <c r="J133" s="3">
        <v>0.19</v>
      </c>
      <c r="K133" s="3">
        <v>6.69</v>
      </c>
      <c r="L133" s="3">
        <v>12.82</v>
      </c>
      <c r="M133" s="3">
        <v>3.12</v>
      </c>
      <c r="N133" s="3">
        <v>1.1200000000000001</v>
      </c>
      <c r="O133" s="3">
        <v>0.4</v>
      </c>
      <c r="P133" s="3">
        <f>SUM(F133:H133)+SUM(I133:O133)</f>
        <v>100.010662</v>
      </c>
      <c r="Q133" s="3"/>
      <c r="R133" s="3">
        <f t="shared" si="2"/>
        <v>4.24</v>
      </c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U133" s="3"/>
      <c r="CV133" s="3"/>
      <c r="CX133" s="8"/>
      <c r="CZ133" s="2"/>
      <c r="DA133" s="2"/>
    </row>
    <row r="134" spans="1:105" x14ac:dyDescent="0.2">
      <c r="A134" t="s">
        <v>417</v>
      </c>
      <c r="B134" t="s">
        <v>336</v>
      </c>
      <c r="C134">
        <v>13</v>
      </c>
      <c r="D134" t="s">
        <v>269</v>
      </c>
      <c r="E134" t="s">
        <v>288</v>
      </c>
      <c r="F134" s="3">
        <v>45.4</v>
      </c>
      <c r="G134" s="3">
        <v>1.6</v>
      </c>
      <c r="H134" s="3">
        <v>8.4600000000000009</v>
      </c>
      <c r="I134" s="3">
        <v>11.380342000000001</v>
      </c>
      <c r="J134" s="3">
        <v>0.2</v>
      </c>
      <c r="K134" s="3">
        <v>17.43</v>
      </c>
      <c r="L134" s="3">
        <v>11.79</v>
      </c>
      <c r="M134" s="3">
        <v>1.42</v>
      </c>
      <c r="N134" s="3">
        <v>0.52</v>
      </c>
      <c r="O134" s="3">
        <v>0.26</v>
      </c>
      <c r="P134" s="3">
        <f>SUM(F134:H134)+SUM(I134:O134)</f>
        <v>98.460341999999997</v>
      </c>
      <c r="Q134" s="3"/>
      <c r="R134" s="3">
        <f t="shared" si="2"/>
        <v>1.94</v>
      </c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U134" s="3"/>
      <c r="CV134" s="3"/>
      <c r="CX134" s="8"/>
      <c r="CZ134" s="2"/>
      <c r="DA134" s="2"/>
    </row>
    <row r="135" spans="1:105" x14ac:dyDescent="0.2">
      <c r="A135" t="s">
        <v>417</v>
      </c>
      <c r="B135" t="s">
        <v>336</v>
      </c>
      <c r="C135">
        <v>17</v>
      </c>
      <c r="D135" t="s">
        <v>269</v>
      </c>
      <c r="E135" t="s">
        <v>292</v>
      </c>
      <c r="F135" s="3">
        <v>46.05</v>
      </c>
      <c r="G135" s="3">
        <v>1.94</v>
      </c>
      <c r="H135" s="3">
        <v>10.02</v>
      </c>
      <c r="I135" s="3">
        <v>11.374650000000001</v>
      </c>
      <c r="J135" s="3">
        <v>0.19</v>
      </c>
      <c r="K135" s="3">
        <v>15.6</v>
      </c>
      <c r="L135" s="3">
        <v>10.85</v>
      </c>
      <c r="M135" s="3">
        <v>2.34</v>
      </c>
      <c r="N135" s="3">
        <v>0.89</v>
      </c>
      <c r="O135" s="3">
        <v>0.28999999999999998</v>
      </c>
      <c r="P135" s="3">
        <f>SUM(F135:H135)+SUM(I135:O135)</f>
        <v>99.54464999999999</v>
      </c>
      <c r="Q135" s="3"/>
      <c r="R135" s="3">
        <f t="shared" si="2"/>
        <v>3.23</v>
      </c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U135" s="3"/>
      <c r="CV135" s="3"/>
      <c r="CX135" s="8"/>
      <c r="CZ135" s="2"/>
      <c r="DA135" s="2"/>
    </row>
    <row r="136" spans="1:105" x14ac:dyDescent="0.2">
      <c r="A136" t="s">
        <v>417</v>
      </c>
      <c r="B136" t="s">
        <v>336</v>
      </c>
      <c r="C136">
        <v>18</v>
      </c>
      <c r="D136" t="s">
        <v>269</v>
      </c>
      <c r="E136" t="s">
        <v>292</v>
      </c>
      <c r="F136" s="3">
        <v>44.91</v>
      </c>
      <c r="G136" s="3">
        <v>1.49</v>
      </c>
      <c r="H136" s="3">
        <v>7.78</v>
      </c>
      <c r="I136" s="3">
        <v>11.577596</v>
      </c>
      <c r="J136" s="3">
        <v>0.2</v>
      </c>
      <c r="K136" s="3">
        <v>21.07</v>
      </c>
      <c r="L136" s="3">
        <v>9.07</v>
      </c>
      <c r="M136" s="3">
        <v>1.56</v>
      </c>
      <c r="N136" s="3">
        <v>0.48</v>
      </c>
      <c r="O136" s="3">
        <v>0.23</v>
      </c>
      <c r="P136" s="3">
        <f>SUM(F136:H136)+SUM(I136:O136)</f>
        <v>98.367595999999992</v>
      </c>
      <c r="Q136" s="3"/>
      <c r="R136" s="3">
        <f t="shared" si="2"/>
        <v>2.04</v>
      </c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U136" s="3"/>
      <c r="CV136" s="3"/>
      <c r="CX136" s="8"/>
      <c r="CZ136" s="2"/>
      <c r="DA136" s="2"/>
    </row>
    <row r="137" spans="1:105" x14ac:dyDescent="0.2">
      <c r="A137" t="s">
        <v>417</v>
      </c>
      <c r="B137" t="s">
        <v>336</v>
      </c>
      <c r="C137">
        <v>19</v>
      </c>
      <c r="D137" t="s">
        <v>269</v>
      </c>
      <c r="E137" t="s">
        <v>292</v>
      </c>
      <c r="F137" s="3">
        <v>45.85</v>
      </c>
      <c r="G137" s="3">
        <v>1.56</v>
      </c>
      <c r="H137" s="3">
        <v>8.14</v>
      </c>
      <c r="I137" s="3">
        <v>11.700562000000001</v>
      </c>
      <c r="J137" s="3">
        <v>0.19</v>
      </c>
      <c r="K137" s="3">
        <v>19.66</v>
      </c>
      <c r="L137" s="3">
        <v>9.58</v>
      </c>
      <c r="M137" s="3">
        <v>1.76</v>
      </c>
      <c r="N137" s="3">
        <v>0.56999999999999995</v>
      </c>
      <c r="O137" s="3">
        <v>0.27</v>
      </c>
      <c r="P137" s="3">
        <f>SUM(F137:H137)+SUM(I137:O137)</f>
        <v>99.280562000000003</v>
      </c>
      <c r="Q137" s="3"/>
      <c r="R137" s="3">
        <f t="shared" si="2"/>
        <v>2.33</v>
      </c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U137" s="3"/>
      <c r="CV137" s="3"/>
      <c r="CX137" s="8"/>
      <c r="CZ137" s="2"/>
      <c r="DA137" s="2"/>
    </row>
    <row r="138" spans="1:105" x14ac:dyDescent="0.2">
      <c r="A138" t="s">
        <v>417</v>
      </c>
      <c r="B138" t="s">
        <v>336</v>
      </c>
      <c r="C138">
        <v>25</v>
      </c>
      <c r="D138" t="s">
        <v>269</v>
      </c>
      <c r="E138" t="s">
        <v>281</v>
      </c>
      <c r="F138" s="3">
        <v>48.32</v>
      </c>
      <c r="G138" s="3">
        <v>2.4500000000000002</v>
      </c>
      <c r="H138" s="3">
        <v>14.83</v>
      </c>
      <c r="I138" s="3">
        <v>11.912406000000001</v>
      </c>
      <c r="J138" s="3">
        <v>0.19</v>
      </c>
      <c r="K138" s="3">
        <v>5.5</v>
      </c>
      <c r="L138" s="3">
        <v>11.42</v>
      </c>
      <c r="M138" s="3">
        <v>3.26</v>
      </c>
      <c r="N138" s="3">
        <v>1.39</v>
      </c>
      <c r="O138" s="3">
        <v>0.44</v>
      </c>
      <c r="P138" s="3">
        <f>SUM(F138:H138)+SUM(I138:O138)</f>
        <v>99.712406000000016</v>
      </c>
      <c r="Q138" s="3"/>
      <c r="R138" s="3">
        <f t="shared" si="2"/>
        <v>4.6499999999999995</v>
      </c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U138" s="3"/>
      <c r="CV138" s="3"/>
      <c r="CX138" s="8"/>
      <c r="CZ138" s="2"/>
      <c r="DA138" s="2"/>
    </row>
    <row r="139" spans="1:105" x14ac:dyDescent="0.2">
      <c r="A139" t="s">
        <v>417</v>
      </c>
      <c r="B139" t="s">
        <v>336</v>
      </c>
      <c r="C139">
        <v>41</v>
      </c>
      <c r="D139" t="s">
        <v>269</v>
      </c>
      <c r="E139" t="s">
        <v>288</v>
      </c>
      <c r="F139" s="3">
        <v>47.37</v>
      </c>
      <c r="G139" s="3">
        <v>1.91</v>
      </c>
      <c r="H139" s="3">
        <v>11.75</v>
      </c>
      <c r="I139" s="3">
        <v>10.881623999999999</v>
      </c>
      <c r="J139" s="3">
        <v>0.18</v>
      </c>
      <c r="K139" s="3">
        <v>11.22</v>
      </c>
      <c r="L139" s="3">
        <v>12.92</v>
      </c>
      <c r="M139" s="3">
        <v>2.58</v>
      </c>
      <c r="N139" s="3">
        <v>0.83</v>
      </c>
      <c r="O139" s="3">
        <v>0.3</v>
      </c>
      <c r="P139" s="3">
        <f>SUM(F139:H139)+SUM(I139:O139)</f>
        <v>99.94162399999999</v>
      </c>
      <c r="Q139" s="3"/>
      <c r="R139" s="3">
        <f t="shared" si="2"/>
        <v>3.41</v>
      </c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U139" s="3"/>
      <c r="CV139" s="3"/>
      <c r="CX139" s="8"/>
      <c r="CZ139" s="2"/>
      <c r="DA139" s="2"/>
    </row>
    <row r="140" spans="1:105" x14ac:dyDescent="0.2">
      <c r="A140" t="s">
        <v>417</v>
      </c>
      <c r="B140" t="s">
        <v>336</v>
      </c>
      <c r="C140">
        <v>142</v>
      </c>
      <c r="D140" t="s">
        <v>269</v>
      </c>
      <c r="E140" t="s">
        <v>281</v>
      </c>
      <c r="F140" s="3">
        <v>46.48</v>
      </c>
      <c r="G140" s="3">
        <v>2.61</v>
      </c>
      <c r="H140" s="3">
        <v>14.18</v>
      </c>
      <c r="I140" s="3">
        <v>11.970702000000001</v>
      </c>
      <c r="J140" s="3">
        <v>0.2</v>
      </c>
      <c r="K140" s="3">
        <v>6.95</v>
      </c>
      <c r="L140" s="3">
        <v>11.04</v>
      </c>
      <c r="M140" s="3">
        <v>2.96</v>
      </c>
      <c r="N140" s="3">
        <v>1.38</v>
      </c>
      <c r="O140" s="3">
        <v>0.52</v>
      </c>
      <c r="P140" s="3">
        <f>SUM(F140:H140)+SUM(I140:O140)</f>
        <v>98.29070200000001</v>
      </c>
      <c r="Q140" s="3"/>
      <c r="R140" s="3">
        <f t="shared" si="2"/>
        <v>4.34</v>
      </c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U140" s="3"/>
      <c r="CV140" s="3"/>
      <c r="CX140" s="8"/>
      <c r="CZ140" s="2"/>
      <c r="DA140" s="2"/>
    </row>
    <row r="141" spans="1:105" x14ac:dyDescent="0.2">
      <c r="A141" t="s">
        <v>417</v>
      </c>
      <c r="B141" t="s">
        <v>336</v>
      </c>
      <c r="C141">
        <v>195</v>
      </c>
      <c r="D141" t="s">
        <v>269</v>
      </c>
      <c r="E141" t="s">
        <v>292</v>
      </c>
      <c r="F141" s="3">
        <v>46.55</v>
      </c>
      <c r="G141" s="3">
        <v>1.9</v>
      </c>
      <c r="H141" s="3">
        <v>10.08</v>
      </c>
      <c r="I141" s="3">
        <v>11.388318</v>
      </c>
      <c r="J141" s="3">
        <v>0.19</v>
      </c>
      <c r="K141" s="3">
        <v>14.02</v>
      </c>
      <c r="L141" s="3">
        <v>12.18</v>
      </c>
      <c r="M141" s="3">
        <v>2.06</v>
      </c>
      <c r="N141" s="3">
        <v>0.86</v>
      </c>
      <c r="O141" s="3">
        <v>0.3</v>
      </c>
      <c r="P141" s="3">
        <f>SUM(F141:H141)+SUM(I141:O141)</f>
        <v>99.528317999999985</v>
      </c>
      <c r="Q141" s="3"/>
      <c r="R141" s="3">
        <f t="shared" si="2"/>
        <v>2.92</v>
      </c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U141" s="3"/>
      <c r="CV141" s="3"/>
      <c r="CX141" s="8"/>
      <c r="CZ141" s="2"/>
      <c r="DA141" s="2"/>
    </row>
    <row r="142" spans="1:105" x14ac:dyDescent="0.2">
      <c r="A142" t="s">
        <v>418</v>
      </c>
      <c r="B142" t="s">
        <v>336</v>
      </c>
      <c r="C142" t="s">
        <v>419</v>
      </c>
      <c r="D142" t="s">
        <v>269</v>
      </c>
      <c r="E142" t="s">
        <v>281</v>
      </c>
      <c r="F142" s="3">
        <v>46.67</v>
      </c>
      <c r="G142" s="3">
        <v>2.64</v>
      </c>
      <c r="H142" s="3">
        <v>14.23</v>
      </c>
      <c r="I142" s="3">
        <v>11.742390000000002</v>
      </c>
      <c r="J142" s="3">
        <v>0.18</v>
      </c>
      <c r="K142" s="3">
        <v>7.51</v>
      </c>
      <c r="L142" s="3">
        <v>10.9</v>
      </c>
      <c r="M142" s="3">
        <v>3.87</v>
      </c>
      <c r="N142" s="3">
        <v>1.34</v>
      </c>
      <c r="O142" s="3">
        <v>0.46</v>
      </c>
      <c r="P142" s="3">
        <f>SUM(F142:H142)+SUM(I142:O142)</f>
        <v>99.542390000000012</v>
      </c>
      <c r="Q142" s="3"/>
      <c r="R142" s="3">
        <f t="shared" si="2"/>
        <v>5.21</v>
      </c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U142" s="3"/>
      <c r="CV142" s="3"/>
      <c r="CX142" s="8"/>
      <c r="CZ142" s="2"/>
      <c r="DA142" s="2"/>
    </row>
    <row r="143" spans="1:105" x14ac:dyDescent="0.2">
      <c r="A143" t="s">
        <v>418</v>
      </c>
      <c r="B143" t="s">
        <v>336</v>
      </c>
      <c r="C143" t="s">
        <v>420</v>
      </c>
      <c r="D143" t="s">
        <v>269</v>
      </c>
      <c r="E143" t="s">
        <v>281</v>
      </c>
      <c r="F143" s="3">
        <v>46.34</v>
      </c>
      <c r="G143" s="3">
        <v>2.29</v>
      </c>
      <c r="H143" s="3">
        <v>12.34</v>
      </c>
      <c r="I143" s="3">
        <v>11.715396</v>
      </c>
      <c r="J143" s="3">
        <v>0.18</v>
      </c>
      <c r="K143" s="3">
        <v>11.47</v>
      </c>
      <c r="L143" s="3">
        <v>10.8</v>
      </c>
      <c r="M143" s="3">
        <v>3.11</v>
      </c>
      <c r="N143" s="3">
        <v>0.97</v>
      </c>
      <c r="O143" s="3">
        <v>0.37</v>
      </c>
      <c r="P143" s="3">
        <f>SUM(F143:H143)+SUM(I143:O143)</f>
        <v>99.585396000000003</v>
      </c>
      <c r="Q143" s="3"/>
      <c r="R143" s="3">
        <f t="shared" si="2"/>
        <v>4.08</v>
      </c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U143" s="3"/>
      <c r="CV143" s="3"/>
      <c r="CX143" s="8"/>
      <c r="CZ143" s="2"/>
      <c r="DA143" s="2"/>
    </row>
    <row r="144" spans="1:105" x14ac:dyDescent="0.2">
      <c r="A144" t="s">
        <v>418</v>
      </c>
      <c r="B144" t="s">
        <v>336</v>
      </c>
      <c r="C144" t="s">
        <v>421</v>
      </c>
      <c r="D144" t="s">
        <v>269</v>
      </c>
      <c r="E144" t="s">
        <v>281</v>
      </c>
      <c r="F144" s="3">
        <v>46.85</v>
      </c>
      <c r="G144" s="3">
        <v>2.62</v>
      </c>
      <c r="H144" s="3">
        <v>14.53</v>
      </c>
      <c r="I144" s="3">
        <v>11.742390000000002</v>
      </c>
      <c r="J144" s="3">
        <v>0.18</v>
      </c>
      <c r="K144" s="3">
        <v>7.27</v>
      </c>
      <c r="L144" s="3">
        <v>11.23</v>
      </c>
      <c r="M144" s="3">
        <v>3.79</v>
      </c>
      <c r="N144" s="3">
        <v>1.29</v>
      </c>
      <c r="O144" s="3">
        <v>0.44</v>
      </c>
      <c r="P144" s="3">
        <f>SUM(F144:H144)+SUM(I144:O144)</f>
        <v>99.942390000000003</v>
      </c>
      <c r="Q144" s="3"/>
      <c r="R144" s="3">
        <f t="shared" si="2"/>
        <v>5.08</v>
      </c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U144" s="3"/>
      <c r="CV144" s="3"/>
      <c r="CX144" s="8"/>
      <c r="CZ144" s="2"/>
      <c r="DA144" s="2"/>
    </row>
    <row r="145" spans="1:105" x14ac:dyDescent="0.2">
      <c r="A145" t="s">
        <v>418</v>
      </c>
      <c r="B145" t="s">
        <v>336</v>
      </c>
      <c r="C145" t="s">
        <v>422</v>
      </c>
      <c r="D145" t="s">
        <v>269</v>
      </c>
      <c r="E145" t="s">
        <v>281</v>
      </c>
      <c r="F145" s="3">
        <v>46.85</v>
      </c>
      <c r="G145" s="3">
        <v>2.69</v>
      </c>
      <c r="H145" s="3">
        <v>14.16</v>
      </c>
      <c r="I145" s="3">
        <v>11.661408000000002</v>
      </c>
      <c r="J145" s="3">
        <v>0.19</v>
      </c>
      <c r="K145" s="3">
        <v>7.25</v>
      </c>
      <c r="L145" s="3">
        <v>11.32</v>
      </c>
      <c r="M145" s="3">
        <v>3.83</v>
      </c>
      <c r="N145" s="3">
        <v>1.24</v>
      </c>
      <c r="O145" s="3">
        <v>0.45</v>
      </c>
      <c r="P145" s="3">
        <f>SUM(F145:H145)+SUM(I145:O145)</f>
        <v>99.641408000000013</v>
      </c>
      <c r="Q145" s="3"/>
      <c r="R145" s="3">
        <f t="shared" si="2"/>
        <v>5.07</v>
      </c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U145" s="3"/>
      <c r="CV145" s="3"/>
      <c r="CX145" s="8"/>
      <c r="CZ145" s="2"/>
      <c r="DA145" s="2"/>
    </row>
    <row r="146" spans="1:105" x14ac:dyDescent="0.2">
      <c r="A146" t="s">
        <v>418</v>
      </c>
      <c r="B146" t="s">
        <v>336</v>
      </c>
      <c r="C146" t="s">
        <v>423</v>
      </c>
      <c r="D146" t="s">
        <v>269</v>
      </c>
      <c r="E146" t="s">
        <v>281</v>
      </c>
      <c r="F146" s="3">
        <v>46.88</v>
      </c>
      <c r="G146" s="3">
        <v>2.61</v>
      </c>
      <c r="H146" s="3">
        <v>13.92</v>
      </c>
      <c r="I146" s="3">
        <v>11.337480000000001</v>
      </c>
      <c r="J146" s="3">
        <v>0.18</v>
      </c>
      <c r="K146" s="3">
        <v>7.04</v>
      </c>
      <c r="L146" s="3">
        <v>12.35</v>
      </c>
      <c r="M146" s="3">
        <v>3.75</v>
      </c>
      <c r="N146" s="3">
        <v>1.23</v>
      </c>
      <c r="O146" s="3">
        <v>0.43</v>
      </c>
      <c r="P146" s="3">
        <f>SUM(F146:H146)+SUM(I146:O146)</f>
        <v>99.72748</v>
      </c>
      <c r="Q146" s="3"/>
      <c r="R146" s="3">
        <f t="shared" si="2"/>
        <v>4.9800000000000004</v>
      </c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U146" s="3"/>
      <c r="CV146" s="3"/>
      <c r="CX146" s="8"/>
      <c r="CZ146" s="2"/>
      <c r="DA146" s="2"/>
    </row>
    <row r="147" spans="1:105" x14ac:dyDescent="0.2">
      <c r="A147" t="s">
        <v>424</v>
      </c>
      <c r="B147" t="s">
        <v>263</v>
      </c>
      <c r="C147" t="s">
        <v>425</v>
      </c>
      <c r="D147" t="s">
        <v>269</v>
      </c>
      <c r="E147" t="s">
        <v>272</v>
      </c>
      <c r="F147" s="3">
        <v>42.98</v>
      </c>
      <c r="G147" s="3">
        <v>2.17</v>
      </c>
      <c r="H147" s="3">
        <v>12.6</v>
      </c>
      <c r="I147" s="3">
        <v>11.047376</v>
      </c>
      <c r="J147" s="3">
        <v>0.2</v>
      </c>
      <c r="K147" s="3">
        <v>12.52</v>
      </c>
      <c r="L147" s="3">
        <v>12.45</v>
      </c>
      <c r="M147" s="3">
        <v>2.97</v>
      </c>
      <c r="N147" s="3">
        <v>1.37</v>
      </c>
      <c r="O147" s="3">
        <v>0.49</v>
      </c>
      <c r="P147" s="3">
        <f>SUM(F147:H147)+SUM(I147:O147)</f>
        <v>98.797376</v>
      </c>
      <c r="Q147" s="3"/>
      <c r="R147" s="3">
        <f t="shared" si="2"/>
        <v>4.34</v>
      </c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U147" s="3"/>
      <c r="CV147" s="3"/>
      <c r="CX147" s="8"/>
      <c r="CZ147" s="2"/>
      <c r="DA147" s="2"/>
    </row>
    <row r="148" spans="1:105" x14ac:dyDescent="0.2">
      <c r="A148" t="s">
        <v>424</v>
      </c>
      <c r="B148" t="s">
        <v>263</v>
      </c>
      <c r="C148" t="s">
        <v>426</v>
      </c>
      <c r="D148" t="s">
        <v>269</v>
      </c>
      <c r="E148" t="s">
        <v>272</v>
      </c>
      <c r="F148" s="3">
        <v>42.58</v>
      </c>
      <c r="G148" s="3">
        <v>1.88</v>
      </c>
      <c r="H148" s="3">
        <v>10.84</v>
      </c>
      <c r="I148" s="3">
        <v>11.290462</v>
      </c>
      <c r="J148" s="3">
        <v>0.19</v>
      </c>
      <c r="K148" s="3">
        <v>16.64</v>
      </c>
      <c r="L148" s="3">
        <v>11.27</v>
      </c>
      <c r="M148" s="3">
        <v>2.58</v>
      </c>
      <c r="N148" s="3">
        <v>1.17</v>
      </c>
      <c r="O148" s="3">
        <v>0.44</v>
      </c>
      <c r="P148" s="3">
        <f>SUM(F148:H148)+SUM(I148:O148)</f>
        <v>98.880461999999994</v>
      </c>
      <c r="Q148" s="3"/>
      <c r="R148" s="3">
        <f t="shared" si="2"/>
        <v>3.75</v>
      </c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U148" s="3"/>
      <c r="CV148" s="3"/>
      <c r="CX148" s="8"/>
      <c r="CZ148" s="2"/>
      <c r="DA148" s="2"/>
    </row>
    <row r="149" spans="1:105" x14ac:dyDescent="0.2">
      <c r="A149" t="s">
        <v>424</v>
      </c>
      <c r="B149" t="s">
        <v>263</v>
      </c>
      <c r="C149" t="s">
        <v>427</v>
      </c>
      <c r="D149" t="s">
        <v>269</v>
      </c>
      <c r="E149" t="s">
        <v>272</v>
      </c>
      <c r="F149" s="3">
        <v>42.61</v>
      </c>
      <c r="G149" s="3">
        <v>1.84</v>
      </c>
      <c r="H149" s="3">
        <v>11.21</v>
      </c>
      <c r="I149" s="3">
        <v>10.930302000000001</v>
      </c>
      <c r="J149" s="3">
        <v>0.19</v>
      </c>
      <c r="K149" s="3">
        <v>14.91</v>
      </c>
      <c r="L149" s="3">
        <v>12.16</v>
      </c>
      <c r="M149" s="3">
        <v>2.86</v>
      </c>
      <c r="N149" s="3">
        <v>1.08</v>
      </c>
      <c r="O149" s="3">
        <v>0.63</v>
      </c>
      <c r="P149" s="3">
        <f>SUM(F149:H149)+SUM(I149:O149)</f>
        <v>98.420302000000007</v>
      </c>
      <c r="Q149" s="3"/>
      <c r="R149" s="3">
        <f t="shared" si="2"/>
        <v>3.94</v>
      </c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U149" s="3"/>
      <c r="CV149" s="3"/>
      <c r="CX149" s="8"/>
      <c r="CZ149" s="2"/>
      <c r="DA149" s="2"/>
    </row>
    <row r="150" spans="1:105" x14ac:dyDescent="0.2">
      <c r="A150" t="s">
        <v>424</v>
      </c>
      <c r="B150" t="s">
        <v>263</v>
      </c>
      <c r="C150" t="s">
        <v>428</v>
      </c>
      <c r="D150" t="s">
        <v>269</v>
      </c>
      <c r="E150" t="s">
        <v>272</v>
      </c>
      <c r="F150" s="3">
        <v>43.11</v>
      </c>
      <c r="G150" s="3">
        <v>2.08</v>
      </c>
      <c r="H150" s="3">
        <v>11.82</v>
      </c>
      <c r="I150" s="3">
        <v>11.613268000000001</v>
      </c>
      <c r="J150" s="3">
        <v>0.19</v>
      </c>
      <c r="K150" s="3">
        <v>14.91</v>
      </c>
      <c r="L150" s="3">
        <v>11.82</v>
      </c>
      <c r="M150" s="3">
        <v>2.71</v>
      </c>
      <c r="N150" s="3">
        <v>1.1000000000000001</v>
      </c>
      <c r="O150" s="3">
        <v>0.44</v>
      </c>
      <c r="P150" s="3">
        <f>SUM(F150:H150)+SUM(I150:O150)</f>
        <v>99.793267999999998</v>
      </c>
      <c r="Q150" s="3"/>
      <c r="R150" s="3">
        <f t="shared" si="2"/>
        <v>3.81</v>
      </c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U150" s="3"/>
      <c r="CV150" s="3"/>
      <c r="CX150" s="8"/>
      <c r="CZ150" s="2"/>
      <c r="DA150" s="2"/>
    </row>
    <row r="151" spans="1:105" x14ac:dyDescent="0.2">
      <c r="A151" t="s">
        <v>424</v>
      </c>
      <c r="B151" t="s">
        <v>263</v>
      </c>
      <c r="C151" t="s">
        <v>429</v>
      </c>
      <c r="D151" t="s">
        <v>269</v>
      </c>
      <c r="E151" t="s">
        <v>272</v>
      </c>
      <c r="F151" s="3">
        <v>45.16</v>
      </c>
      <c r="G151" s="3">
        <v>1.96</v>
      </c>
      <c r="H151" s="3">
        <v>13.09</v>
      </c>
      <c r="I151" s="3">
        <v>12.086534</v>
      </c>
      <c r="J151" s="3">
        <v>0.19</v>
      </c>
      <c r="K151" s="3">
        <v>12.02</v>
      </c>
      <c r="L151" s="3">
        <v>11.36</v>
      </c>
      <c r="M151" s="3">
        <v>2.72</v>
      </c>
      <c r="N151" s="3">
        <v>0.89</v>
      </c>
      <c r="O151" s="3">
        <v>0.34</v>
      </c>
      <c r="P151" s="3">
        <f>SUM(F151:H151)+SUM(I151:O151)</f>
        <v>99.81653399999999</v>
      </c>
      <c r="Q151" s="3"/>
      <c r="R151" s="3">
        <f t="shared" si="2"/>
        <v>3.6100000000000003</v>
      </c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U151" s="3"/>
      <c r="CV151" s="3"/>
      <c r="CX151" s="8"/>
      <c r="CZ151" s="2"/>
      <c r="DA151" s="2"/>
    </row>
    <row r="152" spans="1:105" x14ac:dyDescent="0.2">
      <c r="A152" t="s">
        <v>424</v>
      </c>
      <c r="B152" t="s">
        <v>263</v>
      </c>
      <c r="C152" t="s">
        <v>430</v>
      </c>
      <c r="D152" t="s">
        <v>269</v>
      </c>
      <c r="E152" t="s">
        <v>272</v>
      </c>
      <c r="F152" s="3">
        <v>42.32</v>
      </c>
      <c r="G152" s="3">
        <v>1.94</v>
      </c>
      <c r="H152" s="3">
        <v>10.06</v>
      </c>
      <c r="I152" s="3">
        <v>10.961304</v>
      </c>
      <c r="J152" s="3">
        <v>0.2</v>
      </c>
      <c r="K152" s="3">
        <v>17.39</v>
      </c>
      <c r="L152" s="3">
        <v>11.61</v>
      </c>
      <c r="M152" s="3">
        <v>2.85</v>
      </c>
      <c r="N152" s="3">
        <v>1.23</v>
      </c>
      <c r="O152" s="3">
        <v>0.57999999999999996</v>
      </c>
      <c r="P152" s="3">
        <f>SUM(F152:H152)+SUM(I152:O152)</f>
        <v>99.141303999999991</v>
      </c>
      <c r="Q152" s="3"/>
      <c r="R152" s="3">
        <f t="shared" si="2"/>
        <v>4.08</v>
      </c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U152" s="3"/>
      <c r="CV152" s="3"/>
      <c r="CX152" s="8"/>
      <c r="CZ152" s="2"/>
      <c r="DA152" s="2"/>
    </row>
    <row r="153" spans="1:105" x14ac:dyDescent="0.2">
      <c r="A153" t="s">
        <v>424</v>
      </c>
      <c r="B153" t="s">
        <v>263</v>
      </c>
      <c r="C153" t="s">
        <v>431</v>
      </c>
      <c r="D153" t="s">
        <v>269</v>
      </c>
      <c r="E153" t="s">
        <v>272</v>
      </c>
      <c r="F153" s="3">
        <v>42.72</v>
      </c>
      <c r="G153" s="3">
        <v>1.88</v>
      </c>
      <c r="H153" s="3">
        <v>10.98</v>
      </c>
      <c r="I153" s="3">
        <v>11.262146</v>
      </c>
      <c r="J153" s="3">
        <v>0.19</v>
      </c>
      <c r="K153" s="3">
        <v>16.25</v>
      </c>
      <c r="L153" s="3">
        <v>11.44</v>
      </c>
      <c r="M153" s="3">
        <v>2.69</v>
      </c>
      <c r="N153" s="3">
        <v>1.1200000000000001</v>
      </c>
      <c r="O153" s="3">
        <v>0.43</v>
      </c>
      <c r="P153" s="3">
        <f>SUM(F153:H153)+SUM(I153:O153)</f>
        <v>98.96214599999999</v>
      </c>
      <c r="Q153" s="3"/>
      <c r="R153" s="3">
        <f t="shared" si="2"/>
        <v>3.81</v>
      </c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U153" s="3"/>
      <c r="CV153" s="3"/>
      <c r="CX153" s="8"/>
      <c r="CZ153" s="2"/>
      <c r="DA153" s="2"/>
    </row>
    <row r="154" spans="1:105" x14ac:dyDescent="0.2">
      <c r="A154" t="s">
        <v>424</v>
      </c>
      <c r="B154" t="s">
        <v>263</v>
      </c>
      <c r="C154" t="s">
        <v>432</v>
      </c>
      <c r="D154" t="s">
        <v>269</v>
      </c>
      <c r="E154" t="s">
        <v>272</v>
      </c>
      <c r="F154" s="3">
        <v>47.27</v>
      </c>
      <c r="G154" s="3">
        <v>1.69</v>
      </c>
      <c r="H154" s="3">
        <v>15.09</v>
      </c>
      <c r="I154" s="3">
        <v>11.816654</v>
      </c>
      <c r="J154" s="3">
        <v>0.18</v>
      </c>
      <c r="K154" s="3">
        <v>7.73</v>
      </c>
      <c r="L154" s="3">
        <v>11.92</v>
      </c>
      <c r="M154" s="3">
        <v>2.81</v>
      </c>
      <c r="N154" s="3">
        <v>0.55000000000000004</v>
      </c>
      <c r="O154" s="3">
        <v>0.26</v>
      </c>
      <c r="P154" s="3">
        <f>SUM(F154:H154)+SUM(I154:O154)</f>
        <v>99.316654</v>
      </c>
      <c r="Q154" s="3"/>
      <c r="R154" s="3">
        <f t="shared" si="2"/>
        <v>3.3600000000000003</v>
      </c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U154" s="3"/>
      <c r="CV154" s="3"/>
      <c r="CX154" s="8"/>
      <c r="CZ154" s="2"/>
      <c r="DA154" s="2"/>
    </row>
    <row r="155" spans="1:105" x14ac:dyDescent="0.2">
      <c r="A155" t="s">
        <v>424</v>
      </c>
      <c r="B155" t="s">
        <v>263</v>
      </c>
      <c r="C155" t="s">
        <v>433</v>
      </c>
      <c r="D155" t="s">
        <v>269</v>
      </c>
      <c r="E155" t="s">
        <v>272</v>
      </c>
      <c r="F155" s="3">
        <v>42.54</v>
      </c>
      <c r="G155" s="3">
        <v>1.96</v>
      </c>
      <c r="H155" s="3">
        <v>9.75</v>
      </c>
      <c r="I155" s="3">
        <v>11.904350000000001</v>
      </c>
      <c r="J155" s="3">
        <v>0.19</v>
      </c>
      <c r="K155" s="3">
        <v>19.059999999999999</v>
      </c>
      <c r="L155" s="3">
        <v>9.8699999999999992</v>
      </c>
      <c r="M155" s="3">
        <v>2.46</v>
      </c>
      <c r="N155" s="3">
        <v>0.98</v>
      </c>
      <c r="O155" s="3">
        <v>0.4</v>
      </c>
      <c r="P155" s="3">
        <f>SUM(F155:H155)+SUM(I155:O155)</f>
        <v>99.114350000000002</v>
      </c>
      <c r="Q155" s="3"/>
      <c r="R155" s="3">
        <f t="shared" si="2"/>
        <v>3.44</v>
      </c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U155" s="3"/>
      <c r="CV155" s="3"/>
      <c r="CX155" s="8"/>
      <c r="CZ155" s="2"/>
      <c r="DA155" s="2"/>
    </row>
    <row r="156" spans="1:105" x14ac:dyDescent="0.2">
      <c r="A156" t="s">
        <v>424</v>
      </c>
      <c r="B156" t="s">
        <v>263</v>
      </c>
      <c r="C156" t="s">
        <v>434</v>
      </c>
      <c r="D156" t="s">
        <v>269</v>
      </c>
      <c r="E156" t="s">
        <v>272</v>
      </c>
      <c r="F156" s="3">
        <v>44.02</v>
      </c>
      <c r="G156" s="3">
        <v>1.77</v>
      </c>
      <c r="H156" s="3">
        <v>12.91</v>
      </c>
      <c r="I156" s="3">
        <v>11.402426</v>
      </c>
      <c r="J156" s="3">
        <v>0.19</v>
      </c>
      <c r="K156" s="3">
        <v>12.8</v>
      </c>
      <c r="L156" s="3">
        <v>11.63</v>
      </c>
      <c r="M156" s="3">
        <v>2.85</v>
      </c>
      <c r="N156" s="3">
        <v>0.96</v>
      </c>
      <c r="O156" s="3">
        <v>0.41</v>
      </c>
      <c r="P156" s="3">
        <f>SUM(F156:H156)+SUM(I156:O156)</f>
        <v>98.942426000000012</v>
      </c>
      <c r="Q156" s="3"/>
      <c r="R156" s="3">
        <f t="shared" si="2"/>
        <v>3.81</v>
      </c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U156" s="3"/>
      <c r="CV156" s="3"/>
      <c r="CX156" s="8"/>
      <c r="CZ156" s="2"/>
      <c r="DA156" s="2"/>
    </row>
    <row r="157" spans="1:105" x14ac:dyDescent="0.2">
      <c r="A157" t="s">
        <v>424</v>
      </c>
      <c r="B157" t="s">
        <v>263</v>
      </c>
      <c r="C157" t="s">
        <v>435</v>
      </c>
      <c r="D157" t="s">
        <v>269</v>
      </c>
      <c r="E157" t="s">
        <v>272</v>
      </c>
      <c r="F157" s="3">
        <v>42.79</v>
      </c>
      <c r="G157" s="3">
        <v>2.08</v>
      </c>
      <c r="H157" s="3">
        <v>12.31</v>
      </c>
      <c r="I157" s="3">
        <v>11.20936</v>
      </c>
      <c r="J157" s="3">
        <v>0.19</v>
      </c>
      <c r="K157" s="3">
        <v>13.42</v>
      </c>
      <c r="L157" s="3">
        <v>11.82</v>
      </c>
      <c r="M157" s="3">
        <v>3.08</v>
      </c>
      <c r="N157" s="3">
        <v>1.23</v>
      </c>
      <c r="O157" s="3">
        <v>0.48</v>
      </c>
      <c r="P157" s="3">
        <f>SUM(F157:H157)+SUM(I157:O157)</f>
        <v>98.609359999999981</v>
      </c>
      <c r="Q157" s="3"/>
      <c r="R157" s="3">
        <f t="shared" si="2"/>
        <v>4.3100000000000005</v>
      </c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U157" s="3"/>
      <c r="CV157" s="3"/>
      <c r="CX157" s="8"/>
      <c r="CZ157" s="2"/>
      <c r="DA157" s="2"/>
    </row>
    <row r="158" spans="1:105" x14ac:dyDescent="0.2">
      <c r="A158" t="s">
        <v>424</v>
      </c>
      <c r="B158" t="s">
        <v>263</v>
      </c>
      <c r="C158" t="s">
        <v>436</v>
      </c>
      <c r="D158" t="s">
        <v>269</v>
      </c>
      <c r="E158" t="s">
        <v>272</v>
      </c>
      <c r="F158" s="3">
        <v>46.96</v>
      </c>
      <c r="G158" s="3">
        <v>1.76</v>
      </c>
      <c r="H158" s="3">
        <v>14.54</v>
      </c>
      <c r="I158" s="3">
        <v>12.218558</v>
      </c>
      <c r="J158" s="3">
        <v>0.18</v>
      </c>
      <c r="K158" s="3">
        <v>9.3699999999999992</v>
      </c>
      <c r="L158" s="3">
        <v>11.08</v>
      </c>
      <c r="M158" s="3">
        <v>3</v>
      </c>
      <c r="N158" s="3">
        <v>0.62</v>
      </c>
      <c r="O158" s="3">
        <v>0.25</v>
      </c>
      <c r="P158" s="3">
        <f>SUM(F158:H158)+SUM(I158:O158)</f>
        <v>99.978557999999992</v>
      </c>
      <c r="Q158" s="3"/>
      <c r="R158" s="3">
        <f t="shared" si="2"/>
        <v>3.62</v>
      </c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U158" s="3"/>
      <c r="CV158" s="3"/>
      <c r="CX158" s="8"/>
      <c r="CZ158" s="2"/>
      <c r="DA158" s="2"/>
    </row>
    <row r="159" spans="1:105" x14ac:dyDescent="0.2">
      <c r="A159" t="s">
        <v>424</v>
      </c>
      <c r="B159" t="s">
        <v>263</v>
      </c>
      <c r="C159" t="s">
        <v>437</v>
      </c>
      <c r="D159" t="s">
        <v>269</v>
      </c>
      <c r="E159" t="s">
        <v>272</v>
      </c>
      <c r="F159" s="3">
        <v>45.4</v>
      </c>
      <c r="G159" s="3">
        <v>1.77</v>
      </c>
      <c r="H159" s="3">
        <v>13.61</v>
      </c>
      <c r="I159" s="3">
        <v>12.315391999999999</v>
      </c>
      <c r="J159" s="3">
        <v>0.19</v>
      </c>
      <c r="K159" s="3">
        <v>11.11</v>
      </c>
      <c r="L159" s="3">
        <v>11.22</v>
      </c>
      <c r="M159" s="3">
        <v>3.04</v>
      </c>
      <c r="N159" s="3">
        <v>0.68</v>
      </c>
      <c r="O159" s="3">
        <v>0.32</v>
      </c>
      <c r="P159" s="3">
        <f>SUM(F159:H159)+SUM(I159:O159)</f>
        <v>99.655392000000006</v>
      </c>
      <c r="Q159" s="3"/>
      <c r="R159" s="3">
        <f t="shared" si="2"/>
        <v>3.72</v>
      </c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U159" s="3"/>
      <c r="CV159" s="3"/>
      <c r="CX159" s="8"/>
      <c r="CZ159" s="2"/>
      <c r="DA159" s="2"/>
    </row>
    <row r="160" spans="1:105" x14ac:dyDescent="0.2">
      <c r="A160" t="s">
        <v>424</v>
      </c>
      <c r="B160" t="s">
        <v>263</v>
      </c>
      <c r="C160" t="s">
        <v>438</v>
      </c>
      <c r="D160" t="s">
        <v>269</v>
      </c>
      <c r="E160" t="s">
        <v>272</v>
      </c>
      <c r="F160" s="3">
        <v>43.64</v>
      </c>
      <c r="G160" s="3">
        <v>2.14</v>
      </c>
      <c r="H160" s="3">
        <v>13.11</v>
      </c>
      <c r="I160" s="3">
        <v>11.230542</v>
      </c>
      <c r="J160" s="3">
        <v>0.18</v>
      </c>
      <c r="K160" s="3">
        <v>12.11</v>
      </c>
      <c r="L160" s="3">
        <v>12.43</v>
      </c>
      <c r="M160" s="3">
        <v>2.65</v>
      </c>
      <c r="N160" s="3">
        <v>1.19</v>
      </c>
      <c r="O160" s="3">
        <v>0.41</v>
      </c>
      <c r="P160" s="3">
        <f>SUM(F160:H160)+SUM(I160:O160)</f>
        <v>99.090541999999999</v>
      </c>
      <c r="Q160" s="3"/>
      <c r="R160" s="3">
        <f t="shared" si="2"/>
        <v>3.84</v>
      </c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U160" s="3"/>
      <c r="CV160" s="3"/>
      <c r="CX160" s="8"/>
      <c r="CZ160" s="2"/>
      <c r="DA160" s="2"/>
    </row>
    <row r="161" spans="1:105" x14ac:dyDescent="0.2">
      <c r="A161" t="s">
        <v>424</v>
      </c>
      <c r="B161" t="s">
        <v>263</v>
      </c>
      <c r="C161" t="s">
        <v>439</v>
      </c>
      <c r="D161" t="s">
        <v>269</v>
      </c>
      <c r="E161" t="s">
        <v>272</v>
      </c>
      <c r="F161" s="3">
        <v>46.3</v>
      </c>
      <c r="G161" s="3">
        <v>1.56</v>
      </c>
      <c r="H161" s="3">
        <v>12.92</v>
      </c>
      <c r="I161" s="3">
        <v>12.351524000000001</v>
      </c>
      <c r="J161" s="3">
        <v>0.18</v>
      </c>
      <c r="K161" s="3">
        <v>12.94</v>
      </c>
      <c r="L161" s="3">
        <v>9.83</v>
      </c>
      <c r="M161" s="3">
        <v>2.5</v>
      </c>
      <c r="N161" s="3">
        <v>0.56000000000000005</v>
      </c>
      <c r="O161" s="3">
        <v>0.25</v>
      </c>
      <c r="P161" s="3">
        <f>SUM(F161:H161)+SUM(I161:O161)</f>
        <v>99.391524000000004</v>
      </c>
      <c r="Q161" s="3"/>
      <c r="R161" s="3">
        <f t="shared" si="2"/>
        <v>3.06</v>
      </c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U161" s="3"/>
      <c r="CV161" s="3"/>
      <c r="CX161" s="8"/>
      <c r="CZ161" s="2"/>
      <c r="DA161" s="2"/>
    </row>
    <row r="162" spans="1:105" x14ac:dyDescent="0.2">
      <c r="A162" t="s">
        <v>424</v>
      </c>
      <c r="B162" t="s">
        <v>263</v>
      </c>
      <c r="C162" t="s">
        <v>440</v>
      </c>
      <c r="D162" t="s">
        <v>269</v>
      </c>
      <c r="E162" t="s">
        <v>272</v>
      </c>
      <c r="F162" s="3">
        <v>42.95</v>
      </c>
      <c r="G162" s="3">
        <v>1.8</v>
      </c>
      <c r="H162" s="3">
        <v>11.02</v>
      </c>
      <c r="I162" s="3">
        <v>11.268317999999999</v>
      </c>
      <c r="J162" s="3">
        <v>0.19</v>
      </c>
      <c r="K162" s="3">
        <v>16.02</v>
      </c>
      <c r="L162" s="3">
        <v>11.9</v>
      </c>
      <c r="M162" s="3">
        <v>2.75</v>
      </c>
      <c r="N162" s="3">
        <v>0.97</v>
      </c>
      <c r="O162" s="3">
        <v>0.59</v>
      </c>
      <c r="P162" s="3">
        <f>SUM(F162:H162)+SUM(I162:O162)</f>
        <v>99.458317999999991</v>
      </c>
      <c r="Q162" s="3"/>
      <c r="R162" s="3">
        <f t="shared" si="2"/>
        <v>3.7199999999999998</v>
      </c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U162" s="3"/>
      <c r="CV162" s="3"/>
      <c r="CX162" s="8"/>
      <c r="CZ162" s="2"/>
      <c r="DA162" s="2"/>
    </row>
    <row r="163" spans="1:105" x14ac:dyDescent="0.2">
      <c r="A163" t="s">
        <v>424</v>
      </c>
      <c r="B163" t="s">
        <v>263</v>
      </c>
      <c r="C163" t="s">
        <v>441</v>
      </c>
      <c r="D163" t="s">
        <v>269</v>
      </c>
      <c r="E163" t="s">
        <v>272</v>
      </c>
      <c r="F163" s="3">
        <v>43.43</v>
      </c>
      <c r="G163" s="3">
        <v>1.76</v>
      </c>
      <c r="H163" s="3">
        <v>12.78</v>
      </c>
      <c r="I163" s="3">
        <v>11.200122</v>
      </c>
      <c r="J163" s="3">
        <v>0.18</v>
      </c>
      <c r="K163" s="3">
        <v>13.04</v>
      </c>
      <c r="L163" s="3">
        <v>11.61</v>
      </c>
      <c r="M163" s="3">
        <v>2.12</v>
      </c>
      <c r="N163" s="3">
        <v>0.86</v>
      </c>
      <c r="O163" s="3">
        <v>0.41</v>
      </c>
      <c r="P163" s="3">
        <f>SUM(F163:H163)+SUM(I163:O163)</f>
        <v>97.390121999999991</v>
      </c>
      <c r="Q163" s="3"/>
      <c r="R163" s="3">
        <f t="shared" si="2"/>
        <v>2.98</v>
      </c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U163" s="3"/>
      <c r="CV163" s="3"/>
      <c r="CX163" s="8"/>
      <c r="CZ163" s="2"/>
      <c r="DA163" s="2"/>
    </row>
    <row r="164" spans="1:105" x14ac:dyDescent="0.2">
      <c r="A164" t="s">
        <v>424</v>
      </c>
      <c r="B164" t="s">
        <v>263</v>
      </c>
      <c r="C164" t="s">
        <v>442</v>
      </c>
      <c r="D164" t="s">
        <v>269</v>
      </c>
      <c r="E164" t="s">
        <v>272</v>
      </c>
      <c r="F164" s="3">
        <v>42.19</v>
      </c>
      <c r="G164" s="3">
        <v>2.1800000000000002</v>
      </c>
      <c r="H164" s="3">
        <v>11.28</v>
      </c>
      <c r="I164" s="3">
        <v>11.355172</v>
      </c>
      <c r="J164" s="3">
        <v>0.2</v>
      </c>
      <c r="K164" s="3">
        <v>14.51</v>
      </c>
      <c r="L164" s="3">
        <v>12.57</v>
      </c>
      <c r="M164" s="3">
        <v>3.11</v>
      </c>
      <c r="N164" s="3">
        <v>1.35</v>
      </c>
      <c r="O164" s="3">
        <v>0.59</v>
      </c>
      <c r="P164" s="3">
        <f>SUM(F164:H164)+SUM(I164:O164)</f>
        <v>99.335172</v>
      </c>
      <c r="Q164" s="3"/>
      <c r="R164" s="3">
        <f t="shared" si="2"/>
        <v>4.46</v>
      </c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U164" s="3"/>
      <c r="CV164" s="3"/>
      <c r="CX164" s="8"/>
      <c r="CZ164" s="2"/>
      <c r="DA164" s="2"/>
    </row>
    <row r="165" spans="1:105" x14ac:dyDescent="0.2">
      <c r="A165" t="s">
        <v>424</v>
      </c>
      <c r="B165" t="s">
        <v>263</v>
      </c>
      <c r="C165" t="s">
        <v>443</v>
      </c>
      <c r="D165" t="s">
        <v>269</v>
      </c>
      <c r="E165" t="s">
        <v>272</v>
      </c>
      <c r="F165" s="3">
        <v>43.24</v>
      </c>
      <c r="G165" s="3">
        <v>2.06</v>
      </c>
      <c r="H165" s="3">
        <v>12.03</v>
      </c>
      <c r="I165" s="3">
        <v>12.303428</v>
      </c>
      <c r="J165" s="3">
        <v>0.19</v>
      </c>
      <c r="K165" s="3">
        <v>12.97</v>
      </c>
      <c r="L165" s="3">
        <v>11.36</v>
      </c>
      <c r="M165" s="3">
        <v>3</v>
      </c>
      <c r="N165" s="3">
        <v>1.04</v>
      </c>
      <c r="O165" s="3">
        <v>0.44</v>
      </c>
      <c r="P165" s="3">
        <f>SUM(F165:H165)+SUM(I165:O165)</f>
        <v>98.633428000000009</v>
      </c>
      <c r="Q165" s="3"/>
      <c r="R165" s="3">
        <f t="shared" si="2"/>
        <v>4.04</v>
      </c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U165" s="3"/>
      <c r="CV165" s="3"/>
      <c r="CX165" s="8"/>
      <c r="CZ165" s="2"/>
      <c r="DA165" s="2"/>
    </row>
    <row r="166" spans="1:105" x14ac:dyDescent="0.2">
      <c r="A166" t="s">
        <v>424</v>
      </c>
      <c r="B166" t="s">
        <v>263</v>
      </c>
      <c r="C166" t="s">
        <v>444</v>
      </c>
      <c r="D166" t="s">
        <v>269</v>
      </c>
      <c r="E166" t="s">
        <v>272</v>
      </c>
      <c r="F166" s="3">
        <v>43.91</v>
      </c>
      <c r="G166" s="3">
        <v>1.64</v>
      </c>
      <c r="H166" s="3">
        <v>12.13</v>
      </c>
      <c r="I166" s="3">
        <v>11.891363999999999</v>
      </c>
      <c r="J166" s="3">
        <v>0.18</v>
      </c>
      <c r="K166" s="3">
        <v>14.37</v>
      </c>
      <c r="L166" s="3">
        <v>10.73</v>
      </c>
      <c r="M166" s="3">
        <v>1.96</v>
      </c>
      <c r="N166" s="3">
        <v>0.52</v>
      </c>
      <c r="O166" s="3">
        <v>0.37</v>
      </c>
      <c r="P166" s="3">
        <f>SUM(F166:H166)+SUM(I166:O166)</f>
        <v>97.701363999999998</v>
      </c>
      <c r="Q166" s="3"/>
      <c r="R166" s="3">
        <f t="shared" si="2"/>
        <v>2.48</v>
      </c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U166" s="3"/>
      <c r="CV166" s="3"/>
      <c r="CX166" s="8"/>
      <c r="CZ166" s="2"/>
      <c r="DA166" s="2"/>
    </row>
    <row r="167" spans="1:105" x14ac:dyDescent="0.2">
      <c r="A167" t="s">
        <v>424</v>
      </c>
      <c r="B167" t="s">
        <v>263</v>
      </c>
      <c r="C167" t="s">
        <v>445</v>
      </c>
      <c r="D167" t="s">
        <v>269</v>
      </c>
      <c r="E167" t="s">
        <v>272</v>
      </c>
      <c r="F167" s="3">
        <v>43.4</v>
      </c>
      <c r="G167" s="3">
        <v>1.67</v>
      </c>
      <c r="H167" s="3">
        <v>11.22</v>
      </c>
      <c r="I167" s="3">
        <v>11.692246000000001</v>
      </c>
      <c r="J167" s="3">
        <v>0.18</v>
      </c>
      <c r="K167" s="3">
        <v>16.239999999999998</v>
      </c>
      <c r="L167" s="3">
        <v>10.52</v>
      </c>
      <c r="M167" s="3">
        <v>1.89</v>
      </c>
      <c r="N167" s="3">
        <v>0.71</v>
      </c>
      <c r="O167" s="3">
        <v>0.4</v>
      </c>
      <c r="P167" s="3">
        <f>SUM(F167:H167)+SUM(I167:O167)</f>
        <v>97.922246000000001</v>
      </c>
      <c r="Q167" s="3"/>
      <c r="R167" s="3">
        <f t="shared" si="2"/>
        <v>2.5999999999999996</v>
      </c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U167" s="3"/>
      <c r="CV167" s="3"/>
      <c r="CX167" s="8"/>
      <c r="CZ167" s="2"/>
      <c r="DA167" s="2"/>
    </row>
    <row r="168" spans="1:105" x14ac:dyDescent="0.2">
      <c r="A168" t="s">
        <v>424</v>
      </c>
      <c r="B168" t="s">
        <v>263</v>
      </c>
      <c r="C168" t="s">
        <v>446</v>
      </c>
      <c r="D168" t="s">
        <v>269</v>
      </c>
      <c r="E168" t="s">
        <v>272</v>
      </c>
      <c r="F168" s="3">
        <v>41.79</v>
      </c>
      <c r="G168" s="3">
        <v>1.8</v>
      </c>
      <c r="H168" s="3">
        <v>10.92</v>
      </c>
      <c r="I168" s="3">
        <v>10.791204</v>
      </c>
      <c r="J168" s="3">
        <v>0.17</v>
      </c>
      <c r="K168" s="3">
        <v>15.86</v>
      </c>
      <c r="L168" s="3">
        <v>12.55</v>
      </c>
      <c r="M168" s="3">
        <v>2.69</v>
      </c>
      <c r="N168" s="3">
        <v>0.64</v>
      </c>
      <c r="O168" s="3">
        <v>0.71</v>
      </c>
      <c r="P168" s="3">
        <f>SUM(F168:H168)+SUM(I168:O168)</f>
        <v>97.921204000000003</v>
      </c>
      <c r="Q168" s="3"/>
      <c r="R168" s="3">
        <f t="shared" si="2"/>
        <v>3.33</v>
      </c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U168" s="3"/>
      <c r="CV168" s="3"/>
      <c r="CX168" s="8"/>
      <c r="CZ168" s="2"/>
      <c r="DA168" s="2"/>
    </row>
    <row r="169" spans="1:105" x14ac:dyDescent="0.2">
      <c r="A169" t="s">
        <v>424</v>
      </c>
      <c r="B169" t="s">
        <v>263</v>
      </c>
      <c r="C169" t="s">
        <v>447</v>
      </c>
      <c r="D169" t="s">
        <v>269</v>
      </c>
      <c r="E169" t="s">
        <v>272</v>
      </c>
      <c r="F169" s="3">
        <v>43.45</v>
      </c>
      <c r="G169" s="3">
        <v>2.08</v>
      </c>
      <c r="H169" s="3">
        <v>12.69</v>
      </c>
      <c r="I169" s="3">
        <v>11.955472</v>
      </c>
      <c r="J169" s="3">
        <v>0.19</v>
      </c>
      <c r="K169" s="3">
        <v>12.17</v>
      </c>
      <c r="L169" s="3">
        <v>11.84</v>
      </c>
      <c r="M169" s="3">
        <v>2.86</v>
      </c>
      <c r="N169" s="3">
        <v>1</v>
      </c>
      <c r="O169" s="3">
        <v>0.43</v>
      </c>
      <c r="P169" s="3">
        <f>SUM(F169:H169)+SUM(I169:O169)</f>
        <v>98.665471999999994</v>
      </c>
      <c r="Q169" s="3"/>
      <c r="R169" s="3">
        <f t="shared" si="2"/>
        <v>3.86</v>
      </c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U169" s="3"/>
      <c r="CV169" s="3"/>
      <c r="CX169" s="8"/>
      <c r="CZ169" s="2"/>
      <c r="DA169" s="2"/>
    </row>
    <row r="170" spans="1:105" x14ac:dyDescent="0.2">
      <c r="A170" t="s">
        <v>424</v>
      </c>
      <c r="B170" t="s">
        <v>263</v>
      </c>
      <c r="C170" t="s">
        <v>448</v>
      </c>
      <c r="D170" t="s">
        <v>269</v>
      </c>
      <c r="E170" t="s">
        <v>272</v>
      </c>
      <c r="F170" s="3">
        <v>43</v>
      </c>
      <c r="G170" s="3">
        <v>2.0699999999999998</v>
      </c>
      <c r="H170" s="3">
        <v>12.14</v>
      </c>
      <c r="I170" s="3">
        <v>12.185572000000001</v>
      </c>
      <c r="J170" s="3">
        <v>0.18</v>
      </c>
      <c r="K170" s="3">
        <v>13.4</v>
      </c>
      <c r="L170" s="3">
        <v>11.35</v>
      </c>
      <c r="M170" s="3">
        <v>3.07</v>
      </c>
      <c r="N170" s="3">
        <v>1.0900000000000001</v>
      </c>
      <c r="O170" s="3">
        <v>0.44</v>
      </c>
      <c r="P170" s="3">
        <f>SUM(F170:H170)+SUM(I170:O170)</f>
        <v>98.925572000000003</v>
      </c>
      <c r="Q170" s="3"/>
      <c r="R170" s="3">
        <f t="shared" si="2"/>
        <v>4.16</v>
      </c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U170" s="3"/>
      <c r="CV170" s="3"/>
      <c r="CX170" s="8"/>
      <c r="CZ170" s="2"/>
      <c r="DA170" s="2"/>
    </row>
    <row r="171" spans="1:105" x14ac:dyDescent="0.2">
      <c r="A171" t="s">
        <v>424</v>
      </c>
      <c r="B171" t="s">
        <v>263</v>
      </c>
      <c r="C171" t="s">
        <v>449</v>
      </c>
      <c r="D171" t="s">
        <v>269</v>
      </c>
      <c r="E171" t="s">
        <v>272</v>
      </c>
      <c r="F171" s="3">
        <v>42.71</v>
      </c>
      <c r="G171" s="3">
        <v>1.78</v>
      </c>
      <c r="H171" s="3">
        <v>10.94</v>
      </c>
      <c r="I171" s="3">
        <v>11.128638</v>
      </c>
      <c r="J171" s="3">
        <v>0.19</v>
      </c>
      <c r="K171" s="3">
        <v>15.92</v>
      </c>
      <c r="L171" s="3">
        <v>11.92</v>
      </c>
      <c r="M171" s="3">
        <v>2.77</v>
      </c>
      <c r="N171" s="3">
        <v>0.97</v>
      </c>
      <c r="O171" s="3">
        <v>0.59</v>
      </c>
      <c r="P171" s="3">
        <f>SUM(F171:H171)+SUM(I171:O171)</f>
        <v>98.918638000000016</v>
      </c>
      <c r="Q171" s="3"/>
      <c r="R171" s="3">
        <f t="shared" si="2"/>
        <v>3.74</v>
      </c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U171" s="3"/>
      <c r="CV171" s="3"/>
      <c r="CX171" s="8"/>
      <c r="CZ171" s="2"/>
      <c r="DA171" s="2"/>
    </row>
    <row r="172" spans="1:105" x14ac:dyDescent="0.2">
      <c r="A172" t="s">
        <v>335</v>
      </c>
      <c r="B172" t="s">
        <v>263</v>
      </c>
      <c r="C172" t="s">
        <v>450</v>
      </c>
      <c r="D172" t="s">
        <v>269</v>
      </c>
      <c r="E172" t="s">
        <v>281</v>
      </c>
      <c r="F172" s="3">
        <v>40.86</v>
      </c>
      <c r="G172" s="3">
        <v>2</v>
      </c>
      <c r="H172" s="3">
        <v>11.7</v>
      </c>
      <c r="I172" s="3">
        <v>19.772390000000001</v>
      </c>
      <c r="J172" s="3">
        <v>0.23</v>
      </c>
      <c r="K172" s="3">
        <v>13.1</v>
      </c>
      <c r="L172" s="3">
        <v>13.2</v>
      </c>
      <c r="M172" s="3">
        <v>3.67</v>
      </c>
      <c r="N172" s="3">
        <v>1.1299999999999999</v>
      </c>
      <c r="O172" s="3">
        <v>1.0900000000000001</v>
      </c>
      <c r="P172" s="3">
        <f>SUM(F172:H172)+SUM(I172:O172)</f>
        <v>106.75239000000002</v>
      </c>
      <c r="Q172" s="3"/>
      <c r="R172" s="3">
        <f t="shared" si="2"/>
        <v>4.8</v>
      </c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U172" s="3"/>
      <c r="CV172" s="3"/>
      <c r="CX172" s="8"/>
      <c r="CZ172" s="2"/>
      <c r="DA172" s="2"/>
    </row>
    <row r="173" spans="1:105" x14ac:dyDescent="0.2">
      <c r="A173" t="s">
        <v>335</v>
      </c>
      <c r="B173" t="s">
        <v>263</v>
      </c>
      <c r="C173" t="s">
        <v>451</v>
      </c>
      <c r="D173" t="s">
        <v>269</v>
      </c>
      <c r="E173" t="s">
        <v>281</v>
      </c>
      <c r="F173" s="3">
        <v>45.21</v>
      </c>
      <c r="G173" s="3">
        <v>1.72</v>
      </c>
      <c r="H173" s="3">
        <v>14.34</v>
      </c>
      <c r="I173" s="3">
        <v>17.882690000000004</v>
      </c>
      <c r="J173" s="3">
        <v>0.21</v>
      </c>
      <c r="K173" s="3">
        <v>10.1</v>
      </c>
      <c r="L173" s="3">
        <v>10.3</v>
      </c>
      <c r="M173" s="3">
        <v>4.29</v>
      </c>
      <c r="N173" s="3">
        <v>1.86</v>
      </c>
      <c r="O173" s="3">
        <v>0.51</v>
      </c>
      <c r="P173" s="3">
        <f>SUM(F173:H173)+SUM(I173:O173)</f>
        <v>106.42269</v>
      </c>
      <c r="Q173" s="3"/>
      <c r="R173" s="3">
        <f t="shared" si="2"/>
        <v>6.15</v>
      </c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U173" s="3"/>
      <c r="CV173" s="3"/>
      <c r="CX173" s="8"/>
      <c r="CZ173" s="2"/>
      <c r="DA173" s="2"/>
    </row>
    <row r="174" spans="1:105" x14ac:dyDescent="0.2">
      <c r="A174" t="s">
        <v>335</v>
      </c>
      <c r="B174" t="s">
        <v>263</v>
      </c>
      <c r="C174" t="s">
        <v>452</v>
      </c>
      <c r="D174" t="s">
        <v>269</v>
      </c>
      <c r="E174" t="s">
        <v>281</v>
      </c>
      <c r="F174" s="3">
        <v>43.97</v>
      </c>
      <c r="G174" s="3">
        <v>1.68</v>
      </c>
      <c r="H174" s="3">
        <v>12.2</v>
      </c>
      <c r="I174" s="3">
        <v>21.602330000000002</v>
      </c>
      <c r="J174" s="3">
        <v>0.18</v>
      </c>
      <c r="K174" s="3">
        <v>13.92</v>
      </c>
      <c r="L174" s="3">
        <v>10.73</v>
      </c>
      <c r="M174" s="3">
        <v>2.38</v>
      </c>
      <c r="N174" s="3">
        <v>0.69</v>
      </c>
      <c r="O174" s="3">
        <v>0.38</v>
      </c>
      <c r="P174" s="3">
        <f>SUM(F174:H174)+SUM(I174:O174)</f>
        <v>107.73233</v>
      </c>
      <c r="Q174" s="3"/>
      <c r="R174" s="3">
        <f t="shared" si="2"/>
        <v>3.07</v>
      </c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U174" s="3"/>
      <c r="CV174" s="3"/>
      <c r="CX174" s="8"/>
      <c r="CZ174" s="2"/>
      <c r="DA174" s="2"/>
    </row>
    <row r="175" spans="1:105" x14ac:dyDescent="0.2">
      <c r="A175" t="s">
        <v>335</v>
      </c>
      <c r="B175" t="s">
        <v>263</v>
      </c>
      <c r="C175" t="s">
        <v>453</v>
      </c>
      <c r="D175" t="s">
        <v>269</v>
      </c>
      <c r="E175" t="s">
        <v>281</v>
      </c>
      <c r="F175" s="3">
        <v>42.08</v>
      </c>
      <c r="G175" s="3">
        <v>1.79</v>
      </c>
      <c r="H175" s="3">
        <v>11.05</v>
      </c>
      <c r="I175" s="3">
        <v>18.225595999999999</v>
      </c>
      <c r="J175" s="3">
        <v>0.18</v>
      </c>
      <c r="K175" s="3">
        <v>15.74</v>
      </c>
      <c r="L175" s="3">
        <v>12.61</v>
      </c>
      <c r="M175" s="3">
        <v>2.89</v>
      </c>
      <c r="N175" s="3">
        <v>0.78</v>
      </c>
      <c r="O175" s="3">
        <v>0.71</v>
      </c>
      <c r="P175" s="3">
        <f>SUM(F175:H175)+SUM(I175:O175)</f>
        <v>106.05559600000001</v>
      </c>
      <c r="Q175" s="3"/>
      <c r="R175" s="3">
        <f t="shared" si="2"/>
        <v>3.67</v>
      </c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U175" s="3"/>
      <c r="CV175" s="3"/>
      <c r="CX175" s="8"/>
      <c r="CZ175" s="2"/>
      <c r="DA175" s="2"/>
    </row>
    <row r="176" spans="1:105" x14ac:dyDescent="0.2">
      <c r="A176" t="s">
        <v>261</v>
      </c>
      <c r="B176" t="s">
        <v>263</v>
      </c>
      <c r="C176" t="s">
        <v>454</v>
      </c>
      <c r="D176" t="s">
        <v>269</v>
      </c>
      <c r="E176" t="s">
        <v>455</v>
      </c>
      <c r="F176" s="3">
        <v>43.49</v>
      </c>
      <c r="G176" s="3">
        <v>2.13</v>
      </c>
      <c r="H176" s="3">
        <v>12.66</v>
      </c>
      <c r="I176" s="3">
        <v>11.303588</v>
      </c>
      <c r="J176" s="3">
        <v>0.23</v>
      </c>
      <c r="K176" s="3">
        <v>12.68</v>
      </c>
      <c r="L176" s="3">
        <v>12.44</v>
      </c>
      <c r="M176" s="3">
        <v>3.08</v>
      </c>
      <c r="N176" s="3">
        <v>1.32</v>
      </c>
      <c r="O176" s="3">
        <v>0.48</v>
      </c>
      <c r="P176" s="3">
        <f>SUM(F176:H176)+SUM(I176:O176)</f>
        <v>99.813587999999996</v>
      </c>
      <c r="Q176" s="3"/>
      <c r="R176" s="3">
        <f t="shared" si="2"/>
        <v>4.4000000000000004</v>
      </c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U176" s="3"/>
      <c r="CV176" s="3"/>
      <c r="CX176" s="8"/>
      <c r="CZ176" s="2"/>
      <c r="DA176" s="2"/>
    </row>
    <row r="177" spans="1:105" x14ac:dyDescent="0.2">
      <c r="A177" t="s">
        <v>376</v>
      </c>
      <c r="B177" t="s">
        <v>263</v>
      </c>
      <c r="C177" t="s">
        <v>456</v>
      </c>
      <c r="D177" t="s">
        <v>269</v>
      </c>
      <c r="E177" t="s">
        <v>272</v>
      </c>
      <c r="F177" s="3">
        <v>42.5</v>
      </c>
      <c r="G177" s="3">
        <v>1.83</v>
      </c>
      <c r="H177" s="3">
        <v>11.24</v>
      </c>
      <c r="I177" s="3">
        <v>11.184514</v>
      </c>
      <c r="J177" s="3">
        <v>0.19</v>
      </c>
      <c r="K177" s="3">
        <v>15.98</v>
      </c>
      <c r="L177" s="3">
        <v>11.44</v>
      </c>
      <c r="M177" s="3">
        <v>2.67</v>
      </c>
      <c r="N177" s="3">
        <v>1.18</v>
      </c>
      <c r="O177" s="3">
        <v>0.48</v>
      </c>
      <c r="P177" s="3">
        <f>SUM(F177:H177)+SUM(I177:O177)</f>
        <v>98.694513999999998</v>
      </c>
      <c r="Q177" s="3"/>
      <c r="R177" s="3">
        <f t="shared" si="2"/>
        <v>3.8499999999999996</v>
      </c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U177" s="3"/>
      <c r="CV177" s="3"/>
      <c r="CX177" s="8"/>
      <c r="CZ177" s="2"/>
      <c r="DA177" s="2"/>
    </row>
    <row r="178" spans="1:105" x14ac:dyDescent="0.2">
      <c r="A178" t="s">
        <v>376</v>
      </c>
      <c r="B178" t="s">
        <v>263</v>
      </c>
      <c r="C178" t="s">
        <v>457</v>
      </c>
      <c r="D178" t="s">
        <v>269</v>
      </c>
      <c r="E178" t="s">
        <v>272</v>
      </c>
      <c r="F178" s="3">
        <v>42.56</v>
      </c>
      <c r="G178" s="3">
        <v>1.74</v>
      </c>
      <c r="H178" s="3">
        <v>11.08</v>
      </c>
      <c r="I178" s="3">
        <v>10.995556000000001</v>
      </c>
      <c r="J178" s="3">
        <v>0.19</v>
      </c>
      <c r="K178" s="3">
        <v>16.55</v>
      </c>
      <c r="L178" s="3">
        <v>11.64</v>
      </c>
      <c r="M178" s="3">
        <v>2.61</v>
      </c>
      <c r="N178" s="3">
        <v>1.2</v>
      </c>
      <c r="O178" s="3">
        <v>0.48</v>
      </c>
      <c r="P178" s="3">
        <f>SUM(F178:H178)+SUM(I178:O178)</f>
        <v>99.045556000000005</v>
      </c>
      <c r="Q178" s="3"/>
      <c r="R178" s="3">
        <f t="shared" si="2"/>
        <v>3.8099999999999996</v>
      </c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U178" s="3"/>
      <c r="CV178" s="3"/>
      <c r="CX178" s="8"/>
      <c r="CZ178" s="2"/>
      <c r="DA178" s="2"/>
    </row>
    <row r="179" spans="1:105" x14ac:dyDescent="0.2">
      <c r="A179" t="s">
        <v>400</v>
      </c>
      <c r="B179" t="s">
        <v>263</v>
      </c>
      <c r="C179" t="s">
        <v>458</v>
      </c>
      <c r="D179" t="s">
        <v>269</v>
      </c>
      <c r="E179" t="s">
        <v>281</v>
      </c>
      <c r="F179" s="3">
        <v>46.91</v>
      </c>
      <c r="G179" s="3">
        <v>2.4900000000000002</v>
      </c>
      <c r="H179" s="3">
        <v>14.29</v>
      </c>
      <c r="I179" s="3">
        <v>11.971684000000002</v>
      </c>
      <c r="J179" s="3">
        <v>0.19</v>
      </c>
      <c r="K179" s="3">
        <v>6.88</v>
      </c>
      <c r="L179" s="3">
        <v>11.09</v>
      </c>
      <c r="M179" s="3">
        <v>3.47</v>
      </c>
      <c r="N179" s="3">
        <v>1.25</v>
      </c>
      <c r="O179" s="3">
        <v>0.42</v>
      </c>
      <c r="P179" s="3">
        <f>SUM(F179:H179)+SUM(I179:O179)</f>
        <v>98.961683999999991</v>
      </c>
      <c r="Q179" s="3"/>
      <c r="R179" s="3">
        <f t="shared" si="2"/>
        <v>4.7200000000000006</v>
      </c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U179" s="3"/>
      <c r="CV179" s="3"/>
      <c r="CX179" s="8"/>
      <c r="CZ179" s="2"/>
      <c r="DA179" s="2"/>
    </row>
    <row r="180" spans="1:105" x14ac:dyDescent="0.2">
      <c r="A180" t="s">
        <v>400</v>
      </c>
      <c r="B180" t="s">
        <v>263</v>
      </c>
      <c r="C180" t="s">
        <v>459</v>
      </c>
      <c r="D180" t="s">
        <v>269</v>
      </c>
      <c r="E180" t="s">
        <v>272</v>
      </c>
      <c r="F180" s="3">
        <v>42.81</v>
      </c>
      <c r="G180" s="3">
        <v>1.92</v>
      </c>
      <c r="H180" s="3">
        <v>12.96</v>
      </c>
      <c r="I180" s="3">
        <v>10.451724</v>
      </c>
      <c r="J180" s="3">
        <v>0.18</v>
      </c>
      <c r="K180" s="3">
        <v>12.44</v>
      </c>
      <c r="L180" s="3">
        <v>10.119999999999999</v>
      </c>
      <c r="M180" s="3">
        <v>3.49</v>
      </c>
      <c r="N180" s="3">
        <v>0.84</v>
      </c>
      <c r="O180" s="3">
        <v>0.44</v>
      </c>
      <c r="P180" s="3">
        <f>SUM(F180:H180)+SUM(I180:O180)</f>
        <v>95.651724000000002</v>
      </c>
      <c r="Q180" s="3"/>
      <c r="R180" s="3">
        <f t="shared" si="2"/>
        <v>4.33</v>
      </c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U180" s="3"/>
      <c r="CV180" s="3"/>
      <c r="CX180" s="8"/>
      <c r="CZ180" s="2"/>
      <c r="DA180" s="2"/>
    </row>
    <row r="181" spans="1:105" x14ac:dyDescent="0.2">
      <c r="A181" t="s">
        <v>400</v>
      </c>
      <c r="B181" t="s">
        <v>263</v>
      </c>
      <c r="C181" t="s">
        <v>460</v>
      </c>
      <c r="D181" t="s">
        <v>269</v>
      </c>
      <c r="E181" t="s">
        <v>272</v>
      </c>
      <c r="F181" s="3">
        <v>42.38</v>
      </c>
      <c r="G181" s="3">
        <v>2.34</v>
      </c>
      <c r="H181" s="3">
        <v>12.45</v>
      </c>
      <c r="I181" s="3">
        <v>11.803688000000001</v>
      </c>
      <c r="J181" s="3">
        <v>0.19</v>
      </c>
      <c r="K181" s="3">
        <v>13.39</v>
      </c>
      <c r="L181" s="3">
        <v>11.43</v>
      </c>
      <c r="M181" s="3">
        <v>2.4300000000000002</v>
      </c>
      <c r="N181" s="3">
        <v>0.6</v>
      </c>
      <c r="O181" s="3">
        <v>0.55000000000000004</v>
      </c>
      <c r="P181" s="3">
        <f>SUM(F181:H181)+SUM(I181:O181)</f>
        <v>97.563687999999999</v>
      </c>
      <c r="Q181" s="3"/>
      <c r="R181" s="3">
        <f t="shared" si="2"/>
        <v>3.0300000000000002</v>
      </c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U181" s="3"/>
      <c r="CV181" s="3"/>
      <c r="CX181" s="8"/>
      <c r="CZ181" s="2"/>
      <c r="DA181" s="2"/>
    </row>
    <row r="182" spans="1:105" x14ac:dyDescent="0.2">
      <c r="A182" t="s">
        <v>400</v>
      </c>
      <c r="B182" t="s">
        <v>263</v>
      </c>
      <c r="C182" t="s">
        <v>461</v>
      </c>
      <c r="D182" t="s">
        <v>269</v>
      </c>
      <c r="E182" t="s">
        <v>272</v>
      </c>
      <c r="F182" s="3">
        <v>41.48</v>
      </c>
      <c r="G182" s="3">
        <v>2.17</v>
      </c>
      <c r="H182" s="3">
        <v>12.08</v>
      </c>
      <c r="I182" s="3">
        <v>11.635692000000001</v>
      </c>
      <c r="J182" s="3">
        <v>0.2</v>
      </c>
      <c r="K182" s="3">
        <v>12.78</v>
      </c>
      <c r="L182" s="3">
        <v>12.2</v>
      </c>
      <c r="M182" s="3">
        <v>4.34</v>
      </c>
      <c r="N182" s="3">
        <v>1.29</v>
      </c>
      <c r="O182" s="3">
        <v>0.78</v>
      </c>
      <c r="P182" s="3">
        <f>SUM(F182:H182)+SUM(I182:O182)</f>
        <v>98.955691999999999</v>
      </c>
      <c r="Q182" s="3"/>
      <c r="R182" s="3">
        <f t="shared" si="2"/>
        <v>5.63</v>
      </c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U182" s="3"/>
      <c r="CV182" s="3"/>
      <c r="CX182" s="8"/>
      <c r="CZ182" s="2"/>
      <c r="DA182" s="2"/>
    </row>
    <row r="183" spans="1:105" x14ac:dyDescent="0.2">
      <c r="A183" t="s">
        <v>403</v>
      </c>
      <c r="B183" t="s">
        <v>263</v>
      </c>
      <c r="C183" t="s">
        <v>462</v>
      </c>
      <c r="D183" t="s">
        <v>269</v>
      </c>
      <c r="E183" t="s">
        <v>272</v>
      </c>
      <c r="F183" s="3">
        <v>42.65</v>
      </c>
      <c r="G183" s="3">
        <v>2.4300000000000002</v>
      </c>
      <c r="H183" s="3">
        <v>13.3</v>
      </c>
      <c r="I183" s="3">
        <v>12.01233</v>
      </c>
      <c r="J183" s="3">
        <v>0.22</v>
      </c>
      <c r="K183" s="3">
        <v>10.8</v>
      </c>
      <c r="L183" s="3">
        <v>11.6</v>
      </c>
      <c r="M183" s="3">
        <v>4</v>
      </c>
      <c r="N183" s="3">
        <v>1.57</v>
      </c>
      <c r="O183" s="3">
        <v>0.71</v>
      </c>
      <c r="P183" s="3">
        <f>SUM(F183:H183)+SUM(I183:O183)</f>
        <v>99.292329999999993</v>
      </c>
      <c r="Q183" s="3"/>
      <c r="R183" s="3">
        <f t="shared" si="2"/>
        <v>5.57</v>
      </c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U183" s="3"/>
      <c r="CV183" s="3"/>
      <c r="CX183" s="8"/>
      <c r="CZ183" s="2"/>
      <c r="DA183" s="2"/>
    </row>
    <row r="184" spans="1:105" x14ac:dyDescent="0.2">
      <c r="A184" t="s">
        <v>403</v>
      </c>
      <c r="B184" t="s">
        <v>263</v>
      </c>
      <c r="C184" t="s">
        <v>463</v>
      </c>
      <c r="D184" t="s">
        <v>269</v>
      </c>
      <c r="E184" t="s">
        <v>329</v>
      </c>
      <c r="F184" s="3">
        <v>46.48</v>
      </c>
      <c r="G184" s="3">
        <v>1.81</v>
      </c>
      <c r="H184" s="3">
        <v>14.38</v>
      </c>
      <c r="I184" s="3">
        <v>12.480226</v>
      </c>
      <c r="J184" s="3">
        <v>0.2</v>
      </c>
      <c r="K184" s="3">
        <v>9.15</v>
      </c>
      <c r="L184" s="3">
        <v>11</v>
      </c>
      <c r="M184" s="3">
        <v>2.8</v>
      </c>
      <c r="N184" s="3">
        <v>0.7</v>
      </c>
      <c r="O184" s="3">
        <v>0.31</v>
      </c>
      <c r="P184" s="3">
        <f>SUM(F184:H184)+SUM(I184:O184)</f>
        <v>99.310226</v>
      </c>
      <c r="Q184" s="3"/>
      <c r="R184" s="3">
        <f t="shared" si="2"/>
        <v>3.5</v>
      </c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U184" s="3"/>
      <c r="CV184" s="3"/>
      <c r="CX184" s="8"/>
      <c r="CZ184" s="2"/>
      <c r="DA184" s="2"/>
    </row>
    <row r="185" spans="1:105" x14ac:dyDescent="0.2">
      <c r="A185" t="s">
        <v>403</v>
      </c>
      <c r="B185" t="s">
        <v>263</v>
      </c>
      <c r="C185" t="s">
        <v>464</v>
      </c>
      <c r="D185" t="s">
        <v>269</v>
      </c>
      <c r="E185" t="s">
        <v>272</v>
      </c>
      <c r="F185" s="3">
        <v>42.38</v>
      </c>
      <c r="G185" s="3">
        <v>1.93</v>
      </c>
      <c r="H185" s="3">
        <v>10.72</v>
      </c>
      <c r="I185" s="3">
        <v>11.517440000000001</v>
      </c>
      <c r="J185" s="3">
        <v>0.2</v>
      </c>
      <c r="K185" s="3">
        <v>16.29</v>
      </c>
      <c r="L185" s="3">
        <v>11.52</v>
      </c>
      <c r="M185" s="3">
        <v>2.4900000000000002</v>
      </c>
      <c r="N185" s="3">
        <v>1.2</v>
      </c>
      <c r="O185" s="3">
        <v>0.48</v>
      </c>
      <c r="P185" s="3">
        <f>SUM(F185:H185)+SUM(I185:O185)</f>
        <v>98.727440000000001</v>
      </c>
      <c r="Q185" s="3"/>
      <c r="R185" s="3">
        <f t="shared" si="2"/>
        <v>3.6900000000000004</v>
      </c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U185" s="3"/>
      <c r="CV185" s="3"/>
      <c r="CX185" s="8"/>
      <c r="CZ185" s="2"/>
      <c r="DA185" s="2"/>
    </row>
    <row r="186" spans="1:105" x14ac:dyDescent="0.2">
      <c r="A186" t="s">
        <v>403</v>
      </c>
      <c r="B186" t="s">
        <v>263</v>
      </c>
      <c r="C186" t="s">
        <v>465</v>
      </c>
      <c r="D186" t="s">
        <v>269</v>
      </c>
      <c r="E186" t="s">
        <v>272</v>
      </c>
      <c r="F186" s="3">
        <v>42.14</v>
      </c>
      <c r="G186" s="3">
        <v>1.89</v>
      </c>
      <c r="H186" s="3">
        <v>11.04</v>
      </c>
      <c r="I186" s="3">
        <v>11.283491999999999</v>
      </c>
      <c r="J186" s="3">
        <v>0.21</v>
      </c>
      <c r="K186" s="3">
        <v>15.8</v>
      </c>
      <c r="L186" s="3">
        <v>12.63</v>
      </c>
      <c r="M186" s="3">
        <v>3.03</v>
      </c>
      <c r="N186" s="3">
        <v>1.03</v>
      </c>
      <c r="O186" s="3">
        <v>0.78</v>
      </c>
      <c r="P186" s="3">
        <f>SUM(F186:H186)+SUM(I186:O186)</f>
        <v>99.833492000000007</v>
      </c>
      <c r="Q186" s="3"/>
      <c r="R186" s="3">
        <f t="shared" si="2"/>
        <v>4.0599999999999996</v>
      </c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U186" s="3"/>
      <c r="CV186" s="3"/>
      <c r="CX186" s="8"/>
      <c r="CZ186" s="2"/>
      <c r="DA186" s="2"/>
    </row>
    <row r="187" spans="1:105" x14ac:dyDescent="0.2">
      <c r="A187" t="s">
        <v>403</v>
      </c>
      <c r="B187" t="s">
        <v>263</v>
      </c>
      <c r="C187" t="s">
        <v>466</v>
      </c>
      <c r="D187" t="s">
        <v>269</v>
      </c>
      <c r="E187" t="s">
        <v>467</v>
      </c>
      <c r="F187" s="3">
        <v>44.81</v>
      </c>
      <c r="G187" s="3">
        <v>2.0099999999999998</v>
      </c>
      <c r="H187" s="3">
        <v>11.87</v>
      </c>
      <c r="I187" s="3">
        <v>12.327260000000001</v>
      </c>
      <c r="J187" s="3">
        <v>0.19</v>
      </c>
      <c r="K187" s="3">
        <v>11.98</v>
      </c>
      <c r="L187" s="3">
        <v>12.02</v>
      </c>
      <c r="M187" s="3">
        <v>2.17</v>
      </c>
      <c r="N187" s="3">
        <v>0.67</v>
      </c>
      <c r="O187" s="3">
        <v>0.44</v>
      </c>
      <c r="P187" s="3">
        <f>SUM(F187:H187)+SUM(I187:O187)</f>
        <v>98.487259999999992</v>
      </c>
      <c r="Q187" s="3"/>
      <c r="R187" s="3">
        <f t="shared" si="2"/>
        <v>2.84</v>
      </c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U187" s="3"/>
      <c r="CV187" s="3"/>
      <c r="CX187" s="8"/>
      <c r="CZ187" s="2"/>
      <c r="DA187" s="2"/>
    </row>
    <row r="188" spans="1:105" x14ac:dyDescent="0.2">
      <c r="A188" t="s">
        <v>403</v>
      </c>
      <c r="B188" t="s">
        <v>263</v>
      </c>
      <c r="C188" t="s">
        <v>468</v>
      </c>
      <c r="D188" t="s">
        <v>269</v>
      </c>
      <c r="E188" t="s">
        <v>272</v>
      </c>
      <c r="F188" s="3">
        <v>43.5</v>
      </c>
      <c r="G188" s="3">
        <v>1.96</v>
      </c>
      <c r="H188" s="3">
        <v>11.25</v>
      </c>
      <c r="I188" s="3">
        <v>11.11253</v>
      </c>
      <c r="J188" s="3">
        <v>0.2</v>
      </c>
      <c r="K188" s="3">
        <v>15.95</v>
      </c>
      <c r="L188" s="3">
        <v>11.5</v>
      </c>
      <c r="M188" s="3">
        <v>2.69</v>
      </c>
      <c r="N188" s="3">
        <v>1.0900000000000001</v>
      </c>
      <c r="O188" s="3">
        <v>0.42</v>
      </c>
      <c r="P188" s="3">
        <f>SUM(F188:H188)+SUM(I188:O188)</f>
        <v>99.672529999999995</v>
      </c>
      <c r="Q188" s="3"/>
      <c r="R188" s="3">
        <f t="shared" si="2"/>
        <v>3.7800000000000002</v>
      </c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U188" s="3"/>
      <c r="CV188" s="3"/>
      <c r="CX188" s="8"/>
      <c r="CZ188" s="2"/>
      <c r="DA188" s="2"/>
    </row>
    <row r="189" spans="1:105" x14ac:dyDescent="0.2">
      <c r="A189" t="s">
        <v>417</v>
      </c>
      <c r="B189" t="s">
        <v>263</v>
      </c>
      <c r="C189">
        <v>9</v>
      </c>
      <c r="D189" t="s">
        <v>269</v>
      </c>
      <c r="E189" t="s">
        <v>272</v>
      </c>
      <c r="F189" s="3">
        <v>43.49</v>
      </c>
      <c r="G189" s="3">
        <v>2.13</v>
      </c>
      <c r="H189" s="3">
        <v>12.66</v>
      </c>
      <c r="I189" s="3">
        <v>11.303588</v>
      </c>
      <c r="J189" s="3">
        <v>0.23</v>
      </c>
      <c r="K189" s="3">
        <v>12.68</v>
      </c>
      <c r="L189" s="3">
        <v>12.44</v>
      </c>
      <c r="M189" s="3">
        <v>3.08</v>
      </c>
      <c r="N189" s="3">
        <v>1.32</v>
      </c>
      <c r="O189" s="3">
        <v>0.48</v>
      </c>
      <c r="P189" s="3">
        <f>SUM(F189:H189)+SUM(I189:O189)</f>
        <v>99.813587999999996</v>
      </c>
      <c r="Q189" s="3"/>
      <c r="R189" s="3">
        <f t="shared" si="2"/>
        <v>4.4000000000000004</v>
      </c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U189" s="3"/>
      <c r="CV189" s="3"/>
      <c r="CX189" s="8"/>
      <c r="CZ189" s="2"/>
      <c r="DA189" s="2"/>
    </row>
    <row r="190" spans="1:105" x14ac:dyDescent="0.2">
      <c r="A190" t="s">
        <v>417</v>
      </c>
      <c r="B190" t="s">
        <v>263</v>
      </c>
      <c r="C190">
        <v>36</v>
      </c>
      <c r="D190" t="s">
        <v>269</v>
      </c>
      <c r="E190" t="s">
        <v>469</v>
      </c>
      <c r="F190" s="3">
        <v>42.7</v>
      </c>
      <c r="G190" s="3">
        <v>1.92</v>
      </c>
      <c r="H190" s="3">
        <v>9.9499999999999993</v>
      </c>
      <c r="I190" s="3">
        <v>11.243428</v>
      </c>
      <c r="J190" s="3">
        <v>0.28000000000000003</v>
      </c>
      <c r="K190" s="3">
        <v>16.7</v>
      </c>
      <c r="L190" s="3">
        <v>11.79</v>
      </c>
      <c r="M190" s="3">
        <v>2.37</v>
      </c>
      <c r="N190" s="3">
        <v>1.3</v>
      </c>
      <c r="O190" s="3">
        <v>0.61</v>
      </c>
      <c r="P190" s="3">
        <f>SUM(F190:H190)+SUM(I190:O190)</f>
        <v>98.863427999999999</v>
      </c>
      <c r="Q190" s="3"/>
      <c r="R190" s="3">
        <f t="shared" si="2"/>
        <v>3.67</v>
      </c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U190" s="3"/>
      <c r="CV190" s="3"/>
      <c r="CX190" s="8"/>
      <c r="CZ190" s="2"/>
      <c r="DA190" s="2"/>
    </row>
    <row r="191" spans="1:105" x14ac:dyDescent="0.2">
      <c r="A191" t="s">
        <v>417</v>
      </c>
      <c r="B191" t="s">
        <v>263</v>
      </c>
      <c r="C191" t="s">
        <v>470</v>
      </c>
      <c r="D191" t="s">
        <v>269</v>
      </c>
      <c r="E191" t="s">
        <v>469</v>
      </c>
      <c r="F191" s="3">
        <v>43.16</v>
      </c>
      <c r="G191" s="3">
        <v>1.72</v>
      </c>
      <c r="H191" s="3">
        <v>10.36</v>
      </c>
      <c r="I191" s="3">
        <v>10.850402000000001</v>
      </c>
      <c r="J191" s="3">
        <v>0.19</v>
      </c>
      <c r="K191" s="3">
        <v>17.36</v>
      </c>
      <c r="L191" s="3">
        <v>11.31</v>
      </c>
      <c r="M191" s="3">
        <v>2.4700000000000002</v>
      </c>
      <c r="N191" s="3">
        <v>1.18</v>
      </c>
      <c r="O191" s="3">
        <v>0.47</v>
      </c>
      <c r="P191" s="3">
        <f>SUM(F191:H191)+SUM(I191:O191)</f>
        <v>99.070402000000001</v>
      </c>
      <c r="Q191" s="3"/>
      <c r="R191" s="3">
        <f t="shared" si="2"/>
        <v>3.6500000000000004</v>
      </c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U191" s="3"/>
      <c r="CV191" s="3"/>
      <c r="CX191" s="8"/>
      <c r="CZ191" s="2"/>
      <c r="DA191" s="2"/>
    </row>
    <row r="192" spans="1:105" x14ac:dyDescent="0.2">
      <c r="A192" t="s">
        <v>417</v>
      </c>
      <c r="B192" t="s">
        <v>263</v>
      </c>
      <c r="C192">
        <v>54</v>
      </c>
      <c r="D192" t="s">
        <v>269</v>
      </c>
      <c r="E192" t="s">
        <v>469</v>
      </c>
      <c r="F192" s="3">
        <v>42.04</v>
      </c>
      <c r="G192" s="3">
        <v>1.67</v>
      </c>
      <c r="H192" s="3">
        <v>9.06</v>
      </c>
      <c r="I192" s="3">
        <v>10.693308</v>
      </c>
      <c r="J192" s="3">
        <v>0.2</v>
      </c>
      <c r="K192" s="3">
        <v>20.010000000000002</v>
      </c>
      <c r="L192" s="3">
        <v>10.85</v>
      </c>
      <c r="M192" s="3">
        <v>1.88</v>
      </c>
      <c r="N192" s="3">
        <v>0.93</v>
      </c>
      <c r="O192" s="3">
        <v>0.55000000000000004</v>
      </c>
      <c r="P192" s="3">
        <f>SUM(F192:H192)+SUM(I192:O192)</f>
        <v>97.883308</v>
      </c>
      <c r="Q192" s="3"/>
      <c r="R192" s="3">
        <f t="shared" si="2"/>
        <v>2.81</v>
      </c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U192" s="3"/>
      <c r="CV192" s="3"/>
      <c r="CX192" s="8"/>
      <c r="CZ192" s="2"/>
      <c r="DA192" s="2"/>
    </row>
    <row r="193" spans="1:105" x14ac:dyDescent="0.2">
      <c r="A193" t="s">
        <v>417</v>
      </c>
      <c r="B193" t="s">
        <v>263</v>
      </c>
      <c r="C193">
        <v>57</v>
      </c>
      <c r="D193" t="s">
        <v>269</v>
      </c>
      <c r="E193" t="s">
        <v>272</v>
      </c>
      <c r="F193" s="3">
        <v>46.59</v>
      </c>
      <c r="G193" s="3">
        <v>1.72</v>
      </c>
      <c r="H193" s="3">
        <v>14</v>
      </c>
      <c r="I193" s="3">
        <v>12.106534</v>
      </c>
      <c r="J193" s="3">
        <v>0.21</v>
      </c>
      <c r="K193" s="3">
        <v>9.48</v>
      </c>
      <c r="L193" s="3">
        <v>11.08</v>
      </c>
      <c r="M193" s="3">
        <v>2.81</v>
      </c>
      <c r="N193" s="3">
        <v>0.55000000000000004</v>
      </c>
      <c r="O193" s="3">
        <v>0.28999999999999998</v>
      </c>
      <c r="P193" s="3">
        <f>SUM(F193:H193)+SUM(I193:O193)</f>
        <v>98.836534</v>
      </c>
      <c r="Q193" s="3"/>
      <c r="R193" s="3">
        <f t="shared" si="2"/>
        <v>3.3600000000000003</v>
      </c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U193" s="3"/>
      <c r="CV193" s="3"/>
      <c r="CX193" s="8"/>
      <c r="CZ193" s="2"/>
      <c r="DA193" s="2"/>
    </row>
    <row r="194" spans="1:105" x14ac:dyDescent="0.2">
      <c r="A194" t="s">
        <v>417</v>
      </c>
      <c r="B194" t="s">
        <v>263</v>
      </c>
      <c r="C194">
        <v>59</v>
      </c>
      <c r="D194" t="s">
        <v>269</v>
      </c>
      <c r="E194" t="s">
        <v>272</v>
      </c>
      <c r="F194" s="3">
        <v>43.26</v>
      </c>
      <c r="G194" s="3">
        <v>2.2999999999999998</v>
      </c>
      <c r="H194" s="3">
        <v>13.56</v>
      </c>
      <c r="I194" s="3">
        <v>11.245532000000001</v>
      </c>
      <c r="J194" s="3">
        <v>0.2</v>
      </c>
      <c r="K194" s="3">
        <v>9.74</v>
      </c>
      <c r="L194" s="3">
        <v>12.76</v>
      </c>
      <c r="M194" s="3">
        <v>2.54</v>
      </c>
      <c r="N194" s="3">
        <v>1.29</v>
      </c>
      <c r="O194" s="3">
        <v>0.51</v>
      </c>
      <c r="P194" s="3">
        <f>SUM(F194:H194)+SUM(I194:O194)</f>
        <v>97.405531999999994</v>
      </c>
      <c r="Q194" s="3"/>
      <c r="R194" s="3">
        <f t="shared" si="2"/>
        <v>3.83</v>
      </c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U194" s="3"/>
      <c r="CV194" s="3"/>
      <c r="CX194" s="8"/>
      <c r="CZ194" s="2"/>
      <c r="DA194" s="2"/>
    </row>
    <row r="195" spans="1:105" x14ac:dyDescent="0.2">
      <c r="A195" t="s">
        <v>417</v>
      </c>
      <c r="B195" t="s">
        <v>263</v>
      </c>
      <c r="C195">
        <v>165</v>
      </c>
      <c r="D195" t="s">
        <v>269</v>
      </c>
      <c r="E195" t="s">
        <v>272</v>
      </c>
      <c r="F195" s="3">
        <v>42.03</v>
      </c>
      <c r="G195" s="3">
        <v>1.98</v>
      </c>
      <c r="H195" s="3">
        <v>11.76</v>
      </c>
      <c r="I195" s="3">
        <v>11.356094000000001</v>
      </c>
      <c r="J195" s="3">
        <v>0.2</v>
      </c>
      <c r="K195" s="3">
        <v>14.42</v>
      </c>
      <c r="L195" s="3">
        <v>12.24</v>
      </c>
      <c r="M195" s="3">
        <v>2.23</v>
      </c>
      <c r="N195" s="3">
        <v>0.44</v>
      </c>
      <c r="O195" s="3">
        <v>0.64</v>
      </c>
      <c r="P195" s="3">
        <f>SUM(F195:H195)+SUM(I195:O195)</f>
        <v>97.296093999999982</v>
      </c>
      <c r="Q195" s="3"/>
      <c r="R195" s="3">
        <f t="shared" ref="R195:R309" si="3">M195+N195</f>
        <v>2.67</v>
      </c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U195" s="3"/>
      <c r="CV195" s="3"/>
      <c r="CX195" s="8"/>
      <c r="CZ195" s="2"/>
      <c r="DA195" s="2"/>
    </row>
    <row r="196" spans="1:105" x14ac:dyDescent="0.2">
      <c r="A196" t="s">
        <v>417</v>
      </c>
      <c r="B196" t="s">
        <v>263</v>
      </c>
      <c r="C196">
        <v>178</v>
      </c>
      <c r="D196" t="s">
        <v>269</v>
      </c>
      <c r="E196" t="s">
        <v>469</v>
      </c>
      <c r="F196" s="3">
        <v>41.72</v>
      </c>
      <c r="G196" s="3">
        <v>2.2200000000000002</v>
      </c>
      <c r="H196" s="3">
        <v>12.69</v>
      </c>
      <c r="I196" s="3">
        <v>12.12932</v>
      </c>
      <c r="J196" s="3">
        <v>0.21</v>
      </c>
      <c r="K196" s="3">
        <v>10.92</v>
      </c>
      <c r="L196" s="3">
        <v>13.53</v>
      </c>
      <c r="M196" s="3">
        <v>3.03</v>
      </c>
      <c r="N196" s="3">
        <v>1.1499999999999999</v>
      </c>
      <c r="O196" s="3">
        <v>0.8</v>
      </c>
      <c r="P196" s="3">
        <f>SUM(F196:H196)+SUM(I196:O196)</f>
        <v>98.399319999999989</v>
      </c>
      <c r="Q196" s="3"/>
      <c r="R196" s="3">
        <f t="shared" si="3"/>
        <v>4.18</v>
      </c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U196" s="3"/>
      <c r="CV196" s="3"/>
      <c r="CX196" s="8"/>
      <c r="CZ196" s="2"/>
      <c r="DA196" s="2"/>
    </row>
    <row r="197" spans="1:105" x14ac:dyDescent="0.2">
      <c r="A197" t="s">
        <v>400</v>
      </c>
      <c r="B197" t="s">
        <v>266</v>
      </c>
      <c r="C197" t="s">
        <v>584</v>
      </c>
      <c r="D197" t="s">
        <v>269</v>
      </c>
      <c r="E197" t="s">
        <v>281</v>
      </c>
      <c r="F197" s="3">
        <v>44.97</v>
      </c>
      <c r="G197" s="3">
        <v>2.38</v>
      </c>
      <c r="H197" s="3">
        <v>10.34</v>
      </c>
      <c r="I197" s="3">
        <v>12.760662</v>
      </c>
      <c r="J197" s="3">
        <v>0.18</v>
      </c>
      <c r="K197" s="3">
        <v>12.59</v>
      </c>
      <c r="L197" s="3">
        <v>10.210000000000001</v>
      </c>
      <c r="M197" s="3">
        <v>3.06</v>
      </c>
      <c r="N197" s="3">
        <v>0.88</v>
      </c>
      <c r="O197" s="3">
        <v>0.43</v>
      </c>
      <c r="P197" s="3">
        <f>SUM(F197:H197)+SUM(I197:O197)</f>
        <v>97.800662000000003</v>
      </c>
      <c r="Q197" s="3"/>
      <c r="R197" s="3">
        <f>M197+N197</f>
        <v>3.94</v>
      </c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U197" s="3"/>
      <c r="CV197" s="3"/>
      <c r="CX197" s="8"/>
      <c r="CZ197" s="2"/>
      <c r="DA197" s="2"/>
    </row>
    <row r="198" spans="1:105" x14ac:dyDescent="0.2">
      <c r="A198" t="s">
        <v>400</v>
      </c>
      <c r="B198" t="s">
        <v>266</v>
      </c>
      <c r="C198" t="s">
        <v>585</v>
      </c>
      <c r="D198" t="s">
        <v>269</v>
      </c>
      <c r="E198" t="s">
        <v>281</v>
      </c>
      <c r="F198" s="3">
        <v>47.25</v>
      </c>
      <c r="G198" s="3">
        <v>2.5</v>
      </c>
      <c r="H198" s="3">
        <v>13.7</v>
      </c>
      <c r="I198" s="3">
        <v>12.415671999999999</v>
      </c>
      <c r="J198" s="3">
        <v>0.19</v>
      </c>
      <c r="K198" s="3">
        <v>7.8</v>
      </c>
      <c r="L198" s="3">
        <v>9.4</v>
      </c>
      <c r="M198" s="3">
        <v>3.08</v>
      </c>
      <c r="N198" s="3">
        <v>1.38</v>
      </c>
      <c r="O198" s="3">
        <v>0.59</v>
      </c>
      <c r="P198" s="3">
        <f>SUM(F198:H198)+SUM(I198:O198)</f>
        <v>98.305672000000015</v>
      </c>
      <c r="Q198" s="3"/>
      <c r="R198" s="3">
        <f>M198+N198</f>
        <v>4.46</v>
      </c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U198" s="3"/>
      <c r="CV198" s="3"/>
      <c r="CX198" s="8"/>
      <c r="CZ198" s="2"/>
      <c r="DA198" s="2"/>
    </row>
    <row r="199" spans="1:105" x14ac:dyDescent="0.2">
      <c r="A199" t="s">
        <v>400</v>
      </c>
      <c r="B199" t="s">
        <v>266</v>
      </c>
      <c r="C199" t="s">
        <v>586</v>
      </c>
      <c r="D199" t="s">
        <v>269</v>
      </c>
      <c r="E199" t="s">
        <v>281</v>
      </c>
      <c r="F199" s="3">
        <v>45.06</v>
      </c>
      <c r="G199" s="3">
        <v>2.6</v>
      </c>
      <c r="H199" s="3">
        <v>10.92</v>
      </c>
      <c r="I199" s="3">
        <v>12.346674</v>
      </c>
      <c r="J199" s="3">
        <v>0.18</v>
      </c>
      <c r="K199" s="3">
        <v>11.63</v>
      </c>
      <c r="L199" s="3">
        <v>11.7</v>
      </c>
      <c r="M199" s="3">
        <v>2.68</v>
      </c>
      <c r="N199" s="3">
        <v>1</v>
      </c>
      <c r="O199" s="3">
        <v>0.43</v>
      </c>
      <c r="P199" s="3">
        <f>SUM(F199:H199)+SUM(I199:O199)</f>
        <v>98.546673999999996</v>
      </c>
      <c r="Q199" s="3"/>
      <c r="R199" s="3">
        <f>M199+N199</f>
        <v>3.68</v>
      </c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U199" s="3"/>
      <c r="CV199" s="3"/>
      <c r="CX199" s="8"/>
      <c r="CZ199" s="2"/>
      <c r="DA199" s="2"/>
    </row>
    <row r="200" spans="1:105" x14ac:dyDescent="0.2">
      <c r="A200" t="s">
        <v>400</v>
      </c>
      <c r="B200" t="s">
        <v>266</v>
      </c>
      <c r="C200" t="s">
        <v>587</v>
      </c>
      <c r="D200" t="s">
        <v>269</v>
      </c>
      <c r="E200" t="s">
        <v>281</v>
      </c>
      <c r="F200" s="3">
        <v>43.46</v>
      </c>
      <c r="G200" s="3">
        <v>2.88</v>
      </c>
      <c r="H200" s="3">
        <v>13</v>
      </c>
      <c r="I200" s="3">
        <v>13.195652000000001</v>
      </c>
      <c r="J200" s="3">
        <v>0.2</v>
      </c>
      <c r="K200" s="3">
        <v>8.41</v>
      </c>
      <c r="L200" s="3">
        <v>9.65</v>
      </c>
      <c r="M200" s="3">
        <v>2.59</v>
      </c>
      <c r="N200" s="3">
        <v>1.66</v>
      </c>
      <c r="O200" s="3">
        <v>0.75</v>
      </c>
      <c r="P200" s="3">
        <f>SUM(F200:H200)+SUM(I200:O200)</f>
        <v>95.795652000000004</v>
      </c>
      <c r="Q200" s="3"/>
      <c r="R200" s="3">
        <f>M200+N200</f>
        <v>4.25</v>
      </c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U200" s="3"/>
      <c r="CV200" s="3"/>
      <c r="CX200" s="8"/>
      <c r="CZ200" s="2"/>
      <c r="DA200" s="2"/>
    </row>
    <row r="201" spans="1:105" x14ac:dyDescent="0.2">
      <c r="A201" t="s">
        <v>400</v>
      </c>
      <c r="B201" t="s">
        <v>266</v>
      </c>
      <c r="C201" t="s">
        <v>588</v>
      </c>
      <c r="D201" t="s">
        <v>269</v>
      </c>
      <c r="E201" t="s">
        <v>272</v>
      </c>
      <c r="F201" s="3">
        <v>39.049999999999997</v>
      </c>
      <c r="G201" s="3">
        <v>2.64</v>
      </c>
      <c r="H201" s="3">
        <v>11.55</v>
      </c>
      <c r="I201" s="3">
        <v>13.718638</v>
      </c>
      <c r="J201" s="3">
        <v>0.27</v>
      </c>
      <c r="K201" s="3">
        <v>9.7200000000000006</v>
      </c>
      <c r="L201" s="3">
        <v>11.8</v>
      </c>
      <c r="M201" s="3">
        <v>4.07</v>
      </c>
      <c r="N201" s="3">
        <v>1.07</v>
      </c>
      <c r="O201" s="3">
        <v>1.0900000000000001</v>
      </c>
      <c r="P201" s="3">
        <f>SUM(F201:H201)+SUM(I201:O201)</f>
        <v>94.978638000000004</v>
      </c>
      <c r="Q201" s="3"/>
      <c r="R201" s="3">
        <f>M201+N201</f>
        <v>5.1400000000000006</v>
      </c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U201" s="3"/>
      <c r="CV201" s="3"/>
      <c r="CX201" s="8"/>
      <c r="CZ201" s="2"/>
      <c r="DA201" s="2"/>
    </row>
    <row r="202" spans="1:105" x14ac:dyDescent="0.2">
      <c r="A202" t="s">
        <v>400</v>
      </c>
      <c r="B202" t="s">
        <v>266</v>
      </c>
      <c r="C202" t="s">
        <v>589</v>
      </c>
      <c r="D202" t="s">
        <v>269</v>
      </c>
      <c r="E202" t="s">
        <v>272</v>
      </c>
      <c r="F202" s="3">
        <v>42.29</v>
      </c>
      <c r="G202" s="3">
        <v>2.4700000000000002</v>
      </c>
      <c r="H202" s="3">
        <v>11.22</v>
      </c>
      <c r="I202" s="3">
        <v>12.158678000000002</v>
      </c>
      <c r="J202" s="3">
        <v>0.2</v>
      </c>
      <c r="K202" s="3">
        <v>11.69</v>
      </c>
      <c r="L202" s="3">
        <v>12.63</v>
      </c>
      <c r="M202" s="3">
        <v>2.69</v>
      </c>
      <c r="N202" s="3">
        <v>0.61</v>
      </c>
      <c r="O202" s="3">
        <v>0.89</v>
      </c>
      <c r="P202" s="3">
        <f>SUM(F202:H202)+SUM(I202:O202)</f>
        <v>96.848678000000007</v>
      </c>
      <c r="Q202" s="3"/>
      <c r="R202" s="3">
        <f>M202+N202</f>
        <v>3.3</v>
      </c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U202" s="3"/>
      <c r="CV202" s="3"/>
      <c r="CX202" s="8"/>
      <c r="CZ202" s="2"/>
      <c r="DA202" s="2"/>
    </row>
    <row r="203" spans="1:105" x14ac:dyDescent="0.2">
      <c r="A203" t="s">
        <v>400</v>
      </c>
      <c r="B203" t="s">
        <v>266</v>
      </c>
      <c r="C203" t="s">
        <v>590</v>
      </c>
      <c r="D203" t="s">
        <v>269</v>
      </c>
      <c r="E203" t="s">
        <v>272</v>
      </c>
      <c r="F203" s="3">
        <v>40.81</v>
      </c>
      <c r="G203" s="3">
        <v>4.2</v>
      </c>
      <c r="H203" s="3">
        <v>11.33</v>
      </c>
      <c r="I203" s="3">
        <v>12.760662</v>
      </c>
      <c r="J203" s="3">
        <v>0.19</v>
      </c>
      <c r="K203" s="3">
        <v>10.08</v>
      </c>
      <c r="L203" s="3">
        <v>12.07</v>
      </c>
      <c r="M203" s="3">
        <v>4.74</v>
      </c>
      <c r="N203" s="3">
        <v>0.66</v>
      </c>
      <c r="O203" s="3">
        <v>0.72</v>
      </c>
      <c r="P203" s="3">
        <f>SUM(F203:H203)+SUM(I203:O203)</f>
        <v>97.560662000000008</v>
      </c>
      <c r="Q203" s="3"/>
      <c r="R203" s="3">
        <f>M203+N203</f>
        <v>5.4</v>
      </c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U203" s="3"/>
      <c r="CV203" s="3"/>
      <c r="CX203" s="8"/>
      <c r="CZ203" s="2"/>
      <c r="DA203" s="2"/>
    </row>
    <row r="204" spans="1:105" x14ac:dyDescent="0.2">
      <c r="A204" t="s">
        <v>400</v>
      </c>
      <c r="B204" t="s">
        <v>266</v>
      </c>
      <c r="C204" t="s">
        <v>591</v>
      </c>
      <c r="D204" t="s">
        <v>269</v>
      </c>
      <c r="E204" t="s">
        <v>272</v>
      </c>
      <c r="F204" s="3">
        <v>41.22</v>
      </c>
      <c r="G204" s="3">
        <v>3.53</v>
      </c>
      <c r="H204" s="3">
        <v>14.16</v>
      </c>
      <c r="I204" s="3">
        <v>14.231624</v>
      </c>
      <c r="J204" s="3">
        <v>0.24</v>
      </c>
      <c r="K204" s="3">
        <v>5.07</v>
      </c>
      <c r="L204" s="3">
        <v>9.8800000000000008</v>
      </c>
      <c r="M204" s="3">
        <v>6.75</v>
      </c>
      <c r="N204" s="3">
        <v>1.1399999999999999</v>
      </c>
      <c r="O204" s="3">
        <v>1.1100000000000001</v>
      </c>
      <c r="P204" s="3">
        <f>SUM(F204:H204)+SUM(I204:O204)</f>
        <v>97.331624000000005</v>
      </c>
      <c r="Q204" s="3"/>
      <c r="R204" s="3">
        <f>M204+N204</f>
        <v>7.89</v>
      </c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U204" s="3"/>
      <c r="CV204" s="3"/>
      <c r="CX204" s="8"/>
      <c r="CZ204" s="2"/>
      <c r="DA204" s="2"/>
    </row>
    <row r="205" spans="1:105" x14ac:dyDescent="0.2">
      <c r="A205" t="s">
        <v>400</v>
      </c>
      <c r="B205" t="s">
        <v>266</v>
      </c>
      <c r="C205" t="s">
        <v>592</v>
      </c>
      <c r="D205" t="s">
        <v>269</v>
      </c>
      <c r="E205" t="s">
        <v>272</v>
      </c>
      <c r="F205" s="3">
        <v>42.17</v>
      </c>
      <c r="G205" s="3">
        <v>2.3199999999999998</v>
      </c>
      <c r="H205" s="3">
        <v>11.67</v>
      </c>
      <c r="I205" s="3">
        <v>12.277676</v>
      </c>
      <c r="J205" s="3">
        <v>0.21</v>
      </c>
      <c r="K205" s="3">
        <v>11.31</v>
      </c>
      <c r="L205" s="3">
        <v>12.04</v>
      </c>
      <c r="M205" s="3">
        <v>4.3499999999999996</v>
      </c>
      <c r="N205" s="3">
        <v>0.76</v>
      </c>
      <c r="O205" s="3">
        <v>0.72</v>
      </c>
      <c r="P205" s="3">
        <f>SUM(F205:H205)+SUM(I205:O205)</f>
        <v>97.827675999999997</v>
      </c>
      <c r="Q205" s="3"/>
      <c r="R205" s="3">
        <f>M205+N205</f>
        <v>5.1099999999999994</v>
      </c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U205" s="3"/>
      <c r="CV205" s="3"/>
      <c r="CX205" s="8"/>
      <c r="CZ205" s="2"/>
      <c r="DA205" s="2"/>
    </row>
    <row r="206" spans="1:105" x14ac:dyDescent="0.2">
      <c r="A206" t="s">
        <v>400</v>
      </c>
      <c r="B206" t="s">
        <v>266</v>
      </c>
      <c r="C206" t="s">
        <v>593</v>
      </c>
      <c r="D206" t="s">
        <v>269</v>
      </c>
      <c r="E206" t="s">
        <v>272</v>
      </c>
      <c r="F206" s="3">
        <v>47.38</v>
      </c>
      <c r="G206" s="3">
        <v>3.33</v>
      </c>
      <c r="H206" s="3">
        <v>12.1</v>
      </c>
      <c r="I206" s="3">
        <v>12.395671999999999</v>
      </c>
      <c r="J206" s="3">
        <v>0.19</v>
      </c>
      <c r="K206" s="3">
        <v>9.84</v>
      </c>
      <c r="L206" s="3">
        <v>10.78</v>
      </c>
      <c r="M206" s="3">
        <v>4.76</v>
      </c>
      <c r="N206" s="3">
        <v>0.68</v>
      </c>
      <c r="O206" s="3">
        <v>0.63</v>
      </c>
      <c r="P206" s="3">
        <f>SUM(F206:H206)+SUM(I206:O206)</f>
        <v>102.085672</v>
      </c>
      <c r="Q206" s="3"/>
      <c r="R206" s="3">
        <f>M206+N206</f>
        <v>5.4399999999999995</v>
      </c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U206" s="3"/>
      <c r="CV206" s="3"/>
      <c r="CX206" s="8"/>
      <c r="CZ206" s="2"/>
      <c r="DA206" s="2"/>
    </row>
    <row r="207" spans="1:105" x14ac:dyDescent="0.2">
      <c r="A207" t="s">
        <v>400</v>
      </c>
      <c r="B207" t="s">
        <v>266</v>
      </c>
      <c r="C207" t="s">
        <v>594</v>
      </c>
      <c r="D207" t="s">
        <v>269</v>
      </c>
      <c r="E207" t="s">
        <v>473</v>
      </c>
      <c r="F207" s="3">
        <v>39.5</v>
      </c>
      <c r="G207" s="3">
        <v>3.25</v>
      </c>
      <c r="H207" s="3">
        <v>11.15</v>
      </c>
      <c r="I207" s="3">
        <v>12.829660000000001</v>
      </c>
      <c r="J207" s="3">
        <v>0.22</v>
      </c>
      <c r="K207" s="3">
        <v>11.32</v>
      </c>
      <c r="L207" s="3">
        <v>12.66</v>
      </c>
      <c r="M207" s="3">
        <v>4.41</v>
      </c>
      <c r="N207" s="3">
        <v>1.25</v>
      </c>
      <c r="O207" s="3">
        <v>0.88</v>
      </c>
      <c r="P207" s="3">
        <f>SUM(F207:H207)+SUM(I207:O207)</f>
        <v>97.469660000000005</v>
      </c>
      <c r="Q207" s="3"/>
      <c r="R207" s="3">
        <f>M207+N207</f>
        <v>5.66</v>
      </c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U207" s="3"/>
      <c r="CV207" s="3"/>
      <c r="CX207" s="8"/>
      <c r="CZ207" s="2"/>
      <c r="DA207" s="2"/>
    </row>
    <row r="208" spans="1:105" x14ac:dyDescent="0.2">
      <c r="A208" t="s">
        <v>400</v>
      </c>
      <c r="B208" t="s">
        <v>266</v>
      </c>
      <c r="C208" t="s">
        <v>595</v>
      </c>
      <c r="D208" t="s">
        <v>269</v>
      </c>
      <c r="E208" t="s">
        <v>473</v>
      </c>
      <c r="F208" s="3">
        <v>38.76</v>
      </c>
      <c r="G208" s="3">
        <v>2.91</v>
      </c>
      <c r="H208" s="3">
        <v>10.64</v>
      </c>
      <c r="I208" s="3">
        <v>13.935632</v>
      </c>
      <c r="J208" s="3">
        <v>0.23</v>
      </c>
      <c r="K208" s="3">
        <v>10.75</v>
      </c>
      <c r="L208" s="3">
        <v>13.01</v>
      </c>
      <c r="M208" s="3">
        <v>4.83</v>
      </c>
      <c r="N208" s="3">
        <v>1.8</v>
      </c>
      <c r="O208" s="3">
        <v>1.27</v>
      </c>
      <c r="P208" s="3">
        <f>SUM(F208:H208)+SUM(I208:O208)</f>
        <v>98.135632000000001</v>
      </c>
      <c r="Q208" s="3"/>
      <c r="R208" s="3">
        <f>M208+N208</f>
        <v>6.63</v>
      </c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U208" s="3"/>
      <c r="CV208" s="3"/>
      <c r="CX208" s="8"/>
      <c r="CZ208" s="2"/>
      <c r="DA208" s="2"/>
    </row>
    <row r="209" spans="1:105" x14ac:dyDescent="0.2">
      <c r="A209" t="s">
        <v>400</v>
      </c>
      <c r="B209" t="s">
        <v>266</v>
      </c>
      <c r="C209" t="s">
        <v>596</v>
      </c>
      <c r="D209" t="s">
        <v>269</v>
      </c>
      <c r="E209" t="s">
        <v>473</v>
      </c>
      <c r="F209" s="3">
        <v>37.83</v>
      </c>
      <c r="G209" s="3">
        <v>2.9</v>
      </c>
      <c r="H209" s="3">
        <v>10.29</v>
      </c>
      <c r="I209" s="3">
        <v>13.787636000000001</v>
      </c>
      <c r="J209" s="3">
        <v>0.22</v>
      </c>
      <c r="K209" s="3">
        <v>10.92</v>
      </c>
      <c r="L209" s="3">
        <v>14</v>
      </c>
      <c r="M209" s="3">
        <v>3.49</v>
      </c>
      <c r="N209" s="3">
        <v>1.46</v>
      </c>
      <c r="O209" s="3">
        <v>1.24</v>
      </c>
      <c r="P209" s="3">
        <f>SUM(F209:H209)+SUM(I209:O209)</f>
        <v>96.137636000000001</v>
      </c>
      <c r="Q209" s="3"/>
      <c r="R209" s="3">
        <f>M209+N209</f>
        <v>4.95</v>
      </c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U209" s="3"/>
      <c r="CV209" s="3"/>
      <c r="CX209" s="8"/>
      <c r="CZ209" s="2"/>
      <c r="DA209" s="2"/>
    </row>
    <row r="210" spans="1:105" x14ac:dyDescent="0.2">
      <c r="A210" t="s">
        <v>298</v>
      </c>
      <c r="B210" t="s">
        <v>266</v>
      </c>
      <c r="C210" t="s">
        <v>597</v>
      </c>
      <c r="D210" t="s">
        <v>269</v>
      </c>
      <c r="E210" t="s">
        <v>272</v>
      </c>
      <c r="F210" s="3">
        <v>40.35</v>
      </c>
      <c r="G210" s="3">
        <v>3.4</v>
      </c>
      <c r="H210" s="3">
        <v>11.35</v>
      </c>
      <c r="I210" s="3">
        <v>13.050484000000001</v>
      </c>
      <c r="J210" s="3">
        <v>0.21</v>
      </c>
      <c r="K210" s="3">
        <v>12.95</v>
      </c>
      <c r="L210" s="3">
        <v>11.65</v>
      </c>
      <c r="M210" s="3">
        <v>2.6</v>
      </c>
      <c r="N210" s="3">
        <v>0.65</v>
      </c>
      <c r="O210" s="3"/>
      <c r="P210" s="3">
        <f>SUM(F210:H210)+SUM(I210:O210)</f>
        <v>96.210484000000008</v>
      </c>
      <c r="Q210" s="3"/>
      <c r="R210" s="3">
        <f>M210+N210</f>
        <v>3.25</v>
      </c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U210" s="3"/>
      <c r="CV210" s="3"/>
      <c r="CX210" s="8"/>
      <c r="CZ210" s="2"/>
      <c r="DA210" s="2"/>
    </row>
    <row r="211" spans="1:105" x14ac:dyDescent="0.2">
      <c r="A211" t="s">
        <v>298</v>
      </c>
      <c r="B211" t="s">
        <v>266</v>
      </c>
      <c r="C211" t="s">
        <v>598</v>
      </c>
      <c r="D211" t="s">
        <v>269</v>
      </c>
      <c r="E211" t="s">
        <v>282</v>
      </c>
      <c r="F211" s="3">
        <v>46.1</v>
      </c>
      <c r="G211" s="3">
        <v>3</v>
      </c>
      <c r="H211" s="3">
        <v>14.8</v>
      </c>
      <c r="I211" s="3">
        <v>12.605032000000001</v>
      </c>
      <c r="J211" s="3">
        <v>0.21</v>
      </c>
      <c r="K211" s="3">
        <v>6.6</v>
      </c>
      <c r="L211" s="3">
        <v>11.3</v>
      </c>
      <c r="M211" s="3">
        <v>2.8</v>
      </c>
      <c r="N211" s="3">
        <v>1.2</v>
      </c>
      <c r="O211" s="3"/>
      <c r="P211" s="3">
        <f>SUM(F211:H211)+SUM(I211:O211)</f>
        <v>98.615032000000014</v>
      </c>
      <c r="Q211" s="3"/>
      <c r="R211" s="3">
        <f>M211+N211</f>
        <v>4</v>
      </c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U211" s="3"/>
      <c r="CV211" s="3"/>
      <c r="CX211" s="8"/>
      <c r="CZ211" s="2"/>
      <c r="DA211" s="2"/>
    </row>
    <row r="212" spans="1:105" x14ac:dyDescent="0.2">
      <c r="A212" t="s">
        <v>298</v>
      </c>
      <c r="B212" t="s">
        <v>266</v>
      </c>
      <c r="C212" t="s">
        <v>599</v>
      </c>
      <c r="D212" t="s">
        <v>269</v>
      </c>
      <c r="E212" t="s">
        <v>282</v>
      </c>
      <c r="F212" s="3">
        <v>39.25</v>
      </c>
      <c r="G212" s="3">
        <v>2.8</v>
      </c>
      <c r="H212" s="3">
        <v>11.3</v>
      </c>
      <c r="I212" s="3">
        <v>12.4283</v>
      </c>
      <c r="J212" s="3">
        <v>0.21</v>
      </c>
      <c r="K212" s="3">
        <v>14.25</v>
      </c>
      <c r="L212" s="3">
        <v>12.75</v>
      </c>
      <c r="M212" s="3">
        <v>2.75</v>
      </c>
      <c r="N212" s="3">
        <v>0.6</v>
      </c>
      <c r="O212" s="3"/>
      <c r="P212" s="3">
        <f>SUM(F212:H212)+SUM(I212:O212)</f>
        <v>96.338300000000004</v>
      </c>
      <c r="Q212" s="3"/>
      <c r="R212" s="3">
        <f>M212+N212</f>
        <v>3.35</v>
      </c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U212" s="3"/>
      <c r="CV212" s="3"/>
      <c r="CX212" s="8"/>
      <c r="CZ212" s="2"/>
      <c r="DA212" s="2"/>
    </row>
    <row r="213" spans="1:105" x14ac:dyDescent="0.2">
      <c r="A213" t="s">
        <v>298</v>
      </c>
      <c r="B213" t="s">
        <v>266</v>
      </c>
      <c r="C213" t="s">
        <v>600</v>
      </c>
      <c r="D213" t="s">
        <v>269</v>
      </c>
      <c r="E213" t="s">
        <v>455</v>
      </c>
      <c r="F213" s="3">
        <v>40</v>
      </c>
      <c r="G213" s="3">
        <v>2.6</v>
      </c>
      <c r="H213" s="3">
        <v>10.8</v>
      </c>
      <c r="I213" s="3">
        <v>12.604874000000002</v>
      </c>
      <c r="J213" s="3">
        <v>0.21</v>
      </c>
      <c r="K213" s="3">
        <v>13.05</v>
      </c>
      <c r="L213" s="3">
        <v>12.85</v>
      </c>
      <c r="M213" s="3">
        <v>1.6</v>
      </c>
      <c r="N213" s="3">
        <v>0.5</v>
      </c>
      <c r="O213" s="3"/>
      <c r="P213" s="3">
        <f>SUM(F213:H213)+SUM(I213:O213)</f>
        <v>94.214874000000009</v>
      </c>
      <c r="Q213" s="3"/>
      <c r="R213" s="3">
        <f>M213+N213</f>
        <v>2.1</v>
      </c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U213" s="3"/>
      <c r="CV213" s="3"/>
      <c r="CX213" s="8"/>
      <c r="CZ213" s="2"/>
      <c r="DA213" s="2"/>
    </row>
    <row r="214" spans="1:105" x14ac:dyDescent="0.2">
      <c r="A214" t="s">
        <v>265</v>
      </c>
      <c r="B214" t="s">
        <v>266</v>
      </c>
      <c r="C214">
        <v>15</v>
      </c>
      <c r="D214" t="s">
        <v>269</v>
      </c>
      <c r="E214" t="s">
        <v>288</v>
      </c>
      <c r="F214" s="3">
        <v>46.2</v>
      </c>
      <c r="G214" s="3">
        <v>2.6</v>
      </c>
      <c r="H214" s="3">
        <v>12.8</v>
      </c>
      <c r="I214" s="3">
        <v>12.12926</v>
      </c>
      <c r="J214" s="3">
        <v>0.2</v>
      </c>
      <c r="K214" s="3">
        <v>8</v>
      </c>
      <c r="L214" s="3">
        <v>10.9</v>
      </c>
      <c r="M214" s="3">
        <v>2.38</v>
      </c>
      <c r="N214" s="3">
        <v>1.05</v>
      </c>
      <c r="O214" s="3">
        <v>0.95</v>
      </c>
      <c r="P214" s="3">
        <f>SUM(F214:H214)+SUM(I214:O214)</f>
        <v>97.20926</v>
      </c>
      <c r="Q214" s="3"/>
      <c r="R214" s="3">
        <f>M214+N214</f>
        <v>3.4299999999999997</v>
      </c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U214" s="3"/>
      <c r="CV214" s="3"/>
      <c r="CX214" s="8"/>
      <c r="CZ214" s="2"/>
      <c r="DA214" s="2"/>
    </row>
    <row r="215" spans="1:105" x14ac:dyDescent="0.2">
      <c r="A215" t="s">
        <v>265</v>
      </c>
      <c r="B215" t="s">
        <v>266</v>
      </c>
      <c r="C215">
        <v>19</v>
      </c>
      <c r="D215" t="s">
        <v>269</v>
      </c>
      <c r="E215" t="s">
        <v>288</v>
      </c>
      <c r="F215" s="3">
        <v>44.21</v>
      </c>
      <c r="G215" s="3">
        <v>2.36</v>
      </c>
      <c r="H215" s="3">
        <v>10.08</v>
      </c>
      <c r="I215" s="3">
        <v>11.963308</v>
      </c>
      <c r="J215" s="3">
        <v>0.19</v>
      </c>
      <c r="K215" s="3">
        <v>13.37</v>
      </c>
      <c r="L215" s="3">
        <v>12.23</v>
      </c>
      <c r="M215" s="3">
        <v>1.83</v>
      </c>
      <c r="N215" s="3">
        <v>1.1000000000000001</v>
      </c>
      <c r="O215" s="3">
        <v>0.47</v>
      </c>
      <c r="P215" s="3">
        <f>SUM(F215:H215)+SUM(I215:O215)</f>
        <v>97.803308000000001</v>
      </c>
      <c r="Q215" s="3"/>
      <c r="R215" s="3">
        <f>M215+N215</f>
        <v>2.93</v>
      </c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U215" s="3"/>
      <c r="CV215" s="3"/>
      <c r="CX215" s="8"/>
      <c r="CZ215" s="2"/>
      <c r="DA215" s="2"/>
    </row>
    <row r="216" spans="1:105" x14ac:dyDescent="0.2">
      <c r="A216" t="s">
        <v>265</v>
      </c>
      <c r="B216" t="s">
        <v>266</v>
      </c>
      <c r="C216">
        <v>28</v>
      </c>
      <c r="D216" t="s">
        <v>269</v>
      </c>
      <c r="E216" t="s">
        <v>288</v>
      </c>
      <c r="F216" s="3">
        <v>44.19</v>
      </c>
      <c r="G216" s="3">
        <v>1.99</v>
      </c>
      <c r="H216" s="3">
        <v>8.7100000000000009</v>
      </c>
      <c r="I216" s="3">
        <v>12.223547999999999</v>
      </c>
      <c r="J216" s="3">
        <v>0.2</v>
      </c>
      <c r="K216" s="3">
        <v>14.8</v>
      </c>
      <c r="L216" s="3">
        <v>12</v>
      </c>
      <c r="M216" s="3">
        <v>1.4</v>
      </c>
      <c r="N216" s="3">
        <v>0.83</v>
      </c>
      <c r="O216" s="3">
        <v>0.28999999999999998</v>
      </c>
      <c r="P216" s="3">
        <f>SUM(F216:H216)+SUM(I216:O216)</f>
        <v>96.63354799999999</v>
      </c>
      <c r="Q216" s="3"/>
      <c r="R216" s="3">
        <f>M216+N216</f>
        <v>2.23</v>
      </c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U216" s="3"/>
      <c r="CV216" s="3"/>
      <c r="CX216" s="8"/>
      <c r="CZ216" s="2"/>
      <c r="DA216" s="2"/>
    </row>
    <row r="217" spans="1:105" x14ac:dyDescent="0.2">
      <c r="A217" t="s">
        <v>265</v>
      </c>
      <c r="B217" t="s">
        <v>266</v>
      </c>
      <c r="C217">
        <v>30</v>
      </c>
      <c r="D217" t="s">
        <v>269</v>
      </c>
      <c r="E217" t="s">
        <v>288</v>
      </c>
      <c r="F217" s="3">
        <v>42.3</v>
      </c>
      <c r="G217" s="3">
        <v>2.29</v>
      </c>
      <c r="H217" s="3">
        <v>8.5</v>
      </c>
      <c r="I217" s="3">
        <v>13.35932</v>
      </c>
      <c r="J217" s="3">
        <v>0.19</v>
      </c>
      <c r="K217" s="3">
        <v>17.7</v>
      </c>
      <c r="L217" s="3">
        <v>10.3</v>
      </c>
      <c r="M217" s="3">
        <v>1.26</v>
      </c>
      <c r="N217" s="3">
        <v>0.75</v>
      </c>
      <c r="O217" s="3">
        <v>1.07</v>
      </c>
      <c r="P217" s="3">
        <f>SUM(F217:H217)+SUM(I217:O217)</f>
        <v>97.719319999999982</v>
      </c>
      <c r="Q217" s="3"/>
      <c r="R217" s="3">
        <f>M217+N217</f>
        <v>2.0099999999999998</v>
      </c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U217" s="3"/>
      <c r="CV217" s="3"/>
      <c r="CX217" s="8"/>
      <c r="CZ217" s="2"/>
      <c r="DA217" s="2"/>
    </row>
    <row r="218" spans="1:105" x14ac:dyDescent="0.2">
      <c r="A218" t="s">
        <v>265</v>
      </c>
      <c r="B218" t="s">
        <v>266</v>
      </c>
      <c r="C218">
        <v>31</v>
      </c>
      <c r="D218" t="s">
        <v>269</v>
      </c>
      <c r="E218" t="s">
        <v>288</v>
      </c>
      <c r="F218" s="3">
        <v>45.82</v>
      </c>
      <c r="G218" s="3">
        <v>2.33</v>
      </c>
      <c r="H218" s="3">
        <v>11.92</v>
      </c>
      <c r="I218" s="3">
        <v>12.111846</v>
      </c>
      <c r="J218" s="3">
        <v>0.19</v>
      </c>
      <c r="K218" s="3">
        <v>8.99</v>
      </c>
      <c r="L218" s="3">
        <v>11.58</v>
      </c>
      <c r="M218" s="3">
        <v>2.15</v>
      </c>
      <c r="N218" s="3">
        <v>0.94</v>
      </c>
      <c r="O218" s="3">
        <v>0.38</v>
      </c>
      <c r="P218" s="3">
        <f>SUM(F218:H218)+SUM(I218:O218)</f>
        <v>96.411845999999997</v>
      </c>
      <c r="Q218" s="3"/>
      <c r="R218" s="3">
        <f>M218+N218</f>
        <v>3.09</v>
      </c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U218" s="3"/>
      <c r="CV218" s="3"/>
      <c r="CX218" s="8"/>
      <c r="CZ218" s="2"/>
      <c r="DA218" s="2"/>
    </row>
    <row r="219" spans="1:105" x14ac:dyDescent="0.2">
      <c r="A219" t="s">
        <v>265</v>
      </c>
      <c r="B219" t="s">
        <v>266</v>
      </c>
      <c r="C219">
        <v>144</v>
      </c>
      <c r="D219" t="s">
        <v>269</v>
      </c>
      <c r="E219" t="s">
        <v>288</v>
      </c>
      <c r="F219" s="3">
        <v>44.74</v>
      </c>
      <c r="G219" s="3">
        <v>2.4700000000000002</v>
      </c>
      <c r="H219" s="3">
        <v>10.93</v>
      </c>
      <c r="I219" s="3">
        <v>12.686716000000001</v>
      </c>
      <c r="J219" s="3">
        <v>0.19</v>
      </c>
      <c r="K219" s="3">
        <v>10.119999999999999</v>
      </c>
      <c r="L219" s="3">
        <v>12.23</v>
      </c>
      <c r="M219" s="3">
        <v>1.76</v>
      </c>
      <c r="N219" s="3">
        <v>0.96</v>
      </c>
      <c r="O219" s="3">
        <v>0.44</v>
      </c>
      <c r="P219" s="3">
        <f>SUM(F219:H219)+SUM(I219:O219)</f>
        <v>96.526715999999993</v>
      </c>
      <c r="Q219" s="3"/>
      <c r="R219" s="3">
        <f>M219+N219</f>
        <v>2.7199999999999998</v>
      </c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U219" s="3"/>
      <c r="CV219" s="3"/>
      <c r="CX219" s="8"/>
      <c r="CZ219" s="2"/>
      <c r="DA219" s="2"/>
    </row>
    <row r="220" spans="1:105" x14ac:dyDescent="0.2">
      <c r="A220" t="s">
        <v>265</v>
      </c>
      <c r="B220" t="s">
        <v>266</v>
      </c>
      <c r="C220">
        <v>150</v>
      </c>
      <c r="D220" t="s">
        <v>269</v>
      </c>
      <c r="E220" t="s">
        <v>288</v>
      </c>
      <c r="F220" s="3">
        <v>45.69</v>
      </c>
      <c r="G220" s="3">
        <v>2.34</v>
      </c>
      <c r="H220" s="3">
        <v>10.06</v>
      </c>
      <c r="I220" s="3">
        <v>12.231224000000001</v>
      </c>
      <c r="J220" s="3">
        <v>0.19</v>
      </c>
      <c r="K220" s="3">
        <v>12.79</v>
      </c>
      <c r="L220" s="3">
        <v>12.13</v>
      </c>
      <c r="M220" s="3">
        <v>2.0699999999999998</v>
      </c>
      <c r="N220" s="3">
        <v>0.9</v>
      </c>
      <c r="O220" s="3">
        <v>0.38</v>
      </c>
      <c r="P220" s="3">
        <f>SUM(F220:H220)+SUM(I220:O220)</f>
        <v>98.781224000000009</v>
      </c>
      <c r="Q220" s="3"/>
      <c r="R220" s="3">
        <f>M220+N220</f>
        <v>2.9699999999999998</v>
      </c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U220" s="3"/>
      <c r="CV220" s="3"/>
      <c r="CX220" s="8"/>
      <c r="CZ220" s="2"/>
      <c r="DA220" s="2"/>
    </row>
    <row r="221" spans="1:105" x14ac:dyDescent="0.2">
      <c r="A221" t="s">
        <v>265</v>
      </c>
      <c r="B221" t="s">
        <v>266</v>
      </c>
      <c r="C221">
        <v>105</v>
      </c>
      <c r="D221" t="s">
        <v>269</v>
      </c>
      <c r="E221" t="s">
        <v>375</v>
      </c>
      <c r="F221" s="3">
        <v>44.62</v>
      </c>
      <c r="G221" s="3">
        <v>2.89</v>
      </c>
      <c r="H221" s="3">
        <v>13.27</v>
      </c>
      <c r="I221" s="3">
        <v>12.384812</v>
      </c>
      <c r="J221" s="3">
        <v>0.21</v>
      </c>
      <c r="K221" s="3">
        <v>8.0500000000000007</v>
      </c>
      <c r="L221" s="3">
        <v>10.38</v>
      </c>
      <c r="M221" s="3">
        <v>2.63</v>
      </c>
      <c r="N221" s="3">
        <v>1.1100000000000001</v>
      </c>
      <c r="O221" s="3">
        <v>0.72</v>
      </c>
      <c r="P221" s="3">
        <f>SUM(F221:H221)+SUM(I221:O221)</f>
        <v>96.264812000000006</v>
      </c>
      <c r="Q221" s="3"/>
      <c r="R221" s="3">
        <f>M221+N221</f>
        <v>3.74</v>
      </c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U221" s="3"/>
      <c r="CV221" s="3"/>
      <c r="CX221" s="8"/>
      <c r="CZ221" s="2"/>
      <c r="DA221" s="2"/>
    </row>
    <row r="222" spans="1:105" x14ac:dyDescent="0.2">
      <c r="A222" t="s">
        <v>265</v>
      </c>
      <c r="B222" t="s">
        <v>266</v>
      </c>
      <c r="C222">
        <v>142</v>
      </c>
      <c r="D222" t="s">
        <v>269</v>
      </c>
      <c r="E222" t="s">
        <v>375</v>
      </c>
      <c r="F222" s="3">
        <v>45.85</v>
      </c>
      <c r="G222" s="3">
        <v>3.05</v>
      </c>
      <c r="H222" s="3">
        <v>13.93</v>
      </c>
      <c r="I222" s="3">
        <v>12.672968000000001</v>
      </c>
      <c r="J222" s="3">
        <v>0.18</v>
      </c>
      <c r="K222" s="3">
        <v>7.58</v>
      </c>
      <c r="L222" s="3">
        <v>10.19</v>
      </c>
      <c r="M222" s="3">
        <v>2.57</v>
      </c>
      <c r="N222" s="3">
        <v>1.28</v>
      </c>
      <c r="O222" s="3">
        <v>0.56999999999999995</v>
      </c>
      <c r="P222" s="3">
        <f>SUM(F222:H222)+SUM(I222:O222)</f>
        <v>97.872968</v>
      </c>
      <c r="Q222" s="3"/>
      <c r="R222" s="3">
        <f>M222+N222</f>
        <v>3.8499999999999996</v>
      </c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U222" s="3"/>
      <c r="CV222" s="3"/>
      <c r="CX222" s="8"/>
      <c r="CZ222" s="2"/>
      <c r="DA222" s="2"/>
    </row>
    <row r="223" spans="1:105" x14ac:dyDescent="0.2">
      <c r="A223" t="s">
        <v>265</v>
      </c>
      <c r="B223" t="s">
        <v>266</v>
      </c>
      <c r="C223">
        <v>151</v>
      </c>
      <c r="D223" t="s">
        <v>269</v>
      </c>
      <c r="E223" t="s">
        <v>282</v>
      </c>
      <c r="F223" s="3">
        <v>47.08</v>
      </c>
      <c r="G223" s="3">
        <v>2.64</v>
      </c>
      <c r="H223" s="3">
        <v>13.1</v>
      </c>
      <c r="I223" s="3">
        <v>11.292885999999999</v>
      </c>
      <c r="J223" s="3">
        <v>0.18</v>
      </c>
      <c r="K223" s="3">
        <v>8.7100000000000009</v>
      </c>
      <c r="L223" s="3">
        <v>10.89</v>
      </c>
      <c r="M223" s="3">
        <v>3.51</v>
      </c>
      <c r="N223" s="3">
        <v>1.33</v>
      </c>
      <c r="O223" s="3">
        <v>0.45</v>
      </c>
      <c r="P223" s="3">
        <f>SUM(F223:H223)+SUM(I223:O223)</f>
        <v>99.182885999999996</v>
      </c>
      <c r="Q223" s="3"/>
      <c r="R223" s="3">
        <f>M223+N223</f>
        <v>4.84</v>
      </c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U223" s="3"/>
      <c r="CV223" s="3"/>
      <c r="CX223" s="8"/>
      <c r="CZ223" s="2"/>
      <c r="DA223" s="2"/>
    </row>
    <row r="224" spans="1:105" x14ac:dyDescent="0.2">
      <c r="A224" t="s">
        <v>265</v>
      </c>
      <c r="B224" t="s">
        <v>266</v>
      </c>
      <c r="C224">
        <v>157</v>
      </c>
      <c r="D224" t="s">
        <v>269</v>
      </c>
      <c r="E224" t="s">
        <v>375</v>
      </c>
      <c r="F224" s="3">
        <v>45.1</v>
      </c>
      <c r="G224" s="3">
        <v>2.48</v>
      </c>
      <c r="H224" s="3">
        <v>12.45</v>
      </c>
      <c r="I224" s="3">
        <v>11.802605999999999</v>
      </c>
      <c r="J224" s="3">
        <v>0.19</v>
      </c>
      <c r="K224" s="3">
        <v>9.5</v>
      </c>
      <c r="L224" s="3">
        <v>10.54</v>
      </c>
      <c r="M224" s="3">
        <v>2.4900000000000002</v>
      </c>
      <c r="N224" s="3">
        <v>1.24</v>
      </c>
      <c r="O224" s="3">
        <v>0.44</v>
      </c>
      <c r="P224" s="3">
        <f>SUM(F224:H224)+SUM(I224:O224)</f>
        <v>96.232606000000004</v>
      </c>
      <c r="Q224" s="3"/>
      <c r="R224" s="3">
        <f>M224+N224</f>
        <v>3.7300000000000004</v>
      </c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U224" s="3"/>
      <c r="CV224" s="3"/>
      <c r="CX224" s="8"/>
      <c r="CZ224" s="2"/>
      <c r="DA224" s="2"/>
    </row>
    <row r="225" spans="1:105" x14ac:dyDescent="0.2">
      <c r="A225" t="s">
        <v>265</v>
      </c>
      <c r="B225" t="s">
        <v>266</v>
      </c>
      <c r="C225">
        <v>100</v>
      </c>
      <c r="D225" t="s">
        <v>269</v>
      </c>
      <c r="E225" t="s">
        <v>281</v>
      </c>
      <c r="F225" s="3">
        <v>39.22</v>
      </c>
      <c r="G225" s="3">
        <v>4.5199999999999996</v>
      </c>
      <c r="H225" s="3">
        <v>11.67</v>
      </c>
      <c r="I225" s="3">
        <v>14.57826</v>
      </c>
      <c r="J225" s="3">
        <v>0.22</v>
      </c>
      <c r="K225" s="3">
        <v>11.91</v>
      </c>
      <c r="L225" s="3">
        <v>9.93</v>
      </c>
      <c r="M225" s="3">
        <v>0.62</v>
      </c>
      <c r="N225" s="3">
        <v>0.48</v>
      </c>
      <c r="O225" s="3">
        <v>0.69</v>
      </c>
      <c r="P225" s="3">
        <f>SUM(F225:H225)+SUM(I225:O225)</f>
        <v>93.838259999999991</v>
      </c>
      <c r="Q225" s="3"/>
      <c r="R225" s="3">
        <f t="shared" ref="R225:R247" si="4">M225+N225</f>
        <v>1.1000000000000001</v>
      </c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U225" s="3"/>
      <c r="CV225" s="3"/>
      <c r="CX225" s="8"/>
      <c r="CZ225" s="2"/>
      <c r="DA225" s="2"/>
    </row>
    <row r="226" spans="1:105" x14ac:dyDescent="0.2">
      <c r="A226" t="s">
        <v>265</v>
      </c>
      <c r="B226" t="s">
        <v>266</v>
      </c>
      <c r="C226">
        <v>1</v>
      </c>
      <c r="D226" t="s">
        <v>269</v>
      </c>
      <c r="E226" t="s">
        <v>272</v>
      </c>
      <c r="F226" s="3">
        <v>43.08</v>
      </c>
      <c r="G226" s="3">
        <v>2.89</v>
      </c>
      <c r="H226" s="3">
        <v>11.73</v>
      </c>
      <c r="I226" s="3">
        <v>13.003207999999999</v>
      </c>
      <c r="J226" s="3">
        <v>0.19</v>
      </c>
      <c r="K226" s="3">
        <v>11.35</v>
      </c>
      <c r="L226" s="3">
        <v>11.23</v>
      </c>
      <c r="M226" s="3">
        <v>2.68</v>
      </c>
      <c r="N226" s="3">
        <v>1.47</v>
      </c>
      <c r="O226" s="3">
        <v>0.6</v>
      </c>
      <c r="P226" s="3">
        <f>SUM(F226:H226)+SUM(I226:O226)</f>
        <v>98.223208</v>
      </c>
      <c r="Q226" s="3"/>
      <c r="R226" s="3">
        <f t="shared" si="4"/>
        <v>4.1500000000000004</v>
      </c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U226" s="3"/>
      <c r="CV226" s="3"/>
      <c r="CX226" s="8"/>
      <c r="CZ226" s="2"/>
      <c r="DA226" s="2"/>
    </row>
    <row r="227" spans="1:105" x14ac:dyDescent="0.2">
      <c r="A227" t="s">
        <v>265</v>
      </c>
      <c r="B227" t="s">
        <v>266</v>
      </c>
      <c r="C227">
        <v>7</v>
      </c>
      <c r="D227" t="s">
        <v>269</v>
      </c>
      <c r="E227" t="s">
        <v>274</v>
      </c>
      <c r="F227" s="3">
        <v>47.43</v>
      </c>
      <c r="G227" s="3">
        <v>2.4</v>
      </c>
      <c r="H227" s="3">
        <v>18.97</v>
      </c>
      <c r="I227" s="3">
        <v>13.026214</v>
      </c>
      <c r="J227" s="3">
        <v>0.22</v>
      </c>
      <c r="K227" s="3">
        <v>6.1</v>
      </c>
      <c r="L227" s="3">
        <v>8.98</v>
      </c>
      <c r="M227" s="3">
        <v>4.4400000000000004</v>
      </c>
      <c r="N227" s="3">
        <v>1.86</v>
      </c>
      <c r="O227" s="3">
        <v>0.65</v>
      </c>
      <c r="P227" s="3">
        <f>SUM(F227:H227)+SUM(I227:O227)</f>
        <v>104.07621399999999</v>
      </c>
      <c r="Q227" s="3"/>
      <c r="R227" s="3">
        <f t="shared" si="4"/>
        <v>6.3000000000000007</v>
      </c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U227" s="3"/>
      <c r="CV227" s="3"/>
      <c r="CX227" s="8"/>
      <c r="CZ227" s="2"/>
      <c r="DA227" s="2"/>
    </row>
    <row r="228" spans="1:105" x14ac:dyDescent="0.2">
      <c r="A228" t="s">
        <v>265</v>
      </c>
      <c r="B228" t="s">
        <v>266</v>
      </c>
      <c r="C228">
        <v>9</v>
      </c>
      <c r="D228" t="s">
        <v>269</v>
      </c>
      <c r="E228" t="s">
        <v>272</v>
      </c>
      <c r="F228" s="3">
        <v>41.4</v>
      </c>
      <c r="G228" s="3">
        <v>2.77</v>
      </c>
      <c r="H228" s="3">
        <v>9.35</v>
      </c>
      <c r="I228" s="3">
        <v>12.394210000000001</v>
      </c>
      <c r="J228" s="3">
        <v>0.2</v>
      </c>
      <c r="K228" s="3">
        <v>17.13</v>
      </c>
      <c r="L228" s="3">
        <v>10.08</v>
      </c>
      <c r="M228" s="3">
        <v>2.68</v>
      </c>
      <c r="N228" s="3">
        <v>0.7</v>
      </c>
      <c r="O228" s="3">
        <v>0.82</v>
      </c>
      <c r="P228" s="3">
        <f>SUM(F228:H228)+SUM(I228:O228)</f>
        <v>97.524210000000011</v>
      </c>
      <c r="Q228" s="3"/>
      <c r="R228" s="3">
        <f t="shared" si="4"/>
        <v>3.38</v>
      </c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U228" s="3"/>
      <c r="CV228" s="3"/>
      <c r="CX228" s="8"/>
      <c r="CZ228" s="2"/>
      <c r="DA228" s="2"/>
    </row>
    <row r="229" spans="1:105" x14ac:dyDescent="0.2">
      <c r="A229" t="s">
        <v>265</v>
      </c>
      <c r="B229" t="s">
        <v>266</v>
      </c>
      <c r="C229">
        <v>24</v>
      </c>
      <c r="D229" t="s">
        <v>269</v>
      </c>
      <c r="E229" t="s">
        <v>272</v>
      </c>
      <c r="F229" s="3">
        <v>44.52</v>
      </c>
      <c r="G229" s="3">
        <v>3.02</v>
      </c>
      <c r="H229" s="3">
        <v>13.85</v>
      </c>
      <c r="I229" s="3">
        <v>13.059000000000001</v>
      </c>
      <c r="J229" s="3">
        <v>0.21</v>
      </c>
      <c r="K229" s="3">
        <v>7.73</v>
      </c>
      <c r="L229" s="3">
        <v>10.79</v>
      </c>
      <c r="M229" s="3">
        <v>3.45</v>
      </c>
      <c r="N229" s="3">
        <v>1.1000000000000001</v>
      </c>
      <c r="O229" s="3">
        <v>0.72</v>
      </c>
      <c r="P229" s="3">
        <f>SUM(F229:H229)+SUM(I229:O229)</f>
        <v>98.449000000000012</v>
      </c>
      <c r="Q229" s="3"/>
      <c r="R229" s="3">
        <f t="shared" si="4"/>
        <v>4.5500000000000007</v>
      </c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U229" s="3"/>
      <c r="CV229" s="3"/>
      <c r="CX229" s="8"/>
      <c r="CZ229" s="2"/>
      <c r="DA229" s="2"/>
    </row>
    <row r="230" spans="1:105" x14ac:dyDescent="0.2">
      <c r="A230" t="s">
        <v>265</v>
      </c>
      <c r="B230" t="s">
        <v>266</v>
      </c>
      <c r="C230">
        <v>103</v>
      </c>
      <c r="D230" t="s">
        <v>269</v>
      </c>
      <c r="E230" t="s">
        <v>272</v>
      </c>
      <c r="F230" s="3">
        <v>42.27</v>
      </c>
      <c r="G230" s="3">
        <v>3</v>
      </c>
      <c r="H230" s="3">
        <v>10.95</v>
      </c>
      <c r="I230" s="3">
        <v>12.964089999999999</v>
      </c>
      <c r="J230" s="3">
        <v>0.19</v>
      </c>
      <c r="K230" s="3">
        <v>11.13</v>
      </c>
      <c r="L230" s="3">
        <v>12.46</v>
      </c>
      <c r="M230" s="3">
        <v>2.21</v>
      </c>
      <c r="N230" s="3">
        <v>0.5</v>
      </c>
      <c r="O230" s="3">
        <v>0.8</v>
      </c>
      <c r="P230" s="3">
        <f>SUM(F230:H230)+SUM(I230:O230)</f>
        <v>96.47408999999999</v>
      </c>
      <c r="Q230" s="3"/>
      <c r="R230" s="3">
        <f t="shared" si="4"/>
        <v>2.71</v>
      </c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U230" s="3"/>
      <c r="CV230" s="3"/>
      <c r="CX230" s="8"/>
      <c r="CZ230" s="2"/>
      <c r="DA230" s="2"/>
    </row>
    <row r="231" spans="1:105" x14ac:dyDescent="0.2">
      <c r="A231" t="s">
        <v>265</v>
      </c>
      <c r="B231" t="s">
        <v>266</v>
      </c>
      <c r="C231">
        <v>104</v>
      </c>
      <c r="D231" t="s">
        <v>269</v>
      </c>
      <c r="E231" t="s">
        <v>272</v>
      </c>
      <c r="F231" s="3">
        <v>43.33</v>
      </c>
      <c r="G231" s="3">
        <v>2.2200000000000002</v>
      </c>
      <c r="H231" s="3">
        <v>12.51</v>
      </c>
      <c r="I231" s="3">
        <v>12.175794</v>
      </c>
      <c r="J231" s="3">
        <v>0.28000000000000003</v>
      </c>
      <c r="K231" s="3">
        <v>8.2899999999999991</v>
      </c>
      <c r="L231" s="3">
        <v>11.51</v>
      </c>
      <c r="M231" s="3">
        <v>2.4900000000000002</v>
      </c>
      <c r="N231" s="3">
        <v>1.78</v>
      </c>
      <c r="O231" s="3">
        <v>0.89</v>
      </c>
      <c r="P231" s="3">
        <f>SUM(F231:H231)+SUM(I231:O231)</f>
        <v>95.475793999999993</v>
      </c>
      <c r="Q231" s="3"/>
      <c r="R231" s="3">
        <f t="shared" si="4"/>
        <v>4.2700000000000005</v>
      </c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U231" s="3"/>
      <c r="CV231" s="3"/>
      <c r="CX231" s="8"/>
      <c r="CZ231" s="2"/>
      <c r="DA231" s="2"/>
    </row>
    <row r="232" spans="1:105" x14ac:dyDescent="0.2">
      <c r="A232" t="s">
        <v>265</v>
      </c>
      <c r="B232" t="s">
        <v>266</v>
      </c>
      <c r="C232">
        <v>106</v>
      </c>
      <c r="D232" t="s">
        <v>269</v>
      </c>
      <c r="E232" t="s">
        <v>272</v>
      </c>
      <c r="F232" s="3">
        <v>42.38</v>
      </c>
      <c r="G232" s="3">
        <v>2.61</v>
      </c>
      <c r="H232" s="3">
        <v>12.84</v>
      </c>
      <c r="I232" s="3">
        <v>13.680864</v>
      </c>
      <c r="J232" s="3">
        <v>0.25</v>
      </c>
      <c r="K232" s="3">
        <v>8.82</v>
      </c>
      <c r="L232" s="3">
        <v>10.73</v>
      </c>
      <c r="M232" s="3">
        <v>2.82</v>
      </c>
      <c r="N232" s="3">
        <v>0.79</v>
      </c>
      <c r="O232" s="3">
        <v>0.84</v>
      </c>
      <c r="P232" s="3">
        <f>SUM(F232:H232)+SUM(I232:O232)</f>
        <v>95.760863999999998</v>
      </c>
      <c r="Q232" s="3"/>
      <c r="R232" s="3">
        <f t="shared" si="4"/>
        <v>3.61</v>
      </c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U232" s="3"/>
      <c r="CV232" s="3"/>
      <c r="CX232" s="8"/>
      <c r="CZ232" s="2"/>
      <c r="DA232" s="2"/>
    </row>
    <row r="233" spans="1:105" x14ac:dyDescent="0.2">
      <c r="A233" t="s">
        <v>265</v>
      </c>
      <c r="B233" t="s">
        <v>266</v>
      </c>
      <c r="C233">
        <v>110</v>
      </c>
      <c r="D233" t="s">
        <v>269</v>
      </c>
      <c r="E233" t="s">
        <v>272</v>
      </c>
      <c r="F233" s="3">
        <v>44.7</v>
      </c>
      <c r="G233" s="3">
        <v>2.87</v>
      </c>
      <c r="H233" s="3">
        <v>13.59</v>
      </c>
      <c r="I233" s="3">
        <v>13.235251999999999</v>
      </c>
      <c r="J233" s="3">
        <v>0.22</v>
      </c>
      <c r="K233" s="3">
        <v>8.0299999999999994</v>
      </c>
      <c r="L233" s="3">
        <v>9.75</v>
      </c>
      <c r="M233" s="3">
        <v>3.98</v>
      </c>
      <c r="N233" s="3">
        <v>1.1000000000000001</v>
      </c>
      <c r="O233" s="3">
        <v>0.84</v>
      </c>
      <c r="P233" s="3">
        <f>SUM(F233:H233)+SUM(I233:O233)</f>
        <v>98.315252000000001</v>
      </c>
      <c r="Q233" s="3"/>
      <c r="R233" s="3">
        <f t="shared" si="4"/>
        <v>5.08</v>
      </c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U233" s="3"/>
      <c r="CV233" s="3"/>
      <c r="CX233" s="8"/>
      <c r="CZ233" s="2"/>
      <c r="DA233" s="2"/>
    </row>
    <row r="234" spans="1:105" x14ac:dyDescent="0.2">
      <c r="A234" t="s">
        <v>265</v>
      </c>
      <c r="B234" t="s">
        <v>266</v>
      </c>
      <c r="C234">
        <v>133</v>
      </c>
      <c r="D234" t="s">
        <v>269</v>
      </c>
      <c r="E234" t="s">
        <v>272</v>
      </c>
      <c r="F234" s="3">
        <v>42.56</v>
      </c>
      <c r="G234" s="3">
        <v>4.07</v>
      </c>
      <c r="H234" s="3">
        <v>10.84</v>
      </c>
      <c r="I234" s="3">
        <v>12.515212000000002</v>
      </c>
      <c r="J234" s="3">
        <v>0.2</v>
      </c>
      <c r="K234" s="3">
        <v>11.7</v>
      </c>
      <c r="L234" s="3">
        <v>11.88</v>
      </c>
      <c r="M234" s="3">
        <v>3.24</v>
      </c>
      <c r="N234" s="3">
        <v>0.57999999999999996</v>
      </c>
      <c r="O234" s="3">
        <v>0.63</v>
      </c>
      <c r="P234" s="3">
        <f>SUM(F234:H234)+SUM(I234:O234)</f>
        <v>98.215212000000008</v>
      </c>
      <c r="Q234" s="3"/>
      <c r="R234" s="3">
        <f t="shared" si="4"/>
        <v>3.8200000000000003</v>
      </c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U234" s="3"/>
      <c r="CV234" s="3"/>
      <c r="CX234" s="8"/>
      <c r="CZ234" s="2"/>
      <c r="DA234" s="2"/>
    </row>
    <row r="235" spans="1:105" x14ac:dyDescent="0.2">
      <c r="A235" t="s">
        <v>265</v>
      </c>
      <c r="B235" t="s">
        <v>266</v>
      </c>
      <c r="C235">
        <v>134</v>
      </c>
      <c r="D235" t="s">
        <v>269</v>
      </c>
      <c r="E235" t="s">
        <v>272</v>
      </c>
      <c r="F235" s="3">
        <v>41.42</v>
      </c>
      <c r="G235" s="3">
        <v>4.33</v>
      </c>
      <c r="H235" s="3">
        <v>11.35</v>
      </c>
      <c r="I235" s="3">
        <v>13.089722</v>
      </c>
      <c r="J235" s="3">
        <v>0.18</v>
      </c>
      <c r="K235" s="3">
        <v>11.44</v>
      </c>
      <c r="L235" s="3">
        <v>12</v>
      </c>
      <c r="M235" s="3">
        <v>2.16</v>
      </c>
      <c r="N235" s="3">
        <v>0.44</v>
      </c>
      <c r="O235" s="3">
        <v>0.69</v>
      </c>
      <c r="P235" s="3">
        <f>SUM(F235:H235)+SUM(I235:O235)</f>
        <v>97.099721999999986</v>
      </c>
      <c r="Q235" s="3"/>
      <c r="R235" s="3">
        <f t="shared" si="4"/>
        <v>2.6</v>
      </c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U235" s="3"/>
      <c r="CV235" s="3"/>
      <c r="CX235" s="8"/>
      <c r="CZ235" s="2"/>
      <c r="DA235" s="2"/>
    </row>
    <row r="236" spans="1:105" x14ac:dyDescent="0.2">
      <c r="A236" t="s">
        <v>265</v>
      </c>
      <c r="B236" t="s">
        <v>266</v>
      </c>
      <c r="C236">
        <v>161</v>
      </c>
      <c r="D236" t="s">
        <v>269</v>
      </c>
      <c r="E236" t="s">
        <v>272</v>
      </c>
      <c r="F236" s="3">
        <v>42.44</v>
      </c>
      <c r="G236" s="3">
        <v>2.46</v>
      </c>
      <c r="H236" s="3">
        <v>11.88</v>
      </c>
      <c r="I236" s="3">
        <v>12.754110000000001</v>
      </c>
      <c r="J236" s="3">
        <v>0.23</v>
      </c>
      <c r="K236" s="3">
        <v>1.69</v>
      </c>
      <c r="L236" s="3">
        <v>12.12</v>
      </c>
      <c r="M236" s="3">
        <v>2.92</v>
      </c>
      <c r="N236" s="3">
        <v>0.56000000000000005</v>
      </c>
      <c r="O236" s="3">
        <v>0.67</v>
      </c>
      <c r="P236" s="3">
        <f>SUM(F236:H236)+SUM(I236:O236)</f>
        <v>87.724109999999996</v>
      </c>
      <c r="Q236" s="3"/>
      <c r="R236" s="3">
        <f t="shared" si="4"/>
        <v>3.48</v>
      </c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U236" s="3"/>
      <c r="CV236" s="3"/>
      <c r="CX236" s="8"/>
      <c r="CZ236" s="2"/>
      <c r="DA236" s="2"/>
    </row>
    <row r="237" spans="1:105" x14ac:dyDescent="0.2">
      <c r="A237" t="s">
        <v>265</v>
      </c>
      <c r="B237" t="s">
        <v>266</v>
      </c>
      <c r="C237">
        <v>14</v>
      </c>
      <c r="D237" t="s">
        <v>269</v>
      </c>
      <c r="E237" t="s">
        <v>455</v>
      </c>
      <c r="F237" s="3">
        <v>41.37</v>
      </c>
      <c r="G237" s="3">
        <v>2.71</v>
      </c>
      <c r="H237" s="3">
        <v>11.49</v>
      </c>
      <c r="I237" s="3">
        <v>12.622866</v>
      </c>
      <c r="J237" s="3">
        <v>0.24</v>
      </c>
      <c r="K237" s="3">
        <v>11.03</v>
      </c>
      <c r="L237" s="3">
        <v>12.1</v>
      </c>
      <c r="M237" s="3">
        <v>3.39</v>
      </c>
      <c r="N237" s="3">
        <v>1.56</v>
      </c>
      <c r="O237" s="3">
        <v>1</v>
      </c>
      <c r="P237" s="3">
        <f>SUM(F237:H237)+SUM(I237:O237)</f>
        <v>97.512866000000002</v>
      </c>
      <c r="Q237" s="3"/>
      <c r="R237" s="3">
        <f t="shared" si="4"/>
        <v>4.95</v>
      </c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U237" s="3"/>
      <c r="CV237" s="3"/>
      <c r="CX237" s="8"/>
      <c r="CZ237" s="2"/>
      <c r="DA237" s="2"/>
    </row>
    <row r="238" spans="1:105" x14ac:dyDescent="0.2">
      <c r="A238" t="s">
        <v>265</v>
      </c>
      <c r="B238" t="s">
        <v>266</v>
      </c>
      <c r="C238">
        <v>17</v>
      </c>
      <c r="D238" t="s">
        <v>269</v>
      </c>
      <c r="E238" t="s">
        <v>455</v>
      </c>
      <c r="F238" s="3">
        <v>40.090000000000003</v>
      </c>
      <c r="G238" s="3">
        <v>2.99</v>
      </c>
      <c r="H238" s="3">
        <v>11.61</v>
      </c>
      <c r="I238" s="3">
        <v>13.271044</v>
      </c>
      <c r="J238" s="3">
        <v>0.25</v>
      </c>
      <c r="K238" s="3">
        <v>10.68</v>
      </c>
      <c r="L238" s="3">
        <v>12.91</v>
      </c>
      <c r="M238" s="3">
        <v>3.01</v>
      </c>
      <c r="N238" s="3">
        <v>1.44</v>
      </c>
      <c r="O238" s="3">
        <v>0.77</v>
      </c>
      <c r="P238" s="3">
        <f>SUM(F238:H238)+SUM(I238:O238)</f>
        <v>97.021044000000003</v>
      </c>
      <c r="Q238" s="3"/>
      <c r="R238" s="3">
        <f t="shared" si="4"/>
        <v>4.4499999999999993</v>
      </c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U238" s="3"/>
      <c r="CV238" s="3"/>
      <c r="CX238" s="8"/>
      <c r="CZ238" s="2"/>
      <c r="DA238" s="2"/>
    </row>
    <row r="239" spans="1:105" x14ac:dyDescent="0.2">
      <c r="A239" t="s">
        <v>265</v>
      </c>
      <c r="B239" t="s">
        <v>266</v>
      </c>
      <c r="C239">
        <v>107</v>
      </c>
      <c r="D239" t="s">
        <v>269</v>
      </c>
      <c r="E239" t="s">
        <v>455</v>
      </c>
      <c r="F239" s="3">
        <v>41.86</v>
      </c>
      <c r="G239" s="3">
        <v>2.62</v>
      </c>
      <c r="H239" s="3">
        <v>12.27</v>
      </c>
      <c r="I239" s="3">
        <v>13.060504000000002</v>
      </c>
      <c r="J239" s="3">
        <v>0.22</v>
      </c>
      <c r="K239" s="3">
        <v>10.97</v>
      </c>
      <c r="L239" s="3">
        <v>10.74</v>
      </c>
      <c r="M239" s="3">
        <v>3.96</v>
      </c>
      <c r="N239" s="3">
        <v>0.33</v>
      </c>
      <c r="O239" s="3">
        <v>0.76</v>
      </c>
      <c r="P239" s="3">
        <f>SUM(F239:H239)+SUM(I239:O239)</f>
        <v>96.790503999999999</v>
      </c>
      <c r="Q239" s="3"/>
      <c r="R239" s="3">
        <f t="shared" si="4"/>
        <v>4.29</v>
      </c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U239" s="3"/>
      <c r="CV239" s="3"/>
      <c r="CX239" s="8"/>
      <c r="CZ239" s="2"/>
      <c r="DA239" s="2"/>
    </row>
    <row r="240" spans="1:105" x14ac:dyDescent="0.2">
      <c r="A240" t="s">
        <v>265</v>
      </c>
      <c r="B240" t="s">
        <v>266</v>
      </c>
      <c r="C240">
        <v>120</v>
      </c>
      <c r="D240" t="s">
        <v>269</v>
      </c>
      <c r="E240" t="s">
        <v>455</v>
      </c>
      <c r="F240" s="3">
        <v>40.28</v>
      </c>
      <c r="G240" s="3">
        <v>2.67</v>
      </c>
      <c r="H240" s="3">
        <v>11.53</v>
      </c>
      <c r="I240" s="3">
        <v>13.719442000000001</v>
      </c>
      <c r="J240" s="3">
        <v>0.3</v>
      </c>
      <c r="K240" s="3">
        <v>8.82</v>
      </c>
      <c r="L240" s="3">
        <v>12.39</v>
      </c>
      <c r="M240" s="3">
        <v>4.4400000000000004</v>
      </c>
      <c r="N240" s="3">
        <v>1.61</v>
      </c>
      <c r="O240" s="3">
        <v>1.1599999999999999</v>
      </c>
      <c r="P240" s="3">
        <f>SUM(F240:H240)+SUM(I240:O240)</f>
        <v>96.919442000000004</v>
      </c>
      <c r="Q240" s="3"/>
      <c r="R240" s="3">
        <f t="shared" si="4"/>
        <v>6.0500000000000007</v>
      </c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U240" s="3"/>
      <c r="CV240" s="3"/>
      <c r="CX240" s="8"/>
      <c r="CZ240" s="2"/>
      <c r="DA240" s="2"/>
    </row>
    <row r="241" spans="1:105" x14ac:dyDescent="0.2">
      <c r="A241" t="s">
        <v>265</v>
      </c>
      <c r="B241" t="s">
        <v>266</v>
      </c>
      <c r="C241">
        <v>124</v>
      </c>
      <c r="D241" t="s">
        <v>269</v>
      </c>
      <c r="E241" t="s">
        <v>455</v>
      </c>
      <c r="F241" s="3">
        <v>39.53</v>
      </c>
      <c r="G241" s="3">
        <v>3.05</v>
      </c>
      <c r="H241" s="3">
        <v>10.53</v>
      </c>
      <c r="I241" s="3">
        <v>13.254010000000001</v>
      </c>
      <c r="J241" s="3">
        <v>0.26</v>
      </c>
      <c r="K241" s="3">
        <v>11.29</v>
      </c>
      <c r="L241" s="3">
        <v>12.41</v>
      </c>
      <c r="M241" s="3">
        <v>3.94</v>
      </c>
      <c r="N241" s="3">
        <v>1.64</v>
      </c>
      <c r="O241" s="3">
        <v>1.1399999999999999</v>
      </c>
      <c r="P241" s="3">
        <f>SUM(F241:H241)+SUM(I241:O241)</f>
        <v>97.04401</v>
      </c>
      <c r="Q241" s="3"/>
      <c r="R241" s="3">
        <f t="shared" si="4"/>
        <v>5.58</v>
      </c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U241" s="3"/>
      <c r="CV241" s="3"/>
      <c r="CX241" s="8"/>
      <c r="CZ241" s="2"/>
      <c r="DA241" s="2"/>
    </row>
    <row r="242" spans="1:105" x14ac:dyDescent="0.2">
      <c r="A242" t="s">
        <v>265</v>
      </c>
      <c r="B242" t="s">
        <v>266</v>
      </c>
      <c r="C242">
        <v>160</v>
      </c>
      <c r="D242" t="s">
        <v>269</v>
      </c>
      <c r="E242" t="s">
        <v>455</v>
      </c>
      <c r="F242" s="3">
        <v>40.24</v>
      </c>
      <c r="G242" s="3">
        <v>2.5299999999999998</v>
      </c>
      <c r="H242" s="3">
        <v>9.9499999999999993</v>
      </c>
      <c r="I242" s="3">
        <v>11.931886</v>
      </c>
      <c r="J242" s="3">
        <v>0.22</v>
      </c>
      <c r="K242" s="3">
        <v>13.19</v>
      </c>
      <c r="L242" s="3">
        <v>13.55</v>
      </c>
      <c r="M242" s="3">
        <v>3.06</v>
      </c>
      <c r="N242" s="3">
        <v>1.27</v>
      </c>
      <c r="O242" s="3">
        <v>1.06</v>
      </c>
      <c r="P242" s="3">
        <f>SUM(F242:H242)+SUM(I242:O242)</f>
        <v>97.001886000000013</v>
      </c>
      <c r="Q242" s="3"/>
      <c r="R242" s="3">
        <f t="shared" si="4"/>
        <v>4.33</v>
      </c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U242" s="3"/>
      <c r="CV242" s="3"/>
      <c r="CX242" s="8"/>
      <c r="CZ242" s="2"/>
      <c r="DA242" s="2"/>
    </row>
    <row r="243" spans="1:105" x14ac:dyDescent="0.2">
      <c r="A243" t="s">
        <v>265</v>
      </c>
      <c r="B243" t="s">
        <v>266</v>
      </c>
      <c r="C243">
        <v>34</v>
      </c>
      <c r="D243" t="s">
        <v>269</v>
      </c>
      <c r="E243" t="s">
        <v>473</v>
      </c>
      <c r="F243" s="3">
        <v>45.03</v>
      </c>
      <c r="G243" s="3">
        <v>2.5099999999999998</v>
      </c>
      <c r="H243" s="3">
        <v>17.440000000000001</v>
      </c>
      <c r="I243" s="3">
        <v>9.44876</v>
      </c>
      <c r="J243" s="3">
        <v>0.23</v>
      </c>
      <c r="K243" s="3">
        <v>3.96</v>
      </c>
      <c r="L243" s="3">
        <v>8.51</v>
      </c>
      <c r="M243" s="3">
        <v>6.33</v>
      </c>
      <c r="N243" s="3">
        <v>2.85</v>
      </c>
      <c r="O243" s="3">
        <v>0.8</v>
      </c>
      <c r="P243" s="3">
        <f>SUM(F243:H243)+SUM(I243:O243)</f>
        <v>97.108760000000004</v>
      </c>
      <c r="Q243" s="3"/>
      <c r="R243" s="3">
        <f t="shared" si="4"/>
        <v>9.18</v>
      </c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U243" s="3"/>
      <c r="CV243" s="3"/>
      <c r="CX243" s="8"/>
      <c r="CZ243" s="2"/>
      <c r="DA243" s="2"/>
    </row>
    <row r="244" spans="1:105" x14ac:dyDescent="0.2">
      <c r="A244" t="s">
        <v>265</v>
      </c>
      <c r="B244" t="s">
        <v>266</v>
      </c>
      <c r="C244">
        <v>21</v>
      </c>
      <c r="D244" t="s">
        <v>269</v>
      </c>
      <c r="E244" t="s">
        <v>601</v>
      </c>
      <c r="F244" s="3">
        <v>54.1</v>
      </c>
      <c r="G244" s="3">
        <v>0.64</v>
      </c>
      <c r="H244" s="3">
        <v>18.47</v>
      </c>
      <c r="I244" s="3">
        <v>8.6158739999999998</v>
      </c>
      <c r="J244" s="3">
        <v>0.25</v>
      </c>
      <c r="K244" s="3">
        <v>1.52</v>
      </c>
      <c r="L244" s="3">
        <v>2.85</v>
      </c>
      <c r="M244" s="3">
        <v>6.58</v>
      </c>
      <c r="N244" s="3">
        <v>3.67</v>
      </c>
      <c r="O244" s="3">
        <v>0.49</v>
      </c>
      <c r="P244" s="3">
        <f>SUM(F244:H244)+SUM(I244:O244)</f>
        <v>97.185874000000013</v>
      </c>
      <c r="Q244" s="3"/>
      <c r="R244" s="3">
        <f t="shared" si="4"/>
        <v>10.25</v>
      </c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U244" s="3"/>
      <c r="CV244" s="3"/>
      <c r="CX244" s="8"/>
      <c r="CZ244" s="2"/>
      <c r="DA244" s="2"/>
    </row>
    <row r="245" spans="1:105" x14ac:dyDescent="0.2">
      <c r="A245" t="s">
        <v>265</v>
      </c>
      <c r="B245" t="s">
        <v>266</v>
      </c>
      <c r="C245">
        <v>23</v>
      </c>
      <c r="D245" t="s">
        <v>269</v>
      </c>
      <c r="E245" t="s">
        <v>602</v>
      </c>
      <c r="F245" s="3">
        <v>52.06</v>
      </c>
      <c r="G245" s="3">
        <v>0.76</v>
      </c>
      <c r="H245" s="3">
        <v>18.260000000000002</v>
      </c>
      <c r="I245" s="3">
        <v>7.2161340000000003</v>
      </c>
      <c r="J245" s="3">
        <v>0.25</v>
      </c>
      <c r="K245" s="3">
        <v>1.62</v>
      </c>
      <c r="L245" s="3">
        <v>4.22</v>
      </c>
      <c r="M245" s="3">
        <v>6.51</v>
      </c>
      <c r="N245" s="3">
        <v>4.12</v>
      </c>
      <c r="O245" s="3">
        <v>0.31</v>
      </c>
      <c r="P245" s="3">
        <f>SUM(F245:H245)+SUM(I245:O245)</f>
        <v>95.326133999999996</v>
      </c>
      <c r="Q245" s="3"/>
      <c r="R245" s="3">
        <f t="shared" si="4"/>
        <v>10.629999999999999</v>
      </c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U245" s="3"/>
      <c r="CV245" s="3"/>
      <c r="CX245" s="8"/>
      <c r="CZ245" s="2"/>
      <c r="DA245" s="2"/>
    </row>
    <row r="246" spans="1:105" x14ac:dyDescent="0.2">
      <c r="A246" t="s">
        <v>265</v>
      </c>
      <c r="B246" t="s">
        <v>266</v>
      </c>
      <c r="C246">
        <v>20</v>
      </c>
      <c r="D246" t="s">
        <v>269</v>
      </c>
      <c r="E246" t="s">
        <v>278</v>
      </c>
      <c r="F246" s="3">
        <v>54.46</v>
      </c>
      <c r="G246" s="3">
        <v>0.18</v>
      </c>
      <c r="H246" s="3">
        <v>19.86</v>
      </c>
      <c r="I246" s="3">
        <v>5.8481579999999997</v>
      </c>
      <c r="J246" s="3">
        <v>0.28999999999999998</v>
      </c>
      <c r="K246" s="3">
        <v>0.56999999999999995</v>
      </c>
      <c r="L246" s="3">
        <v>1.68</v>
      </c>
      <c r="M246" s="3">
        <v>9.3800000000000008</v>
      </c>
      <c r="N246" s="3">
        <v>4.84</v>
      </c>
      <c r="O246" s="3">
        <v>0.1</v>
      </c>
      <c r="P246" s="3">
        <f>SUM(F246:H246)+SUM(I246:O246)</f>
        <v>97.208157999999997</v>
      </c>
      <c r="Q246" s="3"/>
      <c r="R246" s="3">
        <f t="shared" si="4"/>
        <v>14.22</v>
      </c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U246" s="3"/>
      <c r="CV246" s="3"/>
      <c r="CX246" s="8"/>
      <c r="CZ246" s="2"/>
      <c r="DA246" s="2"/>
    </row>
    <row r="247" spans="1:105" x14ac:dyDescent="0.2">
      <c r="A247" t="s">
        <v>265</v>
      </c>
      <c r="B247" t="s">
        <v>266</v>
      </c>
      <c r="C247">
        <v>22</v>
      </c>
      <c r="D247" t="s">
        <v>269</v>
      </c>
      <c r="E247" t="s">
        <v>278</v>
      </c>
      <c r="F247" s="3">
        <v>53.14</v>
      </c>
      <c r="G247" s="3">
        <v>0.17</v>
      </c>
      <c r="H247" s="3">
        <v>19.55</v>
      </c>
      <c r="I247" s="3">
        <v>5.6671959999999997</v>
      </c>
      <c r="J247" s="3">
        <v>0.28000000000000003</v>
      </c>
      <c r="K247" s="3">
        <v>1.07</v>
      </c>
      <c r="L247" s="3">
        <v>3.2</v>
      </c>
      <c r="M247" s="3">
        <v>6.88</v>
      </c>
      <c r="N247" s="3">
        <v>4.7300000000000004</v>
      </c>
      <c r="O247" s="3">
        <v>0.09</v>
      </c>
      <c r="P247" s="3">
        <f>SUM(F247:H247)+SUM(I247:O247)</f>
        <v>94.777196000000004</v>
      </c>
      <c r="Q247" s="3"/>
      <c r="R247" s="3">
        <f t="shared" si="4"/>
        <v>11.61</v>
      </c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U247" s="3"/>
      <c r="CV247" s="3"/>
      <c r="CX247" s="8"/>
      <c r="CZ247" s="2"/>
      <c r="DA247" s="2"/>
    </row>
    <row r="248" spans="1:105" x14ac:dyDescent="0.2">
      <c r="A248" t="s">
        <v>400</v>
      </c>
      <c r="B248" t="s">
        <v>485</v>
      </c>
      <c r="C248" t="s">
        <v>486</v>
      </c>
      <c r="D248" t="s">
        <v>269</v>
      </c>
      <c r="E248" t="s">
        <v>272</v>
      </c>
      <c r="F248" s="3">
        <v>44.31</v>
      </c>
      <c r="G248" s="3">
        <v>3.23</v>
      </c>
      <c r="H248" s="3">
        <v>13.32</v>
      </c>
      <c r="I248" s="3">
        <v>13.935632</v>
      </c>
      <c r="J248" s="3">
        <v>0.19</v>
      </c>
      <c r="K248" s="3">
        <v>6.03</v>
      </c>
      <c r="L248" s="3">
        <v>8.4700000000000006</v>
      </c>
      <c r="M248" s="3">
        <v>4.5599999999999996</v>
      </c>
      <c r="N248" s="3">
        <v>2.12</v>
      </c>
      <c r="O248" s="3">
        <v>1.07</v>
      </c>
      <c r="P248" s="3">
        <f>SUM(F248:H248)+SUM(I248:O248)</f>
        <v>97.23563200000001</v>
      </c>
      <c r="Q248" s="3"/>
      <c r="R248" s="3">
        <f t="shared" si="3"/>
        <v>6.68</v>
      </c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U248" s="3"/>
      <c r="CV248" s="3"/>
      <c r="CX248" s="8"/>
      <c r="CZ248" s="2"/>
      <c r="DA248" s="2"/>
    </row>
    <row r="249" spans="1:105" x14ac:dyDescent="0.2">
      <c r="A249" t="s">
        <v>400</v>
      </c>
      <c r="B249" t="s">
        <v>485</v>
      </c>
      <c r="C249" t="s">
        <v>487</v>
      </c>
      <c r="D249" t="s">
        <v>269</v>
      </c>
      <c r="E249" t="s">
        <v>334</v>
      </c>
      <c r="F249" s="3">
        <v>47.39</v>
      </c>
      <c r="G249" s="3">
        <v>2.0099999999999998</v>
      </c>
      <c r="H249" s="3">
        <v>17.329999999999998</v>
      </c>
      <c r="I249" s="3">
        <v>9.1787580000000002</v>
      </c>
      <c r="J249" s="3">
        <v>0.17</v>
      </c>
      <c r="K249" s="3">
        <v>4.28</v>
      </c>
      <c r="L249" s="3">
        <v>7.78</v>
      </c>
      <c r="M249" s="3">
        <v>6.23</v>
      </c>
      <c r="N249" s="3">
        <v>2.23</v>
      </c>
      <c r="O249" s="3">
        <v>0.83</v>
      </c>
      <c r="P249" s="3">
        <f>SUM(F249:H249)+SUM(I249:O249)</f>
        <v>97.428757999999988</v>
      </c>
      <c r="Q249" s="3"/>
      <c r="R249" s="3">
        <f t="shared" si="3"/>
        <v>8.4600000000000009</v>
      </c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U249" s="3"/>
      <c r="CV249" s="3"/>
      <c r="CX249" s="8"/>
      <c r="CZ249" s="2"/>
      <c r="DA249" s="2"/>
    </row>
    <row r="250" spans="1:105" x14ac:dyDescent="0.2">
      <c r="A250" t="s">
        <v>400</v>
      </c>
      <c r="B250" t="s">
        <v>485</v>
      </c>
      <c r="C250" t="s">
        <v>488</v>
      </c>
      <c r="D250" t="s">
        <v>269</v>
      </c>
      <c r="E250" t="s">
        <v>284</v>
      </c>
      <c r="F250" s="3">
        <v>59.1</v>
      </c>
      <c r="G250" s="3">
        <v>0.56999999999999995</v>
      </c>
      <c r="H250" s="3">
        <v>19.579999999999998</v>
      </c>
      <c r="I250" s="3">
        <v>3.7109019999999999</v>
      </c>
      <c r="J250" s="3">
        <v>0.14000000000000001</v>
      </c>
      <c r="K250" s="3">
        <v>0.44</v>
      </c>
      <c r="L250" s="3">
        <v>1.94</v>
      </c>
      <c r="M250" s="3">
        <v>7.94</v>
      </c>
      <c r="N250" s="3">
        <v>4.83</v>
      </c>
      <c r="O250" s="3">
        <v>0.08</v>
      </c>
      <c r="P250" s="3">
        <f>SUM(F250:H250)+SUM(I250:O250)</f>
        <v>98.330902000000009</v>
      </c>
      <c r="Q250" s="3"/>
      <c r="R250" s="3">
        <f t="shared" si="3"/>
        <v>12.77</v>
      </c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U250" s="3"/>
      <c r="CV250" s="3"/>
      <c r="CX250" s="8"/>
      <c r="CZ250" s="2"/>
      <c r="DA250" s="2"/>
    </row>
    <row r="251" spans="1:105" x14ac:dyDescent="0.2">
      <c r="A251" t="s">
        <v>479</v>
      </c>
      <c r="B251" t="s">
        <v>485</v>
      </c>
      <c r="C251" t="s">
        <v>489</v>
      </c>
      <c r="D251" t="s">
        <v>269</v>
      </c>
      <c r="E251" t="s">
        <v>264</v>
      </c>
      <c r="F251" s="3">
        <v>57.8</v>
      </c>
      <c r="G251" s="3">
        <v>7.0000000000000007E-2</v>
      </c>
      <c r="H251" s="3">
        <v>18.3</v>
      </c>
      <c r="I251" s="3">
        <v>5.2188400000000001</v>
      </c>
      <c r="J251" s="3">
        <v>0.23599999999999999</v>
      </c>
      <c r="K251" s="3">
        <v>0.14000000000000001</v>
      </c>
      <c r="L251" s="3">
        <v>1.21</v>
      </c>
      <c r="M251" s="3">
        <v>7.8</v>
      </c>
      <c r="N251" s="3">
        <v>5.38</v>
      </c>
      <c r="O251" s="3">
        <v>9.4E-2</v>
      </c>
      <c r="P251" s="3">
        <f>SUM(F251:H251)+SUM(I251:O251)</f>
        <v>96.248840000000001</v>
      </c>
      <c r="Q251" s="3"/>
      <c r="R251" s="3">
        <f t="shared" si="3"/>
        <v>13.18</v>
      </c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U251" s="3"/>
      <c r="CV251" s="3"/>
      <c r="CX251" s="8"/>
      <c r="CZ251" s="2"/>
      <c r="DA251" s="2"/>
    </row>
    <row r="252" spans="1:105" x14ac:dyDescent="0.2">
      <c r="A252" t="s">
        <v>479</v>
      </c>
      <c r="B252" t="s">
        <v>485</v>
      </c>
      <c r="C252" t="s">
        <v>490</v>
      </c>
      <c r="D252" t="s">
        <v>269</v>
      </c>
      <c r="E252" t="s">
        <v>483</v>
      </c>
      <c r="F252" s="3">
        <v>44.08</v>
      </c>
      <c r="G252" s="3">
        <v>1.91</v>
      </c>
      <c r="H252" s="3">
        <v>10.11</v>
      </c>
      <c r="I252" s="3">
        <v>9.3759160000000001</v>
      </c>
      <c r="J252" s="3">
        <v>0.15</v>
      </c>
      <c r="K252" s="3">
        <v>10.86</v>
      </c>
      <c r="L252" s="3">
        <v>15.46</v>
      </c>
      <c r="M252" s="3">
        <v>1.78</v>
      </c>
      <c r="N252" s="3">
        <v>0.79</v>
      </c>
      <c r="O252" s="3">
        <v>0.32</v>
      </c>
      <c r="P252" s="3">
        <f>SUM(F252:H252)+SUM(I252:O252)</f>
        <v>94.835915999999997</v>
      </c>
      <c r="Q252" s="3"/>
      <c r="R252" s="3">
        <f t="shared" si="3"/>
        <v>2.5700000000000003</v>
      </c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U252" s="3"/>
      <c r="CV252" s="3"/>
      <c r="CX252" s="8"/>
      <c r="CZ252" s="2"/>
      <c r="DA252" s="2"/>
    </row>
    <row r="253" spans="1:105" x14ac:dyDescent="0.2">
      <c r="A253" t="s">
        <v>479</v>
      </c>
      <c r="B253" t="s">
        <v>485</v>
      </c>
      <c r="C253" t="s">
        <v>491</v>
      </c>
      <c r="D253" t="s">
        <v>269</v>
      </c>
      <c r="E253" t="s">
        <v>278</v>
      </c>
      <c r="F253" s="3">
        <v>57.7</v>
      </c>
      <c r="G253" s="3">
        <v>0.06</v>
      </c>
      <c r="H253" s="3">
        <v>18.3</v>
      </c>
      <c r="I253" s="3">
        <v>5.2188400000000001</v>
      </c>
      <c r="J253" s="3">
        <v>0.25</v>
      </c>
      <c r="K253" s="3">
        <v>0.24</v>
      </c>
      <c r="L253" s="3">
        <v>1.17</v>
      </c>
      <c r="M253" s="3">
        <v>7.99</v>
      </c>
      <c r="N253" s="3">
        <v>5.2</v>
      </c>
      <c r="O253" s="3">
        <v>9.9000000000000005E-2</v>
      </c>
      <c r="P253" s="3">
        <f>SUM(F253:H253)+SUM(I253:O253)</f>
        <v>96.22784</v>
      </c>
      <c r="Q253" s="3"/>
      <c r="R253" s="3">
        <f t="shared" si="3"/>
        <v>13.190000000000001</v>
      </c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U253" s="3"/>
      <c r="CV253" s="3"/>
      <c r="CX253" s="8"/>
      <c r="CZ253" s="2"/>
      <c r="DA253" s="2"/>
    </row>
    <row r="254" spans="1:105" x14ac:dyDescent="0.2">
      <c r="A254" t="s">
        <v>479</v>
      </c>
      <c r="B254" t="s">
        <v>485</v>
      </c>
      <c r="C254" t="s">
        <v>492</v>
      </c>
      <c r="D254" t="s">
        <v>269</v>
      </c>
      <c r="E254" t="s">
        <v>264</v>
      </c>
      <c r="F254" s="3">
        <v>58.46</v>
      </c>
      <c r="G254" s="3"/>
      <c r="H254" s="3">
        <v>19.059999999999999</v>
      </c>
      <c r="I254" s="3">
        <v>5.083870000000001</v>
      </c>
      <c r="J254" s="3">
        <v>0.25</v>
      </c>
      <c r="K254" s="3">
        <v>0.15</v>
      </c>
      <c r="L254" s="3">
        <v>1.21</v>
      </c>
      <c r="M254" s="3">
        <v>8.51</v>
      </c>
      <c r="N254" s="3">
        <v>5.47</v>
      </c>
      <c r="O254" s="3">
        <v>0.11</v>
      </c>
      <c r="P254" s="3">
        <f>SUM(F254:H254)+SUM(I254:O254)</f>
        <v>98.303869999999989</v>
      </c>
      <c r="Q254" s="3"/>
      <c r="R254" s="3">
        <f t="shared" si="3"/>
        <v>13.98</v>
      </c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U254" s="3"/>
      <c r="CV254" s="3"/>
      <c r="CX254" s="8"/>
      <c r="CZ254" s="2"/>
      <c r="DA254" s="2"/>
    </row>
    <row r="255" spans="1:105" x14ac:dyDescent="0.2">
      <c r="A255" t="s">
        <v>479</v>
      </c>
      <c r="B255" t="s">
        <v>485</v>
      </c>
      <c r="C255" t="s">
        <v>493</v>
      </c>
      <c r="D255" t="s">
        <v>269</v>
      </c>
      <c r="E255" t="s">
        <v>264</v>
      </c>
      <c r="F255" s="3">
        <v>58.42</v>
      </c>
      <c r="G255" s="3"/>
      <c r="H255" s="3">
        <v>19.21</v>
      </c>
      <c r="I255" s="3">
        <v>5.2368360000000003</v>
      </c>
      <c r="J255" s="3">
        <v>0.25</v>
      </c>
      <c r="K255" s="3">
        <v>0.13</v>
      </c>
      <c r="L255" s="3">
        <v>1.2</v>
      </c>
      <c r="M255" s="3">
        <v>8.24</v>
      </c>
      <c r="N255" s="3">
        <v>5.55</v>
      </c>
      <c r="O255" s="3">
        <v>0.13</v>
      </c>
      <c r="P255" s="3">
        <f>SUM(F255:H255)+SUM(I255:O255)</f>
        <v>98.366835999999992</v>
      </c>
      <c r="Q255" s="3"/>
      <c r="R255" s="3">
        <f t="shared" si="3"/>
        <v>13.79</v>
      </c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U255" s="3"/>
      <c r="CV255" s="3"/>
      <c r="CX255" s="8"/>
      <c r="CZ255" s="2"/>
      <c r="DA255" s="2"/>
    </row>
    <row r="256" spans="1:105" x14ac:dyDescent="0.2">
      <c r="A256" t="s">
        <v>298</v>
      </c>
      <c r="B256" t="s">
        <v>485</v>
      </c>
      <c r="C256" t="s">
        <v>494</v>
      </c>
      <c r="D256" t="s">
        <v>269</v>
      </c>
      <c r="E256" t="s">
        <v>495</v>
      </c>
      <c r="F256" s="3">
        <v>56.95</v>
      </c>
      <c r="G256" s="3"/>
      <c r="H256" s="3">
        <v>18.95</v>
      </c>
      <c r="I256" s="3">
        <v>4.4606219999999999</v>
      </c>
      <c r="J256" s="3">
        <v>0.23</v>
      </c>
      <c r="K256" s="3">
        <v>0.27</v>
      </c>
      <c r="L256" s="3">
        <v>1.3</v>
      </c>
      <c r="M256" s="3">
        <v>7.9</v>
      </c>
      <c r="N256" s="3">
        <v>5.55</v>
      </c>
      <c r="O256" s="3"/>
      <c r="P256" s="3">
        <f>SUM(F256:H256)+SUM(I256:O256)</f>
        <v>95.610622000000006</v>
      </c>
      <c r="Q256" s="3"/>
      <c r="R256" s="3">
        <f t="shared" si="3"/>
        <v>13.45</v>
      </c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U256" s="3"/>
      <c r="CV256" s="3"/>
      <c r="CX256" s="8"/>
      <c r="CZ256" s="2"/>
      <c r="DA256" s="2"/>
    </row>
    <row r="257" spans="1:105" x14ac:dyDescent="0.2">
      <c r="A257" t="s">
        <v>298</v>
      </c>
      <c r="B257" t="s">
        <v>471</v>
      </c>
      <c r="C257" t="s">
        <v>472</v>
      </c>
      <c r="D257" t="s">
        <v>269</v>
      </c>
      <c r="E257" t="s">
        <v>473</v>
      </c>
      <c r="F257" s="3">
        <v>38.9</v>
      </c>
      <c r="G257" s="3">
        <v>3.17</v>
      </c>
      <c r="H257" s="3">
        <v>12.47</v>
      </c>
      <c r="I257" s="3">
        <v>12.688880000000001</v>
      </c>
      <c r="J257" s="3">
        <v>0.21</v>
      </c>
      <c r="K257" s="3">
        <v>11.12</v>
      </c>
      <c r="L257" s="3">
        <v>13.36</v>
      </c>
      <c r="M257" s="3">
        <v>3.81</v>
      </c>
      <c r="N257" s="3">
        <v>1.22</v>
      </c>
      <c r="O257" s="3"/>
      <c r="P257" s="3">
        <f>SUM(F257:H257)+SUM(I257:O257)</f>
        <v>96.948880000000003</v>
      </c>
      <c r="Q257" s="3"/>
      <c r="R257" s="3">
        <f t="shared" si="3"/>
        <v>5.03</v>
      </c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U257" s="3"/>
      <c r="CV257" s="3"/>
      <c r="CX257" s="8"/>
      <c r="CZ257" s="2"/>
      <c r="DA257" s="2"/>
    </row>
    <row r="258" spans="1:105" x14ac:dyDescent="0.2">
      <c r="A258" t="s">
        <v>298</v>
      </c>
      <c r="B258" t="s">
        <v>471</v>
      </c>
      <c r="C258" t="s">
        <v>260</v>
      </c>
      <c r="D258" t="s">
        <v>269</v>
      </c>
      <c r="E258" t="s">
        <v>270</v>
      </c>
      <c r="F258" s="3">
        <v>44</v>
      </c>
      <c r="G258" s="3">
        <v>2.1</v>
      </c>
      <c r="H258" s="3">
        <v>11.1</v>
      </c>
      <c r="I258" s="3">
        <v>11.707958</v>
      </c>
      <c r="J258" s="3">
        <v>0.2</v>
      </c>
      <c r="K258" s="3">
        <v>15</v>
      </c>
      <c r="L258" s="3">
        <v>11.4</v>
      </c>
      <c r="M258" s="3">
        <v>2.1</v>
      </c>
      <c r="N258" s="3">
        <v>0.8</v>
      </c>
      <c r="O258" s="3"/>
      <c r="P258" s="3">
        <f>SUM(F258:H258)+SUM(I258:O258)</f>
        <v>98.407958000000008</v>
      </c>
      <c r="Q258" s="3"/>
      <c r="R258" s="3">
        <f t="shared" si="3"/>
        <v>2.9000000000000004</v>
      </c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U258" s="3"/>
      <c r="CV258" s="3"/>
      <c r="CX258" s="8"/>
      <c r="CZ258" s="2"/>
      <c r="DA258" s="2"/>
    </row>
    <row r="259" spans="1:105" x14ac:dyDescent="0.2">
      <c r="A259" t="s">
        <v>298</v>
      </c>
      <c r="B259" t="s">
        <v>471</v>
      </c>
      <c r="C259" t="s">
        <v>474</v>
      </c>
      <c r="D259" t="s">
        <v>269</v>
      </c>
      <c r="E259" t="s">
        <v>473</v>
      </c>
      <c r="F259" s="3">
        <v>41.02</v>
      </c>
      <c r="G259" s="3">
        <v>2.41</v>
      </c>
      <c r="H259" s="3">
        <v>16.399999999999999</v>
      </c>
      <c r="I259" s="3">
        <v>10.779562</v>
      </c>
      <c r="J259" s="3">
        <v>0.25</v>
      </c>
      <c r="K259" s="3">
        <v>6.16</v>
      </c>
      <c r="L259" s="3">
        <v>10.57</v>
      </c>
      <c r="M259" s="3">
        <v>5.0999999999999996</v>
      </c>
      <c r="N259" s="3">
        <v>2.36</v>
      </c>
      <c r="O259" s="3"/>
      <c r="P259" s="3">
        <f>SUM(F259:H259)+SUM(I259:O259)</f>
        <v>95.049562000000009</v>
      </c>
      <c r="Q259" s="3"/>
      <c r="R259" s="3">
        <f t="shared" si="3"/>
        <v>7.4599999999999991</v>
      </c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U259" s="3"/>
      <c r="CV259" s="3"/>
      <c r="CX259" s="8"/>
      <c r="CZ259" s="2"/>
      <c r="DA259" s="2"/>
    </row>
    <row r="260" spans="1:105" x14ac:dyDescent="0.2">
      <c r="A260" t="s">
        <v>298</v>
      </c>
      <c r="B260" t="s">
        <v>471</v>
      </c>
      <c r="C260" t="s">
        <v>475</v>
      </c>
      <c r="D260" t="s">
        <v>269</v>
      </c>
      <c r="E260" t="s">
        <v>272</v>
      </c>
      <c r="F260" s="3">
        <v>45.18</v>
      </c>
      <c r="G260" s="3">
        <v>2.4</v>
      </c>
      <c r="H260" s="3">
        <v>14.96</v>
      </c>
      <c r="I260" s="3">
        <v>11.346935999999999</v>
      </c>
      <c r="J260" s="3">
        <v>0.19</v>
      </c>
      <c r="K260" s="3">
        <v>7.87</v>
      </c>
      <c r="L260" s="3">
        <v>10.42</v>
      </c>
      <c r="M260" s="3">
        <v>3.72</v>
      </c>
      <c r="N260" s="3">
        <v>1.67</v>
      </c>
      <c r="O260" s="3"/>
      <c r="P260" s="3">
        <f>SUM(F260:H260)+SUM(I260:O260)</f>
        <v>97.756935999999996</v>
      </c>
      <c r="Q260" s="3"/>
      <c r="R260" s="3">
        <f t="shared" si="3"/>
        <v>5.3900000000000006</v>
      </c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U260" s="3"/>
      <c r="CV260" s="3"/>
      <c r="CX260" s="8"/>
      <c r="CZ260" s="2"/>
      <c r="DA260" s="2"/>
    </row>
    <row r="261" spans="1:105" x14ac:dyDescent="0.2">
      <c r="A261" t="s">
        <v>298</v>
      </c>
      <c r="B261" t="s">
        <v>471</v>
      </c>
      <c r="C261" t="s">
        <v>476</v>
      </c>
      <c r="D261" t="s">
        <v>269</v>
      </c>
      <c r="E261" t="s">
        <v>278</v>
      </c>
      <c r="F261" s="3">
        <v>51.23</v>
      </c>
      <c r="G261" s="3">
        <v>0.72</v>
      </c>
      <c r="H261" s="3">
        <v>20</v>
      </c>
      <c r="I261" s="3">
        <v>5.3831480000000003</v>
      </c>
      <c r="J261" s="3">
        <v>0.25</v>
      </c>
      <c r="K261" s="3">
        <v>0.83</v>
      </c>
      <c r="L261" s="3">
        <v>2.88</v>
      </c>
      <c r="M261" s="3">
        <v>9.8000000000000007</v>
      </c>
      <c r="N261" s="3">
        <v>5.52</v>
      </c>
      <c r="O261" s="3"/>
      <c r="P261" s="3">
        <f>SUM(F261:H261)+SUM(I261:O261)</f>
        <v>96.613147999999995</v>
      </c>
      <c r="Q261" s="3"/>
      <c r="R261" s="3">
        <f t="shared" si="3"/>
        <v>15.32</v>
      </c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U261" s="3"/>
      <c r="CV261" s="3"/>
      <c r="CX261" s="8"/>
      <c r="CZ261" s="2"/>
      <c r="DA261" s="2"/>
    </row>
    <row r="262" spans="1:105" x14ac:dyDescent="0.2">
      <c r="A262" t="s">
        <v>298</v>
      </c>
      <c r="B262" t="s">
        <v>471</v>
      </c>
      <c r="C262" t="s">
        <v>477</v>
      </c>
      <c r="D262" t="s">
        <v>269</v>
      </c>
      <c r="E262" t="s">
        <v>272</v>
      </c>
      <c r="F262" s="3">
        <v>45.23</v>
      </c>
      <c r="G262" s="3">
        <v>2.7</v>
      </c>
      <c r="H262" s="3">
        <v>14.76</v>
      </c>
      <c r="I262" s="3">
        <v>11.791945999999999</v>
      </c>
      <c r="J262" s="3">
        <v>0.2</v>
      </c>
      <c r="K262" s="3">
        <v>8.66</v>
      </c>
      <c r="L262" s="3">
        <v>9.76</v>
      </c>
      <c r="M262" s="3">
        <v>3.53</v>
      </c>
      <c r="N262" s="3">
        <v>1.75</v>
      </c>
      <c r="O262" s="3"/>
      <c r="P262" s="3">
        <f>SUM(F262:H262)+SUM(I262:O262)</f>
        <v>98.381945999999999</v>
      </c>
      <c r="Q262" s="3"/>
      <c r="R262" s="3">
        <f t="shared" si="3"/>
        <v>5.2799999999999994</v>
      </c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U262" s="3"/>
      <c r="CV262" s="3"/>
      <c r="CX262" s="8"/>
      <c r="CZ262" s="2"/>
      <c r="DA262" s="2"/>
    </row>
    <row r="263" spans="1:105" x14ac:dyDescent="0.2">
      <c r="A263" t="s">
        <v>298</v>
      </c>
      <c r="B263" t="s">
        <v>471</v>
      </c>
      <c r="C263" t="s">
        <v>478</v>
      </c>
      <c r="D263" t="s">
        <v>269</v>
      </c>
      <c r="E263" t="s">
        <v>281</v>
      </c>
      <c r="F263" s="3">
        <v>44.6</v>
      </c>
      <c r="G263" s="3">
        <v>2.8</v>
      </c>
      <c r="H263" s="3">
        <v>15.3</v>
      </c>
      <c r="I263" s="3">
        <v>13.673991999999998</v>
      </c>
      <c r="J263" s="3">
        <v>0.08</v>
      </c>
      <c r="K263" s="3">
        <v>6.2</v>
      </c>
      <c r="L263" s="3">
        <v>7.65</v>
      </c>
      <c r="M263" s="3">
        <v>3.65</v>
      </c>
      <c r="N263" s="3">
        <v>1.55</v>
      </c>
      <c r="O263" s="3"/>
      <c r="P263" s="3">
        <f>SUM(F263:H263)+SUM(I263:O263)</f>
        <v>95.503991999999997</v>
      </c>
      <c r="Q263" s="3"/>
      <c r="R263" s="3">
        <f t="shared" si="3"/>
        <v>5.2</v>
      </c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U263" s="3"/>
      <c r="CV263" s="3"/>
      <c r="CX263" s="8"/>
      <c r="CZ263" s="2"/>
      <c r="DA263" s="2"/>
    </row>
    <row r="264" spans="1:105" x14ac:dyDescent="0.2">
      <c r="A264" t="s">
        <v>479</v>
      </c>
      <c r="B264" t="s">
        <v>471</v>
      </c>
      <c r="C264" t="s">
        <v>480</v>
      </c>
      <c r="D264" t="s">
        <v>269</v>
      </c>
      <c r="E264" t="s">
        <v>278</v>
      </c>
      <c r="F264" s="3">
        <v>54.19</v>
      </c>
      <c r="G264" s="3">
        <v>0.26</v>
      </c>
      <c r="H264" s="3">
        <v>20.22</v>
      </c>
      <c r="I264" s="3">
        <v>3.8781379999999999</v>
      </c>
      <c r="J264" s="3">
        <v>0.23</v>
      </c>
      <c r="K264" s="3">
        <v>0.78</v>
      </c>
      <c r="L264" s="3">
        <v>1.31</v>
      </c>
      <c r="M264" s="3">
        <v>7.94</v>
      </c>
      <c r="N264" s="3">
        <v>5.77</v>
      </c>
      <c r="O264" s="3">
        <v>0</v>
      </c>
      <c r="P264" s="3">
        <f>SUM(F264:H264)+SUM(I264:O264)</f>
        <v>94.578137999999996</v>
      </c>
      <c r="Q264" s="3"/>
      <c r="R264" s="3">
        <f t="shared" si="3"/>
        <v>13.71</v>
      </c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U264" s="3"/>
      <c r="CV264" s="3"/>
      <c r="CX264" s="8"/>
      <c r="CZ264" s="2"/>
      <c r="DA264" s="2"/>
    </row>
    <row r="265" spans="1:105" x14ac:dyDescent="0.2">
      <c r="A265" t="s">
        <v>479</v>
      </c>
      <c r="B265" t="s">
        <v>471</v>
      </c>
      <c r="C265" t="s">
        <v>481</v>
      </c>
      <c r="D265" t="s">
        <v>269</v>
      </c>
      <c r="E265" t="s">
        <v>334</v>
      </c>
      <c r="F265" s="3">
        <v>44.59</v>
      </c>
      <c r="G265" s="3">
        <v>1.64</v>
      </c>
      <c r="H265" s="3">
        <v>17.84</v>
      </c>
      <c r="I265" s="3">
        <v>9.2139520000000008</v>
      </c>
      <c r="J265" s="3">
        <v>0.25</v>
      </c>
      <c r="K265" s="3">
        <v>2.94</v>
      </c>
      <c r="L265" s="3">
        <v>7.81</v>
      </c>
      <c r="M265" s="3">
        <v>5.82</v>
      </c>
      <c r="N265" s="3">
        <v>3.07</v>
      </c>
      <c r="O265" s="3">
        <v>0.66</v>
      </c>
      <c r="P265" s="3">
        <f>SUM(F265:H265)+SUM(I265:O265)</f>
        <v>93.833952000000011</v>
      </c>
      <c r="Q265" s="3"/>
      <c r="R265" s="3">
        <f t="shared" si="3"/>
        <v>8.89</v>
      </c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U265" s="3"/>
      <c r="CV265" s="3"/>
      <c r="CX265" s="8"/>
      <c r="CZ265" s="2"/>
      <c r="DA265" s="2"/>
    </row>
    <row r="266" spans="1:105" x14ac:dyDescent="0.2">
      <c r="A266" t="s">
        <v>479</v>
      </c>
      <c r="B266" t="s">
        <v>471</v>
      </c>
      <c r="C266" t="s">
        <v>482</v>
      </c>
      <c r="D266" t="s">
        <v>269</v>
      </c>
      <c r="E266" t="s">
        <v>483</v>
      </c>
      <c r="F266" s="3">
        <v>42.23</v>
      </c>
      <c r="G266" s="3">
        <v>2.78</v>
      </c>
      <c r="H266" s="3">
        <v>12.14</v>
      </c>
      <c r="I266" s="3">
        <v>11.985336</v>
      </c>
      <c r="J266" s="3">
        <v>0.19</v>
      </c>
      <c r="K266" s="3">
        <v>9.8000000000000007</v>
      </c>
      <c r="L266" s="3">
        <v>12.33</v>
      </c>
      <c r="M266" s="3">
        <v>1.61</v>
      </c>
      <c r="N266" s="3">
        <v>0.49</v>
      </c>
      <c r="O266" s="3">
        <v>0.54</v>
      </c>
      <c r="P266" s="3">
        <f>SUM(F266:H266)+SUM(I266:O266)</f>
        <v>94.095336000000003</v>
      </c>
      <c r="Q266" s="3"/>
      <c r="R266" s="3">
        <f t="shared" si="3"/>
        <v>2.1</v>
      </c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U266" s="3"/>
      <c r="CV266" s="3"/>
      <c r="CX266" s="8"/>
      <c r="CZ266" s="2"/>
      <c r="DA266" s="2"/>
    </row>
    <row r="267" spans="1:105" x14ac:dyDescent="0.2">
      <c r="A267" t="s">
        <v>479</v>
      </c>
      <c r="B267" t="s">
        <v>471</v>
      </c>
      <c r="C267" t="s">
        <v>484</v>
      </c>
      <c r="D267" t="s">
        <v>269</v>
      </c>
      <c r="E267" t="s">
        <v>455</v>
      </c>
      <c r="F267" s="3">
        <v>41.36</v>
      </c>
      <c r="G267" s="3">
        <v>2.31</v>
      </c>
      <c r="H267" s="3">
        <v>15.62</v>
      </c>
      <c r="I267" s="3">
        <v>11.679404000000002</v>
      </c>
      <c r="J267" s="3">
        <v>0.28000000000000003</v>
      </c>
      <c r="K267" s="3">
        <v>6.11</v>
      </c>
      <c r="L267" s="3">
        <v>11.27</v>
      </c>
      <c r="M267" s="3">
        <v>5.1100000000000003</v>
      </c>
      <c r="N267" s="3">
        <v>1.7</v>
      </c>
      <c r="O267" s="3">
        <v>1.06</v>
      </c>
      <c r="P267" s="3">
        <f>SUM(F267:H267)+SUM(I267:O267)</f>
        <v>96.499403999999998</v>
      </c>
      <c r="Q267" s="3"/>
      <c r="R267" s="3">
        <f t="shared" si="3"/>
        <v>6.8100000000000005</v>
      </c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U267" s="3"/>
      <c r="CV267" s="3"/>
      <c r="CX267" s="8"/>
      <c r="CZ267" s="2"/>
      <c r="DA267" s="2"/>
    </row>
    <row r="268" spans="1:105" x14ac:dyDescent="0.2">
      <c r="A268" t="s">
        <v>479</v>
      </c>
      <c r="B268" t="s">
        <v>471</v>
      </c>
      <c r="C268" t="s">
        <v>496</v>
      </c>
      <c r="D268" t="s">
        <v>269</v>
      </c>
      <c r="E268" t="s">
        <v>497</v>
      </c>
      <c r="F268" s="3">
        <v>36.630000000000003</v>
      </c>
      <c r="G268" s="3">
        <v>2.44</v>
      </c>
      <c r="H268" s="3">
        <v>9.49</v>
      </c>
      <c r="I268" s="3">
        <v>11.92235</v>
      </c>
      <c r="J268" s="3">
        <v>0.21</v>
      </c>
      <c r="K268" s="3">
        <v>14.63</v>
      </c>
      <c r="L268" s="3">
        <v>15.18</v>
      </c>
      <c r="M268" s="3">
        <v>3.36</v>
      </c>
      <c r="N268" s="3">
        <v>1.18</v>
      </c>
      <c r="O268" s="3">
        <v>0.94</v>
      </c>
      <c r="P268" s="3">
        <f>SUM(F268:H268)+SUM(I268:O268)</f>
        <v>95.982349999999997</v>
      </c>
      <c r="Q268" s="3"/>
      <c r="R268" s="3">
        <f t="shared" si="3"/>
        <v>4.54</v>
      </c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U268" s="3"/>
      <c r="CV268" s="3"/>
      <c r="CX268" s="8"/>
      <c r="CZ268" s="2"/>
      <c r="DA268" s="2"/>
    </row>
    <row r="269" spans="1:105" x14ac:dyDescent="0.2">
      <c r="A269" t="s">
        <v>479</v>
      </c>
      <c r="B269" t="s">
        <v>471</v>
      </c>
      <c r="C269" t="s">
        <v>498</v>
      </c>
      <c r="D269" t="s">
        <v>269</v>
      </c>
      <c r="E269" t="s">
        <v>455</v>
      </c>
      <c r="F269" s="3">
        <v>39.840000000000003</v>
      </c>
      <c r="G269" s="3">
        <v>3.07</v>
      </c>
      <c r="H269" s="3">
        <v>13.98</v>
      </c>
      <c r="I269" s="3">
        <v>12.984114</v>
      </c>
      <c r="J269" s="3">
        <v>0.23</v>
      </c>
      <c r="K269" s="3">
        <v>6.71</v>
      </c>
      <c r="L269" s="3">
        <v>13.11</v>
      </c>
      <c r="M269" s="3">
        <v>4.0599999999999996</v>
      </c>
      <c r="N269" s="3">
        <v>1.48</v>
      </c>
      <c r="O269" s="3">
        <v>0.78</v>
      </c>
      <c r="P269" s="3">
        <f>SUM(F269:H269)+SUM(I269:O269)</f>
        <v>96.244113999999996</v>
      </c>
      <c r="Q269" s="3"/>
      <c r="R269" s="3">
        <f t="shared" si="3"/>
        <v>5.5399999999999991</v>
      </c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U269" s="3"/>
      <c r="CV269" s="3"/>
      <c r="CX269" s="8"/>
      <c r="CZ269" s="2"/>
      <c r="DA269" s="2"/>
    </row>
    <row r="270" spans="1:105" x14ac:dyDescent="0.2">
      <c r="A270" t="s">
        <v>479</v>
      </c>
      <c r="B270" t="s">
        <v>471</v>
      </c>
      <c r="C270" t="s">
        <v>499</v>
      </c>
      <c r="D270" t="s">
        <v>269</v>
      </c>
      <c r="E270" t="s">
        <v>455</v>
      </c>
      <c r="F270" s="3">
        <v>41.9</v>
      </c>
      <c r="G270" s="3">
        <v>2.5299999999999998</v>
      </c>
      <c r="H270" s="3">
        <v>14.42</v>
      </c>
      <c r="I270" s="3">
        <v>11.985336</v>
      </c>
      <c r="J270" s="3">
        <v>0.19</v>
      </c>
      <c r="K270" s="3">
        <v>6.97</v>
      </c>
      <c r="L270" s="3">
        <v>11.65</v>
      </c>
      <c r="M270" s="3">
        <v>3.91</v>
      </c>
      <c r="N270" s="3">
        <v>1.77</v>
      </c>
      <c r="O270" s="3">
        <v>0.53</v>
      </c>
      <c r="P270" s="3">
        <f>SUM(F270:H270)+SUM(I270:O270)</f>
        <v>95.855336000000008</v>
      </c>
      <c r="Q270" s="3"/>
      <c r="R270" s="3">
        <f t="shared" si="3"/>
        <v>5.68</v>
      </c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U270" s="3"/>
      <c r="CV270" s="3"/>
      <c r="CX270" s="8"/>
      <c r="CZ270" s="2"/>
      <c r="DA270" s="2"/>
    </row>
    <row r="271" spans="1:105" x14ac:dyDescent="0.2">
      <c r="A271" t="s">
        <v>479</v>
      </c>
      <c r="B271" t="s">
        <v>471</v>
      </c>
      <c r="C271" t="s">
        <v>500</v>
      </c>
      <c r="D271" t="s">
        <v>269</v>
      </c>
      <c r="E271" t="s">
        <v>294</v>
      </c>
      <c r="F271" s="3">
        <v>42.02</v>
      </c>
      <c r="G271" s="3">
        <v>3.14</v>
      </c>
      <c r="H271" s="3">
        <v>11.7</v>
      </c>
      <c r="I271" s="3">
        <v>12.624193999999999</v>
      </c>
      <c r="J271" s="3">
        <v>0.17</v>
      </c>
      <c r="K271" s="3">
        <v>12.22</v>
      </c>
      <c r="L271" s="3">
        <v>10.53</v>
      </c>
      <c r="M271" s="3">
        <v>2.35</v>
      </c>
      <c r="N271" s="3">
        <v>1.42</v>
      </c>
      <c r="O271" s="3">
        <v>0.55000000000000004</v>
      </c>
      <c r="P271" s="3">
        <f>SUM(F271:H271)+SUM(I271:O271)</f>
        <v>96.724193999999997</v>
      </c>
      <c r="Q271" s="3"/>
      <c r="R271" s="3">
        <f t="shared" si="3"/>
        <v>3.77</v>
      </c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U271" s="3"/>
      <c r="CV271" s="3"/>
      <c r="CX271" s="8"/>
      <c r="CZ271" s="2"/>
      <c r="DA271" s="2"/>
    </row>
    <row r="272" spans="1:105" x14ac:dyDescent="0.2">
      <c r="A272" t="s">
        <v>479</v>
      </c>
      <c r="B272" t="s">
        <v>471</v>
      </c>
      <c r="C272" t="s">
        <v>501</v>
      </c>
      <c r="D272" t="s">
        <v>269</v>
      </c>
      <c r="E272" t="s">
        <v>294</v>
      </c>
      <c r="F272" s="3">
        <v>42.81</v>
      </c>
      <c r="G272" s="3">
        <v>2.57</v>
      </c>
      <c r="H272" s="3">
        <v>13.62</v>
      </c>
      <c r="I272" s="3">
        <v>11.634414</v>
      </c>
      <c r="J272" s="3">
        <v>0.21</v>
      </c>
      <c r="K272" s="3">
        <v>7.85</v>
      </c>
      <c r="L272" s="3">
        <v>11.22</v>
      </c>
      <c r="M272" s="3">
        <v>4.2699999999999996</v>
      </c>
      <c r="N272" s="3">
        <v>0.98</v>
      </c>
      <c r="O272" s="3">
        <v>0.61</v>
      </c>
      <c r="P272" s="3">
        <f>SUM(F272:H272)+SUM(I272:O272)</f>
        <v>95.774414000000007</v>
      </c>
      <c r="Q272" s="3"/>
      <c r="R272" s="3">
        <f t="shared" si="3"/>
        <v>5.25</v>
      </c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U272" s="3"/>
      <c r="CV272" s="3"/>
      <c r="CX272" s="8"/>
      <c r="CZ272" s="2"/>
      <c r="DA272" s="2"/>
    </row>
    <row r="273" spans="1:105" x14ac:dyDescent="0.2">
      <c r="A273" t="s">
        <v>479</v>
      </c>
      <c r="B273" t="s">
        <v>471</v>
      </c>
      <c r="C273" t="s">
        <v>502</v>
      </c>
      <c r="D273" t="s">
        <v>269</v>
      </c>
      <c r="E273" t="s">
        <v>294</v>
      </c>
      <c r="F273" s="3">
        <v>43.17</v>
      </c>
      <c r="G273" s="3">
        <v>2.44</v>
      </c>
      <c r="H273" s="3">
        <v>11.66</v>
      </c>
      <c r="I273" s="3">
        <v>11.913352000000001</v>
      </c>
      <c r="J273" s="3">
        <v>0.19</v>
      </c>
      <c r="K273" s="3">
        <v>11.31</v>
      </c>
      <c r="L273" s="3">
        <v>11.48</v>
      </c>
      <c r="M273" s="3">
        <v>1.77</v>
      </c>
      <c r="N273" s="3">
        <v>1.1599999999999999</v>
      </c>
      <c r="O273" s="3">
        <v>0.45</v>
      </c>
      <c r="P273" s="3">
        <f>SUM(F273:H273)+SUM(I273:O273)</f>
        <v>95.543351999999999</v>
      </c>
      <c r="Q273" s="3"/>
      <c r="R273" s="3">
        <f t="shared" si="3"/>
        <v>2.9299999999999997</v>
      </c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U273" s="3"/>
      <c r="CV273" s="3"/>
      <c r="CX273" s="8"/>
      <c r="CZ273" s="2"/>
      <c r="DA273" s="2"/>
    </row>
    <row r="274" spans="1:105" x14ac:dyDescent="0.2">
      <c r="A274" t="s">
        <v>479</v>
      </c>
      <c r="B274" t="s">
        <v>471</v>
      </c>
      <c r="C274" t="s">
        <v>503</v>
      </c>
      <c r="D274" t="s">
        <v>269</v>
      </c>
      <c r="E274" t="s">
        <v>455</v>
      </c>
      <c r="F274" s="3">
        <v>43.44</v>
      </c>
      <c r="G274" s="3">
        <v>2.17</v>
      </c>
      <c r="H274" s="3">
        <v>12.27</v>
      </c>
      <c r="I274" s="3">
        <v>11.616418000000001</v>
      </c>
      <c r="J274" s="3">
        <v>0.2</v>
      </c>
      <c r="K274" s="3">
        <v>10.68</v>
      </c>
      <c r="L274" s="3">
        <v>12.6</v>
      </c>
      <c r="M274" s="3">
        <v>3.26</v>
      </c>
      <c r="N274" s="3">
        <v>1.45</v>
      </c>
      <c r="O274" s="3">
        <v>0.48</v>
      </c>
      <c r="P274" s="3">
        <f>SUM(F274:H274)+SUM(I274:O274)</f>
        <v>98.166417999999993</v>
      </c>
      <c r="Q274" s="3"/>
      <c r="R274" s="3">
        <f t="shared" si="3"/>
        <v>4.71</v>
      </c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U274" s="3"/>
      <c r="CV274" s="3"/>
      <c r="CX274" s="8"/>
      <c r="CZ274" s="2"/>
      <c r="DA274" s="2"/>
    </row>
    <row r="275" spans="1:105" x14ac:dyDescent="0.2">
      <c r="A275" t="s">
        <v>479</v>
      </c>
      <c r="B275" t="s">
        <v>471</v>
      </c>
      <c r="C275" t="s">
        <v>504</v>
      </c>
      <c r="D275" t="s">
        <v>269</v>
      </c>
      <c r="E275" t="s">
        <v>294</v>
      </c>
      <c r="F275" s="3">
        <v>43.53</v>
      </c>
      <c r="G275" s="3">
        <v>2.33</v>
      </c>
      <c r="H275" s="3">
        <v>12.38</v>
      </c>
      <c r="I275" s="3">
        <v>11.751388</v>
      </c>
      <c r="J275" s="3">
        <v>0.19</v>
      </c>
      <c r="K275" s="3">
        <v>10.52</v>
      </c>
      <c r="L275" s="3">
        <v>12.39</v>
      </c>
      <c r="M275" s="3">
        <v>3.09</v>
      </c>
      <c r="N275" s="3">
        <v>0.55000000000000004</v>
      </c>
      <c r="O275" s="3">
        <v>0.43</v>
      </c>
      <c r="P275" s="3">
        <f>SUM(F275:H275)+SUM(I275:O275)</f>
        <v>97.161388000000002</v>
      </c>
      <c r="Q275" s="3"/>
      <c r="R275" s="3">
        <f t="shared" si="3"/>
        <v>3.6399999999999997</v>
      </c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U275" s="3"/>
      <c r="CV275" s="3"/>
      <c r="CX275" s="8"/>
      <c r="CZ275" s="2"/>
      <c r="DA275" s="2"/>
    </row>
    <row r="276" spans="1:105" x14ac:dyDescent="0.2">
      <c r="A276" t="s">
        <v>479</v>
      </c>
      <c r="B276" t="s">
        <v>471</v>
      </c>
      <c r="C276" t="s">
        <v>505</v>
      </c>
      <c r="D276" t="s">
        <v>269</v>
      </c>
      <c r="E276" t="s">
        <v>294</v>
      </c>
      <c r="F276" s="3">
        <v>44.34</v>
      </c>
      <c r="G276" s="3">
        <v>2.29</v>
      </c>
      <c r="H276" s="3">
        <v>10.91</v>
      </c>
      <c r="I276" s="3">
        <v>11.832370000000001</v>
      </c>
      <c r="J276" s="3">
        <v>0.19</v>
      </c>
      <c r="K276" s="3">
        <v>12.77</v>
      </c>
      <c r="L276" s="3">
        <v>10.75</v>
      </c>
      <c r="M276" s="3">
        <v>2.08</v>
      </c>
      <c r="N276" s="3">
        <v>0.99</v>
      </c>
      <c r="O276" s="3">
        <v>0.38</v>
      </c>
      <c r="P276" s="3">
        <f>SUM(F276:H276)+SUM(I276:O276)</f>
        <v>96.532370000000014</v>
      </c>
      <c r="Q276" s="3"/>
      <c r="R276" s="3">
        <f t="shared" si="3"/>
        <v>3.0700000000000003</v>
      </c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U276" s="3"/>
      <c r="CV276" s="3"/>
      <c r="CX276" s="8"/>
      <c r="CZ276" s="2"/>
      <c r="DA276" s="2"/>
    </row>
    <row r="277" spans="1:105" x14ac:dyDescent="0.2">
      <c r="A277" t="s">
        <v>479</v>
      </c>
      <c r="B277" t="s">
        <v>471</v>
      </c>
      <c r="C277" t="s">
        <v>506</v>
      </c>
      <c r="D277" t="s">
        <v>269</v>
      </c>
      <c r="E277" t="s">
        <v>297</v>
      </c>
      <c r="F277" s="3">
        <v>44.46</v>
      </c>
      <c r="G277" s="3">
        <v>2</v>
      </c>
      <c r="H277" s="3">
        <v>11.09</v>
      </c>
      <c r="I277" s="3">
        <v>11.274494000000001</v>
      </c>
      <c r="J277" s="3">
        <v>0.17</v>
      </c>
      <c r="K277" s="3">
        <v>12.6</v>
      </c>
      <c r="L277" s="3">
        <v>11.45</v>
      </c>
      <c r="M277" s="3">
        <v>1.9</v>
      </c>
      <c r="N277" s="3">
        <v>1.06</v>
      </c>
      <c r="O277" s="3">
        <v>0.39</v>
      </c>
      <c r="P277" s="3">
        <f>SUM(F277:H277)+SUM(I277:O277)</f>
        <v>96.394494000000009</v>
      </c>
      <c r="Q277" s="3"/>
      <c r="R277" s="3">
        <f t="shared" si="3"/>
        <v>2.96</v>
      </c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U277" s="3"/>
      <c r="CV277" s="3"/>
      <c r="CX277" s="8"/>
      <c r="CZ277" s="2"/>
      <c r="DA277" s="2"/>
    </row>
    <row r="278" spans="1:105" x14ac:dyDescent="0.2">
      <c r="A278" t="s">
        <v>479</v>
      </c>
      <c r="B278" t="s">
        <v>471</v>
      </c>
      <c r="C278" t="s">
        <v>507</v>
      </c>
      <c r="D278" t="s">
        <v>269</v>
      </c>
      <c r="E278" t="s">
        <v>297</v>
      </c>
      <c r="F278" s="3">
        <v>44.72</v>
      </c>
      <c r="G278" s="3">
        <v>2.2599999999999998</v>
      </c>
      <c r="H278" s="3">
        <v>11.46</v>
      </c>
      <c r="I278" s="3">
        <v>11.724394</v>
      </c>
      <c r="J278" s="3">
        <v>0.19</v>
      </c>
      <c r="K278" s="3">
        <v>11.12</v>
      </c>
      <c r="L278" s="3">
        <v>11.83</v>
      </c>
      <c r="M278" s="3">
        <v>3.02</v>
      </c>
      <c r="N278" s="3">
        <v>1.1200000000000001</v>
      </c>
      <c r="O278" s="3">
        <v>0.42</v>
      </c>
      <c r="P278" s="3">
        <f>SUM(F278:H278)+SUM(I278:O278)</f>
        <v>97.864394000000004</v>
      </c>
      <c r="Q278" s="3"/>
      <c r="R278" s="3">
        <f t="shared" si="3"/>
        <v>4.1400000000000006</v>
      </c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U278" s="3"/>
      <c r="CV278" s="3"/>
      <c r="CX278" s="8"/>
      <c r="CZ278" s="2"/>
      <c r="DA278" s="2"/>
    </row>
    <row r="279" spans="1:105" x14ac:dyDescent="0.2">
      <c r="A279" t="s">
        <v>479</v>
      </c>
      <c r="B279" t="s">
        <v>471</v>
      </c>
      <c r="C279" t="s">
        <v>508</v>
      </c>
      <c r="D279" t="s">
        <v>269</v>
      </c>
      <c r="E279" t="s">
        <v>375</v>
      </c>
      <c r="F279" s="3">
        <v>45.16</v>
      </c>
      <c r="G279" s="3">
        <v>2.15</v>
      </c>
      <c r="H279" s="3">
        <v>12.68</v>
      </c>
      <c r="I279" s="3">
        <v>11.688402</v>
      </c>
      <c r="J279" s="3">
        <v>0.18</v>
      </c>
      <c r="K279" s="3">
        <v>11.19</v>
      </c>
      <c r="L279" s="3">
        <v>10.44</v>
      </c>
      <c r="M279" s="3">
        <v>2.46</v>
      </c>
      <c r="N279" s="3">
        <v>1.02</v>
      </c>
      <c r="O279" s="3">
        <v>0.35</v>
      </c>
      <c r="P279" s="3">
        <f>SUM(F279:H279)+SUM(I279:O279)</f>
        <v>97.318401999999992</v>
      </c>
      <c r="Q279" s="3"/>
      <c r="R279" s="3">
        <f t="shared" si="3"/>
        <v>3.48</v>
      </c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U279" s="3"/>
      <c r="CV279" s="3"/>
      <c r="CX279" s="8"/>
      <c r="CZ279" s="2"/>
      <c r="DA279" s="2"/>
    </row>
    <row r="280" spans="1:105" x14ac:dyDescent="0.2">
      <c r="A280" t="s">
        <v>400</v>
      </c>
      <c r="B280" t="s">
        <v>471</v>
      </c>
      <c r="C280" t="s">
        <v>509</v>
      </c>
      <c r="D280" t="s">
        <v>269</v>
      </c>
      <c r="E280" t="s">
        <v>281</v>
      </c>
      <c r="F280" s="3">
        <v>45.25</v>
      </c>
      <c r="G280" s="3">
        <v>2.38</v>
      </c>
      <c r="H280" s="3">
        <v>11.93</v>
      </c>
      <c r="I280" s="3">
        <v>12.247675999999998</v>
      </c>
      <c r="J280" s="3">
        <v>0.19</v>
      </c>
      <c r="K280" s="3">
        <v>10.4</v>
      </c>
      <c r="L280" s="3">
        <v>11.29</v>
      </c>
      <c r="M280" s="3">
        <v>3.11</v>
      </c>
      <c r="N280" s="3">
        <v>1.07</v>
      </c>
      <c r="O280" s="3">
        <v>0.49</v>
      </c>
      <c r="P280" s="3">
        <f>SUM(F280:H280)+SUM(I280:O280)</f>
        <v>98.357675999999998</v>
      </c>
      <c r="Q280" s="3"/>
      <c r="R280" s="3">
        <f t="shared" si="3"/>
        <v>4.18</v>
      </c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U280" s="3"/>
      <c r="CV280" s="3"/>
      <c r="CX280" s="8"/>
      <c r="CZ280" s="2"/>
      <c r="DA280" s="2"/>
    </row>
    <row r="281" spans="1:105" x14ac:dyDescent="0.2">
      <c r="A281" t="s">
        <v>400</v>
      </c>
      <c r="B281" t="s">
        <v>471</v>
      </c>
      <c r="C281" t="s">
        <v>510</v>
      </c>
      <c r="D281" t="s">
        <v>269</v>
      </c>
      <c r="E281" t="s">
        <v>281</v>
      </c>
      <c r="F281" s="3">
        <v>45.34</v>
      </c>
      <c r="G281" s="3">
        <v>2.33</v>
      </c>
      <c r="H281" s="3">
        <v>11.82</v>
      </c>
      <c r="I281" s="3">
        <v>12.158678000000002</v>
      </c>
      <c r="J281" s="3">
        <v>0.19</v>
      </c>
      <c r="K281" s="3">
        <v>10.42</v>
      </c>
      <c r="L281" s="3">
        <v>10.86</v>
      </c>
      <c r="M281" s="3">
        <v>3.49</v>
      </c>
      <c r="N281" s="3">
        <v>1.1100000000000001</v>
      </c>
      <c r="O281" s="3">
        <v>0.44</v>
      </c>
      <c r="P281" s="3">
        <f>SUM(F281:H281)+SUM(I281:O281)</f>
        <v>98.158678000000009</v>
      </c>
      <c r="Q281" s="3"/>
      <c r="R281" s="3">
        <f t="shared" si="3"/>
        <v>4.6000000000000005</v>
      </c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U281" s="3"/>
      <c r="CV281" s="3"/>
      <c r="CX281" s="8"/>
      <c r="CZ281" s="2"/>
      <c r="DA281" s="2"/>
    </row>
    <row r="282" spans="1:105" x14ac:dyDescent="0.2">
      <c r="A282" t="s">
        <v>479</v>
      </c>
      <c r="B282" t="s">
        <v>471</v>
      </c>
      <c r="C282" t="s">
        <v>511</v>
      </c>
      <c r="D282" t="s">
        <v>269</v>
      </c>
      <c r="E282" t="s">
        <v>375</v>
      </c>
      <c r="F282" s="3">
        <v>45.71</v>
      </c>
      <c r="G282" s="3">
        <v>2.2799999999999998</v>
      </c>
      <c r="H282" s="3">
        <v>12.2</v>
      </c>
      <c r="I282" s="3">
        <v>12.165296</v>
      </c>
      <c r="J282" s="3">
        <v>0.18</v>
      </c>
      <c r="K282" s="3">
        <v>10.93</v>
      </c>
      <c r="L282" s="3">
        <v>11.24</v>
      </c>
      <c r="M282" s="3">
        <v>2.7</v>
      </c>
      <c r="N282" s="3">
        <v>0.99</v>
      </c>
      <c r="O282" s="3">
        <v>0.37</v>
      </c>
      <c r="P282" s="3">
        <f>SUM(F282:H282)+SUM(I282:O282)</f>
        <v>98.765296000000006</v>
      </c>
      <c r="Q282" s="3"/>
      <c r="R282" s="3">
        <f t="shared" si="3"/>
        <v>3.6900000000000004</v>
      </c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U282" s="3"/>
      <c r="CV282" s="3"/>
      <c r="CX282" s="8"/>
      <c r="CZ282" s="2"/>
      <c r="DA282" s="2"/>
    </row>
    <row r="283" spans="1:105" x14ac:dyDescent="0.2">
      <c r="A283" t="s">
        <v>479</v>
      </c>
      <c r="B283" t="s">
        <v>471</v>
      </c>
      <c r="C283" t="s">
        <v>512</v>
      </c>
      <c r="D283" t="s">
        <v>269</v>
      </c>
      <c r="E283" t="s">
        <v>513</v>
      </c>
      <c r="F283" s="3">
        <v>49.02</v>
      </c>
      <c r="G283" s="3">
        <v>2.46</v>
      </c>
      <c r="H283" s="3">
        <v>16.16</v>
      </c>
      <c r="I283" s="3">
        <v>9.8168180000000014</v>
      </c>
      <c r="J283" s="3">
        <v>0.18</v>
      </c>
      <c r="K283" s="3">
        <v>4.26</v>
      </c>
      <c r="L283" s="3">
        <v>7.28</v>
      </c>
      <c r="M283" s="3">
        <v>4.82</v>
      </c>
      <c r="N283" s="3">
        <v>2.67</v>
      </c>
      <c r="O283" s="3">
        <v>0.74</v>
      </c>
      <c r="P283" s="3">
        <f>SUM(F283:H283)+SUM(I283:O283)</f>
        <v>97.406818000000001</v>
      </c>
      <c r="Q283" s="3"/>
      <c r="R283" s="3">
        <f t="shared" si="3"/>
        <v>7.49</v>
      </c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U283" s="3"/>
      <c r="CV283" s="3"/>
      <c r="CX283" s="8"/>
      <c r="CZ283" s="2"/>
      <c r="DA283" s="2"/>
    </row>
    <row r="284" spans="1:105" x14ac:dyDescent="0.2">
      <c r="A284" t="s">
        <v>479</v>
      </c>
      <c r="B284" t="s">
        <v>471</v>
      </c>
      <c r="C284" t="s">
        <v>514</v>
      </c>
      <c r="D284" t="s">
        <v>269</v>
      </c>
      <c r="E284" t="s">
        <v>278</v>
      </c>
      <c r="F284" s="3">
        <v>51.66</v>
      </c>
      <c r="G284" s="3">
        <v>1.03</v>
      </c>
      <c r="H284" s="3">
        <v>18.22</v>
      </c>
      <c r="I284" s="3">
        <v>7.4773380000000005</v>
      </c>
      <c r="J284" s="3">
        <v>0.28000000000000003</v>
      </c>
      <c r="K284" s="3">
        <v>0.73</v>
      </c>
      <c r="L284" s="3">
        <v>3.73</v>
      </c>
      <c r="M284" s="3">
        <v>8.07</v>
      </c>
      <c r="N284" s="3">
        <v>5.43</v>
      </c>
      <c r="O284" s="3">
        <v>0.32</v>
      </c>
      <c r="P284" s="3">
        <f>SUM(F284:H284)+SUM(I284:O284)</f>
        <v>96.947338000000002</v>
      </c>
      <c r="Q284" s="3"/>
      <c r="R284" s="3">
        <f t="shared" si="3"/>
        <v>13.5</v>
      </c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U284" s="3"/>
      <c r="CV284" s="3"/>
      <c r="CX284" s="8"/>
      <c r="CZ284" s="2"/>
      <c r="DA284" s="2"/>
    </row>
    <row r="285" spans="1:105" x14ac:dyDescent="0.2">
      <c r="A285" t="s">
        <v>479</v>
      </c>
      <c r="B285" t="s">
        <v>471</v>
      </c>
      <c r="C285" t="s">
        <v>515</v>
      </c>
      <c r="D285" t="s">
        <v>269</v>
      </c>
      <c r="E285" t="s">
        <v>278</v>
      </c>
      <c r="F285" s="3">
        <v>55.85</v>
      </c>
      <c r="G285" s="3">
        <v>0.3</v>
      </c>
      <c r="H285" s="3">
        <v>21.42</v>
      </c>
      <c r="I285" s="3">
        <v>2.47445</v>
      </c>
      <c r="J285" s="3">
        <v>0.17</v>
      </c>
      <c r="K285" s="3">
        <v>0.24</v>
      </c>
      <c r="L285" s="3">
        <v>1.3</v>
      </c>
      <c r="M285" s="3">
        <v>9.61</v>
      </c>
      <c r="N285" s="3">
        <v>5.72</v>
      </c>
      <c r="O285" s="3">
        <v>0.03</v>
      </c>
      <c r="P285" s="3">
        <f>SUM(F285:H285)+SUM(I285:O285)</f>
        <v>97.114449999999991</v>
      </c>
      <c r="Q285" s="3"/>
      <c r="R285" s="3">
        <f t="shared" si="3"/>
        <v>15.329999999999998</v>
      </c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U285" s="3"/>
      <c r="CV285" s="3"/>
      <c r="CX285" s="8"/>
      <c r="CZ285" s="2"/>
      <c r="DA285" s="2"/>
    </row>
    <row r="286" spans="1:105" x14ac:dyDescent="0.2">
      <c r="A286" t="s">
        <v>400</v>
      </c>
      <c r="B286" t="s">
        <v>471</v>
      </c>
      <c r="C286" t="s">
        <v>516</v>
      </c>
      <c r="D286" t="s">
        <v>269</v>
      </c>
      <c r="E286" t="s">
        <v>281</v>
      </c>
      <c r="F286" s="3">
        <v>46.73</v>
      </c>
      <c r="G286" s="3">
        <v>2.9</v>
      </c>
      <c r="H286" s="3">
        <v>14.3</v>
      </c>
      <c r="I286" s="3">
        <v>11.793688000000001</v>
      </c>
      <c r="J286" s="3">
        <v>0.17</v>
      </c>
      <c r="K286" s="3">
        <v>7.38</v>
      </c>
      <c r="L286" s="3">
        <v>9.4499999999999993</v>
      </c>
      <c r="M286" s="3">
        <v>3.13</v>
      </c>
      <c r="N286" s="3">
        <v>1.55</v>
      </c>
      <c r="O286" s="3">
        <v>0.66</v>
      </c>
      <c r="P286" s="3">
        <f>SUM(F286:H286)+SUM(I286:O286)</f>
        <v>98.063687999999985</v>
      </c>
      <c r="Q286" s="3"/>
      <c r="R286" s="3">
        <f t="shared" si="3"/>
        <v>4.68</v>
      </c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U286" s="3"/>
      <c r="CV286" s="3"/>
      <c r="CX286" s="8"/>
      <c r="CZ286" s="2"/>
      <c r="DA286" s="2"/>
    </row>
    <row r="287" spans="1:105" x14ac:dyDescent="0.2">
      <c r="A287" t="s">
        <v>400</v>
      </c>
      <c r="B287" t="s">
        <v>471</v>
      </c>
      <c r="C287" t="s">
        <v>517</v>
      </c>
      <c r="D287" t="s">
        <v>269</v>
      </c>
      <c r="E287" t="s">
        <v>378</v>
      </c>
      <c r="F287" s="3">
        <v>46.91</v>
      </c>
      <c r="G287" s="3">
        <v>3.09</v>
      </c>
      <c r="H287" s="3">
        <v>15.18</v>
      </c>
      <c r="I287" s="3">
        <v>11.74469</v>
      </c>
      <c r="J287" s="3">
        <v>0.18</v>
      </c>
      <c r="K287" s="3">
        <v>5.47</v>
      </c>
      <c r="L287" s="3">
        <v>8.91</v>
      </c>
      <c r="M287" s="3">
        <v>3.72</v>
      </c>
      <c r="N287" s="3">
        <v>1.95</v>
      </c>
      <c r="O287" s="3">
        <v>0.76</v>
      </c>
      <c r="P287" s="3">
        <f>SUM(F287:H287)+SUM(I287:O287)</f>
        <v>97.914690000000007</v>
      </c>
      <c r="Q287" s="3"/>
      <c r="R287" s="3">
        <f t="shared" si="3"/>
        <v>5.67</v>
      </c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U287" s="3"/>
      <c r="CV287" s="3"/>
      <c r="CX287" s="8"/>
      <c r="CZ287" s="2"/>
      <c r="DA287" s="2"/>
    </row>
    <row r="288" spans="1:105" x14ac:dyDescent="0.2">
      <c r="A288" t="s">
        <v>400</v>
      </c>
      <c r="B288" t="s">
        <v>471</v>
      </c>
      <c r="C288" t="s">
        <v>518</v>
      </c>
      <c r="D288" t="s">
        <v>269</v>
      </c>
      <c r="E288" t="s">
        <v>283</v>
      </c>
      <c r="F288" s="3">
        <v>52.8</v>
      </c>
      <c r="G288" s="3">
        <v>1.57</v>
      </c>
      <c r="H288" s="3">
        <v>17</v>
      </c>
      <c r="I288" s="3">
        <v>7.4018039999999994</v>
      </c>
      <c r="J288" s="3">
        <v>0.17</v>
      </c>
      <c r="K288" s="3">
        <v>2.65</v>
      </c>
      <c r="L288" s="3">
        <v>5.38</v>
      </c>
      <c r="M288" s="3">
        <v>6.02</v>
      </c>
      <c r="N288" s="3">
        <v>3.33</v>
      </c>
      <c r="O288" s="3">
        <v>0.49</v>
      </c>
      <c r="P288" s="3">
        <f>SUM(F288:H288)+SUM(I288:O288)</f>
        <v>96.811803999999995</v>
      </c>
      <c r="Q288" s="3"/>
      <c r="R288" s="3">
        <f t="shared" si="3"/>
        <v>9.35</v>
      </c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U288" s="3"/>
      <c r="CV288" s="3"/>
      <c r="CX288" s="8"/>
      <c r="CZ288" s="2"/>
      <c r="DA288" s="2"/>
    </row>
    <row r="289" spans="1:105" x14ac:dyDescent="0.2">
      <c r="A289" t="s">
        <v>400</v>
      </c>
      <c r="B289" t="s">
        <v>471</v>
      </c>
      <c r="C289" t="s">
        <v>519</v>
      </c>
      <c r="D289" t="s">
        <v>269</v>
      </c>
      <c r="E289" t="s">
        <v>281</v>
      </c>
      <c r="F289" s="3">
        <v>44.1</v>
      </c>
      <c r="G289" s="3">
        <v>3.82</v>
      </c>
      <c r="H289" s="3">
        <v>15.53</v>
      </c>
      <c r="I289" s="3">
        <v>12.987655999999999</v>
      </c>
      <c r="J289" s="3">
        <v>0.2</v>
      </c>
      <c r="K289" s="3">
        <v>5.07</v>
      </c>
      <c r="L289" s="3">
        <v>9.35</v>
      </c>
      <c r="M289" s="3">
        <v>2.75</v>
      </c>
      <c r="N289" s="3">
        <v>2</v>
      </c>
      <c r="O289" s="3">
        <v>0.93</v>
      </c>
      <c r="P289" s="3">
        <f>SUM(F289:H289)+SUM(I289:O289)</f>
        <v>96.737656000000001</v>
      </c>
      <c r="Q289" s="3"/>
      <c r="R289" s="3">
        <f t="shared" si="3"/>
        <v>4.75</v>
      </c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U289" s="3"/>
      <c r="CV289" s="3"/>
      <c r="CX289" s="8"/>
      <c r="CZ289" s="2"/>
      <c r="DA289" s="2"/>
    </row>
    <row r="290" spans="1:105" x14ac:dyDescent="0.2">
      <c r="A290" t="s">
        <v>400</v>
      </c>
      <c r="B290" t="s">
        <v>471</v>
      </c>
      <c r="C290" t="s">
        <v>520</v>
      </c>
      <c r="D290" t="s">
        <v>269</v>
      </c>
      <c r="E290" t="s">
        <v>284</v>
      </c>
      <c r="F290" s="3">
        <v>58.02</v>
      </c>
      <c r="G290" s="3">
        <v>0.8</v>
      </c>
      <c r="H290" s="3">
        <v>18.93</v>
      </c>
      <c r="I290" s="3">
        <v>5.0628659999999996</v>
      </c>
      <c r="J290" s="3">
        <v>0.17</v>
      </c>
      <c r="K290" s="3">
        <v>0.78</v>
      </c>
      <c r="L290" s="3">
        <v>3</v>
      </c>
      <c r="M290" s="3">
        <v>7.59</v>
      </c>
      <c r="N290" s="3">
        <v>4.3499999999999996</v>
      </c>
      <c r="O290" s="3">
        <v>0.22</v>
      </c>
      <c r="P290" s="3">
        <f>SUM(F290:H290)+SUM(I290:O290)</f>
        <v>98.922865999999999</v>
      </c>
      <c r="Q290" s="3"/>
      <c r="R290" s="3">
        <f t="shared" si="3"/>
        <v>11.94</v>
      </c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U290" s="3"/>
      <c r="CV290" s="3"/>
      <c r="CX290" s="8"/>
      <c r="CZ290" s="2"/>
      <c r="DA290" s="2"/>
    </row>
    <row r="291" spans="1:105" x14ac:dyDescent="0.2">
      <c r="A291" t="s">
        <v>400</v>
      </c>
      <c r="B291" t="s">
        <v>471</v>
      </c>
      <c r="C291" t="s">
        <v>521</v>
      </c>
      <c r="D291" t="s">
        <v>269</v>
      </c>
      <c r="E291" t="s">
        <v>522</v>
      </c>
      <c r="F291" s="3">
        <v>44.75</v>
      </c>
      <c r="G291" s="3">
        <v>3.04</v>
      </c>
      <c r="H291" s="3">
        <v>14.59</v>
      </c>
      <c r="I291" s="3">
        <v>12.277676</v>
      </c>
      <c r="J291" s="3">
        <v>0.18</v>
      </c>
      <c r="K291" s="3">
        <v>6.47</v>
      </c>
      <c r="L291" s="3">
        <v>8.86</v>
      </c>
      <c r="M291" s="3">
        <v>2.63</v>
      </c>
      <c r="N291" s="3">
        <v>1.21</v>
      </c>
      <c r="O291" s="3">
        <v>0.68</v>
      </c>
      <c r="P291" s="3">
        <f>SUM(F291:H291)+SUM(I291:O291)</f>
        <v>94.687675999999996</v>
      </c>
      <c r="Q291" s="3"/>
      <c r="R291" s="3">
        <f t="shared" si="3"/>
        <v>3.84</v>
      </c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U291" s="3"/>
      <c r="CV291" s="3"/>
      <c r="CX291" s="8"/>
      <c r="CZ291" s="2"/>
      <c r="DA291" s="2"/>
    </row>
    <row r="292" spans="1:105" x14ac:dyDescent="0.2">
      <c r="A292" t="s">
        <v>400</v>
      </c>
      <c r="B292" t="s">
        <v>471</v>
      </c>
      <c r="C292" t="s">
        <v>523</v>
      </c>
      <c r="D292" t="s">
        <v>269</v>
      </c>
      <c r="E292" t="s">
        <v>281</v>
      </c>
      <c r="F292" s="3">
        <v>46.53</v>
      </c>
      <c r="G292" s="3">
        <v>2.93</v>
      </c>
      <c r="H292" s="3">
        <v>14.54</v>
      </c>
      <c r="I292" s="3">
        <v>11.527696000000001</v>
      </c>
      <c r="J292" s="3">
        <v>0.17</v>
      </c>
      <c r="K292" s="3">
        <v>6.07</v>
      </c>
      <c r="L292" s="3">
        <v>9.16</v>
      </c>
      <c r="M292" s="3">
        <v>3.42</v>
      </c>
      <c r="N292" s="3">
        <v>1.08</v>
      </c>
      <c r="O292" s="3">
        <v>0.7</v>
      </c>
      <c r="P292" s="3">
        <f>SUM(F292:H292)+SUM(I292:O292)</f>
        <v>96.127696</v>
      </c>
      <c r="Q292" s="3"/>
      <c r="R292" s="3">
        <f t="shared" si="3"/>
        <v>4.5</v>
      </c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U292" s="3"/>
      <c r="CV292" s="3"/>
      <c r="CX292" s="8"/>
      <c r="CZ292" s="2"/>
      <c r="DA292" s="2"/>
    </row>
    <row r="293" spans="1:105" x14ac:dyDescent="0.2">
      <c r="A293" t="s">
        <v>400</v>
      </c>
      <c r="B293" t="s">
        <v>471</v>
      </c>
      <c r="C293" t="s">
        <v>524</v>
      </c>
      <c r="D293" t="s">
        <v>269</v>
      </c>
      <c r="E293" t="s">
        <v>272</v>
      </c>
      <c r="F293" s="3">
        <v>40.74</v>
      </c>
      <c r="G293" s="3">
        <v>2.95</v>
      </c>
      <c r="H293" s="3">
        <v>10.66</v>
      </c>
      <c r="I293" s="3">
        <v>13.007656000000001</v>
      </c>
      <c r="J293" s="3">
        <v>0.2</v>
      </c>
      <c r="K293" s="3">
        <v>11.3</v>
      </c>
      <c r="L293" s="3">
        <v>13.02</v>
      </c>
      <c r="M293" s="3">
        <v>3.52</v>
      </c>
      <c r="N293" s="3">
        <v>0.57999999999999996</v>
      </c>
      <c r="O293" s="3">
        <v>0.92</v>
      </c>
      <c r="P293" s="3">
        <f>SUM(F293:H293)+SUM(I293:O293)</f>
        <v>96.897656000000012</v>
      </c>
      <c r="Q293" s="3"/>
      <c r="R293" s="3">
        <f t="shared" si="3"/>
        <v>4.0999999999999996</v>
      </c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U293" s="3"/>
      <c r="CV293" s="3"/>
      <c r="CX293" s="8"/>
      <c r="CZ293" s="2"/>
      <c r="DA293" s="2"/>
    </row>
    <row r="294" spans="1:105" x14ac:dyDescent="0.2">
      <c r="A294" t="s">
        <v>400</v>
      </c>
      <c r="B294" t="s">
        <v>471</v>
      </c>
      <c r="C294" t="s">
        <v>525</v>
      </c>
      <c r="D294" t="s">
        <v>269</v>
      </c>
      <c r="E294" t="s">
        <v>272</v>
      </c>
      <c r="F294" s="3">
        <v>43.36</v>
      </c>
      <c r="G294" s="3">
        <v>3.11</v>
      </c>
      <c r="H294" s="3">
        <v>12.34</v>
      </c>
      <c r="I294" s="3">
        <v>12.533667999999999</v>
      </c>
      <c r="J294" s="3">
        <v>0.19</v>
      </c>
      <c r="K294" s="3">
        <v>9.86</v>
      </c>
      <c r="L294" s="3">
        <v>10.79</v>
      </c>
      <c r="M294" s="3">
        <v>4</v>
      </c>
      <c r="N294" s="3">
        <v>0.95</v>
      </c>
      <c r="O294" s="3">
        <v>0.71</v>
      </c>
      <c r="P294" s="3">
        <f>SUM(F294:H294)+SUM(I294:O294)</f>
        <v>97.843668000000008</v>
      </c>
      <c r="Q294" s="3"/>
      <c r="R294" s="3">
        <f t="shared" si="3"/>
        <v>4.95</v>
      </c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U294" s="3"/>
      <c r="CV294" s="3"/>
      <c r="CX294" s="8"/>
      <c r="CZ294" s="2"/>
      <c r="DA294" s="2"/>
    </row>
    <row r="295" spans="1:105" x14ac:dyDescent="0.2">
      <c r="A295" t="s">
        <v>400</v>
      </c>
      <c r="B295" t="s">
        <v>471</v>
      </c>
      <c r="C295" t="s">
        <v>526</v>
      </c>
      <c r="D295" t="s">
        <v>269</v>
      </c>
      <c r="E295" t="s">
        <v>527</v>
      </c>
      <c r="F295" s="3">
        <v>49.59</v>
      </c>
      <c r="G295" s="3">
        <v>2.27</v>
      </c>
      <c r="H295" s="3">
        <v>17.48</v>
      </c>
      <c r="I295" s="3">
        <v>9.138758000000001</v>
      </c>
      <c r="J295" s="3">
        <v>0.16</v>
      </c>
      <c r="K295" s="3">
        <v>3.16</v>
      </c>
      <c r="L295" s="3">
        <v>6.23</v>
      </c>
      <c r="M295" s="3">
        <v>3.68</v>
      </c>
      <c r="N295" s="3">
        <v>2.14</v>
      </c>
      <c r="O295" s="3">
        <v>0.69</v>
      </c>
      <c r="P295" s="3">
        <f>SUM(F295:H295)+SUM(I295:O295)</f>
        <v>94.538758000000001</v>
      </c>
      <c r="Q295" s="3"/>
      <c r="R295" s="3">
        <f t="shared" si="3"/>
        <v>5.82</v>
      </c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U295" s="3"/>
      <c r="CV295" s="3"/>
      <c r="CX295" s="8"/>
      <c r="CZ295" s="2"/>
      <c r="DA295" s="2"/>
    </row>
    <row r="296" spans="1:105" x14ac:dyDescent="0.2">
      <c r="A296" t="s">
        <v>479</v>
      </c>
      <c r="B296" t="s">
        <v>471</v>
      </c>
      <c r="C296" t="s">
        <v>528</v>
      </c>
      <c r="D296" t="s">
        <v>269</v>
      </c>
      <c r="E296" t="s">
        <v>497</v>
      </c>
      <c r="F296" s="3">
        <v>36.549999999999997</v>
      </c>
      <c r="G296" s="3">
        <v>3.01</v>
      </c>
      <c r="H296" s="3">
        <v>9.64</v>
      </c>
      <c r="I296" s="3">
        <v>12.858141999999999</v>
      </c>
      <c r="J296" s="3">
        <v>0.23</v>
      </c>
      <c r="K296" s="3">
        <v>13.44</v>
      </c>
      <c r="L296" s="3">
        <v>16.57</v>
      </c>
      <c r="M296" s="3">
        <v>2.5</v>
      </c>
      <c r="N296" s="3">
        <v>0.62</v>
      </c>
      <c r="O296" s="3">
        <v>1.35</v>
      </c>
      <c r="P296" s="3">
        <f>SUM(F296:H296)+SUM(I296:O296)</f>
        <v>96.768141999999983</v>
      </c>
      <c r="Q296" s="3"/>
      <c r="R296" s="3">
        <f t="shared" si="3"/>
        <v>3.12</v>
      </c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U296" s="3"/>
      <c r="CV296" s="3"/>
      <c r="CX296" s="8"/>
      <c r="CZ296" s="2"/>
      <c r="DA296" s="2"/>
    </row>
    <row r="297" spans="1:105" x14ac:dyDescent="0.2">
      <c r="A297" t="s">
        <v>479</v>
      </c>
      <c r="B297" t="s">
        <v>471</v>
      </c>
      <c r="C297" t="s">
        <v>529</v>
      </c>
      <c r="D297" t="s">
        <v>269</v>
      </c>
      <c r="E297" t="s">
        <v>294</v>
      </c>
      <c r="F297" s="3">
        <v>44.82</v>
      </c>
      <c r="G297" s="3">
        <v>2.52</v>
      </c>
      <c r="H297" s="3">
        <v>12.76</v>
      </c>
      <c r="I297" s="3">
        <v>11.355475999999999</v>
      </c>
      <c r="J297" s="3">
        <v>0.17</v>
      </c>
      <c r="K297" s="3">
        <v>11.02</v>
      </c>
      <c r="L297" s="3">
        <v>10.77</v>
      </c>
      <c r="M297" s="3">
        <v>2.21</v>
      </c>
      <c r="N297" s="3">
        <v>1.21</v>
      </c>
      <c r="O297" s="3">
        <v>0.47</v>
      </c>
      <c r="P297" s="3">
        <f>SUM(F297:H297)+SUM(I297:O297)</f>
        <v>97.305475999999999</v>
      </c>
      <c r="Q297" s="3"/>
      <c r="R297" s="3">
        <f t="shared" si="3"/>
        <v>3.42</v>
      </c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U297" s="3"/>
      <c r="CV297" s="3"/>
      <c r="CX297" s="8"/>
      <c r="CZ297" s="2"/>
      <c r="DA297" s="2"/>
    </row>
    <row r="298" spans="1:105" x14ac:dyDescent="0.2">
      <c r="A298" t="s">
        <v>479</v>
      </c>
      <c r="B298" t="s">
        <v>471</v>
      </c>
      <c r="C298" t="s">
        <v>530</v>
      </c>
      <c r="D298" t="s">
        <v>269</v>
      </c>
      <c r="E298" t="s">
        <v>297</v>
      </c>
      <c r="F298" s="3">
        <v>43.98</v>
      </c>
      <c r="G298" s="3">
        <v>2.77</v>
      </c>
      <c r="H298" s="3">
        <v>12.55</v>
      </c>
      <c r="I298" s="3">
        <v>12.453232</v>
      </c>
      <c r="J298" s="3">
        <v>0.2</v>
      </c>
      <c r="K298" s="3">
        <v>10.66</v>
      </c>
      <c r="L298" s="3">
        <v>10.97</v>
      </c>
      <c r="M298" s="3">
        <v>2.84</v>
      </c>
      <c r="N298" s="3">
        <v>1.36</v>
      </c>
      <c r="O298" s="3">
        <v>0.55000000000000004</v>
      </c>
      <c r="P298" s="3">
        <f>SUM(F298:H298)+SUM(I298:O298)</f>
        <v>98.333231999999995</v>
      </c>
      <c r="Q298" s="3"/>
      <c r="R298" s="3">
        <f t="shared" si="3"/>
        <v>4.2</v>
      </c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U298" s="3"/>
      <c r="CV298" s="3"/>
      <c r="CX298" s="8"/>
      <c r="CZ298" s="2"/>
      <c r="DA298" s="2"/>
    </row>
    <row r="299" spans="1:105" x14ac:dyDescent="0.2">
      <c r="A299" t="s">
        <v>479</v>
      </c>
      <c r="B299" t="s">
        <v>471</v>
      </c>
      <c r="C299" t="s">
        <v>531</v>
      </c>
      <c r="D299" t="s">
        <v>269</v>
      </c>
      <c r="E299" t="s">
        <v>513</v>
      </c>
      <c r="F299" s="3">
        <v>46.38</v>
      </c>
      <c r="G299" s="3">
        <v>2.94</v>
      </c>
      <c r="H299" s="3">
        <v>15.18</v>
      </c>
      <c r="I299" s="3">
        <v>11.175516</v>
      </c>
      <c r="J299" s="3">
        <v>0.17</v>
      </c>
      <c r="K299" s="3">
        <v>5.5</v>
      </c>
      <c r="L299" s="3">
        <v>9.08</v>
      </c>
      <c r="M299" s="3">
        <v>4.2699999999999996</v>
      </c>
      <c r="N299" s="3">
        <v>2.08</v>
      </c>
      <c r="O299" s="3">
        <v>0.62</v>
      </c>
      <c r="P299" s="3">
        <f>SUM(F299:H299)+SUM(I299:O299)</f>
        <v>97.395516000000001</v>
      </c>
      <c r="Q299" s="3"/>
      <c r="R299" s="3">
        <f t="shared" si="3"/>
        <v>6.35</v>
      </c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U299" s="3"/>
      <c r="CV299" s="3"/>
      <c r="CX299" s="8"/>
      <c r="CZ299" s="2"/>
      <c r="DA299" s="2"/>
    </row>
    <row r="300" spans="1:105" x14ac:dyDescent="0.2">
      <c r="A300" t="s">
        <v>479</v>
      </c>
      <c r="B300" t="s">
        <v>471</v>
      </c>
      <c r="C300" t="s">
        <v>532</v>
      </c>
      <c r="D300" t="s">
        <v>269</v>
      </c>
      <c r="E300" t="s">
        <v>533</v>
      </c>
      <c r="F300" s="3">
        <v>47.18</v>
      </c>
      <c r="G300" s="3">
        <v>2.74</v>
      </c>
      <c r="H300" s="3">
        <v>15.32</v>
      </c>
      <c r="I300" s="3">
        <v>11.526438000000001</v>
      </c>
      <c r="J300" s="3">
        <v>0.17</v>
      </c>
      <c r="K300" s="3">
        <v>5.85</v>
      </c>
      <c r="L300" s="3">
        <v>8.84</v>
      </c>
      <c r="M300" s="3">
        <v>3.09</v>
      </c>
      <c r="N300" s="3">
        <v>1.91</v>
      </c>
      <c r="O300" s="3">
        <v>0.64</v>
      </c>
      <c r="P300" s="3">
        <f>SUM(F300:H300)+SUM(I300:O300)</f>
        <v>97.266438000000008</v>
      </c>
      <c r="Q300" s="3"/>
      <c r="R300" s="3">
        <f t="shared" si="3"/>
        <v>5</v>
      </c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U300" s="3"/>
      <c r="CV300" s="3"/>
      <c r="CX300" s="8"/>
      <c r="CZ300" s="2"/>
      <c r="DA300" s="2"/>
    </row>
    <row r="301" spans="1:105" x14ac:dyDescent="0.2">
      <c r="A301" t="s">
        <v>479</v>
      </c>
      <c r="B301" t="s">
        <v>471</v>
      </c>
      <c r="C301" t="s">
        <v>534</v>
      </c>
      <c r="D301" t="s">
        <v>269</v>
      </c>
      <c r="E301" t="s">
        <v>535</v>
      </c>
      <c r="F301" s="3">
        <v>49.77</v>
      </c>
      <c r="G301" s="3">
        <v>2.23</v>
      </c>
      <c r="H301" s="3">
        <v>17.239999999999998</v>
      </c>
      <c r="I301" s="3">
        <v>9.0699839999999998</v>
      </c>
      <c r="J301" s="3">
        <v>0.17</v>
      </c>
      <c r="K301" s="3">
        <v>3.58</v>
      </c>
      <c r="L301" s="3">
        <v>6.95</v>
      </c>
      <c r="M301" s="3">
        <v>4.53</v>
      </c>
      <c r="N301" s="3">
        <v>2.77</v>
      </c>
      <c r="O301" s="3">
        <v>0.6</v>
      </c>
      <c r="P301" s="3">
        <f>SUM(F301:H301)+SUM(I301:O301)</f>
        <v>96.909983999999994</v>
      </c>
      <c r="Q301" s="3"/>
      <c r="R301" s="3">
        <f t="shared" si="3"/>
        <v>7.3000000000000007</v>
      </c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U301" s="3"/>
      <c r="CV301" s="3"/>
      <c r="CX301" s="8"/>
      <c r="CZ301" s="2"/>
      <c r="DA301" s="2"/>
    </row>
    <row r="302" spans="1:105" x14ac:dyDescent="0.2">
      <c r="A302" t="s">
        <v>479</v>
      </c>
      <c r="B302" t="s">
        <v>471</v>
      </c>
      <c r="C302" t="s">
        <v>536</v>
      </c>
      <c r="D302" t="s">
        <v>269</v>
      </c>
      <c r="E302" t="s">
        <v>278</v>
      </c>
      <c r="F302" s="3">
        <v>58.98</v>
      </c>
      <c r="G302" s="3">
        <v>0.33</v>
      </c>
      <c r="H302" s="3">
        <v>20</v>
      </c>
      <c r="I302" s="3">
        <v>3.1403020000000001</v>
      </c>
      <c r="J302" s="3">
        <v>0.14000000000000001</v>
      </c>
      <c r="K302" s="3">
        <v>0.21</v>
      </c>
      <c r="L302" s="3">
        <v>1.32</v>
      </c>
      <c r="M302" s="3">
        <v>8.0299999999999994</v>
      </c>
      <c r="N302" s="3">
        <v>5.7</v>
      </c>
      <c r="O302" s="3">
        <v>0.05</v>
      </c>
      <c r="P302" s="3">
        <f>SUM(F302:H302)+SUM(I302:O302)</f>
        <v>97.900302000000011</v>
      </c>
      <c r="Q302" s="3"/>
      <c r="R302" s="3">
        <f t="shared" si="3"/>
        <v>13.73</v>
      </c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U302" s="3"/>
      <c r="CV302" s="3"/>
      <c r="CX302" s="8"/>
      <c r="CZ302" s="2"/>
      <c r="DA302" s="2"/>
    </row>
    <row r="303" spans="1:105" x14ac:dyDescent="0.2">
      <c r="A303" t="s">
        <v>479</v>
      </c>
      <c r="B303" t="s">
        <v>471</v>
      </c>
      <c r="C303" t="s">
        <v>537</v>
      </c>
      <c r="D303" t="s">
        <v>269</v>
      </c>
      <c r="E303" t="s">
        <v>284</v>
      </c>
      <c r="F303" s="3">
        <v>60.35</v>
      </c>
      <c r="G303" s="3">
        <v>0.34</v>
      </c>
      <c r="H303" s="3">
        <v>19.43</v>
      </c>
      <c r="I303" s="3">
        <v>3.0503220000000004</v>
      </c>
      <c r="J303" s="3">
        <v>0.12</v>
      </c>
      <c r="K303" s="3">
        <v>0.48</v>
      </c>
      <c r="L303" s="3">
        <v>1.42</v>
      </c>
      <c r="M303" s="3">
        <v>7.25</v>
      </c>
      <c r="N303" s="3">
        <v>5.6</v>
      </c>
      <c r="O303" s="3">
        <v>0.09</v>
      </c>
      <c r="P303" s="3">
        <f>SUM(F303:H303)+SUM(I303:O303)</f>
        <v>98.130322000000007</v>
      </c>
      <c r="Q303" s="3"/>
      <c r="R303" s="3">
        <f t="shared" si="3"/>
        <v>12.85</v>
      </c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U303" s="3"/>
      <c r="CV303" s="3"/>
      <c r="CX303" s="8"/>
      <c r="CZ303" s="2"/>
      <c r="DA303" s="2"/>
    </row>
    <row r="304" spans="1:105" x14ac:dyDescent="0.2">
      <c r="A304" t="s">
        <v>479</v>
      </c>
      <c r="B304" t="s">
        <v>471</v>
      </c>
      <c r="C304" t="s">
        <v>538</v>
      </c>
      <c r="D304" t="s">
        <v>269</v>
      </c>
      <c r="E304" t="s">
        <v>272</v>
      </c>
      <c r="F304" s="3">
        <v>44.91</v>
      </c>
      <c r="G304" s="3">
        <v>3.28</v>
      </c>
      <c r="H304" s="3">
        <v>15.74</v>
      </c>
      <c r="I304" s="3">
        <v>11.310486000000001</v>
      </c>
      <c r="J304" s="3">
        <v>0.18</v>
      </c>
      <c r="K304" s="3">
        <v>5.49</v>
      </c>
      <c r="L304" s="3">
        <v>9.18</v>
      </c>
      <c r="M304" s="3">
        <v>3.5</v>
      </c>
      <c r="N304" s="3">
        <v>1.89</v>
      </c>
      <c r="O304" s="3">
        <v>0.71</v>
      </c>
      <c r="P304" s="3">
        <f>SUM(F304:H304)+SUM(I304:O304)</f>
        <v>96.190485999999993</v>
      </c>
      <c r="Q304" s="3"/>
      <c r="R304" s="3">
        <f t="shared" si="3"/>
        <v>5.39</v>
      </c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U304" s="3"/>
      <c r="CV304" s="3"/>
      <c r="CX304" s="8"/>
      <c r="CZ304" s="2"/>
      <c r="DA304" s="2"/>
    </row>
    <row r="305" spans="1:105" x14ac:dyDescent="0.2">
      <c r="A305" t="s">
        <v>479</v>
      </c>
      <c r="B305" t="s">
        <v>471</v>
      </c>
      <c r="C305" t="s">
        <v>539</v>
      </c>
      <c r="D305" t="s">
        <v>269</v>
      </c>
      <c r="E305" t="s">
        <v>540</v>
      </c>
      <c r="F305" s="3">
        <v>46.76</v>
      </c>
      <c r="G305" s="3">
        <v>2.73</v>
      </c>
      <c r="H305" s="3">
        <v>15.1</v>
      </c>
      <c r="I305" s="3">
        <v>11.490446</v>
      </c>
      <c r="J305" s="3">
        <v>0.18</v>
      </c>
      <c r="K305" s="3">
        <v>6.53</v>
      </c>
      <c r="L305" s="3">
        <v>9.5299999999999994</v>
      </c>
      <c r="M305" s="3">
        <v>4.07</v>
      </c>
      <c r="N305" s="3">
        <v>1.78</v>
      </c>
      <c r="O305" s="3">
        <v>0.54</v>
      </c>
      <c r="P305" s="3">
        <f>SUM(F305:H305)+SUM(I305:O305)</f>
        <v>98.71044599999999</v>
      </c>
      <c r="Q305" s="3"/>
      <c r="R305" s="3">
        <f t="shared" si="3"/>
        <v>5.8500000000000005</v>
      </c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U305" s="3"/>
      <c r="CV305" s="3"/>
      <c r="CX305" s="8"/>
      <c r="CZ305" s="2"/>
      <c r="DA305" s="2"/>
    </row>
    <row r="306" spans="1:105" x14ac:dyDescent="0.2">
      <c r="A306" t="s">
        <v>479</v>
      </c>
      <c r="B306" t="s">
        <v>471</v>
      </c>
      <c r="C306" t="s">
        <v>541</v>
      </c>
      <c r="D306" t="s">
        <v>269</v>
      </c>
      <c r="E306" t="s">
        <v>542</v>
      </c>
      <c r="F306" s="3">
        <v>55</v>
      </c>
      <c r="G306" s="3">
        <v>1.22</v>
      </c>
      <c r="H306" s="3">
        <v>19.43</v>
      </c>
      <c r="I306" s="3">
        <v>5.587758</v>
      </c>
      <c r="J306" s="3">
        <v>0.14000000000000001</v>
      </c>
      <c r="K306" s="3">
        <v>1.53</v>
      </c>
      <c r="L306" s="3">
        <v>4.1900000000000004</v>
      </c>
      <c r="M306" s="3">
        <v>6.6</v>
      </c>
      <c r="N306" s="3">
        <v>4.21</v>
      </c>
      <c r="O306" s="3">
        <v>0.39</v>
      </c>
      <c r="P306" s="3">
        <f>SUM(F306:H306)+SUM(I306:O306)</f>
        <v>98.297758000000016</v>
      </c>
      <c r="Q306" s="3"/>
      <c r="R306" s="3">
        <f t="shared" si="3"/>
        <v>10.809999999999999</v>
      </c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U306" s="3"/>
      <c r="CV306" s="3"/>
      <c r="CX306" s="8"/>
      <c r="CZ306" s="2"/>
      <c r="DA306" s="2"/>
    </row>
    <row r="307" spans="1:105" x14ac:dyDescent="0.2">
      <c r="A307" t="s">
        <v>479</v>
      </c>
      <c r="B307" t="s">
        <v>471</v>
      </c>
      <c r="C307" t="s">
        <v>543</v>
      </c>
      <c r="D307" t="s">
        <v>269</v>
      </c>
      <c r="E307" t="s">
        <v>542</v>
      </c>
      <c r="F307" s="3">
        <v>56.15</v>
      </c>
      <c r="G307" s="3">
        <v>0.85</v>
      </c>
      <c r="H307" s="3">
        <v>19.73</v>
      </c>
      <c r="I307" s="3">
        <v>4.5349919999999999</v>
      </c>
      <c r="J307" s="3">
        <v>0.14000000000000001</v>
      </c>
      <c r="K307" s="3">
        <v>0.99</v>
      </c>
      <c r="L307" s="3">
        <v>3.08</v>
      </c>
      <c r="M307" s="3">
        <v>7.18</v>
      </c>
      <c r="N307" s="3">
        <v>4.5</v>
      </c>
      <c r="O307" s="3">
        <v>0.24</v>
      </c>
      <c r="P307" s="3">
        <f>SUM(F307:H307)+SUM(I307:O307)</f>
        <v>97.394992000000002</v>
      </c>
      <c r="Q307" s="3"/>
      <c r="R307" s="3">
        <f t="shared" si="3"/>
        <v>11.68</v>
      </c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U307" s="3"/>
      <c r="CV307" s="3"/>
      <c r="CX307" s="8"/>
      <c r="CZ307" s="2"/>
      <c r="DA307" s="2"/>
    </row>
    <row r="308" spans="1:105" x14ac:dyDescent="0.2">
      <c r="A308" t="s">
        <v>479</v>
      </c>
      <c r="B308" t="s">
        <v>471</v>
      </c>
      <c r="C308" t="s">
        <v>544</v>
      </c>
      <c r="D308" t="s">
        <v>269</v>
      </c>
      <c r="E308" t="s">
        <v>278</v>
      </c>
      <c r="F308" s="3">
        <v>58.47</v>
      </c>
      <c r="G308" s="3">
        <v>0.55000000000000004</v>
      </c>
      <c r="H308" s="3">
        <v>19.559999999999999</v>
      </c>
      <c r="I308" s="3">
        <v>3.8691400000000002</v>
      </c>
      <c r="J308" s="3">
        <v>0.13</v>
      </c>
      <c r="K308" s="3">
        <v>0.45</v>
      </c>
      <c r="L308" s="3">
        <v>2.2200000000000002</v>
      </c>
      <c r="M308" s="3">
        <v>7.51</v>
      </c>
      <c r="N308" s="3">
        <v>5.0999999999999996</v>
      </c>
      <c r="O308" s="3">
        <v>0.11</v>
      </c>
      <c r="P308" s="3">
        <f>SUM(F308:H308)+SUM(I308:O308)</f>
        <v>97.969139999999996</v>
      </c>
      <c r="Q308" s="3"/>
      <c r="R308" s="3">
        <f t="shared" si="3"/>
        <v>12.61</v>
      </c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U308" s="3"/>
      <c r="CV308" s="3"/>
      <c r="CX308" s="8"/>
      <c r="CZ308" s="2"/>
      <c r="DA308" s="2"/>
    </row>
    <row r="309" spans="1:105" x14ac:dyDescent="0.2">
      <c r="A309" t="s">
        <v>400</v>
      </c>
      <c r="B309" t="s">
        <v>471</v>
      </c>
      <c r="C309" t="s">
        <v>545</v>
      </c>
      <c r="D309" t="s">
        <v>269</v>
      </c>
      <c r="E309" t="s">
        <v>272</v>
      </c>
      <c r="F309" s="3">
        <v>42.56</v>
      </c>
      <c r="G309" s="3">
        <v>3.43</v>
      </c>
      <c r="H309" s="3">
        <v>11.82</v>
      </c>
      <c r="I309" s="3">
        <v>12.208677999999999</v>
      </c>
      <c r="J309" s="3">
        <v>0.17</v>
      </c>
      <c r="K309" s="3">
        <v>10.33</v>
      </c>
      <c r="L309" s="3">
        <v>11.08</v>
      </c>
      <c r="M309" s="3">
        <v>4.08</v>
      </c>
      <c r="N309" s="3">
        <v>0.73</v>
      </c>
      <c r="O309" s="3">
        <v>0.57999999999999996</v>
      </c>
      <c r="P309" s="3">
        <f>SUM(F309:H309)+SUM(I309:O309)</f>
        <v>96.988677999999993</v>
      </c>
      <c r="Q309" s="3"/>
      <c r="R309" s="3">
        <f t="shared" si="3"/>
        <v>4.8100000000000005</v>
      </c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U309" s="3"/>
      <c r="CV309" s="3"/>
      <c r="CX309" s="8"/>
      <c r="CZ309" s="2"/>
      <c r="DA309" s="2"/>
    </row>
    <row r="310" spans="1:105" x14ac:dyDescent="0.2">
      <c r="A310" t="s">
        <v>400</v>
      </c>
      <c r="B310" t="s">
        <v>471</v>
      </c>
      <c r="C310" t="s">
        <v>546</v>
      </c>
      <c r="D310" t="s">
        <v>269</v>
      </c>
      <c r="E310" t="s">
        <v>473</v>
      </c>
      <c r="F310" s="3">
        <v>39.76</v>
      </c>
      <c r="G310" s="3">
        <v>3.66</v>
      </c>
      <c r="H310" s="3">
        <v>13.83</v>
      </c>
      <c r="I310" s="3">
        <v>12.504669999999999</v>
      </c>
      <c r="J310" s="3">
        <v>0.19</v>
      </c>
      <c r="K310" s="3">
        <v>7.38</v>
      </c>
      <c r="L310" s="3">
        <v>13.8</v>
      </c>
      <c r="M310" s="3">
        <v>4.51</v>
      </c>
      <c r="N310" s="3">
        <v>0.84</v>
      </c>
      <c r="O310" s="3">
        <v>0.61</v>
      </c>
      <c r="P310" s="3">
        <f>SUM(F310:H310)+SUM(I310:O310)</f>
        <v>97.084669999999988</v>
      </c>
      <c r="Q310" s="3"/>
      <c r="R310" s="3">
        <f t="shared" ref="R310:R345" si="5">M310+N310</f>
        <v>5.35</v>
      </c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U310" s="3"/>
      <c r="CV310" s="3"/>
      <c r="CX310" s="8"/>
      <c r="CZ310" s="2"/>
      <c r="DA310" s="2"/>
    </row>
    <row r="311" spans="1:105" x14ac:dyDescent="0.2">
      <c r="A311" t="s">
        <v>400</v>
      </c>
      <c r="B311" t="s">
        <v>471</v>
      </c>
      <c r="C311" t="s">
        <v>547</v>
      </c>
      <c r="D311" t="s">
        <v>269</v>
      </c>
      <c r="E311" t="s">
        <v>513</v>
      </c>
      <c r="F311" s="3">
        <v>40.1</v>
      </c>
      <c r="G311" s="3">
        <v>3.12</v>
      </c>
      <c r="H311" s="3">
        <v>14.99</v>
      </c>
      <c r="I311" s="3">
        <v>11.013707999999999</v>
      </c>
      <c r="J311" s="3">
        <v>0.23</v>
      </c>
      <c r="K311" s="3">
        <v>5.14</v>
      </c>
      <c r="L311" s="3">
        <v>11.56</v>
      </c>
      <c r="M311" s="3">
        <v>5.15</v>
      </c>
      <c r="N311" s="3">
        <v>1.58</v>
      </c>
      <c r="O311" s="3">
        <v>1.1000000000000001</v>
      </c>
      <c r="P311" s="3">
        <f>SUM(F311:H311)+SUM(I311:O311)</f>
        <v>93.983708000000007</v>
      </c>
      <c r="Q311" s="3"/>
      <c r="R311" s="3">
        <f t="shared" si="5"/>
        <v>6.73</v>
      </c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U311" s="3"/>
      <c r="CV311" s="3"/>
      <c r="CX311" s="8"/>
      <c r="CZ311" s="2"/>
      <c r="DA311" s="2"/>
    </row>
    <row r="312" spans="1:105" x14ac:dyDescent="0.2">
      <c r="A312" t="s">
        <v>400</v>
      </c>
      <c r="B312" t="s">
        <v>471</v>
      </c>
      <c r="C312" t="s">
        <v>548</v>
      </c>
      <c r="D312" t="s">
        <v>269</v>
      </c>
      <c r="E312" t="s">
        <v>473</v>
      </c>
      <c r="F312" s="3">
        <v>45.49</v>
      </c>
      <c r="G312" s="3">
        <v>1.19</v>
      </c>
      <c r="H312" s="3">
        <v>18.62</v>
      </c>
      <c r="I312" s="3">
        <v>6.7408220000000005</v>
      </c>
      <c r="J312" s="3">
        <v>0.3</v>
      </c>
      <c r="K312" s="3">
        <v>2.4700000000000002</v>
      </c>
      <c r="L312" s="3">
        <v>6.46</v>
      </c>
      <c r="M312" s="3">
        <v>8.11</v>
      </c>
      <c r="N312" s="3">
        <v>3.66</v>
      </c>
      <c r="O312" s="3">
        <v>0.45</v>
      </c>
      <c r="P312" s="3">
        <f>SUM(F312:H312)+SUM(I312:O312)</f>
        <v>93.490821999999994</v>
      </c>
      <c r="Q312" s="3"/>
      <c r="R312" s="3">
        <f t="shared" si="5"/>
        <v>11.77</v>
      </c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U312" s="3"/>
      <c r="CV312" s="3"/>
      <c r="CX312" s="8"/>
      <c r="CZ312" s="2"/>
      <c r="DA312" s="2"/>
    </row>
    <row r="313" spans="1:105" x14ac:dyDescent="0.2">
      <c r="A313" t="s">
        <v>400</v>
      </c>
      <c r="B313" t="s">
        <v>471</v>
      </c>
      <c r="C313" t="s">
        <v>549</v>
      </c>
      <c r="D313" t="s">
        <v>269</v>
      </c>
      <c r="E313" t="s">
        <v>473</v>
      </c>
      <c r="F313" s="3">
        <v>41.81</v>
      </c>
      <c r="G313" s="3">
        <v>2.13</v>
      </c>
      <c r="H313" s="3">
        <v>16.48</v>
      </c>
      <c r="I313" s="3">
        <v>9.5237480000000012</v>
      </c>
      <c r="J313" s="3">
        <v>0.25</v>
      </c>
      <c r="K313" s="3">
        <v>4.7</v>
      </c>
      <c r="L313" s="3">
        <v>10.130000000000001</v>
      </c>
      <c r="M313" s="3">
        <v>7.25</v>
      </c>
      <c r="N313" s="3">
        <v>2.4900000000000002</v>
      </c>
      <c r="O313" s="3">
        <v>0.75</v>
      </c>
      <c r="P313" s="3">
        <f>SUM(F313:H313)+SUM(I313:O313)</f>
        <v>95.513748000000007</v>
      </c>
      <c r="Q313" s="3"/>
      <c r="R313" s="3">
        <f t="shared" si="5"/>
        <v>9.74</v>
      </c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U313" s="3"/>
      <c r="CV313" s="3"/>
      <c r="CX313" s="8"/>
      <c r="CZ313" s="2"/>
      <c r="DA313" s="2"/>
    </row>
    <row r="314" spans="1:105" x14ac:dyDescent="0.2">
      <c r="A314" t="s">
        <v>479</v>
      </c>
      <c r="B314" t="s">
        <v>471</v>
      </c>
      <c r="C314" t="s">
        <v>550</v>
      </c>
      <c r="D314" t="s">
        <v>269</v>
      </c>
      <c r="E314" t="s">
        <v>455</v>
      </c>
      <c r="F314" s="3">
        <v>38.9</v>
      </c>
      <c r="G314" s="3">
        <v>3.1</v>
      </c>
      <c r="H314" s="3">
        <v>11.23</v>
      </c>
      <c r="I314" s="3">
        <v>12.300266000000001</v>
      </c>
      <c r="J314" s="3">
        <v>0.22</v>
      </c>
      <c r="K314" s="3">
        <v>10.210000000000001</v>
      </c>
      <c r="L314" s="3">
        <v>15.62</v>
      </c>
      <c r="M314" s="3">
        <v>3.1</v>
      </c>
      <c r="N314" s="3">
        <v>0.81</v>
      </c>
      <c r="O314" s="3">
        <v>0.85</v>
      </c>
      <c r="P314" s="3">
        <f>SUM(F314:H314)+SUM(I314:O314)</f>
        <v>96.340266000000014</v>
      </c>
      <c r="Q314" s="3"/>
      <c r="R314" s="3">
        <f t="shared" si="5"/>
        <v>3.91</v>
      </c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U314" s="3"/>
      <c r="CV314" s="3"/>
      <c r="CX314" s="8"/>
      <c r="CZ314" s="2"/>
      <c r="DA314" s="2"/>
    </row>
    <row r="315" spans="1:105" x14ac:dyDescent="0.2">
      <c r="A315" t="s">
        <v>479</v>
      </c>
      <c r="B315" t="s">
        <v>471</v>
      </c>
      <c r="C315" t="s">
        <v>551</v>
      </c>
      <c r="D315" t="s">
        <v>269</v>
      </c>
      <c r="E315" t="s">
        <v>272</v>
      </c>
      <c r="F315" s="3">
        <v>41.67</v>
      </c>
      <c r="G315" s="3">
        <v>2.36</v>
      </c>
      <c r="H315" s="3">
        <v>11.5</v>
      </c>
      <c r="I315" s="3">
        <v>11.175516</v>
      </c>
      <c r="J315" s="3">
        <v>0.2</v>
      </c>
      <c r="K315" s="3">
        <v>12.8</v>
      </c>
      <c r="L315" s="3">
        <v>12.46</v>
      </c>
      <c r="M315" s="3">
        <v>2.88</v>
      </c>
      <c r="N315" s="3">
        <v>0.59</v>
      </c>
      <c r="O315" s="3">
        <v>0.6</v>
      </c>
      <c r="P315" s="3">
        <f>SUM(F315:H315)+SUM(I315:O315)</f>
        <v>96.235516000000018</v>
      </c>
      <c r="Q315" s="3"/>
      <c r="R315" s="3">
        <f t="shared" si="5"/>
        <v>3.4699999999999998</v>
      </c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U315" s="3"/>
      <c r="CV315" s="3"/>
      <c r="CX315" s="8"/>
      <c r="CZ315" s="2"/>
      <c r="DA315" s="2"/>
    </row>
    <row r="316" spans="1:105" x14ac:dyDescent="0.2">
      <c r="A316" t="s">
        <v>479</v>
      </c>
      <c r="B316" t="s">
        <v>471</v>
      </c>
      <c r="C316" t="s">
        <v>552</v>
      </c>
      <c r="D316" t="s">
        <v>269</v>
      </c>
      <c r="E316" t="s">
        <v>278</v>
      </c>
      <c r="F316" s="3">
        <v>53.91</v>
      </c>
      <c r="G316" s="3">
        <v>0.31</v>
      </c>
      <c r="H316" s="3">
        <v>19.07</v>
      </c>
      <c r="I316" s="3">
        <v>5.1018660000000002</v>
      </c>
      <c r="J316" s="3">
        <v>0.28999999999999998</v>
      </c>
      <c r="K316" s="3">
        <v>0.33</v>
      </c>
      <c r="L316" s="3">
        <v>1.29</v>
      </c>
      <c r="M316" s="3">
        <v>8.2899999999999991</v>
      </c>
      <c r="N316" s="3">
        <v>6.35</v>
      </c>
      <c r="O316" s="3">
        <v>0.02</v>
      </c>
      <c r="P316" s="3">
        <f>SUM(F316:H316)+SUM(I316:O316)</f>
        <v>94.961865999999986</v>
      </c>
      <c r="Q316" s="3"/>
      <c r="R316" s="3">
        <f t="shared" si="5"/>
        <v>14.639999999999999</v>
      </c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U316" s="3"/>
      <c r="CV316" s="3"/>
      <c r="CX316" s="8"/>
      <c r="CZ316" s="2"/>
      <c r="DA316" s="2"/>
    </row>
    <row r="317" spans="1:105" x14ac:dyDescent="0.2">
      <c r="A317" t="s">
        <v>479</v>
      </c>
      <c r="B317" t="s">
        <v>471</v>
      </c>
      <c r="C317" t="s">
        <v>553</v>
      </c>
      <c r="D317" t="s">
        <v>269</v>
      </c>
      <c r="E317" t="s">
        <v>473</v>
      </c>
      <c r="F317" s="3">
        <v>46.02</v>
      </c>
      <c r="G317" s="3">
        <v>1.26</v>
      </c>
      <c r="H317" s="3">
        <v>18.82</v>
      </c>
      <c r="I317" s="3">
        <v>7.0904240000000005</v>
      </c>
      <c r="J317" s="3">
        <v>0.28999999999999998</v>
      </c>
      <c r="K317" s="3">
        <v>1.97</v>
      </c>
      <c r="L317" s="3">
        <v>6.15</v>
      </c>
      <c r="M317" s="3">
        <v>8.25</v>
      </c>
      <c r="N317" s="3">
        <v>4.46</v>
      </c>
      <c r="O317" s="3">
        <v>0.31</v>
      </c>
      <c r="P317" s="3">
        <f>SUM(F317:H317)+SUM(I317:O317)</f>
        <v>94.620424</v>
      </c>
      <c r="Q317" s="3"/>
      <c r="R317" s="3">
        <f t="shared" si="5"/>
        <v>12.71</v>
      </c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U317" s="3"/>
      <c r="CV317" s="3"/>
      <c r="CX317" s="8"/>
      <c r="CZ317" s="2"/>
      <c r="DA317" s="2"/>
    </row>
    <row r="318" spans="1:105" x14ac:dyDescent="0.2">
      <c r="A318" t="s">
        <v>479</v>
      </c>
      <c r="B318" t="s">
        <v>471</v>
      </c>
      <c r="C318" t="s">
        <v>554</v>
      </c>
      <c r="D318" t="s">
        <v>269</v>
      </c>
      <c r="E318" t="s">
        <v>455</v>
      </c>
      <c r="F318" s="3">
        <v>38.1</v>
      </c>
      <c r="G318" s="3">
        <v>2.56</v>
      </c>
      <c r="H318" s="3">
        <v>12</v>
      </c>
      <c r="I318" s="3">
        <v>11.42746</v>
      </c>
      <c r="J318" s="3">
        <v>0.23699999999999999</v>
      </c>
      <c r="K318" s="3">
        <v>10.3</v>
      </c>
      <c r="L318" s="3">
        <v>13.56</v>
      </c>
      <c r="M318" s="3">
        <v>3.56</v>
      </c>
      <c r="N318" s="3">
        <v>0.93</v>
      </c>
      <c r="O318" s="3">
        <v>0.97199999999999998</v>
      </c>
      <c r="P318" s="3">
        <f>SUM(F318:H318)+SUM(I318:O318)</f>
        <v>93.646460000000019</v>
      </c>
      <c r="Q318" s="3"/>
      <c r="R318" s="3">
        <f t="shared" si="5"/>
        <v>4.49</v>
      </c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U318" s="3"/>
      <c r="CV318" s="3"/>
      <c r="CX318" s="8"/>
      <c r="CZ318" s="2"/>
      <c r="DA318" s="2"/>
    </row>
    <row r="319" spans="1:105" x14ac:dyDescent="0.2">
      <c r="A319" t="s">
        <v>479</v>
      </c>
      <c r="B319" t="s">
        <v>471</v>
      </c>
      <c r="C319" t="s">
        <v>555</v>
      </c>
      <c r="D319" t="s">
        <v>269</v>
      </c>
      <c r="E319" t="s">
        <v>455</v>
      </c>
      <c r="F319" s="3">
        <v>42.15</v>
      </c>
      <c r="G319" s="3">
        <v>2.52</v>
      </c>
      <c r="H319" s="3">
        <v>12.93</v>
      </c>
      <c r="I319" s="3">
        <v>11.20251</v>
      </c>
      <c r="J319" s="3">
        <v>0.23</v>
      </c>
      <c r="K319" s="3">
        <v>7.85</v>
      </c>
      <c r="L319" s="3">
        <v>14.67</v>
      </c>
      <c r="M319" s="3">
        <v>3.71</v>
      </c>
      <c r="N319" s="3">
        <v>0.91</v>
      </c>
      <c r="O319" s="3">
        <v>0.68</v>
      </c>
      <c r="P319" s="3">
        <f>SUM(F319:H319)+SUM(I319:O319)</f>
        <v>96.852509999999995</v>
      </c>
      <c r="Q319" s="3"/>
      <c r="R319" s="3">
        <f t="shared" si="5"/>
        <v>4.62</v>
      </c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U319" s="3"/>
      <c r="CV319" s="3"/>
      <c r="CX319" s="8"/>
      <c r="CZ319" s="2"/>
      <c r="DA319" s="2"/>
    </row>
    <row r="320" spans="1:105" x14ac:dyDescent="0.2">
      <c r="A320" t="s">
        <v>479</v>
      </c>
      <c r="B320" t="s">
        <v>471</v>
      </c>
      <c r="C320" t="s">
        <v>556</v>
      </c>
      <c r="D320" t="s">
        <v>269</v>
      </c>
      <c r="E320" t="s">
        <v>278</v>
      </c>
      <c r="F320" s="3">
        <v>53.55</v>
      </c>
      <c r="G320" s="3">
        <v>0.48</v>
      </c>
      <c r="H320" s="3">
        <v>19.309999999999999</v>
      </c>
      <c r="I320" s="3">
        <v>5.2188400000000001</v>
      </c>
      <c r="J320" s="3">
        <v>0.27</v>
      </c>
      <c r="K320" s="3">
        <v>0.78</v>
      </c>
      <c r="L320" s="3">
        <v>2.34</v>
      </c>
      <c r="M320" s="3">
        <v>8.24</v>
      </c>
      <c r="N320" s="3">
        <v>4.57</v>
      </c>
      <c r="O320" s="3">
        <v>0.17</v>
      </c>
      <c r="P320" s="3">
        <f>SUM(F320:H320)+SUM(I320:O320)</f>
        <v>94.928839999999994</v>
      </c>
      <c r="Q320" s="3"/>
      <c r="R320" s="3">
        <f t="shared" si="5"/>
        <v>12.81</v>
      </c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U320" s="3"/>
      <c r="CV320" s="3"/>
      <c r="CX320" s="8"/>
      <c r="CZ320" s="2"/>
      <c r="DA320" s="2"/>
    </row>
    <row r="321" spans="1:105" x14ac:dyDescent="0.2">
      <c r="A321" t="s">
        <v>479</v>
      </c>
      <c r="B321" t="s">
        <v>471</v>
      </c>
      <c r="C321" t="s">
        <v>557</v>
      </c>
      <c r="D321" t="s">
        <v>269</v>
      </c>
      <c r="E321" t="s">
        <v>278</v>
      </c>
      <c r="F321" s="3">
        <v>54.58</v>
      </c>
      <c r="G321" s="3">
        <v>0.49</v>
      </c>
      <c r="H321" s="3">
        <v>20.48</v>
      </c>
      <c r="I321" s="3">
        <v>4.3010440000000001</v>
      </c>
      <c r="J321" s="3">
        <v>0.19</v>
      </c>
      <c r="K321" s="3">
        <v>0.9</v>
      </c>
      <c r="L321" s="3">
        <v>1.65</v>
      </c>
      <c r="M321" s="3">
        <v>9.3699999999999992</v>
      </c>
      <c r="N321" s="3">
        <v>5.25</v>
      </c>
      <c r="O321" s="3">
        <v>0.15</v>
      </c>
      <c r="P321" s="3">
        <f>SUM(F321:H321)+SUM(I321:O321)</f>
        <v>97.361043999999993</v>
      </c>
      <c r="Q321" s="3"/>
      <c r="R321" s="3">
        <f t="shared" si="5"/>
        <v>14.62</v>
      </c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U321" s="3"/>
      <c r="CV321" s="3"/>
      <c r="CX321" s="8"/>
      <c r="CZ321" s="2"/>
      <c r="DA321" s="2"/>
    </row>
    <row r="322" spans="1:105" x14ac:dyDescent="0.2">
      <c r="A322" t="s">
        <v>479</v>
      </c>
      <c r="B322" t="s">
        <v>471</v>
      </c>
      <c r="C322" t="s">
        <v>558</v>
      </c>
      <c r="D322" t="s">
        <v>269</v>
      </c>
      <c r="E322" t="s">
        <v>542</v>
      </c>
      <c r="F322" s="3">
        <v>49.94</v>
      </c>
      <c r="G322" s="3">
        <v>1.7</v>
      </c>
      <c r="H322" s="3">
        <v>17.7</v>
      </c>
      <c r="I322" s="3">
        <v>8.4761160000000011</v>
      </c>
      <c r="J322" s="3">
        <v>0.25</v>
      </c>
      <c r="K322" s="3">
        <v>2.4</v>
      </c>
      <c r="L322" s="3">
        <v>5.13</v>
      </c>
      <c r="M322" s="3">
        <v>7.38</v>
      </c>
      <c r="N322" s="3">
        <v>4.42</v>
      </c>
      <c r="O322" s="3">
        <v>0.65</v>
      </c>
      <c r="P322" s="3">
        <f>SUM(F322:H322)+SUM(I322:O322)</f>
        <v>98.046116000000012</v>
      </c>
      <c r="Q322" s="3"/>
      <c r="R322" s="3">
        <f t="shared" si="5"/>
        <v>11.8</v>
      </c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U322" s="3"/>
      <c r="CV322" s="3"/>
      <c r="CX322" s="8"/>
      <c r="CZ322" s="2"/>
      <c r="DA322" s="2"/>
    </row>
    <row r="323" spans="1:105" x14ac:dyDescent="0.2">
      <c r="A323" t="s">
        <v>479</v>
      </c>
      <c r="B323" t="s">
        <v>471</v>
      </c>
      <c r="C323" t="s">
        <v>559</v>
      </c>
      <c r="D323" t="s">
        <v>269</v>
      </c>
      <c r="E323" t="s">
        <v>560</v>
      </c>
      <c r="F323" s="3">
        <v>42.03</v>
      </c>
      <c r="G323" s="3">
        <v>3.45</v>
      </c>
      <c r="H323" s="3">
        <v>11.6</v>
      </c>
      <c r="I323" s="3">
        <v>12.471228</v>
      </c>
      <c r="J323" s="3">
        <v>0.16</v>
      </c>
      <c r="K323" s="3">
        <v>10.84</v>
      </c>
      <c r="L323" s="3">
        <v>11.74</v>
      </c>
      <c r="M323" s="3">
        <v>2.98</v>
      </c>
      <c r="N323" s="3">
        <v>0.45</v>
      </c>
      <c r="O323" s="3">
        <v>0.5</v>
      </c>
      <c r="P323" s="3">
        <f>SUM(F323:H323)+SUM(I323:O323)</f>
        <v>96.221227999999996</v>
      </c>
      <c r="Q323" s="3"/>
      <c r="R323" s="3">
        <f t="shared" si="5"/>
        <v>3.43</v>
      </c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U323" s="3"/>
      <c r="CV323" s="3"/>
      <c r="CX323" s="8"/>
      <c r="CZ323" s="2"/>
      <c r="DA323" s="2"/>
    </row>
    <row r="324" spans="1:105" x14ac:dyDescent="0.2">
      <c r="A324" t="s">
        <v>479</v>
      </c>
      <c r="B324" t="s">
        <v>471</v>
      </c>
      <c r="C324" t="s">
        <v>561</v>
      </c>
      <c r="D324" t="s">
        <v>269</v>
      </c>
      <c r="E324" t="s">
        <v>278</v>
      </c>
      <c r="F324" s="3">
        <v>54.34</v>
      </c>
      <c r="G324" s="3">
        <v>0.71</v>
      </c>
      <c r="H324" s="3">
        <v>20.16</v>
      </c>
      <c r="I324" s="3">
        <v>5.0568759999999999</v>
      </c>
      <c r="J324" s="3">
        <v>0.19</v>
      </c>
      <c r="K324" s="3">
        <v>1.35</v>
      </c>
      <c r="L324" s="3">
        <v>2.5099999999999998</v>
      </c>
      <c r="M324" s="3">
        <v>8.9499999999999993</v>
      </c>
      <c r="N324" s="3">
        <v>4.9800000000000004</v>
      </c>
      <c r="O324" s="3">
        <v>0.27</v>
      </c>
      <c r="P324" s="3">
        <f>SUM(F324:H324)+SUM(I324:O324)</f>
        <v>98.516876000000011</v>
      </c>
      <c r="Q324" s="3"/>
      <c r="R324" s="3">
        <f t="shared" si="5"/>
        <v>13.93</v>
      </c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U324" s="3"/>
      <c r="CV324" s="3"/>
      <c r="CX324" s="8"/>
      <c r="CZ324" s="2"/>
      <c r="DA324" s="2"/>
    </row>
    <row r="325" spans="1:105" x14ac:dyDescent="0.2">
      <c r="A325" t="s">
        <v>479</v>
      </c>
      <c r="B325" t="s">
        <v>471</v>
      </c>
      <c r="C325" t="s">
        <v>562</v>
      </c>
      <c r="D325" t="s">
        <v>269</v>
      </c>
      <c r="E325" t="s">
        <v>455</v>
      </c>
      <c r="F325" s="3">
        <v>39.950000000000003</v>
      </c>
      <c r="G325" s="3">
        <v>3.51</v>
      </c>
      <c r="H325" s="3">
        <v>12.75</v>
      </c>
      <c r="I325" s="3">
        <v>11.949344</v>
      </c>
      <c r="J325" s="3">
        <v>0.18</v>
      </c>
      <c r="K325" s="3">
        <v>8.81</v>
      </c>
      <c r="L325" s="3">
        <v>13.07</v>
      </c>
      <c r="M325" s="3">
        <v>3.08</v>
      </c>
      <c r="N325" s="3">
        <v>0.92</v>
      </c>
      <c r="O325" s="3">
        <v>0.5</v>
      </c>
      <c r="P325" s="3">
        <f>SUM(F325:H325)+SUM(I325:O325)</f>
        <v>94.719344000000007</v>
      </c>
      <c r="Q325" s="3"/>
      <c r="R325" s="3">
        <f t="shared" si="5"/>
        <v>4</v>
      </c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U325" s="3"/>
      <c r="CV325" s="3"/>
      <c r="CX325" s="8"/>
      <c r="CZ325" s="2"/>
      <c r="DA325" s="2"/>
    </row>
    <row r="326" spans="1:105" x14ac:dyDescent="0.2">
      <c r="A326" t="s">
        <v>479</v>
      </c>
      <c r="B326" t="s">
        <v>471</v>
      </c>
      <c r="C326" t="s">
        <v>563</v>
      </c>
      <c r="D326" t="s">
        <v>269</v>
      </c>
      <c r="E326" t="s">
        <v>455</v>
      </c>
      <c r="F326" s="3">
        <v>41.63</v>
      </c>
      <c r="G326" s="3">
        <v>2.72</v>
      </c>
      <c r="H326" s="3">
        <v>15.74</v>
      </c>
      <c r="I326" s="3">
        <v>10.761608000000001</v>
      </c>
      <c r="J326" s="3">
        <v>0.23</v>
      </c>
      <c r="K326" s="3">
        <v>5.65</v>
      </c>
      <c r="L326" s="3">
        <v>11.64</v>
      </c>
      <c r="M326" s="3">
        <v>4.41</v>
      </c>
      <c r="N326" s="3">
        <v>2.16</v>
      </c>
      <c r="O326" s="3">
        <v>0.68</v>
      </c>
      <c r="P326" s="3">
        <f>SUM(F326:H326)+SUM(I326:O326)</f>
        <v>95.621608000000009</v>
      </c>
      <c r="Q326" s="3"/>
      <c r="R326" s="3">
        <f t="shared" si="5"/>
        <v>6.57</v>
      </c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U326" s="3"/>
      <c r="CV326" s="3"/>
      <c r="CX326" s="8"/>
      <c r="CZ326" s="2"/>
      <c r="DA326" s="2"/>
    </row>
    <row r="327" spans="1:105" x14ac:dyDescent="0.2">
      <c r="A327" t="s">
        <v>479</v>
      </c>
      <c r="B327" t="s">
        <v>471</v>
      </c>
      <c r="C327" t="s">
        <v>564</v>
      </c>
      <c r="D327" t="s">
        <v>269</v>
      </c>
      <c r="E327" t="s">
        <v>455</v>
      </c>
      <c r="F327" s="3">
        <v>40.54</v>
      </c>
      <c r="G327" s="3">
        <v>2.41</v>
      </c>
      <c r="H327" s="3">
        <v>11.35</v>
      </c>
      <c r="I327" s="3">
        <v>10.97756</v>
      </c>
      <c r="J327" s="3">
        <v>0.21</v>
      </c>
      <c r="K327" s="3">
        <v>13.88</v>
      </c>
      <c r="L327" s="3">
        <v>14.11</v>
      </c>
      <c r="M327" s="3">
        <v>2.48</v>
      </c>
      <c r="N327" s="3">
        <v>1.18</v>
      </c>
      <c r="O327" s="3">
        <v>0.76</v>
      </c>
      <c r="P327" s="3">
        <f>SUM(F327:H327)+SUM(I327:O327)</f>
        <v>97.897559999999999</v>
      </c>
      <c r="Q327" s="3"/>
      <c r="R327" s="3">
        <f t="shared" si="5"/>
        <v>3.66</v>
      </c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U327" s="3"/>
      <c r="CV327" s="3"/>
      <c r="CX327" s="8"/>
      <c r="CZ327" s="2"/>
      <c r="DA327" s="2"/>
    </row>
    <row r="328" spans="1:105" x14ac:dyDescent="0.2">
      <c r="A328" t="s">
        <v>479</v>
      </c>
      <c r="B328" t="s">
        <v>471</v>
      </c>
      <c r="C328" t="s">
        <v>565</v>
      </c>
      <c r="D328" t="s">
        <v>269</v>
      </c>
      <c r="E328" t="s">
        <v>566</v>
      </c>
      <c r="F328" s="3">
        <v>46.82</v>
      </c>
      <c r="G328" s="3">
        <v>2.75</v>
      </c>
      <c r="H328" s="3">
        <v>13.79</v>
      </c>
      <c r="I328" s="3">
        <v>11.517440000000001</v>
      </c>
      <c r="J328" s="3">
        <v>0.16</v>
      </c>
      <c r="K328" s="3">
        <v>7.09</v>
      </c>
      <c r="L328" s="3">
        <v>11.35</v>
      </c>
      <c r="M328" s="3">
        <v>2.61</v>
      </c>
      <c r="N328" s="3">
        <v>1.06</v>
      </c>
      <c r="O328" s="3">
        <v>0.39</v>
      </c>
      <c r="P328" s="3">
        <f>SUM(F328:H328)+SUM(I328:O328)</f>
        <v>97.537440000000004</v>
      </c>
      <c r="Q328" s="3"/>
      <c r="R328" s="3">
        <f t="shared" si="5"/>
        <v>3.67</v>
      </c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U328" s="3"/>
      <c r="CV328" s="3"/>
      <c r="CX328" s="8"/>
      <c r="CZ328" s="2"/>
      <c r="DA328" s="2"/>
    </row>
    <row r="329" spans="1:105" x14ac:dyDescent="0.2">
      <c r="A329" t="s">
        <v>479</v>
      </c>
      <c r="B329" t="s">
        <v>471</v>
      </c>
      <c r="C329" t="s">
        <v>567</v>
      </c>
      <c r="D329" t="s">
        <v>269</v>
      </c>
      <c r="E329" t="s">
        <v>455</v>
      </c>
      <c r="F329" s="3">
        <v>39.32</v>
      </c>
      <c r="G329" s="3">
        <v>3.41</v>
      </c>
      <c r="H329" s="3">
        <v>13.48</v>
      </c>
      <c r="I329" s="3">
        <v>11.319484000000001</v>
      </c>
      <c r="J329" s="3">
        <v>0.16</v>
      </c>
      <c r="K329" s="3">
        <v>8.23</v>
      </c>
      <c r="L329" s="3">
        <v>15.12</v>
      </c>
      <c r="M329" s="3">
        <v>3.8</v>
      </c>
      <c r="N329" s="3">
        <v>0.8</v>
      </c>
      <c r="O329" s="3">
        <v>0.43</v>
      </c>
      <c r="P329" s="3">
        <f>SUM(F329:H329)+SUM(I329:O329)</f>
        <v>96.069484000000003</v>
      </c>
      <c r="Q329" s="3"/>
      <c r="R329" s="3">
        <f t="shared" si="5"/>
        <v>4.5999999999999996</v>
      </c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U329" s="3"/>
      <c r="CV329" s="3"/>
      <c r="CX329" s="8"/>
      <c r="CZ329" s="2"/>
      <c r="DA329" s="2"/>
    </row>
    <row r="330" spans="1:105" x14ac:dyDescent="0.2">
      <c r="A330" t="s">
        <v>479</v>
      </c>
      <c r="B330" t="s">
        <v>471</v>
      </c>
      <c r="C330" t="s">
        <v>568</v>
      </c>
      <c r="D330" t="s">
        <v>269</v>
      </c>
      <c r="E330" t="s">
        <v>455</v>
      </c>
      <c r="F330" s="3">
        <v>40.090000000000003</v>
      </c>
      <c r="G330" s="3">
        <v>2.65</v>
      </c>
      <c r="H330" s="3">
        <v>14.1</v>
      </c>
      <c r="I330" s="3">
        <v>11.526438000000001</v>
      </c>
      <c r="J330" s="3">
        <v>0.23</v>
      </c>
      <c r="K330" s="3">
        <v>6.69</v>
      </c>
      <c r="L330" s="3">
        <v>13.8</v>
      </c>
      <c r="M330" s="3">
        <v>3.82</v>
      </c>
      <c r="N330" s="3">
        <v>1.18</v>
      </c>
      <c r="O330" s="3">
        <v>0.72</v>
      </c>
      <c r="P330" s="3">
        <f>SUM(F330:H330)+SUM(I330:O330)</f>
        <v>94.806438</v>
      </c>
      <c r="Q330" s="3"/>
      <c r="R330" s="3">
        <f t="shared" si="5"/>
        <v>5</v>
      </c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U330" s="3"/>
      <c r="CV330" s="3"/>
      <c r="CX330" s="8"/>
      <c r="CZ330" s="2"/>
      <c r="DA330" s="2"/>
    </row>
    <row r="331" spans="1:105" x14ac:dyDescent="0.2">
      <c r="A331" t="s">
        <v>479</v>
      </c>
      <c r="B331" t="s">
        <v>471</v>
      </c>
      <c r="C331" t="s">
        <v>569</v>
      </c>
      <c r="D331" t="s">
        <v>269</v>
      </c>
      <c r="E331" t="s">
        <v>455</v>
      </c>
      <c r="F331" s="3">
        <v>41.25</v>
      </c>
      <c r="G331" s="3">
        <v>3.85</v>
      </c>
      <c r="H331" s="3">
        <v>13.99</v>
      </c>
      <c r="I331" s="3">
        <v>12.318262000000001</v>
      </c>
      <c r="J331" s="3">
        <v>0.2</v>
      </c>
      <c r="K331" s="3">
        <v>6.98</v>
      </c>
      <c r="L331" s="3">
        <v>12.62</v>
      </c>
      <c r="M331" s="3">
        <v>4.42</v>
      </c>
      <c r="N331" s="3">
        <v>1.1200000000000001</v>
      </c>
      <c r="O331" s="3">
        <v>0.56000000000000005</v>
      </c>
      <c r="P331" s="3">
        <f>SUM(F331:H331)+SUM(I331:O331)</f>
        <v>97.308262000000013</v>
      </c>
      <c r="Q331" s="3"/>
      <c r="R331" s="3">
        <f t="shared" si="5"/>
        <v>5.54</v>
      </c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U331" s="3"/>
      <c r="CV331" s="3"/>
      <c r="CX331" s="8"/>
      <c r="CZ331" s="2"/>
      <c r="DA331" s="2"/>
    </row>
    <row r="332" spans="1:105" x14ac:dyDescent="0.2">
      <c r="A332" t="s">
        <v>479</v>
      </c>
      <c r="B332" t="s">
        <v>471</v>
      </c>
      <c r="C332" t="s">
        <v>570</v>
      </c>
      <c r="D332" t="s">
        <v>269</v>
      </c>
      <c r="E332" t="s">
        <v>455</v>
      </c>
      <c r="F332" s="3">
        <v>40.47</v>
      </c>
      <c r="G332" s="3">
        <v>3.26</v>
      </c>
      <c r="H332" s="3">
        <v>15.15</v>
      </c>
      <c r="I332" s="3">
        <v>11.490446</v>
      </c>
      <c r="J332" s="3">
        <v>0.19</v>
      </c>
      <c r="K332" s="3">
        <v>6.7</v>
      </c>
      <c r="L332" s="3">
        <v>13.09</v>
      </c>
      <c r="M332" s="3">
        <v>4.5999999999999996</v>
      </c>
      <c r="N332" s="3">
        <v>1.07</v>
      </c>
      <c r="O332" s="3">
        <v>0.56999999999999995</v>
      </c>
      <c r="P332" s="3">
        <f>SUM(F332:H332)+SUM(I332:O332)</f>
        <v>96.590445999999986</v>
      </c>
      <c r="Q332" s="3"/>
      <c r="R332" s="3">
        <f t="shared" si="5"/>
        <v>5.67</v>
      </c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U332" s="3"/>
      <c r="CV332" s="3"/>
      <c r="CX332" s="8"/>
      <c r="CZ332" s="2"/>
      <c r="DA332" s="2"/>
    </row>
    <row r="333" spans="1:105" x14ac:dyDescent="0.2">
      <c r="A333" t="s">
        <v>479</v>
      </c>
      <c r="B333" t="s">
        <v>471</v>
      </c>
      <c r="C333" t="s">
        <v>571</v>
      </c>
      <c r="D333" t="s">
        <v>269</v>
      </c>
      <c r="E333" t="s">
        <v>455</v>
      </c>
      <c r="F333" s="3">
        <v>40.9</v>
      </c>
      <c r="G333" s="3">
        <v>2.83</v>
      </c>
      <c r="H333" s="3">
        <v>15.5</v>
      </c>
      <c r="I333" s="3">
        <v>10.851588000000001</v>
      </c>
      <c r="J333" s="3">
        <v>0.21</v>
      </c>
      <c r="K333" s="3">
        <v>6.01</v>
      </c>
      <c r="L333" s="3">
        <v>12.19</v>
      </c>
      <c r="M333" s="3">
        <v>4.41</v>
      </c>
      <c r="N333" s="3">
        <v>2.61</v>
      </c>
      <c r="O333" s="3">
        <v>0.7</v>
      </c>
      <c r="P333" s="3">
        <f>SUM(F333:H333)+SUM(I333:O333)</f>
        <v>96.211588000000006</v>
      </c>
      <c r="Q333" s="3"/>
      <c r="R333" s="3">
        <f t="shared" si="5"/>
        <v>7.02</v>
      </c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U333" s="3"/>
      <c r="CV333" s="3"/>
      <c r="CX333" s="8"/>
      <c r="CZ333" s="2"/>
      <c r="DA333" s="2"/>
    </row>
    <row r="334" spans="1:105" x14ac:dyDescent="0.2">
      <c r="A334" t="s">
        <v>479</v>
      </c>
      <c r="B334" t="s">
        <v>471</v>
      </c>
      <c r="C334" t="s">
        <v>572</v>
      </c>
      <c r="D334" t="s">
        <v>269</v>
      </c>
      <c r="E334" t="s">
        <v>455</v>
      </c>
      <c r="F334" s="3">
        <v>41.51</v>
      </c>
      <c r="G334" s="3">
        <v>2.83</v>
      </c>
      <c r="H334" s="3">
        <v>16.54</v>
      </c>
      <c r="I334" s="3">
        <v>10.833591999999999</v>
      </c>
      <c r="J334" s="3">
        <v>0.23</v>
      </c>
      <c r="K334" s="3">
        <v>4.71</v>
      </c>
      <c r="L334" s="3">
        <v>10.69</v>
      </c>
      <c r="M334" s="3">
        <v>4.75</v>
      </c>
      <c r="N334" s="3">
        <v>2.7</v>
      </c>
      <c r="O334" s="3">
        <v>0.83</v>
      </c>
      <c r="P334" s="3">
        <f>SUM(F334:H334)+SUM(I334:O334)</f>
        <v>95.623592000000002</v>
      </c>
      <c r="Q334" s="3"/>
      <c r="R334" s="3">
        <f t="shared" si="5"/>
        <v>7.45</v>
      </c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U334" s="3"/>
      <c r="CV334" s="3"/>
      <c r="CX334" s="8"/>
      <c r="CZ334" s="2"/>
      <c r="DA334" s="2"/>
    </row>
    <row r="335" spans="1:105" x14ac:dyDescent="0.2">
      <c r="A335" t="s">
        <v>479</v>
      </c>
      <c r="B335" t="s">
        <v>471</v>
      </c>
      <c r="C335" t="s">
        <v>573</v>
      </c>
      <c r="D335" t="s">
        <v>269</v>
      </c>
      <c r="E335" t="s">
        <v>473</v>
      </c>
      <c r="F335" s="3">
        <v>42.92</v>
      </c>
      <c r="G335" s="3">
        <v>2.4300000000000002</v>
      </c>
      <c r="H335" s="3">
        <v>13.68</v>
      </c>
      <c r="I335" s="3">
        <v>13.182070000000001</v>
      </c>
      <c r="J335" s="3">
        <v>0.36</v>
      </c>
      <c r="K335" s="3">
        <v>3.55</v>
      </c>
      <c r="L335" s="3">
        <v>9.23</v>
      </c>
      <c r="M335" s="3">
        <v>5.52</v>
      </c>
      <c r="N335" s="3">
        <v>3.04</v>
      </c>
      <c r="O335" s="3">
        <v>1.42</v>
      </c>
      <c r="P335" s="3">
        <f>SUM(F335:H335)+SUM(I335:O335)</f>
        <v>95.332070000000002</v>
      </c>
      <c r="Q335" s="3"/>
      <c r="R335" s="3">
        <f t="shared" si="5"/>
        <v>8.5599999999999987</v>
      </c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U335" s="3"/>
      <c r="CV335" s="3"/>
      <c r="CX335" s="8"/>
      <c r="CZ335" s="2"/>
      <c r="DA335" s="2"/>
    </row>
    <row r="336" spans="1:105" x14ac:dyDescent="0.2">
      <c r="A336" t="s">
        <v>479</v>
      </c>
      <c r="B336" t="s">
        <v>471</v>
      </c>
      <c r="C336" t="s">
        <v>574</v>
      </c>
      <c r="D336" t="s">
        <v>269</v>
      </c>
      <c r="E336" t="s">
        <v>455</v>
      </c>
      <c r="F336" s="3">
        <v>40.99</v>
      </c>
      <c r="G336" s="3">
        <v>2.3199999999999998</v>
      </c>
      <c r="H336" s="3">
        <v>17.03</v>
      </c>
      <c r="I336" s="3">
        <v>9.474893999999999</v>
      </c>
      <c r="J336" s="3">
        <v>0.24</v>
      </c>
      <c r="K336" s="3">
        <v>4.6500000000000004</v>
      </c>
      <c r="L336" s="3">
        <v>11.23</v>
      </c>
      <c r="M336" s="3">
        <v>5.73</v>
      </c>
      <c r="N336" s="3">
        <v>2.5299999999999998</v>
      </c>
      <c r="O336" s="3">
        <v>0.55000000000000004</v>
      </c>
      <c r="P336" s="3">
        <f>SUM(F336:H336)+SUM(I336:O336)</f>
        <v>94.744894000000002</v>
      </c>
      <c r="Q336" s="3"/>
      <c r="R336" s="3">
        <f t="shared" si="5"/>
        <v>8.26</v>
      </c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U336" s="3"/>
      <c r="CV336" s="3"/>
      <c r="CX336" s="8"/>
      <c r="CZ336" s="2"/>
      <c r="DA336" s="2"/>
    </row>
    <row r="337" spans="1:105" x14ac:dyDescent="0.2">
      <c r="A337" t="s">
        <v>479</v>
      </c>
      <c r="B337" t="s">
        <v>471</v>
      </c>
      <c r="C337" t="s">
        <v>575</v>
      </c>
      <c r="D337" t="s">
        <v>269</v>
      </c>
      <c r="E337" t="s">
        <v>473</v>
      </c>
      <c r="F337" s="3">
        <v>47.15</v>
      </c>
      <c r="G337" s="3">
        <v>1.0900000000000001</v>
      </c>
      <c r="H337" s="3">
        <v>20.41</v>
      </c>
      <c r="I337" s="3">
        <v>7.0994219999999997</v>
      </c>
      <c r="J337" s="3">
        <v>0.22</v>
      </c>
      <c r="K337" s="3">
        <v>1.85</v>
      </c>
      <c r="L337" s="3">
        <v>6.85</v>
      </c>
      <c r="M337" s="3">
        <v>6.79</v>
      </c>
      <c r="N337" s="3">
        <v>4.17</v>
      </c>
      <c r="O337" s="3">
        <v>0.35</v>
      </c>
      <c r="P337" s="3">
        <f>SUM(F337:H337)+SUM(I337:O337)</f>
        <v>95.979422</v>
      </c>
      <c r="Q337" s="3"/>
      <c r="R337" s="3">
        <f t="shared" si="5"/>
        <v>10.96</v>
      </c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U337" s="3"/>
      <c r="CV337" s="3"/>
      <c r="CX337" s="8"/>
      <c r="CZ337" s="2"/>
      <c r="DA337" s="2"/>
    </row>
    <row r="338" spans="1:105" x14ac:dyDescent="0.2">
      <c r="A338" t="s">
        <v>479</v>
      </c>
      <c r="B338" t="s">
        <v>471</v>
      </c>
      <c r="C338" t="s">
        <v>576</v>
      </c>
      <c r="D338" t="s">
        <v>269</v>
      </c>
      <c r="E338" t="s">
        <v>278</v>
      </c>
      <c r="F338" s="3">
        <v>54.47</v>
      </c>
      <c r="G338" s="3">
        <v>0.25</v>
      </c>
      <c r="H338" s="3">
        <v>20.39</v>
      </c>
      <c r="I338" s="3">
        <v>3.9321260000000002</v>
      </c>
      <c r="J338" s="3">
        <v>0.22</v>
      </c>
      <c r="K338" s="3">
        <v>0.41</v>
      </c>
      <c r="L338" s="3">
        <v>1.54</v>
      </c>
      <c r="M338" s="3">
        <v>8.77</v>
      </c>
      <c r="N338" s="3">
        <v>5.37</v>
      </c>
      <c r="O338" s="3">
        <v>0.05</v>
      </c>
      <c r="P338" s="3">
        <f>SUM(F338:H338)+SUM(I338:O338)</f>
        <v>95.402125999999996</v>
      </c>
      <c r="Q338" s="3"/>
      <c r="R338" s="3">
        <f t="shared" si="5"/>
        <v>14.14</v>
      </c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U338" s="3"/>
      <c r="CV338" s="3"/>
      <c r="CX338" s="8"/>
      <c r="CZ338" s="2"/>
      <c r="DA338" s="2"/>
    </row>
    <row r="339" spans="1:105" x14ac:dyDescent="0.2">
      <c r="A339" t="s">
        <v>479</v>
      </c>
      <c r="B339" t="s">
        <v>471</v>
      </c>
      <c r="C339" t="s">
        <v>577</v>
      </c>
      <c r="D339" t="s">
        <v>269</v>
      </c>
      <c r="E339" t="s">
        <v>455</v>
      </c>
      <c r="F339" s="3">
        <v>38.299999999999997</v>
      </c>
      <c r="G339" s="3">
        <v>3.51</v>
      </c>
      <c r="H339" s="3">
        <v>11.65</v>
      </c>
      <c r="I339" s="3">
        <v>11.571428000000001</v>
      </c>
      <c r="J339" s="3">
        <v>0.18</v>
      </c>
      <c r="K339" s="3">
        <v>9.9700000000000006</v>
      </c>
      <c r="L339" s="3">
        <v>12.33</v>
      </c>
      <c r="M339" s="3">
        <v>4.22</v>
      </c>
      <c r="N339" s="3">
        <v>0.86</v>
      </c>
      <c r="O339" s="3">
        <v>0.61</v>
      </c>
      <c r="P339" s="3">
        <f>SUM(F339:H339)+SUM(I339:O339)</f>
        <v>93.201427999999993</v>
      </c>
      <c r="Q339" s="3"/>
      <c r="R339" s="3">
        <f t="shared" si="5"/>
        <v>5.08</v>
      </c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U339" s="3"/>
      <c r="CV339" s="3"/>
      <c r="CX339" s="8"/>
      <c r="CZ339" s="2"/>
      <c r="DA339" s="2"/>
    </row>
    <row r="340" spans="1:105" x14ac:dyDescent="0.2">
      <c r="A340" t="s">
        <v>479</v>
      </c>
      <c r="B340" t="s">
        <v>471</v>
      </c>
      <c r="C340" t="s">
        <v>578</v>
      </c>
      <c r="D340" t="s">
        <v>269</v>
      </c>
      <c r="E340" t="s">
        <v>542</v>
      </c>
      <c r="F340" s="3">
        <v>50.24</v>
      </c>
      <c r="G340" s="3">
        <v>0.67</v>
      </c>
      <c r="H340" s="3">
        <v>19.96</v>
      </c>
      <c r="I340" s="3">
        <v>5.8846920000000003</v>
      </c>
      <c r="J340" s="3">
        <v>0.27</v>
      </c>
      <c r="K340" s="3">
        <v>0.9</v>
      </c>
      <c r="L340" s="3">
        <v>4.17</v>
      </c>
      <c r="M340" s="3">
        <v>7.25</v>
      </c>
      <c r="N340" s="3">
        <v>5.69</v>
      </c>
      <c r="O340" s="3">
        <v>0.17</v>
      </c>
      <c r="P340" s="3">
        <f>SUM(F340:H340)+SUM(I340:O340)</f>
        <v>95.204692000000009</v>
      </c>
      <c r="Q340" s="3"/>
      <c r="R340" s="3">
        <f t="shared" si="5"/>
        <v>12.940000000000001</v>
      </c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U340" s="3"/>
      <c r="CV340" s="3"/>
      <c r="CX340" s="8"/>
      <c r="CZ340" s="2"/>
      <c r="DA340" s="2"/>
    </row>
    <row r="341" spans="1:105" x14ac:dyDescent="0.2">
      <c r="A341" t="s">
        <v>479</v>
      </c>
      <c r="B341" t="s">
        <v>471</v>
      </c>
      <c r="C341" t="s">
        <v>579</v>
      </c>
      <c r="D341" t="s">
        <v>269</v>
      </c>
      <c r="E341" t="s">
        <v>455</v>
      </c>
      <c r="F341" s="3">
        <v>40.4</v>
      </c>
      <c r="G341" s="3">
        <v>2.36</v>
      </c>
      <c r="H341" s="3">
        <v>13</v>
      </c>
      <c r="I341" s="3">
        <v>10.563652000000001</v>
      </c>
      <c r="J341" s="3">
        <v>0.24</v>
      </c>
      <c r="K341" s="3">
        <v>8.9</v>
      </c>
      <c r="L341" s="3">
        <v>14</v>
      </c>
      <c r="M341" s="3">
        <v>5.17</v>
      </c>
      <c r="N341" s="3">
        <v>2.3199999999999998</v>
      </c>
      <c r="O341" s="3">
        <v>0.79</v>
      </c>
      <c r="P341" s="3">
        <f>SUM(F341:H341)+SUM(I341:O341)</f>
        <v>97.743651999999997</v>
      </c>
      <c r="Q341" s="3"/>
      <c r="R341" s="3">
        <f t="shared" si="5"/>
        <v>7.49</v>
      </c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U341" s="3"/>
      <c r="CV341" s="3"/>
      <c r="CX341" s="8"/>
      <c r="CZ341" s="2"/>
      <c r="DA341" s="2"/>
    </row>
    <row r="342" spans="1:105" x14ac:dyDescent="0.2">
      <c r="A342" t="s">
        <v>479</v>
      </c>
      <c r="B342" t="s">
        <v>471</v>
      </c>
      <c r="C342" t="s">
        <v>580</v>
      </c>
      <c r="D342" t="s">
        <v>269</v>
      </c>
      <c r="E342" t="s">
        <v>473</v>
      </c>
      <c r="F342" s="3">
        <v>48.54</v>
      </c>
      <c r="G342" s="3">
        <v>1</v>
      </c>
      <c r="H342" s="3">
        <v>21.27</v>
      </c>
      <c r="I342" s="3">
        <v>6.5685400000000005</v>
      </c>
      <c r="J342" s="3">
        <v>0.22</v>
      </c>
      <c r="K342" s="3">
        <v>1.33</v>
      </c>
      <c r="L342" s="3">
        <v>5.23</v>
      </c>
      <c r="M342" s="3">
        <v>8.8800000000000008</v>
      </c>
      <c r="N342" s="3">
        <v>3.83</v>
      </c>
      <c r="O342" s="3">
        <v>0.3</v>
      </c>
      <c r="P342" s="3">
        <f>SUM(F342:H342)+SUM(I342:O342)</f>
        <v>97.168540000000007</v>
      </c>
      <c r="Q342" s="3"/>
      <c r="R342" s="3">
        <f t="shared" si="5"/>
        <v>12.71</v>
      </c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U342" s="3"/>
      <c r="CV342" s="3"/>
      <c r="CX342" s="8"/>
      <c r="CZ342" s="2"/>
      <c r="DA342" s="2"/>
    </row>
    <row r="343" spans="1:105" x14ac:dyDescent="0.2">
      <c r="A343" t="s">
        <v>479</v>
      </c>
      <c r="B343" t="s">
        <v>471</v>
      </c>
      <c r="C343" t="s">
        <v>581</v>
      </c>
      <c r="D343" t="s">
        <v>269</v>
      </c>
      <c r="E343" t="s">
        <v>455</v>
      </c>
      <c r="F343" s="3">
        <v>38.72</v>
      </c>
      <c r="G343" s="3">
        <v>2.84</v>
      </c>
      <c r="H343" s="3">
        <v>14.07</v>
      </c>
      <c r="I343" s="3">
        <v>11.301488000000001</v>
      </c>
      <c r="J343" s="3">
        <v>0.23</v>
      </c>
      <c r="K343" s="3">
        <v>6.68</v>
      </c>
      <c r="L343" s="3">
        <v>12.54</v>
      </c>
      <c r="M343" s="3">
        <v>5.51</v>
      </c>
      <c r="N343" s="3">
        <v>1.76</v>
      </c>
      <c r="O343" s="3">
        <v>0.65</v>
      </c>
      <c r="P343" s="3">
        <f>SUM(F343:H343)+SUM(I343:O343)</f>
        <v>94.301488000000006</v>
      </c>
      <c r="Q343" s="3"/>
      <c r="R343" s="3">
        <f t="shared" si="5"/>
        <v>7.27</v>
      </c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U343" s="3"/>
      <c r="CV343" s="3"/>
      <c r="CX343" s="8"/>
      <c r="CZ343" s="2"/>
      <c r="DA343" s="2"/>
    </row>
    <row r="344" spans="1:105" x14ac:dyDescent="0.2">
      <c r="A344" t="s">
        <v>479</v>
      </c>
      <c r="B344" t="s">
        <v>471</v>
      </c>
      <c r="C344" t="s">
        <v>582</v>
      </c>
      <c r="D344" t="s">
        <v>269</v>
      </c>
      <c r="E344" t="s">
        <v>455</v>
      </c>
      <c r="F344" s="3">
        <v>41.28</v>
      </c>
      <c r="G344" s="3">
        <v>2.98</v>
      </c>
      <c r="H344" s="3">
        <v>13.42</v>
      </c>
      <c r="I344" s="3">
        <v>11.265496000000001</v>
      </c>
      <c r="J344" s="3">
        <v>0.2</v>
      </c>
      <c r="K344" s="3">
        <v>8.33</v>
      </c>
      <c r="L344" s="3">
        <v>12.47</v>
      </c>
      <c r="M344" s="3">
        <v>4.3</v>
      </c>
      <c r="N344" s="3">
        <v>1.04</v>
      </c>
      <c r="O344" s="3">
        <v>0.64</v>
      </c>
      <c r="P344" s="3">
        <f>SUM(F344:H344)+SUM(I344:O344)</f>
        <v>95.925495999999995</v>
      </c>
      <c r="Q344" s="3"/>
      <c r="R344" s="3">
        <f t="shared" si="5"/>
        <v>5.34</v>
      </c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U344" s="3"/>
      <c r="CV344" s="3"/>
      <c r="CX344" s="8"/>
      <c r="CZ344" s="2"/>
      <c r="DA344" s="2"/>
    </row>
    <row r="345" spans="1:105" x14ac:dyDescent="0.2">
      <c r="A345" t="s">
        <v>479</v>
      </c>
      <c r="B345" t="s">
        <v>471</v>
      </c>
      <c r="C345" t="s">
        <v>583</v>
      </c>
      <c r="D345" t="s">
        <v>269</v>
      </c>
      <c r="E345" t="s">
        <v>455</v>
      </c>
      <c r="F345" s="3">
        <v>40.67</v>
      </c>
      <c r="G345" s="3">
        <v>2.5</v>
      </c>
      <c r="H345" s="3">
        <v>15.3</v>
      </c>
      <c r="I345" s="3">
        <v>10.500666000000001</v>
      </c>
      <c r="J345" s="3">
        <v>0.23</v>
      </c>
      <c r="K345" s="3">
        <v>6.15</v>
      </c>
      <c r="L345" s="3">
        <v>12.59</v>
      </c>
      <c r="M345" s="3">
        <v>4.51</v>
      </c>
      <c r="N345" s="3">
        <v>1.48</v>
      </c>
      <c r="O345" s="3">
        <v>0.63</v>
      </c>
      <c r="P345" s="3">
        <f>SUM(F345:H345)+SUM(I345:O345)</f>
        <v>94.560665999999998</v>
      </c>
      <c r="Q345" s="3"/>
      <c r="R345" s="3">
        <f t="shared" si="5"/>
        <v>5.99</v>
      </c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U345" s="3"/>
      <c r="CV345" s="3"/>
      <c r="CX345" s="8"/>
      <c r="CZ345" s="2"/>
      <c r="DA345" s="2"/>
    </row>
    <row r="346" spans="1:105" x14ac:dyDescent="0.2"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</row>
    <row r="347" spans="1:105" x14ac:dyDescent="0.2"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</row>
    <row r="348" spans="1:105" x14ac:dyDescent="0.2">
      <c r="A348" t="s">
        <v>603</v>
      </c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</row>
    <row r="349" spans="1:105" x14ac:dyDescent="0.2">
      <c r="A349" t="s">
        <v>604</v>
      </c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</row>
    <row r="350" spans="1:105" x14ac:dyDescent="0.2">
      <c r="A350" t="s">
        <v>605</v>
      </c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</row>
    <row r="351" spans="1:105" x14ac:dyDescent="0.2">
      <c r="A351" t="s">
        <v>606</v>
      </c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</row>
    <row r="352" spans="1:105" x14ac:dyDescent="0.2">
      <c r="A352" t="s">
        <v>607</v>
      </c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</row>
    <row r="353" spans="1:91" x14ac:dyDescent="0.2">
      <c r="A353" t="s">
        <v>608</v>
      </c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</row>
    <row r="354" spans="1:91" x14ac:dyDescent="0.2">
      <c r="A354" t="s">
        <v>609</v>
      </c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</row>
    <row r="355" spans="1:91" x14ac:dyDescent="0.2">
      <c r="A355" t="s">
        <v>610</v>
      </c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</row>
    <row r="356" spans="1:91" x14ac:dyDescent="0.2">
      <c r="A356" t="s">
        <v>611</v>
      </c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</row>
    <row r="357" spans="1:91" x14ac:dyDescent="0.2">
      <c r="A357" t="s">
        <v>612</v>
      </c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</row>
    <row r="358" spans="1:91" x14ac:dyDescent="0.2">
      <c r="A358" t="s">
        <v>613</v>
      </c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</row>
    <row r="359" spans="1:91" x14ac:dyDescent="0.2">
      <c r="A359" t="s">
        <v>614</v>
      </c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</row>
    <row r="360" spans="1:91" x14ac:dyDescent="0.2">
      <c r="A360" t="s">
        <v>615</v>
      </c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</row>
    <row r="361" spans="1:91" x14ac:dyDescent="0.2">
      <c r="A361" t="s">
        <v>616</v>
      </c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</row>
    <row r="362" spans="1:91" x14ac:dyDescent="0.2">
      <c r="A362" t="s">
        <v>617</v>
      </c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</row>
    <row r="363" spans="1:91" x14ac:dyDescent="0.2">
      <c r="A363" t="s">
        <v>618</v>
      </c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</row>
    <row r="364" spans="1:91" x14ac:dyDescent="0.2">
      <c r="A364" t="s">
        <v>619</v>
      </c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</row>
    <row r="365" spans="1:91" x14ac:dyDescent="0.2">
      <c r="A365" t="s">
        <v>620</v>
      </c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</row>
    <row r="366" spans="1:91" x14ac:dyDescent="0.2">
      <c r="A366" t="s">
        <v>621</v>
      </c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</row>
    <row r="367" spans="1:91" x14ac:dyDescent="0.2">
      <c r="A367" t="s">
        <v>622</v>
      </c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</row>
    <row r="368" spans="1:91" x14ac:dyDescent="0.2">
      <c r="A368" t="s">
        <v>623</v>
      </c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</row>
    <row r="369" spans="1:91" x14ac:dyDescent="0.2">
      <c r="A369" t="s">
        <v>624</v>
      </c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</row>
    <row r="370" spans="1:91" x14ac:dyDescent="0.2">
      <c r="A370" t="s">
        <v>625</v>
      </c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</row>
    <row r="371" spans="1:91" x14ac:dyDescent="0.2">
      <c r="A371" t="s">
        <v>626</v>
      </c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</row>
    <row r="372" spans="1:91" x14ac:dyDescent="0.2">
      <c r="A372" t="s">
        <v>627</v>
      </c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</row>
    <row r="373" spans="1:91" x14ac:dyDescent="0.2">
      <c r="A373" t="s">
        <v>628</v>
      </c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</row>
    <row r="374" spans="1:91" x14ac:dyDescent="0.2">
      <c r="A374" t="s">
        <v>629</v>
      </c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</row>
    <row r="375" spans="1:91" x14ac:dyDescent="0.2">
      <c r="A375" t="s">
        <v>630</v>
      </c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</row>
    <row r="376" spans="1:91" x14ac:dyDescent="0.2">
      <c r="A376" t="s">
        <v>631</v>
      </c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</row>
    <row r="377" spans="1:91" x14ac:dyDescent="0.2">
      <c r="A377" t="s">
        <v>632</v>
      </c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</row>
    <row r="378" spans="1:91" x14ac:dyDescent="0.2">
      <c r="A378" t="s">
        <v>633</v>
      </c>
    </row>
    <row r="379" spans="1:91" x14ac:dyDescent="0.2">
      <c r="A379" t="s">
        <v>634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F802A-8E93-7B4A-8AF7-B2E90C6439CA}">
  <dimension ref="A1:CX72"/>
  <sheetViews>
    <sheetView zoomScale="85" zoomScaleNormal="70" workbookViewId="0">
      <selection activeCell="AC2" sqref="AC2:AC47"/>
    </sheetView>
  </sheetViews>
  <sheetFormatPr baseColWidth="10" defaultRowHeight="15" x14ac:dyDescent="0.2"/>
  <cols>
    <col min="1" max="1" width="31.33203125" bestFit="1" customWidth="1"/>
    <col min="2" max="2" width="32.6640625" bestFit="1" customWidth="1"/>
  </cols>
  <sheetData>
    <row r="1" spans="1:102" s="4" customFormat="1" x14ac:dyDescent="0.2">
      <c r="A1" s="4" t="s">
        <v>0</v>
      </c>
      <c r="B1" s="4" t="s">
        <v>683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  <c r="J1" s="4" t="s">
        <v>10</v>
      </c>
      <c r="K1" s="4" t="s">
        <v>11</v>
      </c>
      <c r="L1" s="4" t="s">
        <v>12</v>
      </c>
      <c r="M1" s="4" t="s">
        <v>13</v>
      </c>
      <c r="O1" s="4" t="s">
        <v>253</v>
      </c>
      <c r="Q1" s="4" t="str">
        <f>_xlfn.CONCAT(C1,"(N)")</f>
        <v>SiO2(N)</v>
      </c>
      <c r="R1" s="4" t="str">
        <f t="shared" ref="R1:Y1" si="0">_xlfn.CONCAT(D1,"(N)")</f>
        <v>TiO2(N)</v>
      </c>
      <c r="S1" s="4" t="str">
        <f t="shared" si="0"/>
        <v>Al2O3(N)</v>
      </c>
      <c r="T1" s="4" t="str">
        <f t="shared" si="0"/>
        <v>FeO(N)</v>
      </c>
      <c r="U1" s="4" t="str">
        <f t="shared" si="0"/>
        <v>MnO(N)</v>
      </c>
      <c r="V1" s="4" t="str">
        <f t="shared" si="0"/>
        <v>MgO(N)</v>
      </c>
      <c r="W1" s="4" t="str">
        <f t="shared" si="0"/>
        <v>CaO(N)</v>
      </c>
      <c r="X1" s="4" t="str">
        <f t="shared" si="0"/>
        <v>Na2O(N)</v>
      </c>
      <c r="Y1" s="4" t="str">
        <f t="shared" si="0"/>
        <v>K2O(N)</v>
      </c>
      <c r="Z1" s="4" t="str">
        <f>_xlfn.CONCAT(L1,"(N)")</f>
        <v>P2O5(N)</v>
      </c>
      <c r="AA1" s="4" t="s">
        <v>13</v>
      </c>
      <c r="AC1" s="4" t="s">
        <v>684</v>
      </c>
    </row>
    <row r="2" spans="1:102" x14ac:dyDescent="0.2">
      <c r="A2" t="s">
        <v>654</v>
      </c>
      <c r="B2" t="s">
        <v>639</v>
      </c>
      <c r="C2" s="3">
        <v>58.246899493412542</v>
      </c>
      <c r="D2" s="3">
        <v>0.35240136176397596</v>
      </c>
      <c r="E2" s="3">
        <v>18.97901285733051</v>
      </c>
      <c r="F2" s="3">
        <v>6.4162071174442472</v>
      </c>
      <c r="G2" s="3">
        <v>0.2677623687736474</v>
      </c>
      <c r="H2" s="3">
        <v>0.36269353002659971</v>
      </c>
      <c r="I2" s="3">
        <v>1.6554204783057718</v>
      </c>
      <c r="J2" s="3">
        <v>8.0292513415728912</v>
      </c>
      <c r="K2" s="3">
        <v>5.6168492572607267</v>
      </c>
      <c r="L2" s="3">
        <v>0.25456613435583619</v>
      </c>
      <c r="M2" s="3">
        <v>100.18106394024674</v>
      </c>
      <c r="O2" s="8" t="s">
        <v>254</v>
      </c>
      <c r="P2" s="8"/>
      <c r="Q2" s="8">
        <f>C2*100/$M2</f>
        <v>58.141625974499583</v>
      </c>
      <c r="R2" s="8">
        <f>D2*100/$M2</f>
        <v>0.3517644432027261</v>
      </c>
      <c r="S2" s="8">
        <f>E2*100/$M2</f>
        <v>18.944710817456073</v>
      </c>
      <c r="T2" s="8">
        <f>F2*100/$M2</f>
        <v>6.4046106769950164</v>
      </c>
      <c r="U2" s="8">
        <f>G2*100/$M2</f>
        <v>0.26727842392785423</v>
      </c>
      <c r="V2" s="8">
        <f>H2*100/$M2</f>
        <v>0.36203800974097178</v>
      </c>
      <c r="W2" s="8">
        <f>I2*100/$M2</f>
        <v>1.652428526106642</v>
      </c>
      <c r="X2" s="8">
        <f>J2*100/$M2</f>
        <v>8.0147395383642159</v>
      </c>
      <c r="Y2" s="8">
        <f>K2*100/$M2</f>
        <v>5.6066975497594154</v>
      </c>
      <c r="Z2" s="8">
        <f>L2*100/$M2</f>
        <v>0.2541060399475023</v>
      </c>
      <c r="AA2" s="8">
        <f>SUM(Q2:Z2)</f>
        <v>100</v>
      </c>
      <c r="AB2" s="8"/>
      <c r="AC2" s="8">
        <f>X2+Y2</f>
        <v>13.621437088123631</v>
      </c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U2" s="8"/>
      <c r="CW2" s="3"/>
      <c r="CX2" s="3"/>
    </row>
    <row r="3" spans="1:102" x14ac:dyDescent="0.2">
      <c r="A3" t="s">
        <v>653</v>
      </c>
      <c r="B3" t="s">
        <v>639</v>
      </c>
      <c r="C3" s="3">
        <v>58.486147275375686</v>
      </c>
      <c r="D3" s="3">
        <v>0.35389861962446362</v>
      </c>
      <c r="E3" s="3">
        <v>18.802664846520063</v>
      </c>
      <c r="F3" s="3">
        <v>6.3913143322841881</v>
      </c>
      <c r="G3" s="3">
        <v>0.26369481050441274</v>
      </c>
      <c r="H3" s="3">
        <v>0.43988231297834768</v>
      </c>
      <c r="I3" s="3">
        <v>1.6482510962626156</v>
      </c>
      <c r="J3" s="3">
        <v>7.9936591620230519</v>
      </c>
      <c r="K3" s="3">
        <v>5.5571153167760716</v>
      </c>
      <c r="L3" s="3">
        <v>0.25855508125271298</v>
      </c>
      <c r="M3" s="3">
        <v>100.19518285360161</v>
      </c>
      <c r="O3" s="8" t="s">
        <v>254</v>
      </c>
      <c r="P3" s="8"/>
      <c r="Q3" s="8">
        <f>C3*100/$M3</f>
        <v>58.372214720972835</v>
      </c>
      <c r="R3" s="8">
        <f>D3*100/$M3</f>
        <v>0.35320921579788545</v>
      </c>
      <c r="S3" s="8">
        <f>E3*100/$M3</f>
        <v>18.766036760463063</v>
      </c>
      <c r="T3" s="8">
        <f>F3*100/$M3</f>
        <v>6.3788638837285641</v>
      </c>
      <c r="U3" s="8">
        <f>G3*100/$M3</f>
        <v>0.26318112607240379</v>
      </c>
      <c r="V3" s="8">
        <f>H3*100/$M3</f>
        <v>0.43902541065379741</v>
      </c>
      <c r="W3" s="8">
        <f>I3*100/$M3</f>
        <v>1.6450402597407583</v>
      </c>
      <c r="X3" s="8">
        <f>J3*100/$M3</f>
        <v>7.9780873035611339</v>
      </c>
      <c r="Y3" s="8">
        <f>K3*100/$M3</f>
        <v>5.5462899098609864</v>
      </c>
      <c r="Z3" s="8">
        <f>L3*100/$M3</f>
        <v>0.25805140914857766</v>
      </c>
      <c r="AA3" s="8">
        <f>SUM(Q3:Z3)</f>
        <v>100.00000000000001</v>
      </c>
      <c r="AB3" s="8"/>
      <c r="AC3" s="8">
        <f t="shared" ref="AC3:AC47" si="1">X3+Y3</f>
        <v>13.52437721342212</v>
      </c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U3" s="8"/>
      <c r="CW3" s="3"/>
      <c r="CX3" s="3"/>
    </row>
    <row r="4" spans="1:102" x14ac:dyDescent="0.2">
      <c r="A4" t="s">
        <v>652</v>
      </c>
      <c r="B4" t="s">
        <v>639</v>
      </c>
      <c r="C4" s="3">
        <v>58.21370690552402</v>
      </c>
      <c r="D4" s="3">
        <v>0.36479866980576076</v>
      </c>
      <c r="E4" s="3">
        <v>19.361315780191418</v>
      </c>
      <c r="F4" s="3">
        <v>6.4508768677559596</v>
      </c>
      <c r="G4" s="3">
        <v>0.2507929108110315</v>
      </c>
      <c r="H4" s="3">
        <v>0.44419444237949479</v>
      </c>
      <c r="I4" s="3">
        <v>1.6292263300536365</v>
      </c>
      <c r="J4" s="3">
        <v>8.0892574931136778</v>
      </c>
      <c r="K4" s="3">
        <v>5.3373197595711543</v>
      </c>
      <c r="L4" s="3">
        <v>0.26133995514239949</v>
      </c>
      <c r="M4" s="3">
        <v>100.40282911434856</v>
      </c>
      <c r="O4" s="8" t="s">
        <v>254</v>
      </c>
      <c r="P4" s="8"/>
      <c r="Q4" s="8">
        <f>C4*100/$M4</f>
        <v>57.980145996906678</v>
      </c>
      <c r="R4" s="8">
        <f>D4*100/$M4</f>
        <v>0.36333505043995556</v>
      </c>
      <c r="S4" s="8">
        <f>E4*100/$M4</f>
        <v>19.283635681361986</v>
      </c>
      <c r="T4" s="8">
        <f>F4*100/$M4</f>
        <v>6.424995116829896</v>
      </c>
      <c r="U4" s="8">
        <f>G4*100/$M4</f>
        <v>0.24978669727065558</v>
      </c>
      <c r="V4" s="8">
        <f>H4*100/$M4</f>
        <v>0.44241227692259816</v>
      </c>
      <c r="W4" s="8">
        <f>I4*100/$M4</f>
        <v>1.6226896636529178</v>
      </c>
      <c r="X4" s="8">
        <f>J4*100/$M4</f>
        <v>8.0568023475721393</v>
      </c>
      <c r="Y4" s="8">
        <f>K4*100/$M4</f>
        <v>5.3159057435448283</v>
      </c>
      <c r="Z4" s="8">
        <f>L4*100/$M4</f>
        <v>0.26029142549833928</v>
      </c>
      <c r="AA4" s="8">
        <f>SUM(Q4:Z4)</f>
        <v>99.999999999999986</v>
      </c>
      <c r="AB4" s="8"/>
      <c r="AC4" s="8">
        <f t="shared" si="1"/>
        <v>13.372708091116968</v>
      </c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U4" s="8"/>
      <c r="CW4" s="3"/>
      <c r="CX4" s="3"/>
    </row>
    <row r="5" spans="1:102" x14ac:dyDescent="0.2">
      <c r="A5" t="s">
        <v>651</v>
      </c>
      <c r="B5" t="s">
        <v>639</v>
      </c>
      <c r="C5" s="3">
        <v>58.445331834365597</v>
      </c>
      <c r="D5" s="3">
        <v>0.34739418713377029</v>
      </c>
      <c r="E5" s="3">
        <v>19.019258496601697</v>
      </c>
      <c r="F5" s="3">
        <v>6.4155612602724315</v>
      </c>
      <c r="G5" s="3">
        <v>0.2653996673568419</v>
      </c>
      <c r="H5" s="3">
        <v>0.52398586119252588</v>
      </c>
      <c r="I5" s="3">
        <v>1.6968922688325556</v>
      </c>
      <c r="J5" s="3">
        <v>7.7068620499983735</v>
      </c>
      <c r="K5" s="3">
        <v>5.6243892315684461</v>
      </c>
      <c r="L5" s="3">
        <v>0.2595392149913951</v>
      </c>
      <c r="M5" s="3">
        <v>100.30461407231364</v>
      </c>
      <c r="O5" s="8" t="s">
        <v>254</v>
      </c>
      <c r="P5" s="8"/>
      <c r="Q5" s="8">
        <f>C5*100/$M5</f>
        <v>58.267839794717723</v>
      </c>
      <c r="R5" s="8">
        <f>D5*100/$M5</f>
        <v>0.34633918922545259</v>
      </c>
      <c r="S5" s="8">
        <f>E5*100/$M5</f>
        <v>18.961499102015335</v>
      </c>
      <c r="T5" s="8">
        <f>F5*100/$M5</f>
        <v>6.3960779068918949</v>
      </c>
      <c r="U5" s="8">
        <f>G5*100/$M5</f>
        <v>0.26459367777987219</v>
      </c>
      <c r="V5" s="8">
        <f>H5*100/$M5</f>
        <v>0.52239457380770471</v>
      </c>
      <c r="W5" s="8">
        <f>I5*100/$M5</f>
        <v>1.6917389937906522</v>
      </c>
      <c r="X5" s="8">
        <f>J5*100/$M5</f>
        <v>7.683457158254142</v>
      </c>
      <c r="Y5" s="8">
        <f>K5*100/$M5</f>
        <v>5.6073085805540277</v>
      </c>
      <c r="Z5" s="8">
        <f>L5*100/$M5</f>
        <v>0.25875102296319374</v>
      </c>
      <c r="AA5" s="8">
        <f>SUM(Q5:Z5)</f>
        <v>100</v>
      </c>
      <c r="AB5" s="8"/>
      <c r="AC5" s="8">
        <f t="shared" si="1"/>
        <v>13.290765738808169</v>
      </c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U5" s="8"/>
      <c r="CW5" s="3"/>
      <c r="CX5" s="3"/>
    </row>
    <row r="6" spans="1:102" x14ac:dyDescent="0.2">
      <c r="A6" t="s">
        <v>650</v>
      </c>
      <c r="B6" t="s">
        <v>639</v>
      </c>
      <c r="C6" s="3">
        <v>58.25307218064173</v>
      </c>
      <c r="D6" s="3">
        <v>0.33598588045552163</v>
      </c>
      <c r="E6" s="3">
        <v>19.073643208949402</v>
      </c>
      <c r="F6" s="3">
        <v>6.291248263711509</v>
      </c>
      <c r="G6" s="3">
        <v>0.26080859375264087</v>
      </c>
      <c r="H6" s="3">
        <v>0.41127567726723163</v>
      </c>
      <c r="I6" s="3">
        <v>1.5882080561359906</v>
      </c>
      <c r="J6" s="3">
        <v>7.9126624126119705</v>
      </c>
      <c r="K6" s="3">
        <v>5.4661232178256496</v>
      </c>
      <c r="L6" s="3">
        <v>0.26194793490484308</v>
      </c>
      <c r="M6" s="3">
        <v>99.854975426256487</v>
      </c>
      <c r="O6" s="8" t="s">
        <v>254</v>
      </c>
      <c r="P6" s="8"/>
      <c r="Q6" s="8">
        <f>C6*100/$M6</f>
        <v>58.337676146805507</v>
      </c>
      <c r="R6" s="8">
        <f>D6*100/$M6</f>
        <v>0.33647385022256526</v>
      </c>
      <c r="S6" s="8">
        <f>E6*100/$M6</f>
        <v>19.101344852901601</v>
      </c>
      <c r="T6" s="8">
        <f>F6*100/$M6</f>
        <v>6.3003853707396225</v>
      </c>
      <c r="U6" s="8">
        <f>G6*100/$M6</f>
        <v>0.26118737963663075</v>
      </c>
      <c r="V6" s="8">
        <f>H6*100/$M6</f>
        <v>0.41187299432161117</v>
      </c>
      <c r="W6" s="8">
        <f>I6*100/$M6</f>
        <v>1.5905146932902627</v>
      </c>
      <c r="X6" s="8">
        <f>J6*100/$M6</f>
        <v>7.9241543837297526</v>
      </c>
      <c r="Y6" s="8">
        <f>K6*100/$M6</f>
        <v>5.4740619528392109</v>
      </c>
      <c r="Z6" s="8">
        <f>L6*100/$M6</f>
        <v>0.26232837551323945</v>
      </c>
      <c r="AA6" s="8">
        <f>SUM(Q6:Z6)</f>
        <v>99.999999999999986</v>
      </c>
      <c r="AB6" s="8"/>
      <c r="AC6" s="8">
        <f t="shared" si="1"/>
        <v>13.398216336568964</v>
      </c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U6" s="8"/>
      <c r="CW6" s="3"/>
      <c r="CX6" s="3"/>
    </row>
    <row r="7" spans="1:102" x14ac:dyDescent="0.2">
      <c r="A7" t="s">
        <v>649</v>
      </c>
      <c r="B7" t="s">
        <v>639</v>
      </c>
      <c r="C7" s="3">
        <v>59.068011925098119</v>
      </c>
      <c r="D7" s="3">
        <v>0.37008947202042125</v>
      </c>
      <c r="E7" s="3">
        <v>18.262754431994281</v>
      </c>
      <c r="F7" s="3">
        <v>6.5133929890666256</v>
      </c>
      <c r="G7" s="3">
        <v>0.26326945809114971</v>
      </c>
      <c r="H7" s="3">
        <v>0.39939011865372731</v>
      </c>
      <c r="I7" s="3">
        <v>1.6585735869352192</v>
      </c>
      <c r="J7" s="3">
        <v>8.1248736997960833</v>
      </c>
      <c r="K7" s="3">
        <v>5.6163236810339594</v>
      </c>
      <c r="L7" s="3">
        <v>0.26227521218873484</v>
      </c>
      <c r="M7" s="3">
        <v>100.53895457487833</v>
      </c>
      <c r="O7" s="8" t="s">
        <v>254</v>
      </c>
      <c r="P7" s="8"/>
      <c r="Q7" s="8">
        <f>C7*100/$M7</f>
        <v>58.75136873549453</v>
      </c>
      <c r="R7" s="8">
        <f>D7*100/$M7</f>
        <v>0.3681055503166088</v>
      </c>
      <c r="S7" s="8">
        <f>E7*100/$M7</f>
        <v>18.164854119696201</v>
      </c>
      <c r="T7" s="8">
        <f>F7*100/$M7</f>
        <v>6.4784769412095384</v>
      </c>
      <c r="U7" s="8">
        <f>G7*100/$M7</f>
        <v>0.26185816154978486</v>
      </c>
      <c r="V7" s="8">
        <f>H7*100/$M7</f>
        <v>0.39724912631379494</v>
      </c>
      <c r="W7" s="8">
        <f>I7*100/$M7</f>
        <v>1.6496825473751713</v>
      </c>
      <c r="X7" s="8">
        <f>J7*100/$M7</f>
        <v>8.0813190610062744</v>
      </c>
      <c r="Y7" s="8">
        <f>K7*100/$M7</f>
        <v>5.5862165115821787</v>
      </c>
      <c r="Z7" s="8">
        <f>L7*100/$M7</f>
        <v>0.26086924545589968</v>
      </c>
      <c r="AA7" s="8">
        <f>SUM(Q7:Z7)</f>
        <v>99.999999999999957</v>
      </c>
      <c r="AB7" s="8"/>
      <c r="AC7" s="8">
        <f t="shared" si="1"/>
        <v>13.667535572588452</v>
      </c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U7" s="8"/>
      <c r="CW7" s="3"/>
      <c r="CX7" s="3"/>
    </row>
    <row r="8" spans="1:102" x14ac:dyDescent="0.2">
      <c r="A8" t="s">
        <v>648</v>
      </c>
      <c r="B8" t="s">
        <v>639</v>
      </c>
      <c r="C8" s="3">
        <v>57.826078314890715</v>
      </c>
      <c r="D8" s="3">
        <v>0.34182332195560705</v>
      </c>
      <c r="E8" s="3">
        <v>19.632664372875706</v>
      </c>
      <c r="F8" s="3">
        <v>6.385423869498422</v>
      </c>
      <c r="G8" s="3">
        <v>0.25614596590735583</v>
      </c>
      <c r="H8" s="3">
        <v>0.35374928355291058</v>
      </c>
      <c r="I8" s="3">
        <v>1.5510576121846762</v>
      </c>
      <c r="J8" s="3">
        <v>7.8922400719362695</v>
      </c>
      <c r="K8" s="3">
        <v>5.1816725589293586</v>
      </c>
      <c r="L8" s="3">
        <v>0.2655772233456466</v>
      </c>
      <c r="M8" s="3">
        <v>99.686432595076681</v>
      </c>
      <c r="O8" s="8" t="s">
        <v>254</v>
      </c>
      <c r="P8" s="8"/>
      <c r="Q8" s="8">
        <f>C8*100/$M8</f>
        <v>58.007972408621065</v>
      </c>
      <c r="R8" s="8">
        <f>D8*100/$M8</f>
        <v>0.3428985400090333</v>
      </c>
      <c r="S8" s="8">
        <f>E8*100/$M8</f>
        <v>19.694419653497889</v>
      </c>
      <c r="T8" s="8">
        <f>F8*100/$M8</f>
        <v>6.405509459282011</v>
      </c>
      <c r="U8" s="8">
        <f>G8*100/$M8</f>
        <v>0.25695168263048707</v>
      </c>
      <c r="V8" s="8">
        <f>H8*100/$M8</f>
        <v>0.35486201516492183</v>
      </c>
      <c r="W8" s="8">
        <f>I8*100/$M8</f>
        <v>1.5559365219588366</v>
      </c>
      <c r="X8" s="8">
        <f>J8*100/$M8</f>
        <v>7.9170654084837331</v>
      </c>
      <c r="Y8" s="8">
        <f>K8*100/$M8</f>
        <v>5.1979717039099569</v>
      </c>
      <c r="Z8" s="8">
        <f>L8*100/$M8</f>
        <v>0.2664126064420555</v>
      </c>
      <c r="AA8" s="8">
        <f>SUM(Q8:Z8)</f>
        <v>100</v>
      </c>
      <c r="AB8" s="8"/>
      <c r="AC8" s="8">
        <f t="shared" si="1"/>
        <v>13.11503711239369</v>
      </c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U8" s="8"/>
      <c r="CW8" s="3"/>
      <c r="CX8" s="3"/>
    </row>
    <row r="9" spans="1:102" x14ac:dyDescent="0.2">
      <c r="A9" t="s">
        <v>647</v>
      </c>
      <c r="B9" t="s">
        <v>639</v>
      </c>
      <c r="C9" s="3">
        <v>58.557069370318239</v>
      </c>
      <c r="D9" s="3">
        <v>0.34342565373867601</v>
      </c>
      <c r="E9" s="3">
        <v>18.819607927003311</v>
      </c>
      <c r="F9" s="3">
        <v>6.2610236627588982</v>
      </c>
      <c r="G9" s="3">
        <v>0.26448732054453128</v>
      </c>
      <c r="H9" s="3">
        <v>0.28821535892777173</v>
      </c>
      <c r="I9" s="3">
        <v>1.6447655861903012</v>
      </c>
      <c r="J9" s="3">
        <v>8.1870495841293653</v>
      </c>
      <c r="K9" s="3">
        <v>5.5827789676829287</v>
      </c>
      <c r="L9" s="3">
        <v>0.25864852222112378</v>
      </c>
      <c r="M9" s="3">
        <v>100.20707195351515</v>
      </c>
      <c r="O9" s="8" t="s">
        <v>254</v>
      </c>
      <c r="P9" s="8"/>
      <c r="Q9" s="8">
        <f>C9*100/$M9</f>
        <v>58.436064669649419</v>
      </c>
      <c r="R9" s="8">
        <f>D9*100/$M9</f>
        <v>0.34271598505341722</v>
      </c>
      <c r="S9" s="8">
        <f>E9*100/$M9</f>
        <v>18.780718326680073</v>
      </c>
      <c r="T9" s="8">
        <f>F9*100/$M9</f>
        <v>6.2480856297879965</v>
      </c>
      <c r="U9" s="8">
        <f>G9*100/$M9</f>
        <v>0.26394077322928239</v>
      </c>
      <c r="V9" s="8">
        <f>H9*100/$M9</f>
        <v>0.28761977903263292</v>
      </c>
      <c r="W9" s="8">
        <f>I9*100/$M9</f>
        <v>1.6413667759430075</v>
      </c>
      <c r="X9" s="8">
        <f>J9*100/$M9</f>
        <v>8.1701315331588962</v>
      </c>
      <c r="Y9" s="8">
        <f>K9*100/$M9</f>
        <v>5.571242487029969</v>
      </c>
      <c r="Z9" s="8">
        <f>L9*100/$M9</f>
        <v>0.25811404043529751</v>
      </c>
      <c r="AA9" s="8">
        <f>SUM(Q9:Z9)</f>
        <v>100</v>
      </c>
      <c r="AB9" s="8"/>
      <c r="AC9" s="8">
        <f t="shared" si="1"/>
        <v>13.741374020188864</v>
      </c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U9" s="8"/>
      <c r="CW9" s="3"/>
      <c r="CX9" s="3"/>
    </row>
    <row r="10" spans="1:102" x14ac:dyDescent="0.2">
      <c r="A10" t="s">
        <v>646</v>
      </c>
      <c r="B10" t="s">
        <v>639</v>
      </c>
      <c r="C10" s="3">
        <v>58.044299466514602</v>
      </c>
      <c r="D10" s="3">
        <v>0.34570253299933035</v>
      </c>
      <c r="E10" s="3">
        <v>19.111308938763035</v>
      </c>
      <c r="F10" s="3">
        <v>6.4207180959477901</v>
      </c>
      <c r="G10" s="3">
        <v>0.25688962442506591</v>
      </c>
      <c r="H10" s="3">
        <v>0.3263561488007658</v>
      </c>
      <c r="I10" s="3">
        <v>1.5445710737734497</v>
      </c>
      <c r="J10" s="3">
        <v>8.0527428096090805</v>
      </c>
      <c r="K10" s="3">
        <v>5.3615671571913683</v>
      </c>
      <c r="L10" s="3">
        <v>0.26268118857185513</v>
      </c>
      <c r="M10" s="3">
        <v>99.726837036596379</v>
      </c>
      <c r="O10" s="8" t="s">
        <v>254</v>
      </c>
      <c r="P10" s="8"/>
      <c r="Q10" s="8">
        <f>C10*100/$M10</f>
        <v>58.20328929635491</v>
      </c>
      <c r="R10" s="8">
        <f>D10*100/$M10</f>
        <v>0.34664945091206412</v>
      </c>
      <c r="S10" s="8">
        <f>E10*100/$M10</f>
        <v>19.163656951989594</v>
      </c>
      <c r="T10" s="8">
        <f>F10*100/$M10</f>
        <v>6.4383051611188709</v>
      </c>
      <c r="U10" s="8">
        <f>G10*100/$M10</f>
        <v>0.25759327384543046</v>
      </c>
      <c r="V10" s="8">
        <f>H10*100/$M10</f>
        <v>0.3272500748028378</v>
      </c>
      <c r="W10" s="8">
        <f>I10*100/$M10</f>
        <v>1.5488018267406238</v>
      </c>
      <c r="X10" s="8">
        <f>J10*100/$M10</f>
        <v>8.074800173050706</v>
      </c>
      <c r="Y10" s="8">
        <f>K10*100/$M10</f>
        <v>5.3762530894505902</v>
      </c>
      <c r="Z10" s="8">
        <f>L10*100/$M10</f>
        <v>0.2634007017343386</v>
      </c>
      <c r="AA10" s="8">
        <f>SUM(Q10:Z10)</f>
        <v>99.999999999999957</v>
      </c>
      <c r="AB10" s="8"/>
      <c r="AC10" s="8">
        <f t="shared" si="1"/>
        <v>13.451053262501297</v>
      </c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U10" s="8"/>
      <c r="CW10" s="3"/>
      <c r="CX10" s="3"/>
    </row>
    <row r="11" spans="1:102" x14ac:dyDescent="0.2">
      <c r="A11" t="s">
        <v>645</v>
      </c>
      <c r="B11" t="s">
        <v>639</v>
      </c>
      <c r="C11" s="3">
        <v>58.585759158804699</v>
      </c>
      <c r="D11" s="3">
        <v>0.35316214773416282</v>
      </c>
      <c r="E11" s="3">
        <v>18.71677375114372</v>
      </c>
      <c r="F11" s="3">
        <v>6.3535177114142565</v>
      </c>
      <c r="G11" s="3">
        <v>0.26680777609063094</v>
      </c>
      <c r="H11" s="3">
        <v>0.34341439911250199</v>
      </c>
      <c r="I11" s="3">
        <v>1.6450719333015424</v>
      </c>
      <c r="J11" s="3">
        <v>8.0987873981282039</v>
      </c>
      <c r="K11" s="3">
        <v>5.6121402121462456</v>
      </c>
      <c r="L11" s="3">
        <v>0.25803721967389359</v>
      </c>
      <c r="M11" s="3">
        <v>100.23347170754985</v>
      </c>
      <c r="O11" s="8" t="s">
        <v>254</v>
      </c>
      <c r="P11" s="8"/>
      <c r="Q11" s="8">
        <f>C11*100/$M11</f>
        <v>58.449296588009787</v>
      </c>
      <c r="R11" s="8">
        <f>D11*100/$M11</f>
        <v>0.35233953460634421</v>
      </c>
      <c r="S11" s="8">
        <f>E11*100/$M11</f>
        <v>18.673177165561473</v>
      </c>
      <c r="T11" s="8">
        <f>F11*100/$M11</f>
        <v>6.3387185968693656</v>
      </c>
      <c r="U11" s="8">
        <f>G11*100/$M11</f>
        <v>0.26618630637587132</v>
      </c>
      <c r="V11" s="8">
        <f>H11*100/$M11</f>
        <v>0.34261449120956178</v>
      </c>
      <c r="W11" s="8">
        <f>I11*100/$M11</f>
        <v>1.6412401020103859</v>
      </c>
      <c r="X11" s="8">
        <f>J11*100/$M11</f>
        <v>8.079923063782477</v>
      </c>
      <c r="Y11" s="8">
        <f>K11*100/$M11</f>
        <v>5.599067972543871</v>
      </c>
      <c r="Z11" s="8">
        <f>L11*100/$M11</f>
        <v>0.25743617903085914</v>
      </c>
      <c r="AA11" s="8">
        <f>SUM(Q11:Z11)</f>
        <v>100</v>
      </c>
      <c r="AB11" s="8"/>
      <c r="AC11" s="8">
        <f t="shared" si="1"/>
        <v>13.678991036326348</v>
      </c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U11" s="8"/>
      <c r="CW11" s="3"/>
      <c r="CX11" s="3"/>
    </row>
    <row r="12" spans="1:102" x14ac:dyDescent="0.2">
      <c r="A12" t="s">
        <v>644</v>
      </c>
      <c r="B12" t="s">
        <v>639</v>
      </c>
      <c r="C12" s="3">
        <v>58.458063426835473</v>
      </c>
      <c r="D12" s="3">
        <v>0.35037703519089913</v>
      </c>
      <c r="E12" s="3">
        <v>18.833387284457512</v>
      </c>
      <c r="F12" s="3">
        <v>6.4109822513955566</v>
      </c>
      <c r="G12" s="3">
        <v>0.26326065394405479</v>
      </c>
      <c r="H12" s="3">
        <v>0.34410685182428297</v>
      </c>
      <c r="I12" s="3">
        <v>1.620430489329991</v>
      </c>
      <c r="J12" s="3">
        <v>8.0984021269948396</v>
      </c>
      <c r="K12" s="3">
        <v>5.6150525680455203</v>
      </c>
      <c r="L12" s="3">
        <v>0.24940126310055902</v>
      </c>
      <c r="M12" s="3">
        <v>100.24346395111868</v>
      </c>
      <c r="O12" s="8" t="s">
        <v>254</v>
      </c>
      <c r="P12" s="8"/>
      <c r="Q12" s="8">
        <f>C12*100/$M12</f>
        <v>58.31608478268582</v>
      </c>
      <c r="R12" s="8">
        <f>D12*100/$M12</f>
        <v>0.34952606522231922</v>
      </c>
      <c r="S12" s="8">
        <f>E12*100/$M12</f>
        <v>18.78764613884568</v>
      </c>
      <c r="T12" s="8">
        <f>F12*100/$M12</f>
        <v>6.3954117293090729</v>
      </c>
      <c r="U12" s="8">
        <f>G12*100/$M12</f>
        <v>0.26262126583377798</v>
      </c>
      <c r="V12" s="8">
        <f>H12*100/$M12</f>
        <v>0.34327111041581565</v>
      </c>
      <c r="W12" s="8">
        <f>I12*100/$M12</f>
        <v>1.6164949069598744</v>
      </c>
      <c r="X12" s="8">
        <f>J12*100/$M12</f>
        <v>8.0787333236447516</v>
      </c>
      <c r="Y12" s="8">
        <f>K12*100/$M12</f>
        <v>5.6014151414236499</v>
      </c>
      <c r="Z12" s="8">
        <f>L12*100/$M12</f>
        <v>0.24879553565923615</v>
      </c>
      <c r="AA12" s="8">
        <f>SUM(Q12:Z12)</f>
        <v>99.999999999999986</v>
      </c>
      <c r="AB12" s="8"/>
      <c r="AC12" s="8">
        <f t="shared" si="1"/>
        <v>13.680148465068402</v>
      </c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U12" s="8"/>
      <c r="CW12" s="3"/>
      <c r="CX12" s="3"/>
    </row>
    <row r="13" spans="1:102" x14ac:dyDescent="0.2">
      <c r="A13" t="s">
        <v>643</v>
      </c>
      <c r="B13" t="s">
        <v>639</v>
      </c>
      <c r="C13" s="3">
        <v>58.217128817108154</v>
      </c>
      <c r="D13" s="3">
        <v>0.35796858417256733</v>
      </c>
      <c r="E13" s="3">
        <v>19.310052280680722</v>
      </c>
      <c r="F13" s="3">
        <v>6.4979487334671333</v>
      </c>
      <c r="G13" s="3">
        <v>0.25717375871805487</v>
      </c>
      <c r="H13" s="3">
        <v>0.34143770984479949</v>
      </c>
      <c r="I13" s="3">
        <v>1.5786994010229694</v>
      </c>
      <c r="J13" s="3">
        <v>8.0597342352469354</v>
      </c>
      <c r="K13" s="3">
        <v>5.4301104464175003</v>
      </c>
      <c r="L13" s="3">
        <v>0.26609638847195444</v>
      </c>
      <c r="M13" s="3">
        <v>100.31635035515079</v>
      </c>
      <c r="O13" s="8" t="s">
        <v>254</v>
      </c>
      <c r="P13" s="8"/>
      <c r="Q13" s="8">
        <f>C13*100/$M13</f>
        <v>58.0335395087656</v>
      </c>
      <c r="R13" s="8">
        <f>D13*100/$M13</f>
        <v>0.35683972044960593</v>
      </c>
      <c r="S13" s="8">
        <f>E13*100/$M13</f>
        <v>19.249157502557846</v>
      </c>
      <c r="T13" s="8">
        <f>F13*100/$M13</f>
        <v>6.477457274374907</v>
      </c>
      <c r="U13" s="8">
        <f>G13*100/$M13</f>
        <v>0.25636275423455951</v>
      </c>
      <c r="V13" s="8">
        <f>H13*100/$M13</f>
        <v>0.34036097668625781</v>
      </c>
      <c r="W13" s="8">
        <f>I13*100/$M13</f>
        <v>1.5737209292741283</v>
      </c>
      <c r="X13" s="8">
        <f>J13*100/$M13</f>
        <v>8.0343176428498371</v>
      </c>
      <c r="Y13" s="8">
        <f>K13*100/$M13</f>
        <v>5.4129864445758207</v>
      </c>
      <c r="Z13" s="8">
        <f>L13*100/$M13</f>
        <v>0.26525724623143809</v>
      </c>
      <c r="AA13" s="8">
        <f>SUM(Q13:Z13)</f>
        <v>100.00000000000001</v>
      </c>
      <c r="AB13" s="8"/>
      <c r="AC13" s="8">
        <f t="shared" si="1"/>
        <v>13.447304087425657</v>
      </c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U13" s="8"/>
      <c r="CW13" s="3"/>
      <c r="CX13" s="3"/>
    </row>
    <row r="14" spans="1:102" x14ac:dyDescent="0.2">
      <c r="A14" t="s">
        <v>642</v>
      </c>
      <c r="B14" t="s">
        <v>639</v>
      </c>
      <c r="C14" s="3">
        <v>58.343724150077968</v>
      </c>
      <c r="D14" s="3">
        <v>0.33523139309933098</v>
      </c>
      <c r="E14" s="3">
        <v>18.967896827026145</v>
      </c>
      <c r="F14" s="3">
        <v>6.3863899190761799</v>
      </c>
      <c r="G14" s="3">
        <v>0.26072268940824245</v>
      </c>
      <c r="H14" s="3">
        <v>0.38733792793162936</v>
      </c>
      <c r="I14" s="3">
        <v>1.5884674813873592</v>
      </c>
      <c r="J14" s="3">
        <v>7.9501694912257976</v>
      </c>
      <c r="K14" s="3">
        <v>5.4522603802219862</v>
      </c>
      <c r="L14" s="3">
        <v>0.25516727186858085</v>
      </c>
      <c r="M14" s="3">
        <v>99.927367531323213</v>
      </c>
      <c r="O14" s="8" t="s">
        <v>254</v>
      </c>
      <c r="P14" s="8"/>
      <c r="Q14" s="8">
        <f>C14*100/$M14</f>
        <v>58.386131438706776</v>
      </c>
      <c r="R14" s="8">
        <f>D14*100/$M14</f>
        <v>0.33547505691496321</v>
      </c>
      <c r="S14" s="8">
        <f>E14*100/$M14</f>
        <v>18.981683692488417</v>
      </c>
      <c r="T14" s="8">
        <f>F14*100/$M14</f>
        <v>6.3910318833069466</v>
      </c>
      <c r="U14" s="8">
        <f>G14*100/$M14</f>
        <v>0.26091219637755031</v>
      </c>
      <c r="V14" s="8">
        <f>H14*100/$M14</f>
        <v>0.38761946551850718</v>
      </c>
      <c r="W14" s="8">
        <f>I14*100/$M14</f>
        <v>1.5896220631344444</v>
      </c>
      <c r="X14" s="8">
        <f>J14*100/$M14</f>
        <v>7.9559480927321919</v>
      </c>
      <c r="Y14" s="8">
        <f>K14*100/$M14</f>
        <v>5.4562233699521023</v>
      </c>
      <c r="Z14" s="8">
        <f>L14*100/$M14</f>
        <v>0.25535274086810716</v>
      </c>
      <c r="AA14" s="8">
        <f>SUM(Q14:Z14)</f>
        <v>100</v>
      </c>
      <c r="AB14" s="8"/>
      <c r="AC14" s="8">
        <f t="shared" si="1"/>
        <v>13.412171462684295</v>
      </c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U14" s="8"/>
      <c r="CW14" s="3"/>
      <c r="CX14" s="3"/>
    </row>
    <row r="15" spans="1:102" x14ac:dyDescent="0.2">
      <c r="A15" t="s">
        <v>641</v>
      </c>
      <c r="B15" t="s">
        <v>639</v>
      </c>
      <c r="C15" s="3">
        <v>43.822235600276045</v>
      </c>
      <c r="D15" s="3">
        <v>2.84502263714558</v>
      </c>
      <c r="E15" s="3">
        <v>13.091548929624611</v>
      </c>
      <c r="F15" s="3">
        <v>12.31628604557949</v>
      </c>
      <c r="G15" s="3">
        <v>0.21087559280259729</v>
      </c>
      <c r="H15" s="3">
        <v>10.891970791247813</v>
      </c>
      <c r="I15" s="3">
        <v>11.510283894088341</v>
      </c>
      <c r="J15" s="3">
        <v>3.2979390140227514</v>
      </c>
      <c r="K15" s="3">
        <v>1.7092395615372391</v>
      </c>
      <c r="L15" s="3">
        <v>0.63667593077085338</v>
      </c>
      <c r="M15" s="3">
        <v>100.33207799709533</v>
      </c>
      <c r="O15" s="8" t="s">
        <v>254</v>
      </c>
      <c r="P15" s="8"/>
      <c r="Q15" s="8">
        <f>C15*100/$M15</f>
        <v>43.677193251738217</v>
      </c>
      <c r="R15" s="8">
        <f>D15*100/$M15</f>
        <v>2.8356062128285084</v>
      </c>
      <c r="S15" s="8">
        <f>E15*100/$M15</f>
        <v>13.048218666420544</v>
      </c>
      <c r="T15" s="8">
        <f>F15*100/$M15</f>
        <v>12.275521738856096</v>
      </c>
      <c r="U15" s="8">
        <f>G15*100/$M15</f>
        <v>0.2101776391083042</v>
      </c>
      <c r="V15" s="8">
        <f>H15*100/$M15</f>
        <v>10.855920667329489</v>
      </c>
      <c r="W15" s="8">
        <f>I15*100/$M15</f>
        <v>11.472187284331508</v>
      </c>
      <c r="X15" s="8">
        <f>J15*100/$M15</f>
        <v>3.2870235321132575</v>
      </c>
      <c r="Y15" s="8">
        <f>K15*100/$M15</f>
        <v>1.7035823394256049</v>
      </c>
      <c r="Z15" s="8">
        <f>L15*100/$M15</f>
        <v>0.63456866784846766</v>
      </c>
      <c r="AA15" s="8">
        <f>SUM(Q15:Z15)</f>
        <v>100</v>
      </c>
      <c r="AB15" s="8"/>
      <c r="AC15" s="8">
        <f t="shared" si="1"/>
        <v>4.9906058715388628</v>
      </c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U15" s="8"/>
      <c r="CW15" s="3"/>
      <c r="CX15" s="3"/>
    </row>
    <row r="16" spans="1:102" x14ac:dyDescent="0.2">
      <c r="A16" t="s">
        <v>640</v>
      </c>
      <c r="B16" t="s">
        <v>639</v>
      </c>
      <c r="C16" s="3">
        <v>48.514064308744473</v>
      </c>
      <c r="D16" s="3">
        <v>2.8659729396274756</v>
      </c>
      <c r="E16" s="3">
        <v>15.384856857304166</v>
      </c>
      <c r="F16" s="3">
        <v>12.428571422451776</v>
      </c>
      <c r="G16" s="3">
        <v>0.246574439449049</v>
      </c>
      <c r="H16" s="3">
        <v>4.5509784781182034</v>
      </c>
      <c r="I16" s="3">
        <v>6.9004386205098651</v>
      </c>
      <c r="J16" s="3">
        <v>4.752031504704088</v>
      </c>
      <c r="K16" s="3">
        <v>2.7638491759910173</v>
      </c>
      <c r="L16" s="3">
        <v>1.6995548120284678</v>
      </c>
      <c r="M16" s="3">
        <v>100.10689255892858</v>
      </c>
      <c r="O16" s="8" t="s">
        <v>254</v>
      </c>
      <c r="P16" s="8"/>
      <c r="Q16" s="8">
        <f>C16*100/$M16</f>
        <v>48.462261757037709</v>
      </c>
      <c r="R16" s="8">
        <f>D16*100/$M16</f>
        <v>2.8629126989836409</v>
      </c>
      <c r="S16" s="8">
        <f>E16*100/$M16</f>
        <v>15.36842915011848</v>
      </c>
      <c r="T16" s="8">
        <f>F16*100/$M16</f>
        <v>12.415300390166058</v>
      </c>
      <c r="U16" s="8">
        <f>G16*100/$M16</f>
        <v>0.2463111511566512</v>
      </c>
      <c r="V16" s="8">
        <f>H16*100/$M16</f>
        <v>4.5461190151709481</v>
      </c>
      <c r="W16" s="8">
        <f>I16*100/$M16</f>
        <v>6.8930704411265955</v>
      </c>
      <c r="X16" s="8">
        <f>J16*100/$M16</f>
        <v>4.7469573605101898</v>
      </c>
      <c r="Y16" s="8">
        <f>K16*100/$M16</f>
        <v>2.7608979814891961</v>
      </c>
      <c r="Z16" s="8">
        <f>L16*100/$M16</f>
        <v>1.6977400542405348</v>
      </c>
      <c r="AA16" s="8">
        <f>SUM(Q16:Z16)</f>
        <v>100</v>
      </c>
      <c r="AB16" s="8"/>
      <c r="AC16" s="8">
        <f t="shared" si="1"/>
        <v>7.5078553419993863</v>
      </c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U16" s="8"/>
      <c r="CW16" s="3"/>
      <c r="CX16" s="3"/>
    </row>
    <row r="17" spans="1:102" ht="16" x14ac:dyDescent="0.2">
      <c r="A17" s="9" t="s">
        <v>682</v>
      </c>
      <c r="B17" t="s">
        <v>655</v>
      </c>
      <c r="C17" s="3">
        <v>47.1209921809386</v>
      </c>
      <c r="D17" s="3">
        <v>3.1780450286370332</v>
      </c>
      <c r="E17" s="3">
        <v>14.898738157911435</v>
      </c>
      <c r="F17" s="3">
        <v>12.960070751018879</v>
      </c>
      <c r="G17" s="3">
        <v>0.23896623072468029</v>
      </c>
      <c r="H17" s="3">
        <v>5.065367636869575</v>
      </c>
      <c r="I17" s="3">
        <v>7.3559432658481194</v>
      </c>
      <c r="J17" s="3">
        <v>4.7515968239792397</v>
      </c>
      <c r="K17" s="3">
        <v>2.5040491518399639</v>
      </c>
      <c r="L17" s="3">
        <v>1.6926600146510657</v>
      </c>
      <c r="M17" s="3">
        <v>99.76642924241861</v>
      </c>
      <c r="O17" s="8" t="s">
        <v>254</v>
      </c>
      <c r="P17" s="8"/>
      <c r="Q17" s="8">
        <f>C17*100/$M17</f>
        <v>47.231310711182331</v>
      </c>
      <c r="R17" s="8">
        <f>D17*100/$M17</f>
        <v>3.1854853909974303</v>
      </c>
      <c r="S17" s="8">
        <f>E17*100/$M17</f>
        <v>14.933618724300098</v>
      </c>
      <c r="T17" s="8">
        <f>F17*100/$M17</f>
        <v>12.990412556038967</v>
      </c>
      <c r="U17" s="8">
        <f>G17*100/$M17</f>
        <v>0.2395256926997211</v>
      </c>
      <c r="V17" s="8">
        <f>H17*100/$M17</f>
        <v>5.0772265533944623</v>
      </c>
      <c r="W17" s="8">
        <f>I17*100/$M17</f>
        <v>7.3731648227824165</v>
      </c>
      <c r="X17" s="8">
        <f>J17*100/$M17</f>
        <v>4.7627211478457525</v>
      </c>
      <c r="Y17" s="8">
        <f>K17*100/$M17</f>
        <v>2.5099115713116995</v>
      </c>
      <c r="Z17" s="8">
        <f>L17*100/$M17</f>
        <v>1.6966228294471042</v>
      </c>
      <c r="AA17" s="8">
        <f>SUM(Q17:Z17)</f>
        <v>99.999999999999986</v>
      </c>
      <c r="AB17" s="8"/>
      <c r="AC17" s="8">
        <f t="shared" si="1"/>
        <v>7.2726327191574516</v>
      </c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U17" s="8"/>
      <c r="CW17" s="3"/>
      <c r="CX17" s="3"/>
    </row>
    <row r="18" spans="1:102" x14ac:dyDescent="0.2">
      <c r="A18" t="s">
        <v>681</v>
      </c>
      <c r="B18" t="s">
        <v>655</v>
      </c>
      <c r="C18" s="3">
        <v>47.168607663857941</v>
      </c>
      <c r="D18" s="3">
        <v>3.2812018763366222</v>
      </c>
      <c r="E18" s="3">
        <v>15.103764205175708</v>
      </c>
      <c r="F18" s="3">
        <v>13.137996957440432</v>
      </c>
      <c r="G18" s="3">
        <v>0.23640777664820115</v>
      </c>
      <c r="H18" s="3">
        <v>5.6346004921116801</v>
      </c>
      <c r="I18" s="3">
        <v>7.3366039913070864</v>
      </c>
      <c r="J18" s="3">
        <v>4.5375049298994643</v>
      </c>
      <c r="K18" s="3">
        <v>2.388106212387457</v>
      </c>
      <c r="L18" s="3">
        <v>1.6194404188802538</v>
      </c>
      <c r="M18" s="3">
        <v>100.44423452404486</v>
      </c>
      <c r="O18" s="8" t="s">
        <v>254</v>
      </c>
      <c r="P18" s="8"/>
      <c r="Q18" s="8">
        <f>C18*100/$M18</f>
        <v>46.959995152898969</v>
      </c>
      <c r="R18" s="8">
        <f>D18*100/$M18</f>
        <v>3.2666901110696913</v>
      </c>
      <c r="S18" s="8">
        <f>E18*100/$M18</f>
        <v>15.036964816094139</v>
      </c>
      <c r="T18" s="8">
        <f>F18*100/$M18</f>
        <v>13.079891563408143</v>
      </c>
      <c r="U18" s="8">
        <f>G18*100/$M18</f>
        <v>0.23536221642627841</v>
      </c>
      <c r="V18" s="8">
        <f>H18*100/$M18</f>
        <v>5.6096803552849419</v>
      </c>
      <c r="W18" s="8">
        <f>I18*100/$M18</f>
        <v>7.3041564068575902</v>
      </c>
      <c r="X18" s="8">
        <f>J18*100/$M18</f>
        <v>4.5174369155187826</v>
      </c>
      <c r="Y18" s="8">
        <f>K18*100/$M18</f>
        <v>2.3775443396064508</v>
      </c>
      <c r="Z18" s="8">
        <f>L18*100/$M18</f>
        <v>1.6122781228349983</v>
      </c>
      <c r="AA18" s="8">
        <f>SUM(Q18:Z18)</f>
        <v>99.999999999999972</v>
      </c>
      <c r="AB18" s="8"/>
      <c r="AC18" s="8">
        <f t="shared" si="1"/>
        <v>6.8949812551252334</v>
      </c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U18" s="8"/>
      <c r="CW18" s="3"/>
      <c r="CX18" s="3"/>
    </row>
    <row r="19" spans="1:102" x14ac:dyDescent="0.2">
      <c r="A19" t="s">
        <v>680</v>
      </c>
      <c r="B19" t="s">
        <v>655</v>
      </c>
      <c r="C19" s="3">
        <v>46.801675099736762</v>
      </c>
      <c r="D19" s="3">
        <v>3.3989330973615175</v>
      </c>
      <c r="E19" s="3">
        <v>15.134970224000947</v>
      </c>
      <c r="F19" s="3">
        <v>13.23247656630963</v>
      </c>
      <c r="G19" s="3">
        <v>0.2294035270074509</v>
      </c>
      <c r="H19" s="3">
        <v>5.8202771715107353</v>
      </c>
      <c r="I19" s="3">
        <v>7.535746821200112</v>
      </c>
      <c r="J19" s="3">
        <v>4.4638130857074731</v>
      </c>
      <c r="K19" s="3">
        <v>2.3034728675591976</v>
      </c>
      <c r="L19" s="3">
        <v>1.5692627373151771</v>
      </c>
      <c r="M19" s="3">
        <v>100.49003119770899</v>
      </c>
      <c r="O19" s="8" t="s">
        <v>254</v>
      </c>
      <c r="P19" s="8"/>
      <c r="Q19" s="8">
        <f>C19*100/$M19</f>
        <v>46.573450661645097</v>
      </c>
      <c r="R19" s="8">
        <f>D19*100/$M19</f>
        <v>3.3823584855638975</v>
      </c>
      <c r="S19" s="8">
        <f>E19*100/$M19</f>
        <v>15.061165812779647</v>
      </c>
      <c r="T19" s="8">
        <f>F19*100/$M19</f>
        <v>13.167949505633461</v>
      </c>
      <c r="U19" s="8">
        <f>G19*100/$M19</f>
        <v>0.22828485997393236</v>
      </c>
      <c r="V19" s="8">
        <f>H19*100/$M19</f>
        <v>5.7918950786865988</v>
      </c>
      <c r="W19" s="8">
        <f>I19*100/$M19</f>
        <v>7.498999384699081</v>
      </c>
      <c r="X19" s="8">
        <f>J19*100/$M19</f>
        <v>4.442045676078207</v>
      </c>
      <c r="Y19" s="8">
        <f>K19*100/$M19</f>
        <v>2.2922401755724731</v>
      </c>
      <c r="Z19" s="8">
        <f>L19*100/$M19</f>
        <v>1.5616103593676203</v>
      </c>
      <c r="AA19" s="8">
        <f>SUM(Q19:Z19)</f>
        <v>100</v>
      </c>
      <c r="AB19" s="8"/>
      <c r="AC19" s="8">
        <f t="shared" si="1"/>
        <v>6.7342858516506805</v>
      </c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U19" s="8"/>
      <c r="CW19" s="3"/>
      <c r="CX19" s="3"/>
    </row>
    <row r="20" spans="1:102" x14ac:dyDescent="0.2">
      <c r="A20" t="s">
        <v>679</v>
      </c>
      <c r="B20" t="s">
        <v>655</v>
      </c>
      <c r="C20" s="3">
        <v>47.208827363318939</v>
      </c>
      <c r="D20" s="3">
        <v>3.2221861970653576</v>
      </c>
      <c r="E20" s="3">
        <v>15.345875739638339</v>
      </c>
      <c r="F20" s="3">
        <v>13.098587270465295</v>
      </c>
      <c r="G20" s="3">
        <v>0.23737605847784821</v>
      </c>
      <c r="H20" s="3">
        <v>5.4128248292027479</v>
      </c>
      <c r="I20" s="3">
        <v>7.2359606548281219</v>
      </c>
      <c r="J20" s="3">
        <v>4.5996565709189356</v>
      </c>
      <c r="K20" s="3">
        <v>2.4396884797167826</v>
      </c>
      <c r="L20" s="3">
        <v>1.6341208769706845</v>
      </c>
      <c r="M20" s="3">
        <v>100.43510404060305</v>
      </c>
      <c r="O20" s="8" t="s">
        <v>254</v>
      </c>
      <c r="P20" s="8"/>
      <c r="Q20" s="8">
        <f>C20*100/$M20</f>
        <v>47.00430971250227</v>
      </c>
      <c r="R20" s="8">
        <f>D20*100/$M20</f>
        <v>3.2082270714457763</v>
      </c>
      <c r="S20" s="8">
        <f>E20*100/$M20</f>
        <v>15.279394476889712</v>
      </c>
      <c r="T20" s="8">
        <f>F20*100/$M20</f>
        <v>13.041841690301739</v>
      </c>
      <c r="U20" s="8">
        <f>G20*100/$M20</f>
        <v>0.23634770008490641</v>
      </c>
      <c r="V20" s="8">
        <f>H20*100/$M20</f>
        <v>5.3893754389048043</v>
      </c>
      <c r="W20" s="8">
        <f>I20*100/$M20</f>
        <v>7.2046130921543412</v>
      </c>
      <c r="X20" s="8">
        <f>J20*100/$M20</f>
        <v>4.5797299807240952</v>
      </c>
      <c r="Y20" s="8">
        <f>K20*100/$M20</f>
        <v>2.4291192835629323</v>
      </c>
      <c r="Z20" s="8">
        <f>L20*100/$M20</f>
        <v>1.6270415534294225</v>
      </c>
      <c r="AA20" s="8">
        <f>SUM(Q20:Z20)</f>
        <v>100</v>
      </c>
      <c r="AB20" s="8"/>
      <c r="AC20" s="8">
        <f t="shared" si="1"/>
        <v>7.0088492642870275</v>
      </c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U20" s="8"/>
      <c r="CW20" s="3"/>
      <c r="CX20" s="3"/>
    </row>
    <row r="21" spans="1:102" ht="16" x14ac:dyDescent="0.2">
      <c r="A21" s="9" t="s">
        <v>678</v>
      </c>
      <c r="B21" t="s">
        <v>655</v>
      </c>
      <c r="C21" s="3">
        <v>47.204564606116513</v>
      </c>
      <c r="D21" s="3">
        <v>3.183543096129946</v>
      </c>
      <c r="E21" s="3">
        <v>14.783526363383832</v>
      </c>
      <c r="F21" s="3">
        <v>13.102229813093807</v>
      </c>
      <c r="G21" s="3">
        <v>0.23796845887632231</v>
      </c>
      <c r="H21" s="3">
        <v>5.1193207126884497</v>
      </c>
      <c r="I21" s="3">
        <v>7.3437911671017666</v>
      </c>
      <c r="J21" s="3">
        <v>4.6376951905512849</v>
      </c>
      <c r="K21" s="3">
        <v>2.4921248559979676</v>
      </c>
      <c r="L21" s="3">
        <v>1.7071220566797989</v>
      </c>
      <c r="M21" s="3">
        <v>99.811886320619678</v>
      </c>
      <c r="O21" s="8" t="s">
        <v>254</v>
      </c>
      <c r="P21" s="8"/>
      <c r="Q21" s="8">
        <f>C21*100/$M21</f>
        <v>47.293530205895664</v>
      </c>
      <c r="R21" s="8">
        <f>D21*100/$M21</f>
        <v>3.1895430629410644</v>
      </c>
      <c r="S21" s="8">
        <f>E21*100/$M21</f>
        <v>14.811388611468184</v>
      </c>
      <c r="T21" s="8">
        <f>F21*100/$M21</f>
        <v>13.126923351599936</v>
      </c>
      <c r="U21" s="8">
        <f>G21*100/$M21</f>
        <v>0.238416953780345</v>
      </c>
      <c r="V21" s="8">
        <f>H21*100/$M21</f>
        <v>5.1289690049980283</v>
      </c>
      <c r="W21" s="8">
        <f>I21*100/$M21</f>
        <v>7.3576318791448854</v>
      </c>
      <c r="X21" s="8">
        <f>J21*100/$M21</f>
        <v>4.6464357718417402</v>
      </c>
      <c r="Y21" s="8">
        <f>K21*100/$M21</f>
        <v>2.4968217192015247</v>
      </c>
      <c r="Z21" s="8">
        <f>L21*100/$M21</f>
        <v>1.7103394391286366</v>
      </c>
      <c r="AA21" s="8">
        <f>SUM(Q21:Z21)</f>
        <v>100</v>
      </c>
      <c r="AB21" s="8"/>
      <c r="AC21" s="8">
        <f t="shared" si="1"/>
        <v>7.1432574910432649</v>
      </c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U21" s="8"/>
      <c r="CW21" s="3"/>
      <c r="CX21" s="3"/>
    </row>
    <row r="22" spans="1:102" x14ac:dyDescent="0.2">
      <c r="A22" t="s">
        <v>677</v>
      </c>
      <c r="B22" t="s">
        <v>655</v>
      </c>
      <c r="C22" s="3">
        <v>47.122373980129758</v>
      </c>
      <c r="D22" s="3">
        <v>3.2734013315162693</v>
      </c>
      <c r="E22" s="3">
        <v>14.952699337601159</v>
      </c>
      <c r="F22" s="3">
        <v>12.961875293686473</v>
      </c>
      <c r="G22" s="3">
        <v>0.2325270718247438</v>
      </c>
      <c r="H22" s="3">
        <v>6.3239565553366557</v>
      </c>
      <c r="I22" s="3">
        <v>7.4239174392392471</v>
      </c>
      <c r="J22" s="3">
        <v>4.4358108213633969</v>
      </c>
      <c r="K22" s="3">
        <v>2.3571247071744832</v>
      </c>
      <c r="L22" s="3">
        <v>1.6018962285535201</v>
      </c>
      <c r="M22" s="3">
        <v>100.6855827664257</v>
      </c>
      <c r="O22" s="8" t="s">
        <v>254</v>
      </c>
      <c r="P22" s="8"/>
      <c r="Q22" s="8">
        <f>C22*100/$M22</f>
        <v>46.80151088706122</v>
      </c>
      <c r="R22" s="8">
        <f>D22*100/$M22</f>
        <v>3.2511122661027176</v>
      </c>
      <c r="S22" s="8">
        <f>E22*100/$M22</f>
        <v>14.850884234626728</v>
      </c>
      <c r="T22" s="8">
        <f>F22*100/$M22</f>
        <v>12.873616000968015</v>
      </c>
      <c r="U22" s="8">
        <f>G22*100/$M22</f>
        <v>0.23094376119783613</v>
      </c>
      <c r="V22" s="8">
        <f>H22*100/$M22</f>
        <v>6.2808958160447013</v>
      </c>
      <c r="W22" s="8">
        <f>I22*100/$M22</f>
        <v>7.3733669064234713</v>
      </c>
      <c r="X22" s="8">
        <f>J22*100/$M22</f>
        <v>4.4056067407920372</v>
      </c>
      <c r="Y22" s="8">
        <f>K22*100/$M22</f>
        <v>2.3410747024652299</v>
      </c>
      <c r="Z22" s="8">
        <f>L22*100/$M22</f>
        <v>1.5909886843180527</v>
      </c>
      <c r="AA22" s="8">
        <f>SUM(Q22:Z22)</f>
        <v>100.00000000000001</v>
      </c>
      <c r="AB22" s="8"/>
      <c r="AC22" s="8">
        <f t="shared" si="1"/>
        <v>6.746681443257267</v>
      </c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U22" s="8"/>
      <c r="CW22" s="3"/>
      <c r="CX22" s="3"/>
    </row>
    <row r="23" spans="1:102" ht="16" x14ac:dyDescent="0.2">
      <c r="A23" s="9" t="s">
        <v>676</v>
      </c>
      <c r="B23" t="s">
        <v>655</v>
      </c>
      <c r="C23" s="3">
        <v>48.50920611868851</v>
      </c>
      <c r="D23" s="3">
        <v>2.7609137950868079</v>
      </c>
      <c r="E23" s="3">
        <v>15.576935566341973</v>
      </c>
      <c r="F23" s="3">
        <v>12.196057843895836</v>
      </c>
      <c r="G23" s="3">
        <v>0.24481335796105824</v>
      </c>
      <c r="H23" s="3">
        <v>4.2951775577719005</v>
      </c>
      <c r="I23" s="3">
        <v>6.6684126055606532</v>
      </c>
      <c r="J23" s="3">
        <v>5.0554603460037377</v>
      </c>
      <c r="K23" s="3">
        <v>2.7592600178356745</v>
      </c>
      <c r="L23" s="3">
        <v>1.7465006618748935</v>
      </c>
      <c r="M23" s="3">
        <v>99.812737871021042</v>
      </c>
      <c r="O23" s="8" t="s">
        <v>254</v>
      </c>
      <c r="P23" s="8"/>
      <c r="Q23" s="8">
        <f>C23*100/$M23</f>
        <v>48.600215917704368</v>
      </c>
      <c r="R23" s="8">
        <f>D23*100/$M23</f>
        <v>2.7660936409283621</v>
      </c>
      <c r="S23" s="8">
        <f>E23*100/$M23</f>
        <v>15.60615999379822</v>
      </c>
      <c r="T23" s="8">
        <f>F23*100/$M23</f>
        <v>12.218939289748466</v>
      </c>
      <c r="U23" s="8">
        <f>G23*100/$M23</f>
        <v>0.24527266076741464</v>
      </c>
      <c r="V23" s="8">
        <f>H23*100/$M23</f>
        <v>4.3032358889124644</v>
      </c>
      <c r="W23" s="8">
        <f>I23*100/$M23</f>
        <v>6.680923445039288</v>
      </c>
      <c r="X23" s="8">
        <f>J23*100/$M23</f>
        <v>5.0649450699733851</v>
      </c>
      <c r="Y23" s="8">
        <f>K23*100/$M23</f>
        <v>2.7644367609685414</v>
      </c>
      <c r="Z23" s="8">
        <f>L23*100/$M23</f>
        <v>1.7497773321594867</v>
      </c>
      <c r="AA23" s="8">
        <f>SUM(Q23:Z23)</f>
        <v>99.999999999999986</v>
      </c>
      <c r="AB23" s="8"/>
      <c r="AC23" s="8">
        <f t="shared" si="1"/>
        <v>7.8293818309419265</v>
      </c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U23" s="8"/>
      <c r="CW23" s="3"/>
      <c r="CX23" s="3"/>
    </row>
    <row r="24" spans="1:102" x14ac:dyDescent="0.2">
      <c r="A24" t="s">
        <v>675</v>
      </c>
      <c r="B24" t="s">
        <v>655</v>
      </c>
      <c r="C24" s="3">
        <v>45.216030305184965</v>
      </c>
      <c r="D24" s="3">
        <v>3.0889303073592131</v>
      </c>
      <c r="E24" s="3">
        <v>14.399397988176412</v>
      </c>
      <c r="F24" s="3">
        <v>13.492385987714231</v>
      </c>
      <c r="G24" s="3">
        <v>0.30099786386140343</v>
      </c>
      <c r="H24" s="3">
        <v>5.0782261450687907</v>
      </c>
      <c r="I24" s="3">
        <v>9.1469727177365296</v>
      </c>
      <c r="J24" s="3">
        <v>4.7622795899831951</v>
      </c>
      <c r="K24" s="3">
        <v>2.8904326250404035</v>
      </c>
      <c r="L24" s="3">
        <v>1.6719594336176542</v>
      </c>
      <c r="M24" s="3">
        <v>100.04761296374281</v>
      </c>
      <c r="O24" s="8" t="s">
        <v>254</v>
      </c>
      <c r="P24" s="8"/>
      <c r="Q24" s="8">
        <f>C24*100/$M24</f>
        <v>45.194511858639977</v>
      </c>
      <c r="R24" s="8">
        <f>D24*100/$M24</f>
        <v>3.0874602760174197</v>
      </c>
      <c r="S24" s="8">
        <f>E24*100/$M24</f>
        <v>14.392545270814953</v>
      </c>
      <c r="T24" s="8">
        <f>F24*100/$M24</f>
        <v>13.485964920126444</v>
      </c>
      <c r="U24" s="8">
        <f>G24*100/$M24</f>
        <v>0.30085461806118735</v>
      </c>
      <c r="V24" s="8">
        <f>H24*100/$M24</f>
        <v>5.0758094017786677</v>
      </c>
      <c r="W24" s="8">
        <f>I24*100/$M24</f>
        <v>9.142619645559547</v>
      </c>
      <c r="X24" s="8">
        <f>J24*100/$M24</f>
        <v>4.7600132066209744</v>
      </c>
      <c r="Y24" s="8">
        <f>K24*100/$M24</f>
        <v>2.8890570593502258</v>
      </c>
      <c r="Z24" s="8">
        <f>L24*100/$M24</f>
        <v>1.6711637430306021</v>
      </c>
      <c r="AA24" s="8">
        <f>SUM(Q24:Z24)</f>
        <v>100</v>
      </c>
      <c r="AB24" s="8"/>
      <c r="AC24" s="8">
        <f t="shared" si="1"/>
        <v>7.6490702659712007</v>
      </c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U24" s="8"/>
      <c r="CW24" s="3"/>
      <c r="CX24" s="3"/>
    </row>
    <row r="25" spans="1:102" ht="16" x14ac:dyDescent="0.2">
      <c r="A25" s="9" t="s">
        <v>674</v>
      </c>
      <c r="B25" t="s">
        <v>655</v>
      </c>
      <c r="C25" s="3">
        <v>48.730585584440654</v>
      </c>
      <c r="D25" s="3">
        <v>2.8779702333292696</v>
      </c>
      <c r="E25" s="3">
        <v>15.548517696609979</v>
      </c>
      <c r="F25" s="3">
        <v>12.634164588845712</v>
      </c>
      <c r="G25" s="3">
        <v>0.24049348659132436</v>
      </c>
      <c r="H25" s="3">
        <v>4.3620790932108484</v>
      </c>
      <c r="I25" s="3">
        <v>6.6719156612885788</v>
      </c>
      <c r="J25" s="3">
        <v>5.2527648401646472</v>
      </c>
      <c r="K25" s="3">
        <v>2.7716734832268117</v>
      </c>
      <c r="L25" s="3">
        <v>1.7401949662732736</v>
      </c>
      <c r="M25" s="3">
        <v>100.83035963398109</v>
      </c>
      <c r="O25" s="8" t="s">
        <v>254</v>
      </c>
      <c r="P25" s="8"/>
      <c r="Q25" s="8">
        <f>C25*100/$M25</f>
        <v>48.329278762205107</v>
      </c>
      <c r="R25" s="8">
        <f>D25*100/$M25</f>
        <v>2.8542695312963637</v>
      </c>
      <c r="S25" s="8">
        <f>E25*100/$M25</f>
        <v>15.42047231910292</v>
      </c>
      <c r="T25" s="8">
        <f>F25*100/$M25</f>
        <v>12.530119534144596</v>
      </c>
      <c r="U25" s="8">
        <f>G25*100/$M25</f>
        <v>0.23851297115702744</v>
      </c>
      <c r="V25" s="8">
        <f>H25*100/$M25</f>
        <v>4.3261564364596135</v>
      </c>
      <c r="W25" s="8">
        <f>I25*100/$M25</f>
        <v>6.6169710050702424</v>
      </c>
      <c r="X25" s="8">
        <f>J25*100/$M25</f>
        <v>5.2095071952856546</v>
      </c>
      <c r="Y25" s="8">
        <f>K25*100/$M25</f>
        <v>2.7488481577256252</v>
      </c>
      <c r="Z25" s="8">
        <f>L25*100/$M25</f>
        <v>1.7258640875528586</v>
      </c>
      <c r="AA25" s="8">
        <f>SUM(Q25:Z25)</f>
        <v>100.00000000000001</v>
      </c>
      <c r="AB25" s="8"/>
      <c r="AC25" s="8">
        <f t="shared" si="1"/>
        <v>7.9583553530112798</v>
      </c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U25" s="8"/>
      <c r="CW25" s="3"/>
      <c r="CX25" s="3"/>
    </row>
    <row r="26" spans="1:102" x14ac:dyDescent="0.2">
      <c r="A26" t="s">
        <v>673</v>
      </c>
      <c r="B26" t="s">
        <v>655</v>
      </c>
      <c r="C26" s="3">
        <v>47.714367662900855</v>
      </c>
      <c r="D26" s="3">
        <v>2.9799973482516204</v>
      </c>
      <c r="E26" s="3">
        <v>15.769607413520731</v>
      </c>
      <c r="F26" s="3">
        <v>12.403203944192374</v>
      </c>
      <c r="G26" s="3">
        <v>0.24058850509649748</v>
      </c>
      <c r="H26" s="3">
        <v>5.3924481929790851</v>
      </c>
      <c r="I26" s="3">
        <v>6.9247495327088489</v>
      </c>
      <c r="J26" s="3">
        <v>4.782720107880114</v>
      </c>
      <c r="K26" s="3">
        <v>2.557604684724748</v>
      </c>
      <c r="L26" s="3">
        <v>1.5679334055872876</v>
      </c>
      <c r="M26" s="3">
        <v>100.33322079784216</v>
      </c>
      <c r="O26" s="8" t="s">
        <v>254</v>
      </c>
      <c r="P26" s="8"/>
      <c r="Q26" s="8">
        <f>C26*100/$M26</f>
        <v>47.555901508473291</v>
      </c>
      <c r="R26" s="8">
        <f>D26*100/$M26</f>
        <v>2.9701003561481505</v>
      </c>
      <c r="S26" s="8">
        <f>E26*100/$M26</f>
        <v>15.717234319921166</v>
      </c>
      <c r="T26" s="8">
        <f>F26*100/$M26</f>
        <v>12.362011152002335</v>
      </c>
      <c r="U26" s="8">
        <f>G26*100/$M26</f>
        <v>0.23978947668913242</v>
      </c>
      <c r="V26" s="8">
        <f>H26*100/$M26</f>
        <v>5.3745391108734939</v>
      </c>
      <c r="W26" s="8">
        <f>I26*100/$M26</f>
        <v>6.9017514614240083</v>
      </c>
      <c r="X26" s="8">
        <f>J26*100/$M26</f>
        <v>4.7668360188662211</v>
      </c>
      <c r="Y26" s="8">
        <f>K26*100/$M26</f>
        <v>2.5491105183177312</v>
      </c>
      <c r="Z26" s="8">
        <f>L26*100/$M26</f>
        <v>1.5627260772844727</v>
      </c>
      <c r="AA26" s="8">
        <f>SUM(Q26:Z26)</f>
        <v>100</v>
      </c>
      <c r="AB26" s="8"/>
      <c r="AC26" s="8">
        <f t="shared" si="1"/>
        <v>7.3159465371839527</v>
      </c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U26" s="8"/>
      <c r="CW26" s="3"/>
      <c r="CX26" s="3"/>
    </row>
    <row r="27" spans="1:102" x14ac:dyDescent="0.2">
      <c r="A27" t="s">
        <v>672</v>
      </c>
      <c r="B27" t="s">
        <v>655</v>
      </c>
      <c r="C27" s="3">
        <v>47.958266289576528</v>
      </c>
      <c r="D27" s="3">
        <v>2.9838729117082008</v>
      </c>
      <c r="E27" s="3">
        <v>15.705336133838921</v>
      </c>
      <c r="F27" s="3">
        <v>12.479958418476148</v>
      </c>
      <c r="G27" s="3">
        <v>0.24166857205825004</v>
      </c>
      <c r="H27" s="3">
        <v>4.8885409467261161</v>
      </c>
      <c r="I27" s="3">
        <v>6.9075573965043962</v>
      </c>
      <c r="J27" s="3">
        <v>4.7741305358398272</v>
      </c>
      <c r="K27" s="3">
        <v>2.5697945003851812</v>
      </c>
      <c r="L27" s="3">
        <v>1.5973391764542801</v>
      </c>
      <c r="M27" s="3">
        <v>100.10646488156786</v>
      </c>
      <c r="O27" s="8" t="s">
        <v>254</v>
      </c>
      <c r="P27" s="8"/>
      <c r="Q27" s="8">
        <f>C27*100/$M27</f>
        <v>47.907261879953637</v>
      </c>
      <c r="R27" s="8">
        <f>D27*100/$M27</f>
        <v>2.9806995135012584</v>
      </c>
      <c r="S27" s="8">
        <f>E27*100/$M27</f>
        <v>15.688633249030724</v>
      </c>
      <c r="T27" s="8">
        <f>F27*100/$M27</f>
        <v>12.466685776229049</v>
      </c>
      <c r="U27" s="8">
        <f>G27*100/$M27</f>
        <v>0.24141155353368926</v>
      </c>
      <c r="V27" s="8">
        <f>H27*100/$M27</f>
        <v>4.8833419025530089</v>
      </c>
      <c r="W27" s="8">
        <f>I27*100/$M27</f>
        <v>6.9002110949342423</v>
      </c>
      <c r="X27" s="8">
        <f>J27*100/$M27</f>
        <v>4.7690531690315092</v>
      </c>
      <c r="Y27" s="8">
        <f>K27*100/$M27</f>
        <v>2.5670614814192141</v>
      </c>
      <c r="Z27" s="8">
        <f>L27*100/$M27</f>
        <v>1.5956403798136627</v>
      </c>
      <c r="AA27" s="8">
        <f>SUM(Q27:Z27)</f>
        <v>100</v>
      </c>
      <c r="AB27" s="8"/>
      <c r="AC27" s="8">
        <f t="shared" si="1"/>
        <v>7.3361146504507229</v>
      </c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U27" s="8"/>
      <c r="CW27" s="3"/>
      <c r="CX27" s="3"/>
    </row>
    <row r="28" spans="1:102" x14ac:dyDescent="0.2">
      <c r="A28" t="s">
        <v>671</v>
      </c>
      <c r="B28" t="s">
        <v>655</v>
      </c>
      <c r="C28" s="3">
        <v>48.003879689245132</v>
      </c>
      <c r="D28" s="3">
        <v>2.9984232128821904</v>
      </c>
      <c r="E28" s="3">
        <v>15.727873531388431</v>
      </c>
      <c r="F28" s="3">
        <v>12.449974822497268</v>
      </c>
      <c r="G28" s="3">
        <v>0.23958028349825086</v>
      </c>
      <c r="H28" s="3">
        <v>4.7547263516103593</v>
      </c>
      <c r="I28" s="3">
        <v>6.9519194621805074</v>
      </c>
      <c r="J28" s="3">
        <v>4.7858525246940227</v>
      </c>
      <c r="K28" s="3">
        <v>2.5481842164549859</v>
      </c>
      <c r="L28" s="3">
        <v>1.5836915498335178</v>
      </c>
      <c r="M28" s="3">
        <v>100.04410564428467</v>
      </c>
      <c r="O28" s="8" t="s">
        <v>254</v>
      </c>
      <c r="P28" s="8"/>
      <c r="Q28" s="8">
        <f>C28*100/$M28</f>
        <v>47.982716602942119</v>
      </c>
      <c r="R28" s="8">
        <f>D28*100/$M28</f>
        <v>2.9971013220342426</v>
      </c>
      <c r="S28" s="8">
        <f>E28*100/$M28</f>
        <v>15.72093970964189</v>
      </c>
      <c r="T28" s="8">
        <f>F28*100/$M28</f>
        <v>12.444486101724186</v>
      </c>
      <c r="U28" s="8">
        <f>G28*100/$M28</f>
        <v>0.23947466165582901</v>
      </c>
      <c r="V28" s="8">
        <f>H28*100/$M28</f>
        <v>4.752630173451891</v>
      </c>
      <c r="W28" s="8">
        <f>I28*100/$M28</f>
        <v>6.9488546250777112</v>
      </c>
      <c r="X28" s="8">
        <f>J28*100/$M28</f>
        <v>4.7837426241887044</v>
      </c>
      <c r="Y28" s="8">
        <f>K28*100/$M28</f>
        <v>2.5470608188705008</v>
      </c>
      <c r="Z28" s="8">
        <f>L28*100/$M28</f>
        <v>1.5829933604129243</v>
      </c>
      <c r="AA28" s="8">
        <f>SUM(Q28:Z28)</f>
        <v>100</v>
      </c>
      <c r="AB28" s="8"/>
      <c r="AC28" s="8">
        <f t="shared" si="1"/>
        <v>7.3308034430592048</v>
      </c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U28" s="8"/>
      <c r="CW28" s="3"/>
      <c r="CX28" s="3"/>
    </row>
    <row r="29" spans="1:102" x14ac:dyDescent="0.2">
      <c r="A29" t="s">
        <v>670</v>
      </c>
      <c r="B29" t="s">
        <v>655</v>
      </c>
      <c r="C29" s="3">
        <v>48.095777358477008</v>
      </c>
      <c r="D29" s="3">
        <v>2.9189657539275253</v>
      </c>
      <c r="E29" s="3">
        <v>15.340740533430688</v>
      </c>
      <c r="F29" s="3">
        <v>12.379075731220885</v>
      </c>
      <c r="G29" s="3">
        <v>0.24157047154128938</v>
      </c>
      <c r="H29" s="3">
        <v>4.7827839670359218</v>
      </c>
      <c r="I29" s="3">
        <v>6.9550092893053819</v>
      </c>
      <c r="J29" s="3">
        <v>4.5962527358712775</v>
      </c>
      <c r="K29" s="3">
        <v>2.5821915263301585</v>
      </c>
      <c r="L29" s="3">
        <v>1.5955978289887252</v>
      </c>
      <c r="M29" s="3">
        <v>99.487965196128869</v>
      </c>
      <c r="O29" s="8" t="s">
        <v>254</v>
      </c>
      <c r="P29" s="8"/>
      <c r="Q29" s="8">
        <f>C29*100/$M29</f>
        <v>48.343311940958706</v>
      </c>
      <c r="R29" s="8">
        <f>D29*100/$M29</f>
        <v>2.9339887977134986</v>
      </c>
      <c r="S29" s="8">
        <f>E29*100/$M29</f>
        <v>15.419694737135506</v>
      </c>
      <c r="T29" s="8">
        <f>F29*100/$M29</f>
        <v>12.442787131907851</v>
      </c>
      <c r="U29" s="8">
        <f>G29*100/$M29</f>
        <v>0.24281376251394982</v>
      </c>
      <c r="V29" s="8">
        <f>H29*100/$M29</f>
        <v>4.8073995257689948</v>
      </c>
      <c r="W29" s="8">
        <f>I29*100/$M29</f>
        <v>6.9908046421437966</v>
      </c>
      <c r="X29" s="8">
        <f>J29*100/$M29</f>
        <v>4.6199082741418058</v>
      </c>
      <c r="Y29" s="8">
        <f>K29*100/$M29</f>
        <v>2.5954812938828029</v>
      </c>
      <c r="Z29" s="8">
        <f>L29*100/$M29</f>
        <v>1.6038098938330794</v>
      </c>
      <c r="AA29" s="8">
        <f>SUM(Q29:Z29)</f>
        <v>99.999999999999986</v>
      </c>
      <c r="AB29" s="8"/>
      <c r="AC29" s="8">
        <f t="shared" si="1"/>
        <v>7.2153895680246087</v>
      </c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U29" s="8"/>
      <c r="CW29" s="3"/>
      <c r="CX29" s="3"/>
    </row>
    <row r="30" spans="1:102" x14ac:dyDescent="0.2">
      <c r="A30" t="s">
        <v>669</v>
      </c>
      <c r="B30" t="s">
        <v>655</v>
      </c>
      <c r="C30" s="3">
        <v>48.146097038623402</v>
      </c>
      <c r="D30" s="3">
        <v>2.8691058648365559</v>
      </c>
      <c r="E30" s="3">
        <v>15.100366640999017</v>
      </c>
      <c r="F30" s="3">
        <v>11.917564508948967</v>
      </c>
      <c r="G30" s="3">
        <v>0.23891351603009522</v>
      </c>
      <c r="H30" s="3">
        <v>5.1545431063140583</v>
      </c>
      <c r="I30" s="3">
        <v>6.9620285489094673</v>
      </c>
      <c r="J30" s="3">
        <v>4.5270621797082393</v>
      </c>
      <c r="K30" s="3">
        <v>2.5958632563206128</v>
      </c>
      <c r="L30" s="3">
        <v>1.5770162900484199</v>
      </c>
      <c r="M30" s="3">
        <v>99.088560950738838</v>
      </c>
      <c r="O30" s="8" t="s">
        <v>254</v>
      </c>
      <c r="P30" s="8"/>
      <c r="Q30" s="8">
        <f>C30*100/$M30</f>
        <v>48.588955755002729</v>
      </c>
      <c r="R30" s="8">
        <f>D30*100/$M30</f>
        <v>2.8954965510730459</v>
      </c>
      <c r="S30" s="8">
        <f>E30*100/$M30</f>
        <v>15.239263236960374</v>
      </c>
      <c r="T30" s="8">
        <f>F30*100/$M30</f>
        <v>12.027184969285909</v>
      </c>
      <c r="U30" s="8">
        <f>G30*100/$M30</f>
        <v>0.24111109671768202</v>
      </c>
      <c r="V30" s="8">
        <f>H30*100/$M30</f>
        <v>5.2019557624583959</v>
      </c>
      <c r="W30" s="8">
        <f>I30*100/$M30</f>
        <v>7.0260668659529619</v>
      </c>
      <c r="X30" s="8">
        <f>J30*100/$M30</f>
        <v>4.5687031240254221</v>
      </c>
      <c r="Y30" s="8">
        <f>K30*100/$M30</f>
        <v>2.619740595093643</v>
      </c>
      <c r="Z30" s="8">
        <f>L30*100/$M30</f>
        <v>1.5915220434298387</v>
      </c>
      <c r="AA30" s="8">
        <f>SUM(Q30:Z30)</f>
        <v>100</v>
      </c>
      <c r="AB30" s="8"/>
      <c r="AC30" s="8">
        <f t="shared" si="1"/>
        <v>7.1884437191190651</v>
      </c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U30" s="8"/>
      <c r="CW30" s="3"/>
      <c r="CX30" s="3"/>
    </row>
    <row r="31" spans="1:102" x14ac:dyDescent="0.2">
      <c r="A31" t="s">
        <v>668</v>
      </c>
      <c r="B31" t="s">
        <v>655</v>
      </c>
      <c r="C31" s="3">
        <v>47.989718307599105</v>
      </c>
      <c r="D31" s="3">
        <v>3.0051874893030095</v>
      </c>
      <c r="E31" s="3">
        <v>15.606320802376333</v>
      </c>
      <c r="F31" s="3">
        <v>12.592466528502014</v>
      </c>
      <c r="G31" s="3">
        <v>0.2412206018153277</v>
      </c>
      <c r="H31" s="3">
        <v>4.8846391391927231</v>
      </c>
      <c r="I31" s="3">
        <v>6.9452038646625125</v>
      </c>
      <c r="J31" s="3">
        <v>4.7757648498795202</v>
      </c>
      <c r="K31" s="3">
        <v>2.6005273651845418</v>
      </c>
      <c r="L31" s="3">
        <v>1.6042522854120329</v>
      </c>
      <c r="M31" s="3">
        <v>100.24530123392714</v>
      </c>
      <c r="O31" s="8" t="s">
        <v>254</v>
      </c>
      <c r="P31" s="8"/>
      <c r="Q31" s="8">
        <f>C31*100/$M31</f>
        <v>47.872286996886601</v>
      </c>
      <c r="R31" s="8">
        <f>D31*100/$M31</f>
        <v>2.9978337660837218</v>
      </c>
      <c r="S31" s="8">
        <f>E31*100/$M31</f>
        <v>15.568131982523797</v>
      </c>
      <c r="T31" s="8">
        <f>F31*100/$M31</f>
        <v>12.561652639575493</v>
      </c>
      <c r="U31" s="8">
        <f>G31*100/$M31</f>
        <v>0.24063033264015843</v>
      </c>
      <c r="V31" s="8">
        <f>H31*100/$M31</f>
        <v>4.8726863793787079</v>
      </c>
      <c r="W31" s="8">
        <f>I31*100/$M31</f>
        <v>6.928208882783994</v>
      </c>
      <c r="X31" s="8">
        <f>J31*100/$M31</f>
        <v>4.7640785065177749</v>
      </c>
      <c r="Y31" s="8">
        <f>K31*100/$M31</f>
        <v>2.5941638492522343</v>
      </c>
      <c r="Z31" s="8">
        <f>L31*100/$M31</f>
        <v>1.6003266643574989</v>
      </c>
      <c r="AA31" s="8">
        <f>SUM(Q31:Z31)</f>
        <v>99.999999999999986</v>
      </c>
      <c r="AB31" s="8"/>
      <c r="AC31" s="8">
        <f t="shared" si="1"/>
        <v>7.3582423557700096</v>
      </c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U31" s="8"/>
      <c r="CW31" s="3"/>
      <c r="CX31" s="3"/>
    </row>
    <row r="32" spans="1:102" x14ac:dyDescent="0.2">
      <c r="A32" t="s">
        <v>667</v>
      </c>
      <c r="B32" t="s">
        <v>655</v>
      </c>
      <c r="C32" s="3">
        <v>47.915697211991329</v>
      </c>
      <c r="D32" s="3">
        <v>2.8315229258942698</v>
      </c>
      <c r="E32" s="3">
        <v>15.715254847686088</v>
      </c>
      <c r="F32" s="3">
        <v>11.87331681162269</v>
      </c>
      <c r="G32" s="3">
        <v>0.23966190587481895</v>
      </c>
      <c r="H32" s="3">
        <v>5.1345141288383624</v>
      </c>
      <c r="I32" s="3">
        <v>6.8963841194092099</v>
      </c>
      <c r="J32" s="3">
        <v>4.4783872213190499</v>
      </c>
      <c r="K32" s="3">
        <v>2.584188333453624</v>
      </c>
      <c r="L32" s="3">
        <v>1.5774937607933075</v>
      </c>
      <c r="M32" s="3">
        <v>99.246421266882749</v>
      </c>
      <c r="O32" s="8" t="s">
        <v>254</v>
      </c>
      <c r="P32" s="8"/>
      <c r="Q32" s="8">
        <f>C32*100/$M32</f>
        <v>48.279521417847015</v>
      </c>
      <c r="R32" s="8">
        <f>D32*100/$M32</f>
        <v>2.8530226981989046</v>
      </c>
      <c r="S32" s="8">
        <f>E32*100/$M32</f>
        <v>15.834580881688744</v>
      </c>
      <c r="T32" s="8">
        <f>F32*100/$M32</f>
        <v>11.963470984706088</v>
      </c>
      <c r="U32" s="8">
        <f>G32*100/$M32</f>
        <v>0.24148166031130336</v>
      </c>
      <c r="V32" s="8">
        <f>H32*100/$M32</f>
        <v>5.1735005285794458</v>
      </c>
      <c r="W32" s="8">
        <f>I32*100/$M32</f>
        <v>6.9487484096420955</v>
      </c>
      <c r="X32" s="8">
        <f>J32*100/$M32</f>
        <v>4.5123916451115704</v>
      </c>
      <c r="Y32" s="8">
        <f>K32*100/$M32</f>
        <v>2.6038100925619312</v>
      </c>
      <c r="Z32" s="8">
        <f>L32*100/$M32</f>
        <v>1.5894716813529042</v>
      </c>
      <c r="AA32" s="8">
        <f>SUM(Q32:Z32)</f>
        <v>100</v>
      </c>
      <c r="AB32" s="8"/>
      <c r="AC32" s="8">
        <f t="shared" si="1"/>
        <v>7.1162017376735012</v>
      </c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U32" s="8"/>
      <c r="CW32" s="3"/>
      <c r="CX32" s="3"/>
    </row>
    <row r="33" spans="1:102" x14ac:dyDescent="0.2">
      <c r="A33" t="s">
        <v>666</v>
      </c>
      <c r="B33" t="s">
        <v>655</v>
      </c>
      <c r="C33" s="3">
        <v>48.288577414815116</v>
      </c>
      <c r="D33" s="3">
        <v>2.8985913243363459</v>
      </c>
      <c r="E33" s="3">
        <v>15.909438521288807</v>
      </c>
      <c r="F33" s="3">
        <v>12.409919212407242</v>
      </c>
      <c r="G33" s="3">
        <v>0.24416258601336729</v>
      </c>
      <c r="H33" s="3">
        <v>4.5218758165609483</v>
      </c>
      <c r="I33" s="3">
        <v>6.6616178830545199</v>
      </c>
      <c r="J33" s="3">
        <v>4.8699156233022558</v>
      </c>
      <c r="K33" s="3">
        <v>2.6571544820186888</v>
      </c>
      <c r="L33" s="3">
        <v>1.6198592311380995</v>
      </c>
      <c r="M33" s="3">
        <v>100.08111209493539</v>
      </c>
      <c r="O33" s="8" t="s">
        <v>254</v>
      </c>
      <c r="P33" s="8"/>
      <c r="Q33" s="8">
        <f>C33*100/$M33</f>
        <v>48.249441282196507</v>
      </c>
      <c r="R33" s="8">
        <f>D33*100/$M33</f>
        <v>2.8962421216770524</v>
      </c>
      <c r="S33" s="8">
        <f>E33*100/$M33</f>
        <v>15.896544501021692</v>
      </c>
      <c r="T33" s="8">
        <f>F33*100/$M33</f>
        <v>12.39986142503631</v>
      </c>
      <c r="U33" s="8">
        <f>G33*100/$M33</f>
        <v>0.24396470113337515</v>
      </c>
      <c r="V33" s="8">
        <f>H33*100/$M33</f>
        <v>4.5182110009644649</v>
      </c>
      <c r="W33" s="8">
        <f>I33*100/$M33</f>
        <v>6.6562188844738381</v>
      </c>
      <c r="X33" s="8">
        <f>J33*100/$M33</f>
        <v>4.8659687341231077</v>
      </c>
      <c r="Y33" s="8">
        <f>K33*100/$M33</f>
        <v>2.6550009551234335</v>
      </c>
      <c r="Z33" s="8">
        <f>L33*100/$M33</f>
        <v>1.6185463942502218</v>
      </c>
      <c r="AA33" s="8">
        <f>SUM(Q33:Z33)</f>
        <v>100</v>
      </c>
      <c r="AB33" s="8"/>
      <c r="AC33" s="8">
        <f t="shared" si="1"/>
        <v>7.5209696892465416</v>
      </c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U33" s="8"/>
      <c r="CW33" s="3"/>
      <c r="CX33" s="3"/>
    </row>
    <row r="34" spans="1:102" x14ac:dyDescent="0.2">
      <c r="A34" t="s">
        <v>665</v>
      </c>
      <c r="B34" t="s">
        <v>655</v>
      </c>
      <c r="C34" s="3">
        <v>48.424107634899606</v>
      </c>
      <c r="D34" s="3">
        <v>2.7541902866468355</v>
      </c>
      <c r="E34" s="3">
        <v>15.547840586897141</v>
      </c>
      <c r="F34" s="3">
        <v>11.858508051026265</v>
      </c>
      <c r="G34" s="3">
        <v>0.24709338045231904</v>
      </c>
      <c r="H34" s="3">
        <v>4.8368571766543775</v>
      </c>
      <c r="I34" s="3">
        <v>6.6624752609909272</v>
      </c>
      <c r="J34" s="3">
        <v>4.6046240502674465</v>
      </c>
      <c r="K34" s="3">
        <v>2.6519244259314276</v>
      </c>
      <c r="L34" s="3">
        <v>1.6198695814524469</v>
      </c>
      <c r="M34" s="3">
        <v>99.207490435218787</v>
      </c>
      <c r="O34" s="8" t="s">
        <v>254</v>
      </c>
      <c r="P34" s="8"/>
      <c r="Q34" s="8">
        <f>C34*100/$M34</f>
        <v>48.810938995095263</v>
      </c>
      <c r="R34" s="8">
        <f>D34*100/$M34</f>
        <v>2.7761918727752581</v>
      </c>
      <c r="S34" s="8">
        <f>E34*100/$M34</f>
        <v>15.672043026881807</v>
      </c>
      <c r="T34" s="8">
        <f>F34*100/$M34</f>
        <v>11.953238610314125</v>
      </c>
      <c r="U34" s="8">
        <f>G34*100/$M34</f>
        <v>0.24906726232901522</v>
      </c>
      <c r="V34" s="8">
        <f>H34*100/$M34</f>
        <v>4.875495948375776</v>
      </c>
      <c r="W34" s="8">
        <f>I34*100/$M34</f>
        <v>6.7156978084648129</v>
      </c>
      <c r="X34" s="8">
        <f>J34*100/$M34</f>
        <v>4.6414076498328587</v>
      </c>
      <c r="Y34" s="8">
        <f>K34*100/$M34</f>
        <v>2.6731090709961056</v>
      </c>
      <c r="Z34" s="8">
        <f>L34*100/$M34</f>
        <v>1.6328097549349874</v>
      </c>
      <c r="AA34" s="8">
        <f>SUM(Q34:Z34)</f>
        <v>100</v>
      </c>
      <c r="AB34" s="8"/>
      <c r="AC34" s="8">
        <f t="shared" si="1"/>
        <v>7.3145167208289639</v>
      </c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U34" s="8"/>
      <c r="CW34" s="3"/>
      <c r="CX34" s="3"/>
    </row>
    <row r="35" spans="1:102" x14ac:dyDescent="0.2">
      <c r="A35" t="s">
        <v>664</v>
      </c>
      <c r="B35" t="s">
        <v>655</v>
      </c>
      <c r="C35" s="3">
        <v>48.578199395264285</v>
      </c>
      <c r="D35" s="3">
        <v>2.7894216354076193</v>
      </c>
      <c r="E35" s="3">
        <v>15.490803218722796</v>
      </c>
      <c r="F35" s="3">
        <v>11.998006278573804</v>
      </c>
      <c r="G35" s="3">
        <v>0.24535458940282223</v>
      </c>
      <c r="H35" s="3">
        <v>4.4373250185818538</v>
      </c>
      <c r="I35" s="3">
        <v>6.4777118755499128</v>
      </c>
      <c r="J35" s="3">
        <v>5.07577826325329</v>
      </c>
      <c r="K35" s="3">
        <v>2.6499099378102611</v>
      </c>
      <c r="L35" s="3">
        <v>1.4963853457325191</v>
      </c>
      <c r="M35" s="3">
        <v>99.238895558299177</v>
      </c>
      <c r="O35" s="8" t="s">
        <v>254</v>
      </c>
      <c r="P35" s="8"/>
      <c r="Q35" s="8">
        <f>C35*100/$M35</f>
        <v>48.950765848382893</v>
      </c>
      <c r="R35" s="8">
        <f>D35*100/$M35</f>
        <v>2.8108148722482884</v>
      </c>
      <c r="S35" s="8">
        <f>E35*100/$M35</f>
        <v>15.609608643440135</v>
      </c>
      <c r="T35" s="8">
        <f>F35*100/$M35</f>
        <v>12.090023988150312</v>
      </c>
      <c r="U35" s="8">
        <f>G35*100/$M35</f>
        <v>0.2472363159852837</v>
      </c>
      <c r="V35" s="8">
        <f>H35*100/$M35</f>
        <v>4.4713567131297722</v>
      </c>
      <c r="W35" s="8">
        <f>I35*100/$M35</f>
        <v>6.5273921471087881</v>
      </c>
      <c r="X35" s="8">
        <f>J35*100/$M35</f>
        <v>5.1147065217704464</v>
      </c>
      <c r="Y35" s="8">
        <f>K35*100/$M35</f>
        <v>2.6702332013091956</v>
      </c>
      <c r="Z35" s="8">
        <f>L35*100/$M35</f>
        <v>1.5078617484748691</v>
      </c>
      <c r="AA35" s="8">
        <f>SUM(Q35:Z35)</f>
        <v>99.999999999999972</v>
      </c>
      <c r="AB35" s="8"/>
      <c r="AC35" s="8">
        <f t="shared" si="1"/>
        <v>7.784939723079642</v>
      </c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U35" s="8"/>
      <c r="CW35" s="3"/>
      <c r="CX35" s="3"/>
    </row>
    <row r="36" spans="1:102" x14ac:dyDescent="0.2">
      <c r="A36" t="s">
        <v>663</v>
      </c>
      <c r="B36" t="s">
        <v>655</v>
      </c>
      <c r="C36" s="3">
        <v>49.041410662112526</v>
      </c>
      <c r="D36" s="3">
        <v>2.7678668345684878</v>
      </c>
      <c r="E36" s="3">
        <v>15.606920002634661</v>
      </c>
      <c r="F36" s="3">
        <v>12.007964247370959</v>
      </c>
      <c r="G36" s="3">
        <v>0.24131762989369931</v>
      </c>
      <c r="H36" s="3">
        <v>4.3924310806505718</v>
      </c>
      <c r="I36" s="3">
        <v>6.5331671827903506</v>
      </c>
      <c r="J36" s="3">
        <v>5.0729200400349583</v>
      </c>
      <c r="K36" s="3">
        <v>2.630097936248069</v>
      </c>
      <c r="L36" s="3">
        <v>1.4923542643643655</v>
      </c>
      <c r="M36" s="3">
        <v>99.786449880668641</v>
      </c>
      <c r="O36" s="8" t="s">
        <v>254</v>
      </c>
      <c r="P36" s="8"/>
      <c r="Q36" s="8">
        <f>C36*100/$M36</f>
        <v>49.14636277847297</v>
      </c>
      <c r="R36" s="8">
        <f>D36*100/$M36</f>
        <v>2.7737902669936543</v>
      </c>
      <c r="S36" s="8">
        <f>E36*100/$M36</f>
        <v>15.640319924497231</v>
      </c>
      <c r="T36" s="8">
        <f>F36*100/$M36</f>
        <v>12.033662147246336</v>
      </c>
      <c r="U36" s="8">
        <f>G36*100/$M36</f>
        <v>0.24183406683200295</v>
      </c>
      <c r="V36" s="8">
        <f>H36*100/$M36</f>
        <v>4.4018311964232986</v>
      </c>
      <c r="W36" s="8">
        <f>I36*100/$M36</f>
        <v>6.5471486264950318</v>
      </c>
      <c r="X36" s="8">
        <f>J36*100/$M36</f>
        <v>5.0837764507119934</v>
      </c>
      <c r="Y36" s="8">
        <f>K36*100/$M36</f>
        <v>2.6357265334054043</v>
      </c>
      <c r="Z36" s="8">
        <f>L36*100/$M36</f>
        <v>1.4955480089220763</v>
      </c>
      <c r="AA36" s="8">
        <f>SUM(Q36:Z36)</f>
        <v>99.999999999999986</v>
      </c>
      <c r="AB36" s="8"/>
      <c r="AC36" s="8">
        <f t="shared" si="1"/>
        <v>7.7195029841173977</v>
      </c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U36" s="8"/>
      <c r="CW36" s="3"/>
      <c r="CX36" s="3"/>
    </row>
    <row r="37" spans="1:102" x14ac:dyDescent="0.2">
      <c r="A37" t="s">
        <v>662</v>
      </c>
      <c r="B37" t="s">
        <v>655</v>
      </c>
      <c r="C37" s="3">
        <v>48.344657670155584</v>
      </c>
      <c r="D37" s="3">
        <v>2.9316821453300332</v>
      </c>
      <c r="E37" s="3">
        <v>15.497698251359108</v>
      </c>
      <c r="F37" s="3">
        <v>12.521630369855439</v>
      </c>
      <c r="G37" s="3">
        <v>0.24006268597687622</v>
      </c>
      <c r="H37" s="3">
        <v>4.8196490813172339</v>
      </c>
      <c r="I37" s="3">
        <v>6.6367868461390129</v>
      </c>
      <c r="J37" s="3">
        <v>4.7684855336513881</v>
      </c>
      <c r="K37" s="3">
        <v>2.5182484958423901</v>
      </c>
      <c r="L37" s="3">
        <v>1.4929705885236337</v>
      </c>
      <c r="M37" s="3">
        <v>99.771871668150709</v>
      </c>
      <c r="O37" s="8" t="s">
        <v>254</v>
      </c>
      <c r="P37" s="8"/>
      <c r="Q37" s="8">
        <f>C37*100/$M37</f>
        <v>48.455197704372843</v>
      </c>
      <c r="R37" s="8">
        <f>D37*100/$M37</f>
        <v>2.9383854350062153</v>
      </c>
      <c r="S37" s="8">
        <f>E37*100/$M37</f>
        <v>15.533133730221781</v>
      </c>
      <c r="T37" s="8">
        <f>F37*100/$M37</f>
        <v>12.550261071079623</v>
      </c>
      <c r="U37" s="8">
        <f>G37*100/$M37</f>
        <v>0.24061158918151207</v>
      </c>
      <c r="V37" s="8">
        <f>H37*100/$M37</f>
        <v>4.8306692063949406</v>
      </c>
      <c r="W37" s="8">
        <f>I37*100/$M37</f>
        <v>6.6519618557557996</v>
      </c>
      <c r="X37" s="8">
        <f>J37*100/$M37</f>
        <v>4.7793886733043909</v>
      </c>
      <c r="Y37" s="8">
        <f>K37*100/$M37</f>
        <v>2.5240064696974791</v>
      </c>
      <c r="Z37" s="8">
        <f>L37*100/$M37</f>
        <v>1.4963842649854</v>
      </c>
      <c r="AA37" s="8">
        <f>SUM(Q37:Z37)</f>
        <v>99.999999999999986</v>
      </c>
      <c r="AB37" s="8"/>
      <c r="AC37" s="8">
        <f t="shared" si="1"/>
        <v>7.30339514300187</v>
      </c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U37" s="8"/>
      <c r="CW37" s="3"/>
      <c r="CX37" s="3"/>
    </row>
    <row r="38" spans="1:102" x14ac:dyDescent="0.2">
      <c r="A38" t="s">
        <v>661</v>
      </c>
      <c r="B38" t="s">
        <v>655</v>
      </c>
      <c r="C38" s="3">
        <v>48.476293899429791</v>
      </c>
      <c r="D38" s="3">
        <v>2.81386365029124</v>
      </c>
      <c r="E38" s="3">
        <v>15.633640610031446</v>
      </c>
      <c r="F38" s="3">
        <v>12.179752208305013</v>
      </c>
      <c r="G38" s="3">
        <v>0.24309069248927623</v>
      </c>
      <c r="H38" s="3">
        <v>4.4897877647644711</v>
      </c>
      <c r="I38" s="3">
        <v>6.6931423348234498</v>
      </c>
      <c r="J38" s="3">
        <v>4.7895181946519756</v>
      </c>
      <c r="K38" s="3">
        <v>2.6550564137626149</v>
      </c>
      <c r="L38" s="3">
        <v>1.6363413021179785</v>
      </c>
      <c r="M38" s="3">
        <v>99.610487070667261</v>
      </c>
      <c r="O38" s="8" t="s">
        <v>254</v>
      </c>
      <c r="P38" s="8"/>
      <c r="Q38" s="8">
        <f>C38*100/$M38</f>
        <v>48.665853691729232</v>
      </c>
      <c r="R38" s="8">
        <f>D38*100/$M38</f>
        <v>2.8248668719940944</v>
      </c>
      <c r="S38" s="8">
        <f>E38*100/$M38</f>
        <v>15.694773783146326</v>
      </c>
      <c r="T38" s="8">
        <f>F38*100/$M38</f>
        <v>12.227379432111659</v>
      </c>
      <c r="U38" s="8">
        <f>G38*100/$M38</f>
        <v>0.24404126476845653</v>
      </c>
      <c r="V38" s="8">
        <f>H38*100/$M38</f>
        <v>4.5073444541830758</v>
      </c>
      <c r="W38" s="8">
        <f>I38*100/$M38</f>
        <v>6.7193149352588692</v>
      </c>
      <c r="X38" s="8">
        <f>J38*100/$M38</f>
        <v>4.808246938150317</v>
      </c>
      <c r="Y38" s="8">
        <f>K38*100/$M38</f>
        <v>2.6654386418962317</v>
      </c>
      <c r="Z38" s="8">
        <f>L38*100/$M38</f>
        <v>1.6427399867617343</v>
      </c>
      <c r="AA38" s="8">
        <f>SUM(Q38:Z38)</f>
        <v>100</v>
      </c>
      <c r="AB38" s="8"/>
      <c r="AC38" s="8">
        <f t="shared" si="1"/>
        <v>7.4736855800465491</v>
      </c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U38" s="8"/>
      <c r="CW38" s="3"/>
      <c r="CX38" s="3"/>
    </row>
    <row r="39" spans="1:102" ht="16" x14ac:dyDescent="0.2">
      <c r="A39" s="9" t="s">
        <v>661</v>
      </c>
      <c r="B39" t="s">
        <v>655</v>
      </c>
      <c r="C39" s="3">
        <v>44.234275714671448</v>
      </c>
      <c r="D39" s="3">
        <v>2.8104991656030558</v>
      </c>
      <c r="E39" s="3">
        <v>12.151524486618126</v>
      </c>
      <c r="F39" s="3">
        <v>12.020872334764624</v>
      </c>
      <c r="G39" s="3">
        <v>0.21315400820257907</v>
      </c>
      <c r="H39" s="3">
        <v>10.53683911543078</v>
      </c>
      <c r="I39" s="3">
        <v>11.92810388627735</v>
      </c>
      <c r="J39" s="3">
        <v>3.6037043085742355</v>
      </c>
      <c r="K39" s="3">
        <v>1.7516412525310561</v>
      </c>
      <c r="L39" s="3">
        <v>0.62528434975022629</v>
      </c>
      <c r="M39" s="3">
        <v>99.875898622423492</v>
      </c>
      <c r="O39" s="8" t="s">
        <v>254</v>
      </c>
      <c r="P39" s="8"/>
      <c r="Q39" s="8">
        <f>C39*100/$M39</f>
        <v>44.289239270724572</v>
      </c>
      <c r="R39" s="8">
        <f>D39*100/$M39</f>
        <v>2.8139913676551997</v>
      </c>
      <c r="S39" s="8">
        <f>E39*100/$M39</f>
        <v>12.166623433904146</v>
      </c>
      <c r="T39" s="8">
        <f>F39*100/$M39</f>
        <v>12.035808939460972</v>
      </c>
      <c r="U39" s="8">
        <f>G39*100/$M39</f>
        <v>0.21341886395275256</v>
      </c>
      <c r="V39" s="8">
        <f>H39*100/$M39</f>
        <v>10.549931726036172</v>
      </c>
      <c r="W39" s="8">
        <f>I39*100/$M39</f>
        <v>11.942925220999543</v>
      </c>
      <c r="X39" s="8">
        <f>J39*100/$M39</f>
        <v>3.6081821122810456</v>
      </c>
      <c r="Y39" s="8">
        <f>K39*100/$M39</f>
        <v>1.7538177645370279</v>
      </c>
      <c r="Z39" s="8">
        <f>L39*100/$M39</f>
        <v>0.62606130044855635</v>
      </c>
      <c r="AA39" s="8">
        <f>SUM(Q39:Z39)</f>
        <v>100</v>
      </c>
      <c r="AB39" s="8"/>
      <c r="AC39" s="8">
        <f t="shared" si="1"/>
        <v>5.3619998768180732</v>
      </c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U39" s="8"/>
      <c r="CW39" s="3"/>
      <c r="CX39" s="3"/>
    </row>
    <row r="40" spans="1:102" ht="16" x14ac:dyDescent="0.2">
      <c r="A40" s="9" t="s">
        <v>660</v>
      </c>
      <c r="B40" t="s">
        <v>655</v>
      </c>
      <c r="C40" s="3">
        <v>48.454394987872064</v>
      </c>
      <c r="D40" s="3">
        <v>2.8320958945321757</v>
      </c>
      <c r="E40" s="3">
        <v>15.347267550299032</v>
      </c>
      <c r="F40" s="3">
        <v>12.292888102902266</v>
      </c>
      <c r="G40" s="3">
        <v>0.24349289172881011</v>
      </c>
      <c r="H40" s="3">
        <v>4.5661492098864604</v>
      </c>
      <c r="I40" s="3">
        <v>6.6684186144423325</v>
      </c>
      <c r="J40" s="3">
        <v>4.8370760388626621</v>
      </c>
      <c r="K40" s="3">
        <v>2.6732778361163589</v>
      </c>
      <c r="L40" s="3">
        <v>1.695750368471207</v>
      </c>
      <c r="M40" s="3">
        <v>99.610811495113367</v>
      </c>
      <c r="O40" s="8" t="s">
        <v>254</v>
      </c>
      <c r="P40" s="8"/>
      <c r="Q40" s="8">
        <f>C40*100/$M40</f>
        <v>48.643710718338141</v>
      </c>
      <c r="R40" s="8">
        <f>D40*100/$M40</f>
        <v>2.8431611509069081</v>
      </c>
      <c r="S40" s="8">
        <f>E40*100/$M40</f>
        <v>15.407230721187254</v>
      </c>
      <c r="T40" s="8">
        <f>F40*100/$M40</f>
        <v>12.340917535347376</v>
      </c>
      <c r="U40" s="8">
        <f>G40*100/$M40</f>
        <v>0.24444424061413775</v>
      </c>
      <c r="V40" s="8">
        <f>H40*100/$M40</f>
        <v>4.5839895703595017</v>
      </c>
      <c r="W40" s="8">
        <f>I40*100/$M40</f>
        <v>6.6944727327810867</v>
      </c>
      <c r="X40" s="8">
        <f>J40*100/$M40</f>
        <v>4.8559749351102877</v>
      </c>
      <c r="Y40" s="8">
        <f>K40*100/$M40</f>
        <v>2.6837225758847496</v>
      </c>
      <c r="Z40" s="8">
        <f>L40*100/$M40</f>
        <v>1.7023758194705558</v>
      </c>
      <c r="AA40" s="8">
        <f>SUM(Q40:Z40)</f>
        <v>100</v>
      </c>
      <c r="AB40" s="8"/>
      <c r="AC40" s="8">
        <f t="shared" si="1"/>
        <v>7.5396975109950368</v>
      </c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U40" s="8"/>
      <c r="CW40" s="3"/>
      <c r="CX40" s="3"/>
    </row>
    <row r="41" spans="1:102" x14ac:dyDescent="0.2">
      <c r="A41" t="s">
        <v>659</v>
      </c>
      <c r="B41" t="s">
        <v>655</v>
      </c>
      <c r="C41" s="3">
        <v>48.831134530452573</v>
      </c>
      <c r="D41" s="3">
        <v>2.8158640829365935</v>
      </c>
      <c r="E41" s="3">
        <v>14.994997937563163</v>
      </c>
      <c r="F41" s="3">
        <v>12.313262791660375</v>
      </c>
      <c r="G41" s="3">
        <v>0.24732983962698421</v>
      </c>
      <c r="H41" s="3">
        <v>4.4562152300352853</v>
      </c>
      <c r="I41" s="3">
        <v>6.9426861420109187</v>
      </c>
      <c r="J41" s="3">
        <v>4.7816794245305241</v>
      </c>
      <c r="K41" s="3">
        <v>2.7996358854859609</v>
      </c>
      <c r="L41" s="3">
        <v>1.7357159617564348</v>
      </c>
      <c r="M41" s="3">
        <v>99.918521826058807</v>
      </c>
      <c r="O41" s="8" t="s">
        <v>254</v>
      </c>
      <c r="P41" s="8"/>
      <c r="Q41" s="8">
        <f>C41*100/$M41</f>
        <v>48.870953691107736</v>
      </c>
      <c r="R41" s="8">
        <f>D41*100/$M41</f>
        <v>2.8181602684620728</v>
      </c>
      <c r="S41" s="8">
        <f>E41*100/$M41</f>
        <v>15.007225550901273</v>
      </c>
      <c r="T41" s="8">
        <f>F41*100/$M41</f>
        <v>12.32330359439832</v>
      </c>
      <c r="U41" s="8">
        <f>G41*100/$M41</f>
        <v>0.24753152379249913</v>
      </c>
      <c r="V41" s="8">
        <f>H41*100/$M41</f>
        <v>4.4598490335883874</v>
      </c>
      <c r="W41" s="8">
        <f>I41*100/$M41</f>
        <v>6.9483475286963881</v>
      </c>
      <c r="X41" s="8">
        <f>J41*100/$M41</f>
        <v>4.7855786266080047</v>
      </c>
      <c r="Y41" s="8">
        <f>K41*100/$M41</f>
        <v>2.8019188377903066</v>
      </c>
      <c r="Z41" s="8">
        <f>L41*100/$M41</f>
        <v>1.7371313446550198</v>
      </c>
      <c r="AA41" s="8">
        <f>SUM(Q41:Z41)</f>
        <v>100.00000000000001</v>
      </c>
      <c r="AB41" s="8"/>
      <c r="AC41" s="8">
        <f t="shared" si="1"/>
        <v>7.5874974643983109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U41" s="8"/>
      <c r="CW41" s="3"/>
      <c r="CX41" s="3"/>
    </row>
    <row r="42" spans="1:102" x14ac:dyDescent="0.2">
      <c r="A42" t="s">
        <v>658</v>
      </c>
      <c r="B42" t="s">
        <v>655</v>
      </c>
      <c r="C42" s="3">
        <v>47.34843459202834</v>
      </c>
      <c r="D42" s="3">
        <v>3.2622923475495607</v>
      </c>
      <c r="E42" s="3">
        <v>15.04510653548585</v>
      </c>
      <c r="F42" s="3">
        <v>12.857881352960959</v>
      </c>
      <c r="G42" s="3">
        <v>0.23578400196341562</v>
      </c>
      <c r="H42" s="3">
        <v>5.354592962476926</v>
      </c>
      <c r="I42" s="3">
        <v>7.4134523131960117</v>
      </c>
      <c r="J42" s="3">
        <v>4.44873799398861</v>
      </c>
      <c r="K42" s="3">
        <v>2.3735825373946544</v>
      </c>
      <c r="L42" s="3">
        <v>1.5532735445172829</v>
      </c>
      <c r="M42" s="3">
        <v>99.893138181561625</v>
      </c>
      <c r="O42" s="8" t="s">
        <v>254</v>
      </c>
      <c r="P42" s="8"/>
      <c r="Q42" s="8">
        <f>C42*100/$M42</f>
        <v>47.399086117376541</v>
      </c>
      <c r="R42" s="8">
        <f>D42*100/$M42</f>
        <v>3.2657822218180326</v>
      </c>
      <c r="S42" s="8">
        <f>E42*100/$M42</f>
        <v>15.061201208976424</v>
      </c>
      <c r="T42" s="8">
        <f>F42*100/$M42</f>
        <v>12.871636217485735</v>
      </c>
      <c r="U42" s="8">
        <f>G42*100/$M42</f>
        <v>0.23603623457585685</v>
      </c>
      <c r="V42" s="8">
        <f>H42*100/$M42</f>
        <v>5.3603210990775363</v>
      </c>
      <c r="W42" s="8">
        <f>I42*100/$M42</f>
        <v>7.4213829379567882</v>
      </c>
      <c r="X42" s="8">
        <f>J42*100/$M42</f>
        <v>4.4534970819544863</v>
      </c>
      <c r="Y42" s="8">
        <f>K42*100/$M42</f>
        <v>2.3761217042561316</v>
      </c>
      <c r="Z42" s="8">
        <f>L42*100/$M42</f>
        <v>1.5549351765224528</v>
      </c>
      <c r="AA42" s="8">
        <f>SUM(Q42:Z42)</f>
        <v>99.999999999999986</v>
      </c>
      <c r="AB42" s="8"/>
      <c r="AC42" s="8">
        <f t="shared" si="1"/>
        <v>6.8296187862106184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U42" s="8"/>
      <c r="CW42" s="3"/>
      <c r="CX42" s="3"/>
    </row>
    <row r="43" spans="1:102" x14ac:dyDescent="0.2">
      <c r="A43" t="s">
        <v>657</v>
      </c>
      <c r="B43" t="s">
        <v>655</v>
      </c>
      <c r="C43" s="3">
        <v>48.183682616855315</v>
      </c>
      <c r="D43" s="3">
        <v>3.2139758487845409</v>
      </c>
      <c r="E43" s="3">
        <v>14.852527552181149</v>
      </c>
      <c r="F43" s="3">
        <v>12.952289169800386</v>
      </c>
      <c r="G43" s="3">
        <v>0.23346132867914238</v>
      </c>
      <c r="H43" s="3">
        <v>5.2600651188943033</v>
      </c>
      <c r="I43" s="3">
        <v>7.1259735586929605</v>
      </c>
      <c r="J43" s="3">
        <v>4.7113222011919467</v>
      </c>
      <c r="K43" s="3">
        <v>2.3469630787436953</v>
      </c>
      <c r="L43" s="3">
        <v>1.4006961709588526</v>
      </c>
      <c r="M43" s="3">
        <v>100.28095664478229</v>
      </c>
      <c r="O43" s="8" t="s">
        <v>254</v>
      </c>
      <c r="P43" s="8"/>
      <c r="Q43" s="8">
        <f>C43*100/$M43</f>
        <v>48.048686639012388</v>
      </c>
      <c r="R43" s="8">
        <f>D43*100/$M43</f>
        <v>3.2049712690408074</v>
      </c>
      <c r="S43" s="8">
        <f>E43*100/$M43</f>
        <v>14.81091530148854</v>
      </c>
      <c r="T43" s="8">
        <f>F43*100/$M43</f>
        <v>12.916000807292164</v>
      </c>
      <c r="U43" s="8">
        <f>G43*100/$M43</f>
        <v>0.23280724126527327</v>
      </c>
      <c r="V43" s="8">
        <f>H43*100/$M43</f>
        <v>5.2453280212778957</v>
      </c>
      <c r="W43" s="8">
        <f>I43*100/$M43</f>
        <v>7.1060087549172088</v>
      </c>
      <c r="X43" s="8">
        <f>J43*100/$M43</f>
        <v>4.6981225138093858</v>
      </c>
      <c r="Y43" s="8">
        <f>K43*100/$M43</f>
        <v>2.3403876042558771</v>
      </c>
      <c r="Z43" s="8">
        <f>L43*100/$M43</f>
        <v>1.3967718476404583</v>
      </c>
      <c r="AA43" s="8">
        <f>SUM(Q43:Z43)</f>
        <v>100</v>
      </c>
      <c r="AB43" s="8"/>
      <c r="AC43" s="8">
        <f t="shared" si="1"/>
        <v>7.0385101180652629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U43" s="8"/>
      <c r="CW43" s="3"/>
      <c r="CX43" s="3"/>
    </row>
    <row r="44" spans="1:102" x14ac:dyDescent="0.2">
      <c r="A44" t="s">
        <v>656</v>
      </c>
      <c r="B44" t="s">
        <v>655</v>
      </c>
      <c r="C44" s="3">
        <v>47.684370248791311</v>
      </c>
      <c r="D44" s="3">
        <v>3.1639492080310707</v>
      </c>
      <c r="E44" s="3">
        <v>15.221937207486489</v>
      </c>
      <c r="F44" s="3">
        <v>12.752775949390047</v>
      </c>
      <c r="G44" s="3">
        <v>0.23511389451821219</v>
      </c>
      <c r="H44" s="3">
        <v>5.2247806583914995</v>
      </c>
      <c r="I44" s="3">
        <v>7.1084051445603951</v>
      </c>
      <c r="J44" s="3">
        <v>4.5312816641115496</v>
      </c>
      <c r="K44" s="3">
        <v>2.3674304686110856</v>
      </c>
      <c r="L44" s="3">
        <v>1.398208512943494</v>
      </c>
      <c r="M44" s="3">
        <v>99.688252956835143</v>
      </c>
      <c r="O44" s="8" t="s">
        <v>254</v>
      </c>
      <c r="P44" s="8"/>
      <c r="Q44" s="8">
        <f>C44*100/$M44</f>
        <v>47.833489738694254</v>
      </c>
      <c r="R44" s="8">
        <f>D44*100/$M44</f>
        <v>3.1738435715199622</v>
      </c>
      <c r="S44" s="8">
        <f>E44*100/$M44</f>
        <v>15.269539545524552</v>
      </c>
      <c r="T44" s="8">
        <f>F44*100/$M44</f>
        <v>12.792656678326964</v>
      </c>
      <c r="U44" s="8">
        <f>G44*100/$M44</f>
        <v>0.23584914726112829</v>
      </c>
      <c r="V44" s="8">
        <f>H44*100/$M44</f>
        <v>5.2411196940664828</v>
      </c>
      <c r="W44" s="8">
        <f>I44*100/$M44</f>
        <v>7.1306346873571185</v>
      </c>
      <c r="X44" s="8">
        <f>J44*100/$M44</f>
        <v>4.5454519762459746</v>
      </c>
      <c r="Y44" s="8">
        <f>K44*100/$M44</f>
        <v>2.3748339432091154</v>
      </c>
      <c r="Z44" s="8">
        <f>L44*100/$M44</f>
        <v>1.40258101779446</v>
      </c>
      <c r="AA44" s="8">
        <f>SUM(Q44:Z44)</f>
        <v>100</v>
      </c>
      <c r="AB44" s="8"/>
      <c r="AC44" s="8">
        <f t="shared" si="1"/>
        <v>6.9202859194550896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U44" s="8"/>
      <c r="CW44" s="3"/>
      <c r="CX44" s="3"/>
    </row>
    <row r="45" spans="1:102" x14ac:dyDescent="0.2">
      <c r="A45" t="s">
        <v>637</v>
      </c>
      <c r="B45" t="s">
        <v>635</v>
      </c>
      <c r="C45" s="3">
        <v>45.956125030744715</v>
      </c>
      <c r="D45" s="3">
        <v>2.8080118910726037</v>
      </c>
      <c r="E45" s="3">
        <v>13.827719594565627</v>
      </c>
      <c r="F45" s="3">
        <v>14.222923243243901</v>
      </c>
      <c r="G45" s="3">
        <v>0.24503276001087895</v>
      </c>
      <c r="H45" s="3">
        <v>7.8266525830729305</v>
      </c>
      <c r="I45" s="3">
        <v>7.7925612724307785</v>
      </c>
      <c r="J45" s="3">
        <v>4.673435398860259</v>
      </c>
      <c r="K45" s="3">
        <v>2.3337638710753454</v>
      </c>
      <c r="L45" s="3">
        <v>0.82648049162091053</v>
      </c>
      <c r="M45" s="3">
        <v>100.51270613669794</v>
      </c>
      <c r="O45" s="8" t="s">
        <v>254</v>
      </c>
      <c r="P45" s="8"/>
      <c r="Q45" s="8">
        <f>C45*100/$M45</f>
        <v>45.721707032983552</v>
      </c>
      <c r="R45" s="8">
        <f>D45*100/$M45</f>
        <v>2.7936884788015646</v>
      </c>
      <c r="S45" s="8">
        <f>E45*100/$M45</f>
        <v>13.757185659452682</v>
      </c>
      <c r="T45" s="8">
        <f>F45*100/$M45</f>
        <v>14.150373410403091</v>
      </c>
      <c r="U45" s="8">
        <f>G45*100/$M45</f>
        <v>0.24378287027476184</v>
      </c>
      <c r="V45" s="8">
        <f>H45*100/$M45</f>
        <v>7.7867295428586223</v>
      </c>
      <c r="W45" s="8">
        <f>I45*100/$M45</f>
        <v>7.7528121288793512</v>
      </c>
      <c r="X45" s="8">
        <f>J45*100/$M45</f>
        <v>4.649596631598353</v>
      </c>
      <c r="Y45" s="8">
        <f>K45*100/$M45</f>
        <v>2.3218595546531313</v>
      </c>
      <c r="Z45" s="8">
        <f>L45*100/$M45</f>
        <v>0.82226469009489367</v>
      </c>
      <c r="AA45" s="8">
        <f>SUM(Q45:Z45)</f>
        <v>100</v>
      </c>
      <c r="AB45" s="8"/>
      <c r="AC45" s="8">
        <f t="shared" si="1"/>
        <v>6.9714561862514843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U45" s="8"/>
      <c r="CW45" s="3"/>
      <c r="CX45" s="3"/>
    </row>
    <row r="46" spans="1:102" x14ac:dyDescent="0.2">
      <c r="A46" t="s">
        <v>636</v>
      </c>
      <c r="B46" t="s">
        <v>635</v>
      </c>
      <c r="C46" s="3">
        <v>45.949254916914462</v>
      </c>
      <c r="D46" s="3">
        <v>2.80183336289923</v>
      </c>
      <c r="E46" s="3">
        <v>14.160119695015879</v>
      </c>
      <c r="F46" s="3">
        <v>14.01247404805488</v>
      </c>
      <c r="G46" s="3">
        <v>0.22679668319542495</v>
      </c>
      <c r="H46" s="3">
        <v>7.6823146724084506</v>
      </c>
      <c r="I46" s="3">
        <v>7.7116868466249029</v>
      </c>
      <c r="J46" s="3">
        <v>4.8306071416418179</v>
      </c>
      <c r="K46" s="3">
        <v>2.3411202255696946</v>
      </c>
      <c r="L46" s="3">
        <v>0.87900468770033979</v>
      </c>
      <c r="M46" s="3">
        <v>100.59521228002509</v>
      </c>
      <c r="O46" s="8" t="s">
        <v>254</v>
      </c>
      <c r="P46" s="8"/>
      <c r="Q46" s="8">
        <f>C46*100/$M46</f>
        <v>45.677377556504716</v>
      </c>
      <c r="R46" s="8">
        <f>D46*100/$M46</f>
        <v>2.7852551820257769</v>
      </c>
      <c r="S46" s="8">
        <f>E46*100/$M46</f>
        <v>14.07633561684686</v>
      </c>
      <c r="T46" s="8">
        <f>F46*100/$M46</f>
        <v>13.929563575101971</v>
      </c>
      <c r="U46" s="8">
        <f>G46*100/$M46</f>
        <v>0.22545474884440334</v>
      </c>
      <c r="V46" s="8">
        <f>H46*100/$M46</f>
        <v>7.6368591489457058</v>
      </c>
      <c r="W46" s="8">
        <f>I46*100/$M46</f>
        <v>7.6660575308077465</v>
      </c>
      <c r="X46" s="8">
        <f>J46*100/$M46</f>
        <v>4.802024899748651</v>
      </c>
      <c r="Y46" s="8">
        <f>K46*100/$M46</f>
        <v>2.32726804040411</v>
      </c>
      <c r="Z46" s="8">
        <f>L46*100/$M46</f>
        <v>0.87380370077004277</v>
      </c>
      <c r="AA46" s="8">
        <f>SUM(Q46:Z46)</f>
        <v>99.999999999999972</v>
      </c>
      <c r="AB46" s="8"/>
      <c r="AC46" s="8">
        <f t="shared" si="1"/>
        <v>7.1292929401527605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U46" s="8"/>
      <c r="CW46" s="3"/>
      <c r="CX46" s="3"/>
    </row>
    <row r="47" spans="1:102" x14ac:dyDescent="0.2">
      <c r="A47" t="s">
        <v>638</v>
      </c>
      <c r="B47" t="s">
        <v>635</v>
      </c>
      <c r="C47" s="3">
        <v>45.766016515893746</v>
      </c>
      <c r="D47" s="3">
        <v>2.7893333872638331</v>
      </c>
      <c r="E47" s="3">
        <v>13.694808186991327</v>
      </c>
      <c r="F47" s="3">
        <v>13.799549339484173</v>
      </c>
      <c r="G47" s="3">
        <v>0.21894096172508337</v>
      </c>
      <c r="H47" s="3">
        <v>7.5090713722774964</v>
      </c>
      <c r="I47" s="3">
        <v>8.397253410642163</v>
      </c>
      <c r="J47" s="3">
        <v>4.8727254086140874</v>
      </c>
      <c r="K47" s="3">
        <v>2.3097022080202168</v>
      </c>
      <c r="L47" s="3">
        <v>0.9205656222219909</v>
      </c>
      <c r="M47" s="3">
        <v>100.2779664131341</v>
      </c>
      <c r="O47" s="8" t="s">
        <v>254</v>
      </c>
      <c r="P47" s="8"/>
      <c r="Q47" s="8">
        <f>C47*100/$M47</f>
        <v>45.639154993772841</v>
      </c>
      <c r="R47" s="8">
        <f>D47*100/$M47</f>
        <v>2.7816014694315685</v>
      </c>
      <c r="S47" s="8">
        <f>E47*100/$M47</f>
        <v>13.656846739961036</v>
      </c>
      <c r="T47" s="8">
        <f>F47*100/$M47</f>
        <v>13.761297554271854</v>
      </c>
      <c r="U47" s="8">
        <f>G47*100/$M47</f>
        <v>0.21833406635219438</v>
      </c>
      <c r="V47" s="8">
        <f>H47*100/$M47</f>
        <v>7.4882565341831482</v>
      </c>
      <c r="W47" s="8">
        <f>I47*100/$M47</f>
        <v>8.3739765683384633</v>
      </c>
      <c r="X47" s="8">
        <f>J47*100/$M47</f>
        <v>4.8592184134837755</v>
      </c>
      <c r="Y47" s="8">
        <f>K47*100/$M47</f>
        <v>2.3032998081597507</v>
      </c>
      <c r="Z47" s="8">
        <f>L47*100/$M47</f>
        <v>0.91801385204538621</v>
      </c>
      <c r="AA47" s="8">
        <f>SUM(Q47:Z47)</f>
        <v>100.00000000000003</v>
      </c>
      <c r="AB47" s="8"/>
      <c r="AC47" s="8">
        <f t="shared" si="1"/>
        <v>7.1625182216435261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U47" s="8"/>
      <c r="CW47" s="3"/>
      <c r="CX47" s="3"/>
    </row>
    <row r="48" spans="1:102" x14ac:dyDescent="0.2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U48" s="8"/>
      <c r="CW48" s="3"/>
      <c r="CX48" s="3"/>
    </row>
    <row r="49" spans="3:102" x14ac:dyDescent="0.2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U49" s="8"/>
      <c r="CW49" s="3"/>
      <c r="CX49" s="3"/>
    </row>
    <row r="50" spans="3:102" x14ac:dyDescent="0.2"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U50" s="8"/>
      <c r="CW50" s="3"/>
      <c r="CX50" s="3"/>
    </row>
    <row r="51" spans="3:102" x14ac:dyDescent="0.2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U51" s="8"/>
      <c r="CW51" s="3"/>
      <c r="CX51" s="3"/>
    </row>
    <row r="52" spans="3:102" x14ac:dyDescent="0.2"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U52" s="8"/>
      <c r="CW52" s="3"/>
      <c r="CX52" s="3"/>
    </row>
    <row r="53" spans="3:102" x14ac:dyDescent="0.2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U53" s="8"/>
      <c r="CW53" s="3"/>
      <c r="CX53" s="3"/>
    </row>
    <row r="54" spans="3:102" x14ac:dyDescent="0.2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U54" s="8"/>
      <c r="CW54" s="3"/>
      <c r="CX54" s="3"/>
    </row>
    <row r="55" spans="3:102" x14ac:dyDescent="0.2"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U55" s="8"/>
      <c r="CW55" s="3"/>
      <c r="CX55" s="3"/>
    </row>
    <row r="56" spans="3:102" x14ac:dyDescent="0.2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U56" s="8"/>
      <c r="CW56" s="3"/>
      <c r="CX56" s="3"/>
    </row>
    <row r="57" spans="3:102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U57" s="8"/>
      <c r="CW57" s="3"/>
      <c r="CX57" s="3"/>
    </row>
    <row r="58" spans="3:102" x14ac:dyDescent="0.2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U58" s="8"/>
      <c r="CW58" s="3"/>
      <c r="CX58" s="3"/>
    </row>
    <row r="59" spans="3:102" x14ac:dyDescent="0.2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U59" s="8"/>
      <c r="CW59" s="3"/>
      <c r="CX59" s="3"/>
    </row>
    <row r="60" spans="3:102" x14ac:dyDescent="0.2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U60" s="8"/>
      <c r="CW60" s="3"/>
      <c r="CX60" s="3"/>
    </row>
    <row r="61" spans="3:102" x14ac:dyDescent="0.2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U61" s="8"/>
      <c r="CW61" s="3"/>
      <c r="CX61" s="3"/>
    </row>
    <row r="62" spans="3:102" x14ac:dyDescent="0.2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U62" s="8"/>
      <c r="CW62" s="3"/>
      <c r="CX62" s="3"/>
    </row>
    <row r="63" spans="3:102" x14ac:dyDescent="0.2"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U63" s="8"/>
      <c r="CW63" s="3"/>
      <c r="CX63" s="3"/>
    </row>
    <row r="64" spans="3:102" x14ac:dyDescent="0.2"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U64" s="8"/>
      <c r="CW64" s="3"/>
      <c r="CX64" s="3"/>
    </row>
    <row r="65" spans="3:102" x14ac:dyDescent="0.2"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U65" s="8"/>
      <c r="CW65" s="3"/>
      <c r="CX65" s="3"/>
    </row>
    <row r="66" spans="3:102" x14ac:dyDescent="0.2"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U66" s="8"/>
      <c r="CW66" s="3"/>
      <c r="CX66" s="3"/>
    </row>
    <row r="67" spans="3:102" x14ac:dyDescent="0.2"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U67" s="8"/>
      <c r="CW67" s="3"/>
      <c r="CX67" s="3"/>
    </row>
    <row r="68" spans="3:102" x14ac:dyDescent="0.2"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U68" s="8"/>
      <c r="CW68" s="3"/>
      <c r="CX68" s="3"/>
    </row>
    <row r="69" spans="3:102" x14ac:dyDescent="0.2"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U69" s="8"/>
      <c r="CW69" s="3"/>
      <c r="CX69" s="3"/>
    </row>
    <row r="70" spans="3:102" x14ac:dyDescent="0.2"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U70" s="8"/>
      <c r="CW70" s="3"/>
      <c r="CX70" s="3"/>
    </row>
    <row r="71" spans="3:102" x14ac:dyDescent="0.2"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U71" s="8"/>
      <c r="CW71" s="3"/>
      <c r="CX71" s="3"/>
    </row>
    <row r="72" spans="3:102" x14ac:dyDescent="0.2"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U72" s="8"/>
      <c r="CW72" s="3"/>
      <c r="CX72" s="3"/>
    </row>
  </sheetData>
  <sortState xmlns:xlrd2="http://schemas.microsoft.com/office/spreadsheetml/2017/richdata2" ref="A2:CX47">
    <sortCondition ref="B2:B47"/>
  </sortState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TAS and diagrams</vt:lpstr>
      <vt:lpstr>Uncorrected</vt:lpstr>
      <vt:lpstr>Corrected</vt:lpstr>
      <vt:lpstr>Corrected + Normalized</vt:lpstr>
      <vt:lpstr>Litterature</vt:lpstr>
      <vt:lpstr>Berthod et al. 2021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LACOMBE</dc:creator>
  <cp:lastModifiedBy>Microsoft Office User</cp:lastModifiedBy>
  <dcterms:created xsi:type="dcterms:W3CDTF">2022-05-30T09:52:54Z</dcterms:created>
  <dcterms:modified xsi:type="dcterms:W3CDTF">2022-12-13T14:57:46Z</dcterms:modified>
</cp:coreProperties>
</file>