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Ex2.xml" ContentType="application/vnd.ms-office.chartex+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Ex3.xml" ContentType="application/vnd.ms-office.chartex+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charts/chartEx4.xml" ContentType="application/vnd.ms-office.chartex+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ml.chartshapes+xml"/>
  <Override PartName="/xl/charts/chartEx5.xml" ContentType="application/vnd.ms-office.chartex+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ml.chartshapes+xml"/>
  <Override PartName="/xl/charts/chartEx6.xml" ContentType="application/vnd.ms-office.chartex+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8.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ml.chartshapes+xml"/>
  <Override PartName="/xl/charts/chartEx7.xml" ContentType="application/vnd.ms-office.chartex+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ml.chartshapes+xml"/>
  <Override PartName="/xl/charts/chartEx8.xml" ContentType="application/vnd.ms-office.chartex+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ml.chartshapes+xml"/>
  <Override PartName="/xl/charts/chartEx9.xml" ContentType="application/vnd.ms-office.chartex+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Ex10.xml" ContentType="application/vnd.ms-office.chartex+xml"/>
  <Override PartName="/xl/charts/style20.xml" ContentType="application/vnd.ms-office.chartstyle+xml"/>
  <Override PartName="/xl/charts/colors20.xml" ContentType="application/vnd.ms-office.chartcolorstyle+xml"/>
  <Override PartName="/xl/charts/chart1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ml.chartshapes+xml"/>
  <Override PartName="/xl/charts/chartEx11.xml" ContentType="application/vnd.ms-office.chartex+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ml.chartshapes+xml"/>
  <Override PartName="/xl/charts/chartEx12.xml" ContentType="application/vnd.ms-office.chartex+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14.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ml.chartshapes+xml"/>
  <Override PartName="/xl/charts/chartEx13.xml" ContentType="application/vnd.ms-office.chartex+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15.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ml.chartshapes+xml"/>
  <Override PartName="/xl/charts/chartEx14.xml" ContentType="application/vnd.ms-office.chartex+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rebec\Downloads\"/>
    </mc:Choice>
  </mc:AlternateContent>
  <xr:revisionPtr revIDLastSave="0" documentId="13_ncr:1_{D53CA670-8FE2-469F-9138-35AD79ECB825}" xr6:coauthVersionLast="47" xr6:coauthVersionMax="47" xr10:uidLastSave="{00000000-0000-0000-0000-000000000000}"/>
  <bookViews>
    <workbookView xWindow="-110" yWindow="-110" windowWidth="19420" windowHeight="10300" tabRatio="623" activeTab="1" xr2:uid="{00000000-000D-0000-FFFF-FFFF00000000}"/>
  </bookViews>
  <sheets>
    <sheet name="Originales" sheetId="1" r:id="rId1"/>
    <sheet name="Datos" sheetId="31" r:id="rId2"/>
    <sheet name="Zonas" sheetId="33" r:id="rId3"/>
    <sheet name="Limites" sheetId="10" r:id="rId4"/>
    <sheet name="As" sheetId="20" r:id="rId5"/>
    <sheet name="Ba" sheetId="24" r:id="rId6"/>
    <sheet name="Cd" sheetId="23" r:id="rId7"/>
    <sheet name="Co" sheetId="16" r:id="rId8"/>
    <sheet name="Cr" sheetId="15" r:id="rId9"/>
    <sheet name="Cu" sheetId="18" r:id="rId10"/>
    <sheet name="Hg" sheetId="11" r:id="rId11"/>
    <sheet name="Mo" sheetId="22" r:id="rId12"/>
    <sheet name="Ni" sheetId="17" r:id="rId13"/>
    <sheet name="Pb" sheetId="26" r:id="rId14"/>
    <sheet name="Se" sheetId="21" r:id="rId15"/>
    <sheet name="V" sheetId="14" r:id="rId16"/>
    <sheet name="Zn" sheetId="19" r:id="rId17"/>
    <sheet name="Excedentes" sheetId="32" r:id="rId18"/>
    <sheet name="DPiper" sheetId="9" r:id="rId19"/>
  </sheets>
  <definedNames>
    <definedName name="_xlnm._FilterDatabase" localSheetId="1" hidden="1">Datos!$A$1:$AE$61</definedName>
    <definedName name="_xlnm._FilterDatabase" localSheetId="17" hidden="1">Excedentes!$A$1:$Y$1</definedName>
    <definedName name="_xlchart.v1.0" hidden="1">Datos!$D$1</definedName>
    <definedName name="_xlchart.v1.1" hidden="1">Datos!$D$2:$D$56</definedName>
    <definedName name="_xlchart.v1.10" hidden="1">Datos!$I$1</definedName>
    <definedName name="_xlchart.v1.11" hidden="1">Datos!$I$2:$I$56</definedName>
    <definedName name="_xlchart.v1.12" hidden="1">Datos!$J$1</definedName>
    <definedName name="_xlchart.v1.13" hidden="1">Datos!$J$2:$J$56</definedName>
    <definedName name="_xlchart.v1.14" hidden="1">Datos!$K$1</definedName>
    <definedName name="_xlchart.v1.15" hidden="1">Datos!$K$2:$K$56</definedName>
    <definedName name="_xlchart.v1.16" hidden="1">Datos!$L$1</definedName>
    <definedName name="_xlchart.v1.17" hidden="1">Datos!$L$2:$L$56</definedName>
    <definedName name="_xlchart.v1.18" hidden="1">Datos!$M$1</definedName>
    <definedName name="_xlchart.v1.19" hidden="1">Datos!$M$2:$M$56</definedName>
    <definedName name="_xlchart.v1.2" hidden="1">Datos!$E$1</definedName>
    <definedName name="_xlchart.v1.20" hidden="1">Datos!$N$1</definedName>
    <definedName name="_xlchart.v1.21" hidden="1">Datos!$N$2:$N$56</definedName>
    <definedName name="_xlchart.v1.22" hidden="1">Datos!$O$1</definedName>
    <definedName name="_xlchart.v1.23" hidden="1">Datos!$O$2:$O$56</definedName>
    <definedName name="_xlchart.v1.3" hidden="1">Datos!$E$2:$E$56</definedName>
    <definedName name="_xlchart.v1.4" hidden="1">Datos!$F$1</definedName>
    <definedName name="_xlchart.v1.5" hidden="1">Datos!$F$2:$F$56</definedName>
    <definedName name="_xlchart.v1.6" hidden="1">Datos!$G$1</definedName>
    <definedName name="_xlchart.v1.7" hidden="1">Datos!$G$2:$G$56</definedName>
    <definedName name="_xlchart.v1.8" hidden="1">Datos!$H$1</definedName>
    <definedName name="_xlchart.v1.9" hidden="1">Datos!$H$2:$H$56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8" i="31" l="1"/>
  <c r="O58" i="31"/>
  <c r="N59" i="31"/>
  <c r="O59" i="31"/>
  <c r="N60" i="31"/>
  <c r="O60" i="31"/>
  <c r="N61" i="31"/>
  <c r="O61" i="31"/>
  <c r="N57" i="31"/>
  <c r="O57" i="31"/>
  <c r="D61" i="31"/>
  <c r="D60" i="31"/>
  <c r="E59" i="31"/>
  <c r="F59" i="31"/>
  <c r="G59" i="31"/>
  <c r="H59" i="31"/>
  <c r="I59" i="31"/>
  <c r="J59" i="31"/>
  <c r="K59" i="31"/>
  <c r="L59" i="31"/>
  <c r="M59" i="31"/>
  <c r="D59" i="31"/>
  <c r="D58" i="31"/>
  <c r="E57" i="31" l="1"/>
  <c r="F57" i="31"/>
  <c r="G57" i="31"/>
  <c r="H57" i="31"/>
  <c r="I57" i="31"/>
  <c r="J57" i="31"/>
  <c r="K57" i="31"/>
  <c r="L57" i="31"/>
  <c r="M57" i="31"/>
  <c r="E58" i="31"/>
  <c r="F58" i="31"/>
  <c r="G58" i="31"/>
  <c r="H58" i="31"/>
  <c r="I58" i="31"/>
  <c r="J58" i="31"/>
  <c r="K58" i="31"/>
  <c r="L58" i="31"/>
  <c r="M58" i="31"/>
  <c r="E60" i="31"/>
  <c r="F60" i="31"/>
  <c r="G60" i="31"/>
  <c r="H60" i="31"/>
  <c r="I60" i="31"/>
  <c r="J60" i="31"/>
  <c r="K60" i="31"/>
  <c r="L60" i="31"/>
  <c r="M60" i="31"/>
  <c r="E61" i="31"/>
  <c r="F61" i="31"/>
  <c r="G61" i="31"/>
  <c r="H61" i="31"/>
  <c r="I61" i="31"/>
  <c r="J61" i="31"/>
  <c r="K61" i="31"/>
  <c r="L61" i="31"/>
  <c r="M61" i="31"/>
  <c r="D57" i="31"/>
  <c r="P2" i="31" l="1"/>
  <c r="P3" i="31"/>
  <c r="P4" i="31"/>
  <c r="P5" i="31"/>
  <c r="P6" i="31"/>
  <c r="P7" i="31"/>
  <c r="P8" i="31"/>
  <c r="P9" i="31"/>
  <c r="P10" i="31"/>
  <c r="P11" i="31"/>
  <c r="P12" i="31"/>
  <c r="P13" i="31"/>
  <c r="P14" i="31"/>
  <c r="F70" i="1" l="1"/>
  <c r="F74" i="1" s="1"/>
  <c r="F58" i="1"/>
  <c r="F46" i="1"/>
  <c r="F45" i="1"/>
  <c r="F28" i="1"/>
  <c r="F29" i="1"/>
  <c r="F30" i="1"/>
  <c r="F31" i="1"/>
  <c r="F32" i="1"/>
  <c r="F33" i="1"/>
  <c r="F34" i="1"/>
  <c r="F35" i="1"/>
  <c r="F36" i="1"/>
  <c r="F37" i="1"/>
  <c r="F27" i="1"/>
  <c r="F8" i="1"/>
  <c r="F9" i="1"/>
  <c r="F10" i="1"/>
  <c r="F11" i="1"/>
  <c r="F12" i="1"/>
  <c r="F13" i="1"/>
  <c r="F14" i="1"/>
  <c r="F15" i="1"/>
  <c r="F16" i="1"/>
  <c r="F17" i="1"/>
  <c r="F18" i="1"/>
  <c r="F19" i="1"/>
  <c r="F7" i="1"/>
  <c r="AJ28" i="1"/>
  <c r="AJ29" i="1"/>
  <c r="AJ30" i="1"/>
  <c r="AJ31" i="1"/>
  <c r="AJ32" i="1"/>
  <c r="AJ33" i="1"/>
  <c r="AJ34" i="1"/>
  <c r="AJ35" i="1"/>
  <c r="AJ36" i="1"/>
  <c r="AJ37" i="1"/>
  <c r="AJ7" i="1"/>
  <c r="AJ8" i="1"/>
  <c r="AJ9" i="1"/>
  <c r="AJ10" i="1"/>
  <c r="AJ11" i="1"/>
  <c r="AJ12" i="1"/>
  <c r="AJ13" i="1"/>
  <c r="AJ14" i="1"/>
  <c r="AJ15" i="1"/>
  <c r="AJ16" i="1"/>
  <c r="AJ17" i="1"/>
  <c r="AJ18" i="1"/>
  <c r="AJ19" i="1"/>
  <c r="AJ20" i="1"/>
  <c r="AJ21" i="1"/>
  <c r="AJ22" i="1"/>
  <c r="AJ41" i="1"/>
  <c r="AJ42" i="1"/>
  <c r="AJ43" i="1"/>
  <c r="AJ44" i="1"/>
  <c r="AJ45" i="1"/>
  <c r="AJ46" i="1"/>
  <c r="AJ47" i="1"/>
  <c r="AJ48" i="1"/>
  <c r="AJ49" i="1"/>
  <c r="AJ50" i="1"/>
  <c r="AJ51" i="1"/>
  <c r="AJ52" i="1"/>
  <c r="AJ53" i="1"/>
  <c r="AJ54" i="1"/>
  <c r="AJ55" i="1"/>
  <c r="AJ56" i="1"/>
  <c r="AJ57" i="1"/>
  <c r="AJ58" i="1"/>
  <c r="AJ62" i="1"/>
  <c r="AJ63" i="1"/>
  <c r="AJ64" i="1"/>
  <c r="AJ68" i="1"/>
  <c r="AJ69" i="1"/>
  <c r="AJ70" i="1"/>
  <c r="AJ23" i="1"/>
  <c r="AJ71" i="1"/>
  <c r="AJ72" i="1"/>
  <c r="AJ73" i="1"/>
  <c r="AJ27" i="1"/>
  <c r="D38" i="1"/>
  <c r="E38" i="1"/>
  <c r="D24" i="1"/>
  <c r="E24" i="1"/>
  <c r="D59" i="1"/>
  <c r="E59" i="1"/>
  <c r="H74" i="1"/>
  <c r="I74" i="1"/>
  <c r="X74" i="1"/>
  <c r="J74" i="1"/>
  <c r="K74" i="1"/>
  <c r="L74" i="1"/>
  <c r="V74" i="1"/>
  <c r="M74" i="1"/>
  <c r="N74" i="1"/>
  <c r="W74" i="1"/>
  <c r="O74" i="1"/>
  <c r="P74" i="1"/>
  <c r="S74" i="1"/>
  <c r="T74" i="1"/>
  <c r="D74" i="1"/>
  <c r="E74" i="1"/>
  <c r="F59" i="1" l="1"/>
  <c r="F24" i="1"/>
  <c r="F38" i="1"/>
  <c r="Q74" i="1"/>
  <c r="U74" i="1"/>
  <c r="Y74" i="1"/>
  <c r="Z74" i="1"/>
  <c r="AD74" i="1"/>
  <c r="AE74" i="1"/>
  <c r="AF74" i="1"/>
  <c r="AG74" i="1"/>
  <c r="AH74" i="1"/>
  <c r="AI74" i="1"/>
  <c r="G74" i="1"/>
  <c r="H65" i="1"/>
  <c r="I65" i="1"/>
  <c r="X65" i="1"/>
  <c r="J65" i="1"/>
  <c r="K65" i="1"/>
  <c r="V65" i="1"/>
  <c r="M65" i="1"/>
  <c r="N65" i="1"/>
  <c r="W65" i="1"/>
  <c r="O65" i="1"/>
  <c r="P65" i="1"/>
  <c r="AD65" i="1"/>
  <c r="AE65" i="1"/>
  <c r="AF65" i="1"/>
  <c r="AG65" i="1"/>
  <c r="AH65" i="1"/>
  <c r="AI65" i="1"/>
  <c r="H59" i="1"/>
  <c r="I59" i="1"/>
  <c r="X59" i="1"/>
  <c r="J59" i="1"/>
  <c r="K59" i="1"/>
  <c r="L59" i="1"/>
  <c r="V59" i="1"/>
  <c r="M59" i="1"/>
  <c r="N59" i="1"/>
  <c r="W59" i="1"/>
  <c r="O59" i="1"/>
  <c r="P59" i="1"/>
  <c r="S59" i="1"/>
  <c r="T59" i="1"/>
  <c r="Q59" i="1"/>
  <c r="U59" i="1"/>
  <c r="Y59" i="1"/>
  <c r="Z59" i="1"/>
  <c r="AA59" i="1"/>
  <c r="AB59" i="1"/>
  <c r="AC59" i="1"/>
  <c r="AD59" i="1"/>
  <c r="AE59" i="1"/>
  <c r="AF59" i="1"/>
  <c r="AG59" i="1"/>
  <c r="AH59" i="1"/>
  <c r="AI59" i="1"/>
  <c r="G59" i="1"/>
  <c r="H24" i="1"/>
  <c r="I24" i="1"/>
  <c r="X24" i="1"/>
  <c r="J24" i="1"/>
  <c r="K24" i="1"/>
  <c r="L24" i="1"/>
  <c r="V24" i="1"/>
  <c r="M24" i="1"/>
  <c r="N24" i="1"/>
  <c r="W24" i="1"/>
  <c r="O24" i="1"/>
  <c r="P24" i="1"/>
  <c r="S24" i="1"/>
  <c r="Q24" i="1"/>
  <c r="U24" i="1"/>
  <c r="Y24" i="1"/>
  <c r="Z24" i="1"/>
  <c r="AA24" i="1"/>
  <c r="AB24" i="1"/>
  <c r="AC24" i="1"/>
  <c r="AD24" i="1"/>
  <c r="AE24" i="1"/>
  <c r="AF24" i="1"/>
  <c r="AG24" i="1"/>
  <c r="AH24" i="1"/>
  <c r="AI24" i="1"/>
  <c r="H38" i="1"/>
  <c r="I38" i="1"/>
  <c r="X38" i="1"/>
  <c r="J38" i="1"/>
  <c r="K38" i="1"/>
  <c r="L38" i="1"/>
  <c r="V38" i="1"/>
  <c r="M38" i="1"/>
  <c r="N38" i="1"/>
  <c r="W38" i="1"/>
  <c r="O38" i="1"/>
  <c r="P38" i="1"/>
  <c r="S38" i="1"/>
  <c r="Q38" i="1"/>
  <c r="U38" i="1"/>
  <c r="Y38" i="1"/>
  <c r="Z38" i="1"/>
  <c r="AA38" i="1"/>
  <c r="AB38" i="1"/>
  <c r="AC38" i="1"/>
  <c r="AD38" i="1"/>
  <c r="AE38" i="1"/>
  <c r="AF38" i="1"/>
  <c r="AG38" i="1"/>
  <c r="AH38" i="1"/>
  <c r="AI38" i="1"/>
  <c r="R69" i="1"/>
  <c r="R70" i="1"/>
  <c r="R23" i="1"/>
  <c r="R71" i="1"/>
  <c r="R72" i="1"/>
  <c r="R73" i="1"/>
  <c r="R46" i="1"/>
  <c r="R8" i="1"/>
  <c r="R9" i="1"/>
  <c r="R10" i="1"/>
  <c r="R11" i="1"/>
  <c r="R12" i="1"/>
  <c r="R13" i="1"/>
  <c r="R14" i="1"/>
  <c r="R15" i="1"/>
  <c r="R16" i="1"/>
  <c r="R17" i="1"/>
  <c r="R18" i="1"/>
  <c r="R19" i="1"/>
  <c r="R20" i="1"/>
  <c r="R21" i="1"/>
  <c r="R22" i="1"/>
  <c r="R68" i="1"/>
  <c r="R45" i="1"/>
  <c r="R7" i="1"/>
  <c r="R28" i="1"/>
  <c r="R29" i="1"/>
  <c r="R30" i="1"/>
  <c r="R31" i="1"/>
  <c r="R32" i="1"/>
  <c r="R33" i="1"/>
  <c r="R34" i="1"/>
  <c r="R35" i="1"/>
  <c r="R36" i="1"/>
  <c r="R37" i="1"/>
  <c r="R27" i="1"/>
  <c r="R59" i="1" l="1"/>
  <c r="R24" i="1"/>
  <c r="R38" i="1"/>
  <c r="R74" i="1"/>
  <c r="P49" i="31"/>
  <c r="P50" i="31"/>
  <c r="P18" i="31"/>
  <c r="P51" i="31"/>
  <c r="P52" i="31"/>
  <c r="P53" i="31"/>
  <c r="P48" i="31"/>
  <c r="P22" i="31" l="1"/>
  <c r="X3" i="32" l="1"/>
  <c r="Y3" i="32" s="1"/>
  <c r="X4" i="32"/>
  <c r="Y4" i="32" s="1"/>
  <c r="X5" i="32"/>
  <c r="Y5" i="32" s="1"/>
  <c r="X6" i="32"/>
  <c r="Y6" i="32" s="1"/>
  <c r="X7" i="32"/>
  <c r="Y7" i="32" s="1"/>
  <c r="X8" i="32"/>
  <c r="Y8" i="32" s="1"/>
  <c r="X9" i="32"/>
  <c r="Y9" i="32" s="1"/>
  <c r="X10" i="32"/>
  <c r="Y10" i="32" s="1"/>
  <c r="X11" i="32"/>
  <c r="Y11" i="32" s="1"/>
  <c r="X12" i="32"/>
  <c r="Y12" i="32" s="1"/>
  <c r="X13" i="32"/>
  <c r="Y13" i="32" s="1"/>
  <c r="X14" i="32"/>
  <c r="Y14" i="32" s="1"/>
  <c r="X15" i="32"/>
  <c r="Y15" i="32" s="1"/>
  <c r="X16" i="32"/>
  <c r="Y16" i="32" s="1"/>
  <c r="X17" i="32"/>
  <c r="Y17" i="32" s="1"/>
  <c r="X18" i="32"/>
  <c r="Y18" i="32" s="1"/>
  <c r="X19" i="32"/>
  <c r="Y19" i="32" s="1"/>
  <c r="X20" i="32"/>
  <c r="Y20" i="32" s="1"/>
  <c r="X21" i="32"/>
  <c r="Y21" i="32" s="1"/>
  <c r="X22" i="32"/>
  <c r="Y22" i="32" s="1"/>
  <c r="X23" i="32"/>
  <c r="Y23" i="32" s="1"/>
  <c r="X24" i="32"/>
  <c r="Y24" i="32" s="1"/>
  <c r="X25" i="32"/>
  <c r="Y25" i="32" s="1"/>
  <c r="X26" i="32"/>
  <c r="Y26" i="32" s="1"/>
  <c r="X27" i="32"/>
  <c r="Y27" i="32" s="1"/>
  <c r="X28" i="32"/>
  <c r="Y28" i="32" s="1"/>
  <c r="X29" i="32"/>
  <c r="X30" i="32"/>
  <c r="Y30" i="32" s="1"/>
  <c r="X31" i="32"/>
  <c r="Y31" i="32" s="1"/>
  <c r="X32" i="32"/>
  <c r="Y32" i="32" s="1"/>
  <c r="X33" i="32"/>
  <c r="Y33" i="32" s="1"/>
  <c r="X34" i="32"/>
  <c r="Y34" i="32" s="1"/>
  <c r="X35" i="32"/>
  <c r="Y35" i="32" s="1"/>
  <c r="X36" i="32"/>
  <c r="Y36" i="32" s="1"/>
  <c r="X37" i="32"/>
  <c r="Y37" i="32" s="1"/>
  <c r="X2" i="32"/>
  <c r="X38" i="32" s="1"/>
  <c r="Y38" i="32" s="1"/>
  <c r="P20" i="31"/>
  <c r="P21" i="31"/>
  <c r="P23" i="31"/>
  <c r="P24" i="31"/>
  <c r="P25" i="31"/>
  <c r="P26" i="31"/>
  <c r="P27" i="31"/>
  <c r="P28" i="31"/>
  <c r="P29" i="31"/>
  <c r="P15" i="31"/>
  <c r="P16" i="31"/>
  <c r="P17" i="31"/>
  <c r="P34" i="31"/>
  <c r="P35" i="31"/>
  <c r="P19" i="31"/>
  <c r="G38" i="1"/>
  <c r="AJ38" i="1" s="1"/>
  <c r="G24" i="1"/>
  <c r="G65" i="1"/>
  <c r="N44" i="32" l="1"/>
  <c r="O44" i="32" s="1"/>
  <c r="N45" i="32"/>
  <c r="N42" i="32"/>
  <c r="Y2" i="32"/>
  <c r="N43" i="32"/>
  <c r="O43" i="32" s="1"/>
  <c r="P43" i="32" s="1"/>
  <c r="Y29" i="32"/>
  <c r="N46" i="32"/>
  <c r="O46" i="32" s="1"/>
  <c r="P44" i="32" s="1"/>
  <c r="O45" i="32" l="1"/>
  <c r="P45" i="32" s="1"/>
  <c r="O42" i="32"/>
  <c r="P42" i="32" s="1"/>
  <c r="I86" i="10" l="1"/>
  <c r="J86" i="10"/>
  <c r="I79" i="10"/>
  <c r="J79" i="10"/>
  <c r="I78" i="10"/>
  <c r="J78" i="10"/>
  <c r="I83" i="10"/>
  <c r="J83" i="10"/>
  <c r="I80" i="10"/>
  <c r="J80" i="10"/>
  <c r="I87" i="10"/>
  <c r="J87" i="10"/>
  <c r="I75" i="10"/>
  <c r="J75" i="10"/>
  <c r="I85" i="10"/>
  <c r="J85" i="10"/>
  <c r="I82" i="10"/>
  <c r="J82" i="10"/>
  <c r="I77" i="10"/>
  <c r="J77" i="10"/>
  <c r="I76" i="10"/>
  <c r="J76" i="10"/>
  <c r="I84" i="10"/>
  <c r="J84" i="10"/>
  <c r="I81" i="10"/>
  <c r="J81" i="10"/>
  <c r="O2" i="9" l="1"/>
  <c r="O3" i="9"/>
  <c r="O4" i="9"/>
  <c r="O5" i="9"/>
  <c r="O6" i="9"/>
  <c r="O7" i="9"/>
  <c r="O8" i="9"/>
  <c r="O9" i="9"/>
  <c r="O10" i="9"/>
  <c r="O11" i="9"/>
  <c r="O12" i="9"/>
  <c r="O13" i="9"/>
  <c r="O14" i="9"/>
  <c r="O15" i="9"/>
  <c r="O16" i="9"/>
  <c r="O17" i="9"/>
  <c r="O18" i="9"/>
  <c r="O19" i="9"/>
  <c r="O20" i="9"/>
  <c r="O21" i="9"/>
  <c r="O22" i="9"/>
  <c r="O23" i="9"/>
  <c r="O24" i="9"/>
  <c r="O25" i="9"/>
  <c r="N2" i="9"/>
  <c r="N3" i="9"/>
  <c r="N4" i="9"/>
  <c r="N5" i="9"/>
  <c r="N6" i="9"/>
  <c r="N7" i="9"/>
  <c r="N8" i="9"/>
  <c r="N9" i="9"/>
  <c r="N10" i="9"/>
  <c r="N11" i="9"/>
  <c r="N12" i="9"/>
  <c r="N13" i="9"/>
  <c r="N14" i="9"/>
  <c r="N15" i="9"/>
  <c r="N16" i="9"/>
  <c r="N17" i="9"/>
  <c r="N18" i="9"/>
  <c r="N19" i="9"/>
  <c r="N20" i="9"/>
  <c r="N21" i="9"/>
  <c r="N22" i="9"/>
  <c r="N23" i="9"/>
  <c r="N24" i="9"/>
  <c r="N25" i="9"/>
  <c r="M25" i="9"/>
  <c r="M3" i="9"/>
  <c r="P3" i="9" s="1"/>
  <c r="M4" i="9"/>
  <c r="M5" i="9"/>
  <c r="P5" i="9" s="1"/>
  <c r="M6" i="9"/>
  <c r="M7" i="9"/>
  <c r="P7" i="9" s="1"/>
  <c r="M8" i="9"/>
  <c r="M9" i="9"/>
  <c r="M10" i="9"/>
  <c r="M11" i="9"/>
  <c r="P11" i="9" s="1"/>
  <c r="M12" i="9"/>
  <c r="M13" i="9"/>
  <c r="P13" i="9" s="1"/>
  <c r="M14" i="9"/>
  <c r="P14" i="9" s="1"/>
  <c r="M15" i="9"/>
  <c r="P15" i="9" s="1"/>
  <c r="M16" i="9"/>
  <c r="M17" i="9"/>
  <c r="M18" i="9"/>
  <c r="M19" i="9"/>
  <c r="P19" i="9" s="1"/>
  <c r="M20" i="9"/>
  <c r="M21" i="9"/>
  <c r="P21" i="9" s="1"/>
  <c r="M22" i="9"/>
  <c r="P22" i="9" s="1"/>
  <c r="M23" i="9"/>
  <c r="P23" i="9" s="1"/>
  <c r="M24" i="9"/>
  <c r="M2" i="9"/>
  <c r="P2" i="9" s="1"/>
  <c r="G2" i="9"/>
  <c r="H2" i="9"/>
  <c r="G3" i="9"/>
  <c r="H3" i="9"/>
  <c r="G4" i="9"/>
  <c r="H4" i="9"/>
  <c r="G5" i="9"/>
  <c r="H5" i="9"/>
  <c r="I5" i="9" s="1"/>
  <c r="G6" i="9"/>
  <c r="H6" i="9"/>
  <c r="G7" i="9"/>
  <c r="H7" i="9"/>
  <c r="G8" i="9"/>
  <c r="H8" i="9"/>
  <c r="G9" i="9"/>
  <c r="H9" i="9"/>
  <c r="G10" i="9"/>
  <c r="H10" i="9"/>
  <c r="G11" i="9"/>
  <c r="H11" i="9"/>
  <c r="G12" i="9"/>
  <c r="H12" i="9"/>
  <c r="G13" i="9"/>
  <c r="H13" i="9"/>
  <c r="G14" i="9"/>
  <c r="H14" i="9"/>
  <c r="G15" i="9"/>
  <c r="H15" i="9"/>
  <c r="G16" i="9"/>
  <c r="H16" i="9"/>
  <c r="G17" i="9"/>
  <c r="H17" i="9"/>
  <c r="G18" i="9"/>
  <c r="H18" i="9"/>
  <c r="G19" i="9"/>
  <c r="H19" i="9"/>
  <c r="G20" i="9"/>
  <c r="H20" i="9"/>
  <c r="G21" i="9"/>
  <c r="H21" i="9"/>
  <c r="I21" i="9" s="1"/>
  <c r="G22" i="9"/>
  <c r="H22" i="9"/>
  <c r="G23" i="9"/>
  <c r="H23" i="9"/>
  <c r="G24" i="9"/>
  <c r="H24" i="9"/>
  <c r="G25" i="9"/>
  <c r="H25" i="9"/>
  <c r="I25" i="9" s="1"/>
  <c r="F3" i="9"/>
  <c r="F4" i="9"/>
  <c r="F5" i="9"/>
  <c r="F6" i="9"/>
  <c r="F7" i="9"/>
  <c r="F8" i="9"/>
  <c r="I8" i="9" s="1"/>
  <c r="F9" i="9"/>
  <c r="I9" i="9" s="1"/>
  <c r="F10" i="9"/>
  <c r="F11" i="9"/>
  <c r="F12" i="9"/>
  <c r="F13" i="9"/>
  <c r="F14" i="9"/>
  <c r="F15" i="9"/>
  <c r="F16" i="9"/>
  <c r="I16" i="9" s="1"/>
  <c r="F17" i="9"/>
  <c r="I17" i="9" s="1"/>
  <c r="F18" i="9"/>
  <c r="F19" i="9"/>
  <c r="F20" i="9"/>
  <c r="F21" i="9"/>
  <c r="F22" i="9"/>
  <c r="F23" i="9"/>
  <c r="I23" i="9" s="1"/>
  <c r="F24" i="9"/>
  <c r="I24" i="9" s="1"/>
  <c r="F25" i="9"/>
  <c r="F2" i="9"/>
  <c r="P6" i="9"/>
  <c r="P10" i="9"/>
  <c r="I15" i="9" l="1"/>
  <c r="I7" i="9"/>
  <c r="P9" i="9"/>
  <c r="I14" i="9"/>
  <c r="I13" i="9"/>
  <c r="I19" i="9"/>
  <c r="I11" i="9"/>
  <c r="I3" i="9"/>
  <c r="P17" i="9"/>
  <c r="I20" i="9"/>
  <c r="I12" i="9"/>
  <c r="I4" i="9"/>
  <c r="P24" i="9"/>
  <c r="P16" i="9"/>
  <c r="P8" i="9"/>
  <c r="I18" i="9"/>
  <c r="P20" i="9"/>
  <c r="P12" i="9"/>
  <c r="I22" i="9"/>
  <c r="I10" i="9"/>
  <c r="I6" i="9"/>
  <c r="P25" i="9"/>
  <c r="P18" i="9"/>
  <c r="P4" i="9"/>
  <c r="I2" i="9"/>
</calcChain>
</file>

<file path=xl/sharedStrings.xml><?xml version="1.0" encoding="utf-8"?>
<sst xmlns="http://schemas.openxmlformats.org/spreadsheetml/2006/main" count="982" uniqueCount="452">
  <si>
    <t>Muestra</t>
  </si>
  <si>
    <t>C (%)</t>
  </si>
  <si>
    <t>S (%)</t>
  </si>
  <si>
    <t>TIC (%)</t>
  </si>
  <si>
    <t>PT-VV01</t>
  </si>
  <si>
    <t>7335-1</t>
  </si>
  <si>
    <t>PT-VV02</t>
  </si>
  <si>
    <t>7335-2</t>
  </si>
  <si>
    <t>PT-VV03</t>
  </si>
  <si>
    <t>7335-3</t>
  </si>
  <si>
    <t>PT-VV04</t>
  </si>
  <si>
    <t>7335-4</t>
  </si>
  <si>
    <t>PT-VV05</t>
  </si>
  <si>
    <t>7335-5</t>
  </si>
  <si>
    <t>PT-VV06</t>
  </si>
  <si>
    <t>7335-6</t>
  </si>
  <si>
    <t>PT-VV07</t>
  </si>
  <si>
    <t>7335-7</t>
  </si>
  <si>
    <t>PT-VV08</t>
  </si>
  <si>
    <t>7335-8</t>
  </si>
  <si>
    <t>PT-VV09</t>
  </si>
  <si>
    <t>7335-9</t>
  </si>
  <si>
    <t>PT-VV10</t>
  </si>
  <si>
    <t>7335-10</t>
  </si>
  <si>
    <t>PT-VV11</t>
  </si>
  <si>
    <t>7335-11</t>
  </si>
  <si>
    <t>Fe(II) (%)</t>
  </si>
  <si>
    <t>P2O5 (g/Kg)</t>
  </si>
  <si>
    <t>Hg (µg/g)</t>
  </si>
  <si>
    <t>Cl (%)</t>
  </si>
  <si>
    <t>F (µg/g)</t>
  </si>
  <si>
    <t>SO4(%)</t>
  </si>
  <si>
    <t>Be(μg/g)</t>
  </si>
  <si>
    <t>V(μg/g)</t>
  </si>
  <si>
    <t>Co(μg/g)</t>
  </si>
  <si>
    <t>Ni(μg/g)</t>
  </si>
  <si>
    <t>Cu(μg/g)</t>
  </si>
  <si>
    <t>Zn(μg/g)</t>
  </si>
  <si>
    <t>As(μg/g)</t>
  </si>
  <si>
    <t>Se(μg/g)</t>
  </si>
  <si>
    <t>Mo(μg/g)</t>
  </si>
  <si>
    <t>Ag(μg/g)</t>
  </si>
  <si>
    <t>Cd(μg/g)</t>
  </si>
  <si>
    <t>Sb(μg/g)</t>
  </si>
  <si>
    <t>Ba(μg/g)</t>
  </si>
  <si>
    <t>Tl(μg/g)</t>
  </si>
  <si>
    <t>Pb(μg/g)</t>
  </si>
  <si>
    <t>Th(μg/g)</t>
  </si>
  <si>
    <t>U(μg/g)</t>
  </si>
  <si>
    <t>Cr(μg/g)</t>
  </si>
  <si>
    <t xml:space="preserve">7335-01 </t>
  </si>
  <si>
    <t xml:space="preserve">7335-02 </t>
  </si>
  <si>
    <t xml:space="preserve">7335-03 </t>
  </si>
  <si>
    <t xml:space="preserve">7335-04 </t>
  </si>
  <si>
    <t xml:space="preserve">7335-05 </t>
  </si>
  <si>
    <t xml:space="preserve">7335-06 </t>
  </si>
  <si>
    <t xml:space="preserve">7335-07 </t>
  </si>
  <si>
    <t xml:space="preserve">7335-08 </t>
  </si>
  <si>
    <t xml:space="preserve">7335-09 </t>
  </si>
  <si>
    <t xml:space="preserve">7335-10 </t>
  </si>
  <si>
    <t xml:space="preserve">7335-11 </t>
  </si>
  <si>
    <t>7336-01</t>
  </si>
  <si>
    <t>7336-02</t>
  </si>
  <si>
    <t>7336-03</t>
  </si>
  <si>
    <t>7336-04</t>
  </si>
  <si>
    <t>7336-05</t>
  </si>
  <si>
    <t>7336-06</t>
  </si>
  <si>
    <t>7336-07</t>
  </si>
  <si>
    <t>7336-08</t>
  </si>
  <si>
    <t>7336-09</t>
  </si>
  <si>
    <t>7336-10</t>
  </si>
  <si>
    <t>7336-11</t>
  </si>
  <si>
    <t>7336-12</t>
  </si>
  <si>
    <t>7336-13</t>
  </si>
  <si>
    <t>B-VV01</t>
  </si>
  <si>
    <t>7336-1</t>
  </si>
  <si>
    <t>B-VV02</t>
  </si>
  <si>
    <t>7336-2</t>
  </si>
  <si>
    <t>B-VV03</t>
  </si>
  <si>
    <t>7336-3</t>
  </si>
  <si>
    <t>B-VV04</t>
  </si>
  <si>
    <t>7336-4</t>
  </si>
  <si>
    <t>B-VV05</t>
  </si>
  <si>
    <t>7336-5</t>
  </si>
  <si>
    <t>B-VV06</t>
  </si>
  <si>
    <t>7336-6</t>
  </si>
  <si>
    <t>B-VV07</t>
  </si>
  <si>
    <t>7336-7</t>
  </si>
  <si>
    <t>B-VV08</t>
  </si>
  <si>
    <t>7336-8</t>
  </si>
  <si>
    <t>B-VV09</t>
  </si>
  <si>
    <t>7336-9</t>
  </si>
  <si>
    <t>B-VV10</t>
  </si>
  <si>
    <t>B-VV12</t>
  </si>
  <si>
    <t>B-VV13</t>
  </si>
  <si>
    <t>B-VV14</t>
  </si>
  <si>
    <t xml:space="preserve">7651-01 </t>
  </si>
  <si>
    <t xml:space="preserve">7651-02 </t>
  </si>
  <si>
    <t xml:space="preserve">7651-03 </t>
  </si>
  <si>
    <t>CJ</t>
  </si>
  <si>
    <t>CPA</t>
  </si>
  <si>
    <t>SUMA</t>
  </si>
  <si>
    <t>ID</t>
  </si>
  <si>
    <t>Zn %</t>
  </si>
  <si>
    <t>Cu %</t>
  </si>
  <si>
    <t>Cd %</t>
  </si>
  <si>
    <t>As %</t>
  </si>
  <si>
    <t>Pb %</t>
  </si>
  <si>
    <t>Ni %</t>
  </si>
  <si>
    <t>Cd(mg/kg)</t>
  </si>
  <si>
    <t>As(mg/kg)</t>
  </si>
  <si>
    <t>Pb(mg/kg)</t>
  </si>
  <si>
    <t>Se(mg/kg)</t>
  </si>
  <si>
    <t>Mo(mg/kg)</t>
  </si>
  <si>
    <t>Ba(mg/kg)</t>
  </si>
  <si>
    <t>V (mg/kg)</t>
  </si>
  <si>
    <t>Cr (mg/kg)</t>
  </si>
  <si>
    <t>Co (mg/kg)</t>
  </si>
  <si>
    <t>Ni (mg/kg)</t>
  </si>
  <si>
    <t>Cu (mg/kg)</t>
  </si>
  <si>
    <t>Zn (mg/kg)</t>
  </si>
  <si>
    <t>Media</t>
  </si>
  <si>
    <t>Mediana</t>
  </si>
  <si>
    <t>Desv. típica</t>
  </si>
  <si>
    <t>METALS</t>
  </si>
  <si>
    <t>As</t>
  </si>
  <si>
    <t>Pb</t>
  </si>
  <si>
    <t>Cr</t>
  </si>
  <si>
    <t>Cd</t>
  </si>
  <si>
    <t>Cu</t>
  </si>
  <si>
    <t>Mn</t>
  </si>
  <si>
    <t>Fe</t>
  </si>
  <si>
    <t>Zn</t>
  </si>
  <si>
    <t>Moderately polluted</t>
  </si>
  <si>
    <t>Not polluted</t>
  </si>
  <si>
    <t>Heavily polluted</t>
  </si>
  <si>
    <t>ND</t>
  </si>
  <si>
    <t>&lt;40</t>
  </si>
  <si>
    <t>&lt;25</t>
  </si>
  <si>
    <t>…</t>
  </si>
  <si>
    <t>&lt;300</t>
  </si>
  <si>
    <t>&lt;90</t>
  </si>
  <si>
    <t>90-200</t>
  </si>
  <si>
    <t>300-500</t>
  </si>
  <si>
    <t>25-50</t>
  </si>
  <si>
    <t>&lt;6</t>
  </si>
  <si>
    <t>25-75</t>
  </si>
  <si>
    <t>40-60</t>
  </si>
  <si>
    <t>&gt;60</t>
  </si>
  <si>
    <t>&gt;75</t>
  </si>
  <si>
    <t>&gt;50</t>
  </si>
  <si>
    <t>&gt;500</t>
  </si>
  <si>
    <t>&gt;200</t>
  </si>
  <si>
    <t>&gt;6</t>
  </si>
  <si>
    <t>CONCENTRACIONES NATURALES mg/kg (s.m.m.)</t>
  </si>
  <si>
    <t>Hg</t>
  </si>
  <si>
    <t>Ni</t>
  </si>
  <si>
    <r>
      <t>C</t>
    </r>
    <r>
      <rPr>
        <sz val="6"/>
        <color theme="1"/>
        <rFont val="Calibri"/>
        <family val="2"/>
        <scheme val="minor"/>
      </rPr>
      <t>0</t>
    </r>
  </si>
  <si>
    <r>
      <t>C</t>
    </r>
    <r>
      <rPr>
        <sz val="6"/>
        <color theme="1"/>
        <rFont val="Calibri"/>
        <family val="2"/>
        <scheme val="minor"/>
      </rPr>
      <t>100</t>
    </r>
  </si>
  <si>
    <t>Metals</t>
  </si>
  <si>
    <t>Coliformes fecales o E. Coli</t>
  </si>
  <si>
    <t>Estreptococos fecales</t>
  </si>
  <si>
    <t>Hongos</t>
  </si>
  <si>
    <t>Hidrocarburos totales</t>
  </si>
  <si>
    <t>Mercurio</t>
  </si>
  <si>
    <t>Cadmio</t>
  </si>
  <si>
    <t>Plomo</t>
  </si>
  <si>
    <t>Cobre</t>
  </si>
  <si>
    <t>Zinc</t>
  </si>
  <si>
    <t>Carbono Orgánico Total</t>
  </si>
  <si>
    <t>Porcentaje de finos</t>
  </si>
  <si>
    <t>250 mg/kg</t>
  </si>
  <si>
    <t>50 mg/kg</t>
  </si>
  <si>
    <t>60 mg/kg</t>
  </si>
  <si>
    <t>0,5 mg/kg</t>
  </si>
  <si>
    <t>0,3 mg/kg</t>
  </si>
  <si>
    <t>125 mg/kg</t>
  </si>
  <si>
    <t>10.000 ufc/gr</t>
  </si>
  <si>
    <t>30 ufc/gr</t>
  </si>
  <si>
    <t>Otros</t>
  </si>
  <si>
    <t xml:space="preserve">CONCENTRACIONES </t>
  </si>
  <si>
    <t xml:space="preserve">LÍMITE EN </t>
  </si>
  <si>
    <t>SEDIMENTOS</t>
  </si>
  <si>
    <t xml:space="preserve">Calidad </t>
  </si>
  <si>
    <t>microbiológica</t>
  </si>
  <si>
    <t>Calidad</t>
  </si>
  <si>
    <t xml:space="preserve"> química</t>
  </si>
  <si>
    <t>0,1-0,3</t>
  </si>
  <si>
    <t>0,004-0,051</t>
  </si>
  <si>
    <t>7-13</t>
  </si>
  <si>
    <t>10-25</t>
  </si>
  <si>
    <t>4-17</t>
  </si>
  <si>
    <t>7-38</t>
  </si>
  <si>
    <t>Background</t>
  </si>
  <si>
    <t>SQUIRTS</t>
  </si>
  <si>
    <t>TEL</t>
  </si>
  <si>
    <t>PEL</t>
  </si>
  <si>
    <t>Rango intermedio</t>
  </si>
  <si>
    <t>7,24 – 41,6</t>
  </si>
  <si>
    <t>0,7 – 4,2</t>
  </si>
  <si>
    <t>52,3 – 160</t>
  </si>
  <si>
    <t>18,7 – 108</t>
  </si>
  <si>
    <t>0,13 – 0,7</t>
  </si>
  <si>
    <t>15,9 – 42,8</t>
  </si>
  <si>
    <t>30,24 – 112</t>
  </si>
  <si>
    <t>124 – 271</t>
  </si>
  <si>
    <t>Estación</t>
  </si>
  <si>
    <t>Ciudad</t>
  </si>
  <si>
    <t>Jardín A</t>
  </si>
  <si>
    <t>Jardín B</t>
  </si>
  <si>
    <t>Can Pera</t>
  </si>
  <si>
    <t>Antoni</t>
  </si>
  <si>
    <t>1DT</t>
  </si>
  <si>
    <t>Ba</t>
  </si>
  <si>
    <t xml:space="preserve">Hg </t>
  </si>
  <si>
    <t>V</t>
  </si>
  <si>
    <t>U</t>
  </si>
  <si>
    <t>CaCO3</t>
  </si>
  <si>
    <t>7489-01</t>
  </si>
  <si>
    <t>7489-02</t>
  </si>
  <si>
    <t>7489-03</t>
  </si>
  <si>
    <t>cedex</t>
  </si>
  <si>
    <t>epa</t>
  </si>
  <si>
    <t>noaa</t>
  </si>
  <si>
    <t>igme</t>
  </si>
  <si>
    <t>Promedio</t>
  </si>
  <si>
    <t>PORTIXOL</t>
  </si>
  <si>
    <t>BALUARD</t>
  </si>
  <si>
    <t>PLAYAS</t>
  </si>
  <si>
    <t>7401-01</t>
  </si>
  <si>
    <t>7401-02</t>
  </si>
  <si>
    <t>7171-01</t>
  </si>
  <si>
    <t>7171-02</t>
  </si>
  <si>
    <t>7183-01</t>
  </si>
  <si>
    <t>7183-02</t>
  </si>
  <si>
    <t>REF</t>
  </si>
  <si>
    <t>P01</t>
  </si>
  <si>
    <t>P02</t>
  </si>
  <si>
    <t>P03</t>
  </si>
  <si>
    <t>P04</t>
  </si>
  <si>
    <t>P05</t>
  </si>
  <si>
    <t>P06</t>
  </si>
  <si>
    <t>P07</t>
  </si>
  <si>
    <t>P08</t>
  </si>
  <si>
    <t>P09</t>
  </si>
  <si>
    <t>P10</t>
  </si>
  <si>
    <t>P11</t>
  </si>
  <si>
    <t>B01</t>
  </si>
  <si>
    <t>B02</t>
  </si>
  <si>
    <t>B03</t>
  </si>
  <si>
    <t>B04</t>
  </si>
  <si>
    <t>B05</t>
  </si>
  <si>
    <t>B06</t>
  </si>
  <si>
    <t>B07</t>
  </si>
  <si>
    <t>B08</t>
  </si>
  <si>
    <t>B09</t>
  </si>
  <si>
    <t>B10</t>
  </si>
  <si>
    <t>B12</t>
  </si>
  <si>
    <t>B13</t>
  </si>
  <si>
    <t>B14</t>
  </si>
  <si>
    <t>B11</t>
  </si>
  <si>
    <t>B15</t>
  </si>
  <si>
    <t>B16</t>
  </si>
  <si>
    <t>T01</t>
  </si>
  <si>
    <t>T02</t>
  </si>
  <si>
    <t>T03</t>
  </si>
  <si>
    <t>T04</t>
  </si>
  <si>
    <t>T05</t>
  </si>
  <si>
    <t>T06</t>
  </si>
  <si>
    <t>PY01</t>
  </si>
  <si>
    <t>PY02</t>
  </si>
  <si>
    <t>PY03</t>
  </si>
  <si>
    <t>PY MED</t>
  </si>
  <si>
    <t>Baluard</t>
  </si>
  <si>
    <t>Portixol</t>
  </si>
  <si>
    <t>Torrent Gros</t>
  </si>
  <si>
    <t>Metal (Tn)</t>
  </si>
  <si>
    <t>Metal en el volumen (Tn)</t>
  </si>
  <si>
    <t>Excedente (Tn)</t>
  </si>
  <si>
    <t>SUMA (mg /kg)</t>
  </si>
  <si>
    <t>Playas</t>
  </si>
  <si>
    <t>TOTAL</t>
  </si>
  <si>
    <t>P+B+T</t>
  </si>
  <si>
    <t>Metal Promedio (mg metal /kg arena)</t>
  </si>
  <si>
    <t>Ag</t>
  </si>
  <si>
    <t>Be</t>
  </si>
  <si>
    <t>F</t>
  </si>
  <si>
    <t>Sb</t>
  </si>
  <si>
    <t>Th</t>
  </si>
  <si>
    <t>Tl</t>
  </si>
  <si>
    <t>P2O5</t>
  </si>
  <si>
    <t>Boca</t>
  </si>
  <si>
    <t>Distal</t>
  </si>
  <si>
    <t>100m</t>
  </si>
  <si>
    <t>200m</t>
  </si>
  <si>
    <t>Ciudad
Jardín A</t>
  </si>
  <si>
    <t>Ciudad
Jardín B</t>
  </si>
  <si>
    <t>Can Pera
Antoni</t>
  </si>
  <si>
    <t>EPA</t>
  </si>
  <si>
    <t>NOAA</t>
  </si>
  <si>
    <t>CEDEX</t>
  </si>
  <si>
    <t>IGME</t>
  </si>
  <si>
    <t>0,3-0,7-4,2</t>
  </si>
  <si>
    <t>7,24-24-41,6</t>
  </si>
  <si>
    <t>38-124-271</t>
  </si>
  <si>
    <t>13-52,3-160</t>
  </si>
  <si>
    <t>0,051-0,13-0,7</t>
  </si>
  <si>
    <t>17-30,24-112</t>
  </si>
  <si>
    <t>18,7-25-108</t>
  </si>
  <si>
    <t>9,9-15,9-42,8</t>
  </si>
  <si>
    <t>7,24-24-41,6,-</t>
  </si>
  <si>
    <t>MUESTRA</t>
  </si>
  <si>
    <t>VV40</t>
  </si>
  <si>
    <t>7770-01</t>
  </si>
  <si>
    <t>VV47</t>
  </si>
  <si>
    <t>7770-02</t>
  </si>
  <si>
    <t>VV49</t>
  </si>
  <si>
    <t>7770-03</t>
  </si>
  <si>
    <t>VV50</t>
  </si>
  <si>
    <t>7770-04</t>
  </si>
  <si>
    <t>VV51</t>
  </si>
  <si>
    <t>7770-05</t>
  </si>
  <si>
    <t>VV52</t>
  </si>
  <si>
    <t>7770-06</t>
  </si>
  <si>
    <t>VV53</t>
  </si>
  <si>
    <t>7770-07</t>
  </si>
  <si>
    <t>control</t>
  </si>
  <si>
    <t>C01</t>
  </si>
  <si>
    <t>C02</t>
  </si>
  <si>
    <t>C03</t>
  </si>
  <si>
    <t>C04</t>
  </si>
  <si>
    <t>C05</t>
  </si>
  <si>
    <t>C06</t>
  </si>
  <si>
    <t>C07</t>
  </si>
  <si>
    <t>T07</t>
  </si>
  <si>
    <t>T08</t>
  </si>
  <si>
    <t>T09</t>
  </si>
  <si>
    <t>T10</t>
  </si>
  <si>
    <t>T11</t>
  </si>
  <si>
    <t>T12</t>
  </si>
  <si>
    <t>T13</t>
  </si>
  <si>
    <t>T14</t>
  </si>
  <si>
    <t>T15</t>
  </si>
  <si>
    <t>T16</t>
  </si>
  <si>
    <t>T17</t>
  </si>
  <si>
    <t>T18</t>
  </si>
  <si>
    <t>TG01</t>
  </si>
  <si>
    <t>TG02</t>
  </si>
  <si>
    <t>TG03</t>
  </si>
  <si>
    <t>TG04</t>
  </si>
  <si>
    <t>TG05</t>
  </si>
  <si>
    <t>TG06</t>
  </si>
  <si>
    <t>TG07</t>
  </si>
  <si>
    <t>TG08</t>
  </si>
  <si>
    <t>TG09</t>
  </si>
  <si>
    <t>TG10</t>
  </si>
  <si>
    <t>TG11</t>
  </si>
  <si>
    <t>TG12</t>
  </si>
  <si>
    <t>SiO2</t>
  </si>
  <si>
    <t>PROCEDIMIENTOTÉCNICODEENSAYOPARALADETREMINACIÓNDEELEMENTOSTRAZAENMUESTRASSÓLIDASMEDIANTEDIGESTIÓN</t>
  </si>
  <si>
    <t>ÁCIDAASEQUEDAD.MÉTODOESPECTROMÉTRICOICP-MS.</t>
  </si>
  <si>
    <t>PTE-QG-003Ed.0(Anexo10.1)</t>
  </si>
  <si>
    <t>Hg(µg/g)</t>
  </si>
  <si>
    <t>S(%)</t>
  </si>
  <si>
    <t>TIC(%)</t>
  </si>
  <si>
    <t>C(%)</t>
  </si>
  <si>
    <t>Fe(II)(%)</t>
  </si>
  <si>
    <t>P2O5(g/Kg)</t>
  </si>
  <si>
    <t>F(µg/g)</t>
  </si>
  <si>
    <t>Cl(%)</t>
  </si>
  <si>
    <t>1-SEP-ABBOCA</t>
  </si>
  <si>
    <t>0.1</t>
  </si>
  <si>
    <t>2-SEP-ABTALUD</t>
  </si>
  <si>
    <t>0.5</t>
  </si>
  <si>
    <t>3-SEP-ABINTERS</t>
  </si>
  <si>
    <t>TORRENTGROS</t>
  </si>
  <si>
    <t>Cl(µg/g)</t>
  </si>
  <si>
    <t>TALUDEMISARIO</t>
  </si>
  <si>
    <t>BASEEMISARIO</t>
  </si>
  <si>
    <t>7708-01</t>
  </si>
  <si>
    <t>7708-02</t>
  </si>
  <si>
    <t>7708-03</t>
  </si>
  <si>
    <t>7708-04</t>
  </si>
  <si>
    <t>7708-05</t>
  </si>
  <si>
    <t>7708-06</t>
  </si>
  <si>
    <t>7708-07</t>
  </si>
  <si>
    <t>7708-08</t>
  </si>
  <si>
    <t>7708-09</t>
  </si>
  <si>
    <t>7708-10</t>
  </si>
  <si>
    <t>7708-11</t>
  </si>
  <si>
    <t>7708-12</t>
  </si>
  <si>
    <t>7651-01</t>
  </si>
  <si>
    <t>7651-02</t>
  </si>
  <si>
    <t>7651-03</t>
  </si>
  <si>
    <t>Grava</t>
  </si>
  <si>
    <t>Arena</t>
  </si>
  <si>
    <t>Limo</t>
  </si>
  <si>
    <t>B17</t>
  </si>
  <si>
    <t>PY1</t>
  </si>
  <si>
    <t>PY2</t>
  </si>
  <si>
    <t>PY3</t>
  </si>
  <si>
    <t>Fango (%)</t>
  </si>
  <si>
    <t>Arena (%)</t>
  </si>
  <si>
    <t>Grava (%)</t>
  </si>
  <si>
    <t>º</t>
  </si>
  <si>
    <t>Control</t>
  </si>
  <si>
    <t>Beaches</t>
  </si>
  <si>
    <t>Limo (%)</t>
  </si>
  <si>
    <t>Regional index</t>
  </si>
  <si>
    <t>Not Polluted</t>
  </si>
  <si>
    <t>Back</t>
  </si>
  <si>
    <t>ground</t>
  </si>
  <si>
    <t>TEL-PEL</t>
  </si>
  <si>
    <t>TGS</t>
  </si>
  <si>
    <t>PPE</t>
  </si>
  <si>
    <t>B</t>
  </si>
  <si>
    <t>A</t>
  </si>
  <si>
    <t>L</t>
  </si>
  <si>
    <t>R</t>
  </si>
  <si>
    <t>D</t>
  </si>
  <si>
    <t>P</t>
  </si>
  <si>
    <t>O</t>
  </si>
  <si>
    <t>T</t>
  </si>
  <si>
    <t>I</t>
  </si>
  <si>
    <t>X</t>
  </si>
  <si>
    <t>T.</t>
  </si>
  <si>
    <t>G</t>
  </si>
  <si>
    <t>S</t>
  </si>
  <si>
    <t>Igeo&lt;0</t>
  </si>
  <si>
    <t>Unpolluted</t>
  </si>
  <si>
    <t>0&lt;Igeo&lt;1</t>
  </si>
  <si>
    <t>Unpolluted to moderately polluted</t>
  </si>
  <si>
    <t>1&lt;Igeo&lt;2</t>
  </si>
  <si>
    <t>2&lt;Igeo&lt;3</t>
  </si>
  <si>
    <t>Moderately to strongly polluted</t>
  </si>
  <si>
    <t>3&lt;Igeo&lt;4</t>
  </si>
  <si>
    <t>Strongly polluted</t>
  </si>
  <si>
    <t>4&lt;Igeo&lt;5</t>
  </si>
  <si>
    <t>5&lt;Igeo</t>
  </si>
  <si>
    <t>Extremely polluted</t>
  </si>
  <si>
    <r>
      <t>Table 2</t>
    </r>
    <r>
      <rPr>
        <sz val="10"/>
        <color theme="1"/>
        <rFont val="Times New Roman"/>
        <family val="1"/>
      </rPr>
      <t xml:space="preserve"> Range of contamination determined in the Igeo index proposed by Müller (1969)</t>
    </r>
  </si>
  <si>
    <r>
      <t>Table 3</t>
    </r>
    <r>
      <rPr>
        <sz val="10"/>
        <color theme="1"/>
        <rFont val="Times New Roman"/>
        <family val="1"/>
      </rPr>
      <t xml:space="preserve"> Number of samples to each threshold according to the parametric limits of the EPA, NOAA, and regional index</t>
    </r>
  </si>
  <si>
    <t>Ciudad Jardin A</t>
  </si>
  <si>
    <t>Ciudad Jardin B</t>
  </si>
  <si>
    <t>Can Pera Antoni</t>
  </si>
  <si>
    <t>Mean</t>
  </si>
  <si>
    <t>Standard deviation</t>
  </si>
  <si>
    <r>
      <t>Table 1</t>
    </r>
    <r>
      <rPr>
        <sz val="10"/>
        <color theme="1"/>
        <rFont val="Times New Roman"/>
        <family val="1"/>
      </rPr>
      <t xml:space="preserve"> The concentration of heavy metals is calculated in mg/kg (Hg in µg/kg) on the sands of the beaches of Can Pera Antoni and Ciudad Jardin (southwest of Mallorca). These values have been considered background because the concentrations of heavy metals are the natural ranges of the marine sediments in Mallorca</t>
    </r>
  </si>
  <si>
    <t>&lt; 0,5</t>
  </si>
  <si>
    <t>&lt; 0,05</t>
  </si>
  <si>
    <t>&lt; 1</t>
  </si>
  <si>
    <t>&lt;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</si>
</sst>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0"/>
      <name val="Arial"/>
      <family val="2"/>
    </font>
    <font>
      <sz val="11"/>
      <name val="Calibri"/>
      <family val="2"/>
    </font>
    <font>
      <sz val="11"/>
      <color rgb="FFFF0000"/>
      <name val="Calibri"/>
      <family val="2"/>
      <scheme val="minor"/>
    </font>
    <font>
      <b/>
      <sz val="11"/>
      <color rgb="FFFF0000"/>
      <name val="Calibri"/>
      <family val="2"/>
      <scheme val="minor"/>
    </font>
    <font>
      <b/>
      <sz val="11"/>
      <name val="Calibri"/>
      <family val="2"/>
    </font>
    <font>
      <sz val="11"/>
      <name val="Calibri"/>
      <family val="2"/>
      <scheme val="minor"/>
    </font>
    <font>
      <b/>
      <sz val="11"/>
      <name val="Calibri"/>
      <family val="2"/>
      <scheme val="minor"/>
    </font>
    <font>
      <b/>
      <sz val="11"/>
      <color rgb="FF0000FF"/>
      <name val="Calibri"/>
      <family val="2"/>
      <scheme val="minor"/>
    </font>
    <font>
      <sz val="11"/>
      <color rgb="FF0000FF"/>
      <name val="Calibri"/>
      <family val="2"/>
      <scheme val="minor"/>
    </font>
    <font>
      <b/>
      <sz val="11"/>
      <color theme="0"/>
      <name val="Calibri"/>
      <family val="2"/>
      <scheme val="minor"/>
    </font>
    <font>
      <sz val="6"/>
      <color theme="1"/>
      <name val="Calibri"/>
      <family val="2"/>
      <scheme val="minor"/>
    </font>
    <font>
      <b/>
      <sz val="11"/>
      <color theme="1"/>
      <name val="Calibri"/>
      <family val="2"/>
    </font>
    <font>
      <b/>
      <sz val="10"/>
      <name val="Arial"/>
      <family val="2"/>
    </font>
    <font>
      <sz val="11"/>
      <color rgb="FFCC0000"/>
      <name val="Calibri"/>
      <family val="2"/>
      <scheme val="minor"/>
    </font>
    <font>
      <sz val="11"/>
      <color rgb="FFCC0000"/>
      <name val="Calibri"/>
      <family val="2"/>
    </font>
    <font>
      <b/>
      <sz val="11"/>
      <color rgb="FF2E2E2E"/>
      <name val="Arial"/>
      <family val="2"/>
    </font>
    <font>
      <sz val="10"/>
      <color theme="1"/>
      <name val="Times New Roman"/>
      <family val="1"/>
    </font>
    <font>
      <b/>
      <sz val="10"/>
      <color theme="1"/>
      <name val="Times New Roman"/>
      <family val="1"/>
    </font>
    <font>
      <b/>
      <sz val="10"/>
      <color rgb="FF2E2E2E"/>
      <name val="Arial"/>
      <family val="2"/>
    </font>
    <font>
      <b/>
      <sz val="9"/>
      <color theme="1"/>
      <name val="Calibri"/>
      <family val="2"/>
      <scheme val="minor"/>
    </font>
    <font>
      <sz val="10"/>
      <color rgb="FF2E2E2E"/>
      <name val="Arial"/>
      <family val="2"/>
    </font>
    <font>
      <sz val="9"/>
      <color theme="1"/>
      <name val="Calibri"/>
      <family val="2"/>
      <scheme val="minor"/>
    </font>
    <font>
      <b/>
      <sz val="10"/>
      <color rgb="FF2E2E2E"/>
      <name val="Times New Roman"/>
      <family val="1"/>
    </font>
    <font>
      <sz val="10"/>
      <color rgb="FF2E2E2E"/>
      <name val="Times New Roman"/>
      <family val="1"/>
    </font>
    <font>
      <b/>
      <sz val="11"/>
      <color rgb="FF2E2E2E"/>
      <name val="Calibri"/>
      <family val="2"/>
      <scheme val="minor"/>
    </font>
    <font>
      <sz val="11"/>
      <color rgb="FF2E2E2E"/>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CCC"/>
        <bgColor indexed="64"/>
      </patternFill>
    </fill>
    <fill>
      <patternFill patternType="solid">
        <fgColor theme="6"/>
        <bgColor theme="6"/>
      </patternFill>
    </fill>
    <fill>
      <patternFill patternType="solid">
        <fgColor rgb="FFA5A5A5"/>
        <bgColor indexed="64"/>
      </patternFill>
    </fill>
    <fill>
      <patternFill patternType="solid">
        <fgColor rgb="FF92D050"/>
        <bgColor indexed="64"/>
      </patternFill>
    </fill>
    <fill>
      <patternFill patternType="solid">
        <fgColor rgb="FFFFFF00"/>
        <bgColor indexed="64"/>
      </patternFill>
    </fill>
    <fill>
      <patternFill patternType="solid">
        <fgColor rgb="FFFF9933"/>
        <bgColor indexed="64"/>
      </patternFill>
    </fill>
    <fill>
      <patternFill patternType="solid">
        <fgColor theme="4" tint="0.59999389629810485"/>
        <bgColor indexed="64"/>
      </patternFill>
    </fill>
    <fill>
      <patternFill patternType="solid">
        <fgColor rgb="FFE2EFD9"/>
        <bgColor indexed="64"/>
      </patternFill>
    </fill>
    <fill>
      <patternFill patternType="solid">
        <fgColor rgb="FFFFFF99"/>
        <bgColor indexed="64"/>
      </patternFill>
    </fill>
    <fill>
      <patternFill patternType="solid">
        <fgColor rgb="FFFF9999"/>
        <bgColor indexed="64"/>
      </patternFill>
    </fill>
    <fill>
      <patternFill patternType="solid">
        <fgColor rgb="FFF2F2F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rgb="FF000000"/>
      </top>
      <bottom style="medium">
        <color rgb="FF000000"/>
      </bottom>
      <diagonal/>
    </border>
    <border>
      <left/>
      <right/>
      <top/>
      <bottom style="medium">
        <color rgb="FF000000"/>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medium">
        <color rgb="FF7F7F7F"/>
      </bottom>
      <diagonal/>
    </border>
    <border>
      <left/>
      <right/>
      <top/>
      <bottom style="medium">
        <color rgb="FF7F7F7F"/>
      </bottom>
      <diagonal/>
    </border>
    <border>
      <left/>
      <right style="medium">
        <color rgb="FF7F7F7F"/>
      </right>
      <top/>
      <bottom style="medium">
        <color indexed="64"/>
      </bottom>
      <diagonal/>
    </border>
    <border>
      <left/>
      <right style="medium">
        <color rgb="FF7F7F7F"/>
      </right>
      <top/>
      <bottom/>
      <diagonal/>
    </border>
    <border>
      <left style="medium">
        <color indexed="64"/>
      </left>
      <right/>
      <top/>
      <bottom style="medium">
        <color rgb="FF7F7F7F"/>
      </bottom>
      <diagonal/>
    </border>
    <border>
      <left/>
      <right/>
      <top style="medium">
        <color rgb="FF7F7F7F"/>
      </top>
      <bottom/>
      <diagonal/>
    </border>
    <border>
      <left/>
      <right style="medium">
        <color indexed="64"/>
      </right>
      <top style="medium">
        <color rgb="FF7F7F7F"/>
      </top>
      <bottom/>
      <diagonal/>
    </border>
    <border>
      <left style="medium">
        <color indexed="64"/>
      </left>
      <right/>
      <top style="medium">
        <color rgb="FF7F7F7F"/>
      </top>
      <bottom/>
      <diagonal/>
    </border>
  </borders>
  <cellStyleXfs count="2">
    <xf numFmtId="0" fontId="0" fillId="0" borderId="0"/>
    <xf numFmtId="0" fontId="1" fillId="0" borderId="0"/>
  </cellStyleXfs>
  <cellXfs count="127">
    <xf numFmtId="0" fontId="0" fillId="0" borderId="0" xfId="0"/>
    <xf numFmtId="0" fontId="4" fillId="0" borderId="0" xfId="0" applyFont="1"/>
    <xf numFmtId="0" fontId="8" fillId="0" borderId="0" xfId="0" applyFont="1"/>
    <xf numFmtId="2" fontId="3" fillId="0" borderId="0" xfId="0" applyNumberFormat="1" applyFont="1"/>
    <xf numFmtId="2" fontId="4" fillId="0" borderId="0" xfId="0" applyNumberFormat="1" applyFont="1"/>
    <xf numFmtId="2" fontId="9" fillId="0" borderId="0" xfId="0" applyNumberFormat="1" applyFont="1"/>
    <xf numFmtId="2" fontId="8" fillId="0" borderId="1" xfId="0" applyNumberFormat="1" applyFont="1" applyBorder="1"/>
    <xf numFmtId="2" fontId="8" fillId="0" borderId="0" xfId="0" applyNumberFormat="1" applyFont="1"/>
    <xf numFmtId="0" fontId="0" fillId="6" borderId="0" xfId="0" applyFill="1"/>
    <xf numFmtId="2" fontId="4" fillId="6" borderId="0" xfId="0" applyNumberFormat="1" applyFont="1" applyFill="1"/>
    <xf numFmtId="2" fontId="4" fillId="6" borderId="1" xfId="0" applyNumberFormat="1" applyFont="1" applyFill="1" applyBorder="1"/>
    <xf numFmtId="2" fontId="9" fillId="6" borderId="0" xfId="0" applyNumberFormat="1" applyFont="1" applyFill="1"/>
    <xf numFmtId="2" fontId="8" fillId="6" borderId="0" xfId="0" applyNumberFormat="1" applyFont="1" applyFill="1"/>
    <xf numFmtId="164" fontId="3" fillId="0" borderId="0" xfId="0" applyNumberFormat="1" applyFont="1"/>
    <xf numFmtId="164" fontId="9" fillId="0" borderId="0" xfId="0" applyNumberFormat="1" applyFont="1"/>
    <xf numFmtId="164" fontId="3" fillId="6" borderId="0" xfId="0" applyNumberFormat="1" applyFont="1" applyFill="1"/>
    <xf numFmtId="164" fontId="9" fillId="6" borderId="0" xfId="0" applyNumberFormat="1" applyFont="1" applyFill="1"/>
    <xf numFmtId="1" fontId="3" fillId="0" borderId="0" xfId="0" applyNumberFormat="1" applyFont="1"/>
    <xf numFmtId="1" fontId="9" fillId="0" borderId="0" xfId="0" applyNumberFormat="1" applyFont="1"/>
    <xf numFmtId="1" fontId="3" fillId="6" borderId="0" xfId="0" applyNumberFormat="1" applyFont="1" applyFill="1"/>
    <xf numFmtId="1" fontId="9" fillId="6" borderId="0" xfId="0" applyNumberFormat="1" applyFont="1" applyFill="1"/>
    <xf numFmtId="0" fontId="0" fillId="7" borderId="0" xfId="0" applyFill="1"/>
    <xf numFmtId="2" fontId="4" fillId="7" borderId="0" xfId="0" applyNumberFormat="1" applyFont="1" applyFill="1"/>
    <xf numFmtId="2" fontId="4" fillId="7" borderId="1" xfId="0" applyNumberFormat="1" applyFont="1" applyFill="1" applyBorder="1"/>
    <xf numFmtId="1" fontId="3" fillId="7" borderId="0" xfId="0" applyNumberFormat="1" applyFont="1" applyFill="1"/>
    <xf numFmtId="164" fontId="3" fillId="7" borderId="0" xfId="0" applyNumberFormat="1" applyFont="1" applyFill="1"/>
    <xf numFmtId="2" fontId="9" fillId="7" borderId="0" xfId="0" applyNumberFormat="1" applyFont="1" applyFill="1"/>
    <xf numFmtId="2" fontId="8" fillId="7" borderId="0" xfId="0" applyNumberFormat="1" applyFont="1" applyFill="1"/>
    <xf numFmtId="2" fontId="9" fillId="7" borderId="1" xfId="0" applyNumberFormat="1" applyFont="1" applyFill="1" applyBorder="1"/>
    <xf numFmtId="1" fontId="9" fillId="7" borderId="0" xfId="0" applyNumberFormat="1" applyFont="1" applyFill="1"/>
    <xf numFmtId="164" fontId="9" fillId="7" borderId="0" xfId="0" applyNumberFormat="1" applyFont="1" applyFill="1"/>
    <xf numFmtId="9" fontId="0" fillId="0" borderId="0" xfId="0" applyNumberFormat="1"/>
    <xf numFmtId="10" fontId="0" fillId="0" borderId="0" xfId="0" applyNumberFormat="1"/>
    <xf numFmtId="0" fontId="0" fillId="0" borderId="0" xfId="0" applyAlignment="1">
      <alignment horizontal="center" wrapText="1"/>
    </xf>
    <xf numFmtId="0" fontId="0" fillId="2" borderId="0" xfId="0" applyFill="1" applyAlignment="1">
      <alignment horizontal="center" wrapText="1"/>
    </xf>
    <xf numFmtId="0" fontId="0" fillId="2" borderId="0" xfId="0" applyFill="1" applyAlignment="1">
      <alignment horizontal="center"/>
    </xf>
    <xf numFmtId="0" fontId="12" fillId="9" borderId="2" xfId="0" applyFont="1" applyFill="1" applyBorder="1" applyAlignment="1">
      <alignment horizontal="left" vertical="center"/>
    </xf>
    <xf numFmtId="0" fontId="12" fillId="10" borderId="2" xfId="0" applyFont="1" applyFill="1" applyBorder="1" applyAlignment="1">
      <alignment horizontal="left" vertical="center"/>
    </xf>
    <xf numFmtId="0" fontId="12" fillId="11" borderId="2" xfId="0" applyFont="1" applyFill="1" applyBorder="1" applyAlignment="1">
      <alignment horizontal="left" vertical="center"/>
    </xf>
    <xf numFmtId="0" fontId="12" fillId="12" borderId="2" xfId="0" applyFont="1" applyFill="1" applyBorder="1" applyAlignment="1">
      <alignment horizontal="left" vertical="center" wrapText="1"/>
    </xf>
    <xf numFmtId="0" fontId="12" fillId="3" borderId="2" xfId="0" applyFont="1" applyFill="1" applyBorder="1" applyAlignment="1">
      <alignment horizontal="left" vertical="center"/>
    </xf>
    <xf numFmtId="0" fontId="2" fillId="9" borderId="0" xfId="0" applyFont="1" applyFill="1" applyAlignment="1">
      <alignment horizontal="left" vertical="center"/>
    </xf>
    <xf numFmtId="49" fontId="2" fillId="10" borderId="0" xfId="0" applyNumberFormat="1" applyFont="1" applyFill="1" applyAlignment="1">
      <alignment horizontal="left" vertical="center"/>
    </xf>
    <xf numFmtId="49" fontId="2" fillId="11" borderId="0" xfId="0" applyNumberFormat="1" applyFont="1" applyFill="1" applyAlignment="1">
      <alignment horizontal="right" vertical="center"/>
    </xf>
    <xf numFmtId="49" fontId="2" fillId="3" borderId="0" xfId="0" applyNumberFormat="1" applyFont="1" applyFill="1" applyAlignment="1">
      <alignment horizontal="right" vertical="center"/>
    </xf>
    <xf numFmtId="0" fontId="2" fillId="9" borderId="3" xfId="0" applyFont="1" applyFill="1" applyBorder="1" applyAlignment="1">
      <alignment horizontal="left" vertical="center"/>
    </xf>
    <xf numFmtId="49" fontId="2" fillId="10" borderId="3" xfId="0" applyNumberFormat="1" applyFont="1" applyFill="1" applyBorder="1" applyAlignment="1">
      <alignment horizontal="left" vertical="center"/>
    </xf>
    <xf numFmtId="49" fontId="2" fillId="11" borderId="3" xfId="0" applyNumberFormat="1" applyFont="1" applyFill="1" applyBorder="1" applyAlignment="1">
      <alignment horizontal="right" vertical="center"/>
    </xf>
    <xf numFmtId="49" fontId="2" fillId="3" borderId="3" xfId="0" applyNumberFormat="1" applyFont="1" applyFill="1" applyBorder="1" applyAlignment="1">
      <alignment horizontal="right" vertical="center"/>
    </xf>
    <xf numFmtId="0" fontId="0" fillId="13" borderId="0" xfId="0" applyFill="1"/>
    <xf numFmtId="49" fontId="2" fillId="12" borderId="0" xfId="0" applyNumberFormat="1" applyFont="1" applyFill="1" applyAlignment="1">
      <alignment horizontal="right" vertical="center"/>
    </xf>
    <xf numFmtId="49" fontId="2" fillId="12" borderId="3" xfId="0" applyNumberFormat="1" applyFont="1" applyFill="1" applyBorder="1" applyAlignment="1">
      <alignment horizontal="right" vertical="center"/>
    </xf>
    <xf numFmtId="2" fontId="2" fillId="0" borderId="0" xfId="0" applyNumberFormat="1" applyFont="1" applyAlignment="1">
      <alignment horizontal="left" vertical="center"/>
    </xf>
    <xf numFmtId="2" fontId="6" fillId="0" borderId="0" xfId="0" applyNumberFormat="1" applyFont="1" applyAlignment="1">
      <alignment horizontal="left" vertical="center"/>
    </xf>
    <xf numFmtId="0" fontId="6" fillId="0" borderId="0" xfId="0" applyFont="1" applyAlignment="1">
      <alignment horizontal="left" vertical="center"/>
    </xf>
    <xf numFmtId="2" fontId="7" fillId="0" borderId="0" xfId="0" applyNumberFormat="1" applyFont="1" applyAlignment="1">
      <alignment horizontal="left" vertical="center"/>
    </xf>
    <xf numFmtId="0" fontId="13" fillId="0" borderId="0" xfId="0" applyFont="1" applyAlignment="1">
      <alignment horizontal="left" vertical="center"/>
    </xf>
    <xf numFmtId="0" fontId="1" fillId="0" borderId="0" xfId="0" applyFont="1" applyAlignment="1">
      <alignment horizontal="left" vertical="center"/>
    </xf>
    <xf numFmtId="0" fontId="13" fillId="0" borderId="0" xfId="0" applyFont="1" applyAlignment="1">
      <alignment horizontal="left"/>
    </xf>
    <xf numFmtId="0" fontId="7" fillId="2" borderId="0" xfId="0" applyFont="1" applyFill="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2" fontId="6" fillId="3" borderId="0" xfId="0" applyNumberFormat="1" applyFont="1" applyFill="1" applyAlignment="1">
      <alignment horizontal="left" vertical="center"/>
    </xf>
    <xf numFmtId="2" fontId="6" fillId="2" borderId="0" xfId="0" applyNumberFormat="1" applyFont="1" applyFill="1" applyAlignment="1">
      <alignment horizontal="left" vertical="center"/>
    </xf>
    <xf numFmtId="2" fontId="6" fillId="4" borderId="0" xfId="0" applyNumberFormat="1" applyFont="1" applyFill="1" applyAlignment="1">
      <alignment horizontal="left" vertical="center"/>
    </xf>
    <xf numFmtId="0" fontId="6" fillId="6" borderId="0" xfId="0" applyFont="1" applyFill="1" applyAlignment="1">
      <alignment horizontal="left" vertical="center"/>
    </xf>
    <xf numFmtId="2" fontId="6" fillId="6" borderId="0" xfId="0" applyNumberFormat="1" applyFont="1" applyFill="1" applyAlignment="1">
      <alignment horizontal="left" vertical="center"/>
    </xf>
    <xf numFmtId="2" fontId="2" fillId="6" borderId="0" xfId="0" applyNumberFormat="1" applyFont="1" applyFill="1" applyAlignment="1">
      <alignment horizontal="left" vertical="center"/>
    </xf>
    <xf numFmtId="0" fontId="6" fillId="5" borderId="0" xfId="0" applyFont="1" applyFill="1" applyAlignment="1">
      <alignment horizontal="left" vertical="center"/>
    </xf>
    <xf numFmtId="2" fontId="6" fillId="5" borderId="0" xfId="0" applyNumberFormat="1" applyFont="1" applyFill="1" applyAlignment="1">
      <alignment horizontal="left" vertical="center"/>
    </xf>
    <xf numFmtId="2" fontId="2" fillId="5" borderId="0" xfId="0" applyNumberFormat="1" applyFont="1" applyFill="1" applyAlignment="1">
      <alignment horizontal="left" vertical="center"/>
    </xf>
    <xf numFmtId="0" fontId="6" fillId="13" borderId="0" xfId="0" applyFont="1" applyFill="1" applyAlignment="1">
      <alignment horizontal="left" vertical="center"/>
    </xf>
    <xf numFmtId="2" fontId="6" fillId="13" borderId="0" xfId="0" applyNumberFormat="1" applyFont="1" applyFill="1" applyAlignment="1">
      <alignment horizontal="left" vertical="center"/>
    </xf>
    <xf numFmtId="2" fontId="2" fillId="13" borderId="0" xfId="0" applyNumberFormat="1" applyFont="1" applyFill="1" applyAlignment="1">
      <alignment horizontal="left" vertical="center"/>
    </xf>
    <xf numFmtId="0" fontId="6" fillId="2" borderId="0" xfId="0" applyFont="1" applyFill="1" applyAlignment="1">
      <alignment horizontal="left" vertical="center"/>
    </xf>
    <xf numFmtId="2" fontId="14" fillId="5" borderId="0" xfId="0" applyNumberFormat="1" applyFont="1" applyFill="1" applyAlignment="1">
      <alignment horizontal="left" vertical="center"/>
    </xf>
    <xf numFmtId="2" fontId="14" fillId="6" borderId="0" xfId="0" applyNumberFormat="1" applyFont="1" applyFill="1" applyAlignment="1">
      <alignment horizontal="left" vertical="center"/>
    </xf>
    <xf numFmtId="2" fontId="14" fillId="2" borderId="0" xfId="0" applyNumberFormat="1" applyFont="1" applyFill="1" applyAlignment="1">
      <alignment horizontal="left" vertical="center"/>
    </xf>
    <xf numFmtId="2" fontId="14" fillId="13" borderId="0" xfId="0" applyNumberFormat="1" applyFont="1" applyFill="1" applyAlignment="1">
      <alignment horizontal="left" vertical="center"/>
    </xf>
    <xf numFmtId="2" fontId="15" fillId="5" borderId="0" xfId="0" applyNumberFormat="1" applyFont="1" applyFill="1" applyAlignment="1">
      <alignment horizontal="left" vertical="center"/>
    </xf>
    <xf numFmtId="0" fontId="6" fillId="0" borderId="0" xfId="0" applyFont="1" applyAlignment="1">
      <alignment horizontal="left" vertical="center" wrapText="1"/>
    </xf>
    <xf numFmtId="0" fontId="6" fillId="3" borderId="0" xfId="0" applyFont="1" applyFill="1" applyAlignment="1">
      <alignment horizontal="left" vertical="center"/>
    </xf>
    <xf numFmtId="2" fontId="0" fillId="0" borderId="0" xfId="0" applyNumberFormat="1"/>
    <xf numFmtId="0" fontId="0" fillId="0" borderId="0" xfId="0" applyAlignment="1">
      <alignment wrapText="1"/>
    </xf>
    <xf numFmtId="0" fontId="16"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11" xfId="0" applyBorder="1" applyAlignment="1">
      <alignment vertical="center" wrapText="1"/>
    </xf>
    <xf numFmtId="0" fontId="0" fillId="0" borderId="10" xfId="0" applyBorder="1" applyAlignment="1">
      <alignment vertical="center" wrapText="1"/>
    </xf>
    <xf numFmtId="0" fontId="20" fillId="0" borderId="4" xfId="0" applyFont="1" applyBorder="1" applyAlignment="1">
      <alignment horizontal="left" vertical="center" wrapText="1"/>
    </xf>
    <xf numFmtId="0" fontId="22" fillId="14" borderId="0" xfId="0" applyFont="1" applyFill="1" applyAlignment="1">
      <alignment horizontal="center" vertical="center" wrapText="1"/>
    </xf>
    <xf numFmtId="0" fontId="0" fillId="15" borderId="0" xfId="0" applyFill="1" applyAlignment="1">
      <alignment vertical="center" wrapText="1"/>
    </xf>
    <xf numFmtId="0" fontId="22" fillId="16" borderId="4" xfId="0" applyFont="1" applyFill="1" applyBorder="1" applyAlignment="1">
      <alignment horizontal="center" vertical="center" wrapText="1"/>
    </xf>
    <xf numFmtId="0" fontId="22" fillId="0" borderId="0" xfId="0" applyFont="1" applyAlignment="1">
      <alignment horizontal="center" vertical="center" wrapText="1"/>
    </xf>
    <xf numFmtId="0" fontId="22" fillId="15" borderId="0" xfId="0" applyFont="1" applyFill="1" applyAlignment="1">
      <alignment horizontal="center" vertical="center" wrapText="1"/>
    </xf>
    <xf numFmtId="0" fontId="22" fillId="16" borderId="0" xfId="0" applyFont="1" applyFill="1" applyAlignment="1">
      <alignment horizontal="center" vertical="center" wrapText="1"/>
    </xf>
    <xf numFmtId="0" fontId="20" fillId="17" borderId="4" xfId="0" applyFont="1" applyFill="1" applyBorder="1" applyAlignment="1">
      <alignment vertical="center" wrapText="1"/>
    </xf>
    <xf numFmtId="0" fontId="22" fillId="17" borderId="0" xfId="0" applyFont="1" applyFill="1" applyAlignment="1">
      <alignment horizontal="center" vertical="center" wrapText="1"/>
    </xf>
    <xf numFmtId="0" fontId="0" fillId="14" borderId="0" xfId="0" applyFill="1" applyAlignment="1">
      <alignment vertical="center" wrapText="1"/>
    </xf>
    <xf numFmtId="0" fontId="20" fillId="0" borderId="4" xfId="0" applyFont="1" applyBorder="1" applyAlignment="1">
      <alignment vertical="center" wrapText="1"/>
    </xf>
    <xf numFmtId="0" fontId="20" fillId="17" borderId="7" xfId="0" applyFont="1" applyFill="1" applyBorder="1" applyAlignment="1">
      <alignment vertical="center" wrapText="1"/>
    </xf>
    <xf numFmtId="0" fontId="23" fillId="17" borderId="11" xfId="0" applyFont="1" applyFill="1" applyBorder="1" applyAlignment="1">
      <alignment horizontal="left" vertical="center" wrapText="1"/>
    </xf>
    <xf numFmtId="0" fontId="24" fillId="17" borderId="0" xfId="0" applyFont="1" applyFill="1" applyAlignment="1">
      <alignment horizontal="left" vertical="center" wrapText="1"/>
    </xf>
    <xf numFmtId="0" fontId="23" fillId="0" borderId="11" xfId="0" applyFont="1" applyBorder="1" applyAlignment="1">
      <alignment horizontal="left" vertical="center" wrapText="1"/>
    </xf>
    <xf numFmtId="0" fontId="24" fillId="0" borderId="0" xfId="0" applyFont="1" applyAlignment="1">
      <alignment horizontal="left" vertical="center" wrapText="1"/>
    </xf>
    <xf numFmtId="0" fontId="0" fillId="0" borderId="9" xfId="0" applyBorder="1" applyAlignment="1">
      <alignment vertical="top" wrapText="1"/>
    </xf>
    <xf numFmtId="0" fontId="25" fillId="0" borderId="9" xfId="0" applyFont="1" applyBorder="1" applyAlignment="1">
      <alignment horizontal="left" vertical="center" wrapText="1"/>
    </xf>
    <xf numFmtId="0" fontId="25" fillId="17" borderId="11" xfId="0" applyFont="1" applyFill="1" applyBorder="1" applyAlignment="1">
      <alignment horizontal="left" vertical="center" wrapText="1"/>
    </xf>
    <xf numFmtId="0" fontId="26" fillId="17" borderId="0" xfId="0" applyFont="1" applyFill="1" applyAlignment="1">
      <alignment horizontal="center" vertical="center" wrapText="1"/>
    </xf>
    <xf numFmtId="0" fontId="25" fillId="0" borderId="11" xfId="0" applyFont="1" applyBorder="1" applyAlignment="1">
      <alignment horizontal="left" vertical="center" wrapText="1"/>
    </xf>
    <xf numFmtId="0" fontId="26" fillId="0" borderId="0" xfId="0" applyFont="1" applyAlignment="1">
      <alignment horizontal="center" vertical="center" wrapText="1"/>
    </xf>
    <xf numFmtId="0" fontId="18"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16" fillId="0" borderId="0" xfId="0" applyFont="1" applyAlignment="1">
      <alignment horizontal="left" vertical="center" wrapText="1"/>
    </xf>
    <xf numFmtId="0" fontId="21" fillId="0" borderId="0" xfId="0" applyFont="1" applyAlignment="1">
      <alignment horizontal="left" vertical="center" wrapText="1"/>
    </xf>
    <xf numFmtId="0" fontId="20" fillId="0" borderId="1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 xfId="0" applyFont="1" applyBorder="1" applyAlignment="1">
      <alignment horizontal="center" vertical="center" wrapText="1"/>
    </xf>
    <xf numFmtId="0" fontId="10" fillId="8" borderId="0" xfId="0" applyFont="1" applyFill="1" applyAlignment="1">
      <alignment horizontal="center"/>
    </xf>
    <xf numFmtId="0" fontId="0" fillId="0" borderId="0" xfId="0" applyAlignment="1">
      <alignment horizontal="center"/>
    </xf>
  </cellXfs>
  <cellStyles count="2">
    <cellStyle name="Normal" xfId="0" builtinId="0"/>
    <cellStyle name="Normal 2" xfId="1" xr:uid="{00000000-0005-0000-0000-000001000000}"/>
  </cellStyles>
  <dxfs count="11">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numFmt numFmtId="2" formatCode="0.00"/>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dxf>
    <dxf>
      <fill>
        <patternFill patternType="solid">
          <fgColor indexed="64"/>
          <bgColor theme="4" tint="0.59999389629810485"/>
        </patternFill>
      </fill>
    </dxf>
    <dxf>
      <fill>
        <patternFill patternType="solid">
          <fgColor indexed="64"/>
          <bgColor theme="4" tint="0.59999389629810485"/>
        </patternFill>
      </fill>
    </dxf>
    <dxf>
      <alignment horizontal="general" vertical="bottom" textRotation="0" wrapText="0" indent="0" justifyLastLine="0" shrinkToFit="0" readingOrder="0"/>
    </dxf>
    <dxf>
      <alignment horizontal="center"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F66FF"/>
      <color rgb="FFFF1111"/>
      <color rgb="FFCC99FF"/>
      <color rgb="FFFFFF00"/>
      <color rgb="FFFFF301"/>
      <color rgb="FFFF3300"/>
      <color rgb="FFFF9900"/>
      <color rgb="FF008000"/>
      <color rgb="FFCC0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8.xml"/><Relationship Id="rId1" Type="http://schemas.microsoft.com/office/2011/relationships/chartStyle" Target="style18.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1.xml"/><Relationship Id="rId1" Type="http://schemas.microsoft.com/office/2011/relationships/chartStyle" Target="style2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2.xml"/><Relationship Id="rId1" Type="http://schemas.microsoft.com/office/2011/relationships/chartStyle" Target="style2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4.xml"/><Relationship Id="rId1" Type="http://schemas.microsoft.com/office/2011/relationships/chartStyle" Target="style24.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6.xml"/><Relationship Id="rId1" Type="http://schemas.microsoft.com/office/2011/relationships/chartStyle" Target="style26.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8.xml"/><Relationship Id="rId1" Type="http://schemas.microsoft.com/office/2011/relationships/chartStyle" Target="style2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0.xml"/><Relationship Id="rId1" Type="http://schemas.microsoft.com/office/2011/relationships/chartStyle" Target="style10.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2.xml"/><Relationship Id="rId1" Type="http://schemas.microsoft.com/office/2011/relationships/chartStyle" Target="style12.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4.xml"/><Relationship Id="rId1" Type="http://schemas.microsoft.com/office/2011/relationships/chartStyle" Target="style14.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6.xml"/><Relationship Id="rId1" Type="http://schemas.microsoft.com/office/2011/relationships/chartStyle" Target="style16.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1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Ex1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Ex1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Ex1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Datos!$D$1</c:f>
              <c:strCache>
                <c:ptCount val="1"/>
                <c:pt idx="0">
                  <c:v>As</c:v>
                </c:pt>
              </c:strCache>
            </c:strRef>
          </c:tx>
          <c:spPr>
            <a:solidFill>
              <a:schemeClr val="accent1"/>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Datos!$D$2:$D$56</c:f>
              <c:numCache>
                <c:formatCode>0.00</c:formatCode>
                <c:ptCount val="55"/>
                <c:pt idx="0">
                  <c:v>7.9017930040798436</c:v>
                </c:pt>
                <c:pt idx="1">
                  <c:v>3.0564828946645628</c:v>
                </c:pt>
                <c:pt idx="2">
                  <c:v>1.8128261939253514</c:v>
                </c:pt>
                <c:pt idx="3">
                  <c:v>3.8812649216827966</c:v>
                </c:pt>
                <c:pt idx="4">
                  <c:v>5.6167051098678282</c:v>
                </c:pt>
                <c:pt idx="5">
                  <c:v>2.7136884251815676</c:v>
                </c:pt>
                <c:pt idx="6">
                  <c:v>2.1406735504721475</c:v>
                </c:pt>
                <c:pt idx="7">
                  <c:v>2.6602851632243283</c:v>
                </c:pt>
                <c:pt idx="8">
                  <c:v>2.2475625333721654</c:v>
                </c:pt>
                <c:pt idx="9">
                  <c:v>3.1586248461181836</c:v>
                </c:pt>
                <c:pt idx="10">
                  <c:v>2.9783449344686708</c:v>
                </c:pt>
                <c:pt idx="11">
                  <c:v>3.4165700095702132</c:v>
                </c:pt>
                <c:pt idx="12">
                  <c:v>3.9588483985279499</c:v>
                </c:pt>
                <c:pt idx="13">
                  <c:v>4.1501712568744722</c:v>
                </c:pt>
                <c:pt idx="14">
                  <c:v>1.5057470642888602</c:v>
                </c:pt>
                <c:pt idx="15">
                  <c:v>4.1641969632384805</c:v>
                </c:pt>
                <c:pt idx="16">
                  <c:v>10.910147533248063</c:v>
                </c:pt>
                <c:pt idx="17">
                  <c:v>6.0204984442074618</c:v>
                </c:pt>
                <c:pt idx="18">
                  <c:v>6.6345292348937059</c:v>
                </c:pt>
                <c:pt idx="19">
                  <c:v>6.4261632668424102</c:v>
                </c:pt>
                <c:pt idx="20">
                  <c:v>5.2252708966223711</c:v>
                </c:pt>
                <c:pt idx="21">
                  <c:v>10.798356317378504</c:v>
                </c:pt>
                <c:pt idx="22">
                  <c:v>7.4306408180828489</c:v>
                </c:pt>
                <c:pt idx="23">
                  <c:v>5.9950701399057698</c:v>
                </c:pt>
                <c:pt idx="24">
                  <c:v>7.1106219209599208</c:v>
                </c:pt>
                <c:pt idx="25">
                  <c:v>8.1501434495687608</c:v>
                </c:pt>
                <c:pt idx="26">
                  <c:v>7.5597080856103096</c:v>
                </c:pt>
                <c:pt idx="27">
                  <c:v>5.9882702431823214</c:v>
                </c:pt>
                <c:pt idx="28">
                  <c:v>4.3063236652872554</c:v>
                </c:pt>
                <c:pt idx="29">
                  <c:v>4.6302004858999908</c:v>
                </c:pt>
                <c:pt idx="30">
                  <c:v>8.31</c:v>
                </c:pt>
                <c:pt idx="31">
                  <c:v>5.08</c:v>
                </c:pt>
                <c:pt idx="32">
                  <c:v>3.67</c:v>
                </c:pt>
                <c:pt idx="33">
                  <c:v>4.5999999999999996</c:v>
                </c:pt>
                <c:pt idx="34">
                  <c:v>5.203342773094394</c:v>
                </c:pt>
                <c:pt idx="35">
                  <c:v>7.7107126273183137</c:v>
                </c:pt>
                <c:pt idx="36">
                  <c:v>6.6772687806324038</c:v>
                </c:pt>
                <c:pt idx="37">
                  <c:v>4.0510040337344781</c:v>
                </c:pt>
                <c:pt idx="38">
                  <c:v>8.3604576370070589</c:v>
                </c:pt>
                <c:pt idx="39">
                  <c:v>7.1352173965567944</c:v>
                </c:pt>
                <c:pt idx="40">
                  <c:v>5.457260075522929</c:v>
                </c:pt>
                <c:pt idx="41">
                  <c:v>8.4111187422787452</c:v>
                </c:pt>
                <c:pt idx="42">
                  <c:v>7.7899686329786428</c:v>
                </c:pt>
                <c:pt idx="43">
                  <c:v>7.7737519646067721</c:v>
                </c:pt>
                <c:pt idx="44">
                  <c:v>6.3463669069710384</c:v>
                </c:pt>
                <c:pt idx="45">
                  <c:v>7.2392286614865959</c:v>
                </c:pt>
                <c:pt idx="46">
                  <c:v>5.276298365409307</c:v>
                </c:pt>
                <c:pt idx="47">
                  <c:v>5.131388963378348</c:v>
                </c:pt>
                <c:pt idx="48">
                  <c:v>6.2029680230317261</c:v>
                </c:pt>
                <c:pt idx="49">
                  <c:v>1.5160750884546959</c:v>
                </c:pt>
                <c:pt idx="50">
                  <c:v>2.4367725628415289</c:v>
                </c:pt>
                <c:pt idx="51">
                  <c:v>5.8951554481713977</c:v>
                </c:pt>
                <c:pt idx="52">
                  <c:v>4.6467007881313984</c:v>
                </c:pt>
                <c:pt idx="53">
                  <c:v>4.7906092900339861</c:v>
                </c:pt>
                <c:pt idx="54">
                  <c:v>5.5080573578409702</c:v>
                </c:pt>
              </c:numCache>
            </c:numRef>
          </c:val>
          <c:extLst>
            <c:ext xmlns:c16="http://schemas.microsoft.com/office/drawing/2014/chart" uri="{C3380CC4-5D6E-409C-BE32-E72D297353CC}">
              <c16:uniqueId val="{00000000-D7D1-4676-BB34-C13CA1EA54B5}"/>
            </c:ext>
          </c:extLst>
        </c:ser>
        <c:ser>
          <c:idx val="1"/>
          <c:order val="1"/>
          <c:tx>
            <c:strRef>
              <c:f>Datos!$E$1</c:f>
              <c:strCache>
                <c:ptCount val="1"/>
                <c:pt idx="0">
                  <c:v>Ba</c:v>
                </c:pt>
              </c:strCache>
            </c:strRef>
          </c:tx>
          <c:spPr>
            <a:solidFill>
              <a:schemeClr val="accent2"/>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Datos!$E$2:$E$56</c:f>
              <c:numCache>
                <c:formatCode>0.00</c:formatCode>
                <c:ptCount val="55"/>
                <c:pt idx="0">
                  <c:v>118.29350683474694</c:v>
                </c:pt>
                <c:pt idx="1">
                  <c:v>64.600399767750119</c:v>
                </c:pt>
                <c:pt idx="2">
                  <c:v>65.528153362535363</c:v>
                </c:pt>
                <c:pt idx="3">
                  <c:v>47.286281230579945</c:v>
                </c:pt>
                <c:pt idx="4">
                  <c:v>34.760036604229732</c:v>
                </c:pt>
                <c:pt idx="5">
                  <c:v>53.794096994418545</c:v>
                </c:pt>
                <c:pt idx="6">
                  <c:v>55.346108130396125</c:v>
                </c:pt>
                <c:pt idx="7">
                  <c:v>62.871182999201523</c:v>
                </c:pt>
                <c:pt idx="8">
                  <c:v>28.572149441329451</c:v>
                </c:pt>
                <c:pt idx="9">
                  <c:v>35.513513169872496</c:v>
                </c:pt>
                <c:pt idx="10">
                  <c:v>32.00564927147898</c:v>
                </c:pt>
                <c:pt idx="11">
                  <c:v>38.999081329589231</c:v>
                </c:pt>
                <c:pt idx="12">
                  <c:v>33.362966961676428</c:v>
                </c:pt>
                <c:pt idx="13">
                  <c:v>176.05019551094526</c:v>
                </c:pt>
                <c:pt idx="14">
                  <c:v>76.034003522384282</c:v>
                </c:pt>
                <c:pt idx="15">
                  <c:v>120.72044048501155</c:v>
                </c:pt>
                <c:pt idx="16">
                  <c:v>65.647735531192453</c:v>
                </c:pt>
                <c:pt idx="17">
                  <c:v>23.531992214029618</c:v>
                </c:pt>
                <c:pt idx="18">
                  <c:v>26.529924262228697</c:v>
                </c:pt>
                <c:pt idx="19">
                  <c:v>19.99933973520848</c:v>
                </c:pt>
                <c:pt idx="20">
                  <c:v>21.706263919409366</c:v>
                </c:pt>
                <c:pt idx="21">
                  <c:v>26.546664697706504</c:v>
                </c:pt>
                <c:pt idx="22">
                  <c:v>19.206942437155746</c:v>
                </c:pt>
                <c:pt idx="23">
                  <c:v>18.985859769401401</c:v>
                </c:pt>
                <c:pt idx="24">
                  <c:v>20.360698363684392</c:v>
                </c:pt>
                <c:pt idx="25">
                  <c:v>20.331084981054918</c:v>
                </c:pt>
                <c:pt idx="26">
                  <c:v>19.935238273103973</c:v>
                </c:pt>
                <c:pt idx="27">
                  <c:v>19.742242672561339</c:v>
                </c:pt>
                <c:pt idx="28">
                  <c:v>44.686472352495095</c:v>
                </c:pt>
                <c:pt idx="29">
                  <c:v>20.108287076001137</c:v>
                </c:pt>
                <c:pt idx="30">
                  <c:v>19.5</c:v>
                </c:pt>
                <c:pt idx="31">
                  <c:v>17.7</c:v>
                </c:pt>
                <c:pt idx="32">
                  <c:v>15.7</c:v>
                </c:pt>
                <c:pt idx="33">
                  <c:v>22</c:v>
                </c:pt>
                <c:pt idx="34">
                  <c:v>23.156970205743519</c:v>
                </c:pt>
                <c:pt idx="35">
                  <c:v>17.939347793512198</c:v>
                </c:pt>
                <c:pt idx="36">
                  <c:v>16.274804038798088</c:v>
                </c:pt>
                <c:pt idx="37">
                  <c:v>107.40174621377082</c:v>
                </c:pt>
                <c:pt idx="38">
                  <c:v>16.425701430768132</c:v>
                </c:pt>
                <c:pt idx="39">
                  <c:v>49.106225034922005</c:v>
                </c:pt>
                <c:pt idx="40">
                  <c:v>31.429785299484497</c:v>
                </c:pt>
                <c:pt idx="41">
                  <c:v>30.866269192524303</c:v>
                </c:pt>
                <c:pt idx="42">
                  <c:v>22.009087805211031</c:v>
                </c:pt>
                <c:pt idx="43">
                  <c:v>21.637404003569802</c:v>
                </c:pt>
                <c:pt idx="44">
                  <c:v>26.945973356597683</c:v>
                </c:pt>
                <c:pt idx="45">
                  <c:v>19.246511554518442</c:v>
                </c:pt>
                <c:pt idx="46">
                  <c:v>12.758473486105702</c:v>
                </c:pt>
                <c:pt idx="47">
                  <c:v>32.122599936409507</c:v>
                </c:pt>
                <c:pt idx="48">
                  <c:v>18.423501668484576</c:v>
                </c:pt>
                <c:pt idx="49">
                  <c:v>15.696085056963865</c:v>
                </c:pt>
                <c:pt idx="50">
                  <c:v>24.741399625474724</c:v>
                </c:pt>
                <c:pt idx="51">
                  <c:v>14.620429707530985</c:v>
                </c:pt>
                <c:pt idx="52">
                  <c:v>17.719652115148254</c:v>
                </c:pt>
                <c:pt idx="53">
                  <c:v>14.018209101784954</c:v>
                </c:pt>
                <c:pt idx="54">
                  <c:v>17.333057651820592</c:v>
                </c:pt>
              </c:numCache>
            </c:numRef>
          </c:val>
          <c:extLst>
            <c:ext xmlns:c16="http://schemas.microsoft.com/office/drawing/2014/chart" uri="{C3380CC4-5D6E-409C-BE32-E72D297353CC}">
              <c16:uniqueId val="{00000001-D7D1-4676-BB34-C13CA1EA54B5}"/>
            </c:ext>
          </c:extLst>
        </c:ser>
        <c:ser>
          <c:idx val="2"/>
          <c:order val="2"/>
          <c:tx>
            <c:strRef>
              <c:f>Datos!$F$1</c:f>
              <c:strCache>
                <c:ptCount val="1"/>
                <c:pt idx="0">
                  <c:v>Cd</c:v>
                </c:pt>
              </c:strCache>
            </c:strRef>
          </c:tx>
          <c:spPr>
            <a:solidFill>
              <a:schemeClr val="accent3"/>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Datos!$F$2:$F$56</c:f>
              <c:numCache>
                <c:formatCode>0.00</c:formatCode>
                <c:ptCount val="55"/>
                <c:pt idx="0">
                  <c:v>10.397352999134764</c:v>
                </c:pt>
                <c:pt idx="1">
                  <c:v>2.2910016676680756</c:v>
                </c:pt>
                <c:pt idx="2">
                  <c:v>0.90554349348008178</c:v>
                </c:pt>
                <c:pt idx="3">
                  <c:v>0.5</c:v>
                </c:pt>
                <c:pt idx="4">
                  <c:v>0.79605586557435104</c:v>
                </c:pt>
                <c:pt idx="5">
                  <c:v>0.5</c:v>
                </c:pt>
                <c:pt idx="6">
                  <c:v>8.7261595378676304</c:v>
                </c:pt>
                <c:pt idx="7">
                  <c:v>0.5</c:v>
                </c:pt>
                <c:pt idx="8">
                  <c:v>0.5</c:v>
                </c:pt>
                <c:pt idx="9">
                  <c:v>3.412378805267275</c:v>
                </c:pt>
                <c:pt idx="10">
                  <c:v>3.7415046312761264</c:v>
                </c:pt>
                <c:pt idx="11">
                  <c:v>1.6897271289987836</c:v>
                </c:pt>
                <c:pt idx="12">
                  <c:v>0.56313282882625126</c:v>
                </c:pt>
                <c:pt idx="13">
                  <c:v>0.6764431716479109</c:v>
                </c:pt>
                <c:pt idx="14">
                  <c:v>0.5</c:v>
                </c:pt>
                <c:pt idx="15">
                  <c:v>0.5</c:v>
                </c:pt>
                <c:pt idx="16">
                  <c:v>0.5</c:v>
                </c:pt>
                <c:pt idx="17">
                  <c:v>0.72793610149223675</c:v>
                </c:pt>
                <c:pt idx="18">
                  <c:v>0.5</c:v>
                </c:pt>
                <c:pt idx="19">
                  <c:v>0.5</c:v>
                </c:pt>
                <c:pt idx="20">
                  <c:v>1.1033265648712318</c:v>
                </c:pt>
                <c:pt idx="21">
                  <c:v>0.5</c:v>
                </c:pt>
                <c:pt idx="22">
                  <c:v>0.5</c:v>
                </c:pt>
                <c:pt idx="23">
                  <c:v>0.5</c:v>
                </c:pt>
                <c:pt idx="24">
                  <c:v>1.3454773069543688</c:v>
                </c:pt>
                <c:pt idx="25">
                  <c:v>4.9340273512549269</c:v>
                </c:pt>
                <c:pt idx="26">
                  <c:v>0.77538652702214461</c:v>
                </c:pt>
                <c:pt idx="27">
                  <c:v>0.5</c:v>
                </c:pt>
                <c:pt idx="28">
                  <c:v>0.5</c:v>
                </c:pt>
                <c:pt idx="29">
                  <c:v>0.5</c:v>
                </c:pt>
                <c:pt idx="30">
                  <c:v>0.61</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numCache>
            </c:numRef>
          </c:val>
          <c:extLst>
            <c:ext xmlns:c16="http://schemas.microsoft.com/office/drawing/2014/chart" uri="{C3380CC4-5D6E-409C-BE32-E72D297353CC}">
              <c16:uniqueId val="{00000002-D7D1-4676-BB34-C13CA1EA54B5}"/>
            </c:ext>
          </c:extLst>
        </c:ser>
        <c:ser>
          <c:idx val="3"/>
          <c:order val="3"/>
          <c:tx>
            <c:strRef>
              <c:f>Datos!$G$1</c:f>
              <c:strCache>
                <c:ptCount val="1"/>
                <c:pt idx="0">
                  <c:v>Cr</c:v>
                </c:pt>
              </c:strCache>
            </c:strRef>
          </c:tx>
          <c:spPr>
            <a:solidFill>
              <a:schemeClr val="accent4"/>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Datos!$G$2:$G$56</c:f>
              <c:numCache>
                <c:formatCode>0.00</c:formatCode>
                <c:ptCount val="55"/>
                <c:pt idx="0">
                  <c:v>17.158572269739729</c:v>
                </c:pt>
                <c:pt idx="1">
                  <c:v>24.492434375552005</c:v>
                </c:pt>
                <c:pt idx="2">
                  <c:v>9.7930874235379068</c:v>
                </c:pt>
                <c:pt idx="3">
                  <c:v>12.735004466053143</c:v>
                </c:pt>
                <c:pt idx="4">
                  <c:v>10.699400456086192</c:v>
                </c:pt>
                <c:pt idx="5">
                  <c:v>17.622824791506428</c:v>
                </c:pt>
                <c:pt idx="6">
                  <c:v>16.247656214483595</c:v>
                </c:pt>
                <c:pt idx="7">
                  <c:v>21.395645441597008</c:v>
                </c:pt>
                <c:pt idx="8">
                  <c:v>13.778604042082264</c:v>
                </c:pt>
                <c:pt idx="9">
                  <c:v>14.278703749904928</c:v>
                </c:pt>
                <c:pt idx="10">
                  <c:v>12.21347669991818</c:v>
                </c:pt>
                <c:pt idx="11">
                  <c:v>49.491233367909487</c:v>
                </c:pt>
                <c:pt idx="12">
                  <c:v>10.95954240082769</c:v>
                </c:pt>
                <c:pt idx="13">
                  <c:v>28.649616204179047</c:v>
                </c:pt>
                <c:pt idx="14">
                  <c:v>13.536675765492928</c:v>
                </c:pt>
                <c:pt idx="15">
                  <c:v>22.394695413366911</c:v>
                </c:pt>
                <c:pt idx="16">
                  <c:v>33.989538700090478</c:v>
                </c:pt>
                <c:pt idx="17">
                  <c:v>10.204031571138815</c:v>
                </c:pt>
                <c:pt idx="18">
                  <c:v>14.362520914962586</c:v>
                </c:pt>
                <c:pt idx="19">
                  <c:v>9.0263457774821418</c:v>
                </c:pt>
                <c:pt idx="20">
                  <c:v>9.4153673443071568</c:v>
                </c:pt>
                <c:pt idx="21">
                  <c:v>10.799041768298181</c:v>
                </c:pt>
                <c:pt idx="22">
                  <c:v>9.5627873980385587</c:v>
                </c:pt>
                <c:pt idx="23">
                  <c:v>10.511330722580352</c:v>
                </c:pt>
                <c:pt idx="24">
                  <c:v>10.115672383735951</c:v>
                </c:pt>
                <c:pt idx="25">
                  <c:v>9.4252942284678447</c:v>
                </c:pt>
                <c:pt idx="26">
                  <c:v>9.2894012385562732</c:v>
                </c:pt>
                <c:pt idx="27">
                  <c:v>10.569792680023459</c:v>
                </c:pt>
                <c:pt idx="28">
                  <c:v>18.89814916102204</c:v>
                </c:pt>
                <c:pt idx="29">
                  <c:v>7.5882160065326083</c:v>
                </c:pt>
                <c:pt idx="30">
                  <c:v>10.5</c:v>
                </c:pt>
                <c:pt idx="31">
                  <c:v>10.4</c:v>
                </c:pt>
                <c:pt idx="32">
                  <c:v>7.17</c:v>
                </c:pt>
                <c:pt idx="33">
                  <c:v>9.1199999999999992</c:v>
                </c:pt>
                <c:pt idx="34">
                  <c:v>6.7662975771011968</c:v>
                </c:pt>
                <c:pt idx="35">
                  <c:v>9.1110118132870852</c:v>
                </c:pt>
                <c:pt idx="36">
                  <c:v>7.3215230562633833</c:v>
                </c:pt>
                <c:pt idx="37">
                  <c:v>11.95810761095767</c:v>
                </c:pt>
                <c:pt idx="38">
                  <c:v>8.6462235878221101</c:v>
                </c:pt>
                <c:pt idx="39">
                  <c:v>14.043690407519991</c:v>
                </c:pt>
                <c:pt idx="40">
                  <c:v>15.149284884586191</c:v>
                </c:pt>
                <c:pt idx="41">
                  <c:v>13.408912168406546</c:v>
                </c:pt>
                <c:pt idx="42">
                  <c:v>12.319341558564926</c:v>
                </c:pt>
                <c:pt idx="43">
                  <c:v>9.828857182400089</c:v>
                </c:pt>
                <c:pt idx="44">
                  <c:v>15.194789240577771</c:v>
                </c:pt>
                <c:pt idx="45">
                  <c:v>8.9236861873214224</c:v>
                </c:pt>
                <c:pt idx="46">
                  <c:v>12.139617799927496</c:v>
                </c:pt>
                <c:pt idx="47">
                  <c:v>16.8830742335753</c:v>
                </c:pt>
                <c:pt idx="48">
                  <c:v>11.04623279881144</c:v>
                </c:pt>
                <c:pt idx="49">
                  <c:v>6.4955392577842881</c:v>
                </c:pt>
                <c:pt idx="50">
                  <c:v>11.050652617111759</c:v>
                </c:pt>
                <c:pt idx="51">
                  <c:v>12.205055416359398</c:v>
                </c:pt>
                <c:pt idx="52">
                  <c:v>9.2499508410341296</c:v>
                </c:pt>
                <c:pt idx="53">
                  <c:v>7.7257029316043049</c:v>
                </c:pt>
                <c:pt idx="54">
                  <c:v>9.3408623899934682</c:v>
                </c:pt>
              </c:numCache>
            </c:numRef>
          </c:val>
          <c:extLst>
            <c:ext xmlns:c16="http://schemas.microsoft.com/office/drawing/2014/chart" uri="{C3380CC4-5D6E-409C-BE32-E72D297353CC}">
              <c16:uniqueId val="{00000003-D7D1-4676-BB34-C13CA1EA54B5}"/>
            </c:ext>
          </c:extLst>
        </c:ser>
        <c:ser>
          <c:idx val="4"/>
          <c:order val="4"/>
          <c:tx>
            <c:strRef>
              <c:f>Datos!$H$1</c:f>
              <c:strCache>
                <c:ptCount val="1"/>
                <c:pt idx="0">
                  <c:v>Cu</c:v>
                </c:pt>
              </c:strCache>
            </c:strRef>
          </c:tx>
          <c:spPr>
            <a:solidFill>
              <a:schemeClr val="accent5"/>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Datos!$H$2:$H$56</c:f>
              <c:numCache>
                <c:formatCode>0.00</c:formatCode>
                <c:ptCount val="55"/>
                <c:pt idx="0">
                  <c:v>44.803481405491006</c:v>
                </c:pt>
                <c:pt idx="1">
                  <c:v>34.97932767088956</c:v>
                </c:pt>
                <c:pt idx="2">
                  <c:v>19.338808400502835</c:v>
                </c:pt>
                <c:pt idx="3">
                  <c:v>21.929278785901115</c:v>
                </c:pt>
                <c:pt idx="4">
                  <c:v>5.4684719598891407</c:v>
                </c:pt>
                <c:pt idx="5">
                  <c:v>15.786643630384399</c:v>
                </c:pt>
                <c:pt idx="6">
                  <c:v>20.835180882135994</c:v>
                </c:pt>
                <c:pt idx="7">
                  <c:v>23.002865341837492</c:v>
                </c:pt>
                <c:pt idx="8">
                  <c:v>6.8640403202355404</c:v>
                </c:pt>
                <c:pt idx="9">
                  <c:v>8.0253313642361537</c:v>
                </c:pt>
                <c:pt idx="10">
                  <c:v>5.4223251556859244</c:v>
                </c:pt>
                <c:pt idx="11">
                  <c:v>12.214776752195185</c:v>
                </c:pt>
                <c:pt idx="12">
                  <c:v>7.3170417264704612</c:v>
                </c:pt>
                <c:pt idx="13">
                  <c:v>110.67651761176322</c:v>
                </c:pt>
                <c:pt idx="14">
                  <c:v>17.047184437590083</c:v>
                </c:pt>
                <c:pt idx="15">
                  <c:v>45.177983928433058</c:v>
                </c:pt>
                <c:pt idx="16">
                  <c:v>9.7364793752092602</c:v>
                </c:pt>
                <c:pt idx="17">
                  <c:v>2.07420123889163</c:v>
                </c:pt>
                <c:pt idx="18">
                  <c:v>4.3397468940847981</c:v>
                </c:pt>
                <c:pt idx="19">
                  <c:v>2.1883453625791036</c:v>
                </c:pt>
                <c:pt idx="20">
                  <c:v>4.9168093175412544</c:v>
                </c:pt>
                <c:pt idx="21">
                  <c:v>2.6544285218628274</c:v>
                </c:pt>
                <c:pt idx="22">
                  <c:v>2.0523144635555788</c:v>
                </c:pt>
                <c:pt idx="23">
                  <c:v>2.6142211388245533</c:v>
                </c:pt>
                <c:pt idx="24">
                  <c:v>2.2937272738405108</c:v>
                </c:pt>
                <c:pt idx="25">
                  <c:v>2.0229041824828893</c:v>
                </c:pt>
                <c:pt idx="26">
                  <c:v>2.0217429094566133</c:v>
                </c:pt>
                <c:pt idx="27">
                  <c:v>2.6253318755722153</c:v>
                </c:pt>
                <c:pt idx="28">
                  <c:v>219.46046093251616</c:v>
                </c:pt>
                <c:pt idx="29">
                  <c:v>3.3112312998976292</c:v>
                </c:pt>
                <c:pt idx="30">
                  <c:v>1.64</c:v>
                </c:pt>
                <c:pt idx="31">
                  <c:v>3.26</c:v>
                </c:pt>
                <c:pt idx="32">
                  <c:v>24.2</c:v>
                </c:pt>
                <c:pt idx="33">
                  <c:v>7.03</c:v>
                </c:pt>
                <c:pt idx="34">
                  <c:v>2.2300869395002296</c:v>
                </c:pt>
                <c:pt idx="35">
                  <c:v>1.8083829088048873</c:v>
                </c:pt>
                <c:pt idx="36">
                  <c:v>2.2036540243236522</c:v>
                </c:pt>
                <c:pt idx="37">
                  <c:v>2.6020407186177512</c:v>
                </c:pt>
                <c:pt idx="38">
                  <c:v>1.6532804955256222</c:v>
                </c:pt>
                <c:pt idx="39">
                  <c:v>2.4239591593112668</c:v>
                </c:pt>
                <c:pt idx="40">
                  <c:v>4.084148731958674</c:v>
                </c:pt>
                <c:pt idx="41">
                  <c:v>4.0022847633486665</c:v>
                </c:pt>
                <c:pt idx="42">
                  <c:v>2.3170626133745054</c:v>
                </c:pt>
                <c:pt idx="43">
                  <c:v>1.4240626170278845</c:v>
                </c:pt>
                <c:pt idx="44">
                  <c:v>3.2341716330915884</c:v>
                </c:pt>
                <c:pt idx="45">
                  <c:v>4.0252606484924893</c:v>
                </c:pt>
                <c:pt idx="46">
                  <c:v>1.556182252193421</c:v>
                </c:pt>
                <c:pt idx="47">
                  <c:v>3.6873660577568375</c:v>
                </c:pt>
                <c:pt idx="48">
                  <c:v>4.2878206395874541</c:v>
                </c:pt>
                <c:pt idx="49">
                  <c:v>2.4427059954680987</c:v>
                </c:pt>
                <c:pt idx="50">
                  <c:v>3.7254040600323002</c:v>
                </c:pt>
                <c:pt idx="51">
                  <c:v>1.2532649778442042</c:v>
                </c:pt>
                <c:pt idx="52">
                  <c:v>1.0452801911327578</c:v>
                </c:pt>
                <c:pt idx="53">
                  <c:v>0.97779827887345117</c:v>
                </c:pt>
                <c:pt idx="54">
                  <c:v>1.4681450693338154</c:v>
                </c:pt>
              </c:numCache>
            </c:numRef>
          </c:val>
          <c:extLst>
            <c:ext xmlns:c16="http://schemas.microsoft.com/office/drawing/2014/chart" uri="{C3380CC4-5D6E-409C-BE32-E72D297353CC}">
              <c16:uniqueId val="{00000004-D7D1-4676-BB34-C13CA1EA54B5}"/>
            </c:ext>
          </c:extLst>
        </c:ser>
        <c:ser>
          <c:idx val="5"/>
          <c:order val="5"/>
          <c:tx>
            <c:strRef>
              <c:f>Datos!$I$1</c:f>
              <c:strCache>
                <c:ptCount val="1"/>
                <c:pt idx="0">
                  <c:v>Hg </c:v>
                </c:pt>
              </c:strCache>
            </c:strRef>
          </c:tx>
          <c:spPr>
            <a:solidFill>
              <a:schemeClr val="accent6"/>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Datos!$I$2:$I$56</c:f>
              <c:numCache>
                <c:formatCode>0.00</c:formatCode>
                <c:ptCount val="55"/>
                <c:pt idx="0">
                  <c:v>1.0087473757872638</c:v>
                </c:pt>
                <c:pt idx="1">
                  <c:v>0.42508247525742276</c:v>
                </c:pt>
                <c:pt idx="2">
                  <c:v>1.1488604558176732</c:v>
                </c:pt>
                <c:pt idx="3">
                  <c:v>0.15561219390304848</c:v>
                </c:pt>
                <c:pt idx="4">
                  <c:v>0.46757621189405302</c:v>
                </c:pt>
                <c:pt idx="5">
                  <c:v>0.21293741251749654</c:v>
                </c:pt>
                <c:pt idx="6">
                  <c:v>0.26493454581792747</c:v>
                </c:pt>
                <c:pt idx="7">
                  <c:v>0.27893053473263374</c:v>
                </c:pt>
                <c:pt idx="8">
                  <c:v>0.12330601639016592</c:v>
                </c:pt>
                <c:pt idx="9">
                  <c:v>0.12326905784793687</c:v>
                </c:pt>
                <c:pt idx="10">
                  <c:v>9.9110266919924028E-2</c:v>
                </c:pt>
                <c:pt idx="11">
                  <c:v>0.12254196642685854</c:v>
                </c:pt>
                <c:pt idx="12">
                  <c:v>8.6566516741629211</c:v>
                </c:pt>
                <c:pt idx="13">
                  <c:v>0.59736237386352287</c:v>
                </c:pt>
                <c:pt idx="14">
                  <c:v>5.9554044595540451E-2</c:v>
                </c:pt>
                <c:pt idx="15">
                  <c:v>0.54835647916874819</c:v>
                </c:pt>
                <c:pt idx="16">
                  <c:v>0.1333533173461231</c:v>
                </c:pt>
                <c:pt idx="17">
                  <c:v>0.1</c:v>
                </c:pt>
                <c:pt idx="18">
                  <c:v>0.1</c:v>
                </c:pt>
                <c:pt idx="19">
                  <c:v>0.1</c:v>
                </c:pt>
                <c:pt idx="20">
                  <c:v>0.1</c:v>
                </c:pt>
                <c:pt idx="21">
                  <c:v>0.1</c:v>
                </c:pt>
                <c:pt idx="22">
                  <c:v>0.1</c:v>
                </c:pt>
                <c:pt idx="23">
                  <c:v>0.1</c:v>
                </c:pt>
                <c:pt idx="24">
                  <c:v>0.1</c:v>
                </c:pt>
                <c:pt idx="25">
                  <c:v>0.1</c:v>
                </c:pt>
                <c:pt idx="26">
                  <c:v>0.1</c:v>
                </c:pt>
                <c:pt idx="27">
                  <c:v>0.1</c:v>
                </c:pt>
                <c:pt idx="32">
                  <c:v>0.05</c:v>
                </c:pt>
                <c:pt idx="33">
                  <c:v>0.05</c:v>
                </c:pt>
                <c:pt idx="34">
                  <c:v>0.05</c:v>
                </c:pt>
                <c:pt idx="35">
                  <c:v>0.05</c:v>
                </c:pt>
                <c:pt idx="36">
                  <c:v>0.05</c:v>
                </c:pt>
                <c:pt idx="37">
                  <c:v>5.0184944516645007E-2</c:v>
                </c:pt>
                <c:pt idx="38">
                  <c:v>0.05</c:v>
                </c:pt>
                <c:pt idx="39">
                  <c:v>0.05</c:v>
                </c:pt>
                <c:pt idx="40">
                  <c:v>7.460253974602539E-2</c:v>
                </c:pt>
                <c:pt idx="41">
                  <c:v>0.05</c:v>
                </c:pt>
                <c:pt idx="42">
                  <c:v>0.05</c:v>
                </c:pt>
                <c:pt idx="43">
                  <c:v>0.05</c:v>
                </c:pt>
                <c:pt idx="44">
                  <c:v>0.05</c:v>
                </c:pt>
                <c:pt idx="45">
                  <c:v>0.05</c:v>
                </c:pt>
                <c:pt idx="46">
                  <c:v>5.7489757169981018E-2</c:v>
                </c:pt>
                <c:pt idx="47">
                  <c:v>0.05</c:v>
                </c:pt>
                <c:pt idx="48">
                  <c:v>0.05</c:v>
                </c:pt>
                <c:pt idx="49">
                  <c:v>6.5761847630473907E-2</c:v>
                </c:pt>
                <c:pt idx="50">
                  <c:v>0.05</c:v>
                </c:pt>
                <c:pt idx="51">
                  <c:v>5.1889244302279099E-2</c:v>
                </c:pt>
                <c:pt idx="52">
                  <c:v>0.1</c:v>
                </c:pt>
                <c:pt idx="53">
                  <c:v>0.1</c:v>
                </c:pt>
                <c:pt idx="54">
                  <c:v>0.1</c:v>
                </c:pt>
              </c:numCache>
            </c:numRef>
          </c:val>
          <c:extLst>
            <c:ext xmlns:c16="http://schemas.microsoft.com/office/drawing/2014/chart" uri="{C3380CC4-5D6E-409C-BE32-E72D297353CC}">
              <c16:uniqueId val="{00000005-D7D1-4676-BB34-C13CA1EA54B5}"/>
            </c:ext>
          </c:extLst>
        </c:ser>
        <c:ser>
          <c:idx val="6"/>
          <c:order val="6"/>
          <c:tx>
            <c:strRef>
              <c:f>Datos!$J$1</c:f>
              <c:strCache>
                <c:ptCount val="1"/>
                <c:pt idx="0">
                  <c:v>Ni</c:v>
                </c:pt>
              </c:strCache>
            </c:strRef>
          </c:tx>
          <c:spPr>
            <a:solidFill>
              <a:schemeClr val="accent1">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Datos!$J$2:$J$56</c:f>
              <c:numCache>
                <c:formatCode>0.00</c:formatCode>
                <c:ptCount val="55"/>
                <c:pt idx="0">
                  <c:v>8.3192322453531879</c:v>
                </c:pt>
                <c:pt idx="1">
                  <c:v>6.0083122744281994</c:v>
                </c:pt>
                <c:pt idx="2">
                  <c:v>4.4341418497662559</c:v>
                </c:pt>
                <c:pt idx="3">
                  <c:v>3.7833906823273153</c:v>
                </c:pt>
                <c:pt idx="4">
                  <c:v>2.9293571690450588</c:v>
                </c:pt>
                <c:pt idx="5">
                  <c:v>4.6779701536853953</c:v>
                </c:pt>
                <c:pt idx="6">
                  <c:v>3.2202196197536108</c:v>
                </c:pt>
                <c:pt idx="7">
                  <c:v>5.4471884565680302</c:v>
                </c:pt>
                <c:pt idx="8">
                  <c:v>1.9576579416126194</c:v>
                </c:pt>
                <c:pt idx="9">
                  <c:v>2.4277780801532627</c:v>
                </c:pt>
                <c:pt idx="10">
                  <c:v>2.2174747851014605</c:v>
                </c:pt>
                <c:pt idx="11">
                  <c:v>3.9198620739444041</c:v>
                </c:pt>
                <c:pt idx="12">
                  <c:v>2.1512424790887925</c:v>
                </c:pt>
                <c:pt idx="13">
                  <c:v>13.434632858701852</c:v>
                </c:pt>
                <c:pt idx="14">
                  <c:v>5.3059368630124002</c:v>
                </c:pt>
                <c:pt idx="15">
                  <c:v>4.5138746950830138</c:v>
                </c:pt>
                <c:pt idx="16">
                  <c:v>10.069299154045293</c:v>
                </c:pt>
                <c:pt idx="17">
                  <c:v>1.8134972516406367</c:v>
                </c:pt>
                <c:pt idx="18">
                  <c:v>4.5450092813654246</c:v>
                </c:pt>
                <c:pt idx="19">
                  <c:v>1.9552925841664004</c:v>
                </c:pt>
                <c:pt idx="20">
                  <c:v>2.0421445354738661</c:v>
                </c:pt>
                <c:pt idx="21">
                  <c:v>5.6634687927654239</c:v>
                </c:pt>
                <c:pt idx="22">
                  <c:v>2.1007263335775912</c:v>
                </c:pt>
                <c:pt idx="23">
                  <c:v>2.4596765579347317</c:v>
                </c:pt>
                <c:pt idx="24">
                  <c:v>1.9941273580241246</c:v>
                </c:pt>
                <c:pt idx="25">
                  <c:v>1.9260556203801509</c:v>
                </c:pt>
                <c:pt idx="26">
                  <c:v>1.6517411719554629</c:v>
                </c:pt>
                <c:pt idx="27">
                  <c:v>1.7817518278183824</c:v>
                </c:pt>
                <c:pt idx="28">
                  <c:v>5.8303176334575895</c:v>
                </c:pt>
                <c:pt idx="29">
                  <c:v>3.1609921995602237</c:v>
                </c:pt>
                <c:pt idx="30">
                  <c:v>2.0499999999999998</c:v>
                </c:pt>
                <c:pt idx="31">
                  <c:v>1.42</c:v>
                </c:pt>
                <c:pt idx="32">
                  <c:v>3.38</c:v>
                </c:pt>
                <c:pt idx="33">
                  <c:v>3.51</c:v>
                </c:pt>
                <c:pt idx="34">
                  <c:v>1.2509990111877816</c:v>
                </c:pt>
                <c:pt idx="35">
                  <c:v>1.7597626336083847</c:v>
                </c:pt>
                <c:pt idx="36">
                  <c:v>1.0758383022986941</c:v>
                </c:pt>
                <c:pt idx="37">
                  <c:v>1.9706354346488164</c:v>
                </c:pt>
                <c:pt idx="38">
                  <c:v>1.6174654093005472</c:v>
                </c:pt>
                <c:pt idx="39">
                  <c:v>2.40963993835918</c:v>
                </c:pt>
                <c:pt idx="40">
                  <c:v>2.0760206862349113</c:v>
                </c:pt>
                <c:pt idx="41">
                  <c:v>2.1818831057876515</c:v>
                </c:pt>
                <c:pt idx="42">
                  <c:v>1.7353315493349819</c:v>
                </c:pt>
                <c:pt idx="43">
                  <c:v>1.4074990061951196</c:v>
                </c:pt>
                <c:pt idx="44">
                  <c:v>4.4370373091102442</c:v>
                </c:pt>
                <c:pt idx="45">
                  <c:v>1.3284194090411248</c:v>
                </c:pt>
                <c:pt idx="46">
                  <c:v>3.7383454442296702</c:v>
                </c:pt>
                <c:pt idx="47">
                  <c:v>3.9536309495715245</c:v>
                </c:pt>
                <c:pt idx="48">
                  <c:v>2.2219713119777302</c:v>
                </c:pt>
                <c:pt idx="49">
                  <c:v>1.9748250134648047</c:v>
                </c:pt>
                <c:pt idx="50">
                  <c:v>2.9523216155038674</c:v>
                </c:pt>
                <c:pt idx="51">
                  <c:v>3.9866829616494326</c:v>
                </c:pt>
                <c:pt idx="52">
                  <c:v>1.354900131401485</c:v>
                </c:pt>
                <c:pt idx="53">
                  <c:v>1.3593365138975786</c:v>
                </c:pt>
                <c:pt idx="54">
                  <c:v>2.3646468486357479</c:v>
                </c:pt>
              </c:numCache>
            </c:numRef>
          </c:val>
          <c:extLst>
            <c:ext xmlns:c16="http://schemas.microsoft.com/office/drawing/2014/chart" uri="{C3380CC4-5D6E-409C-BE32-E72D297353CC}">
              <c16:uniqueId val="{00000006-D7D1-4676-BB34-C13CA1EA54B5}"/>
            </c:ext>
          </c:extLst>
        </c:ser>
        <c:ser>
          <c:idx val="7"/>
          <c:order val="7"/>
          <c:tx>
            <c:strRef>
              <c:f>Datos!$K$1</c:f>
              <c:strCache>
                <c:ptCount val="1"/>
                <c:pt idx="0">
                  <c:v>Pb</c:v>
                </c:pt>
              </c:strCache>
            </c:strRef>
          </c:tx>
          <c:spPr>
            <a:solidFill>
              <a:schemeClr val="accent2">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Datos!$K$2:$K$56</c:f>
              <c:numCache>
                <c:formatCode>0.00</c:formatCode>
                <c:ptCount val="55"/>
                <c:pt idx="0">
                  <c:v>153.77124097819623</c:v>
                </c:pt>
                <c:pt idx="1">
                  <c:v>60.423489652515478</c:v>
                </c:pt>
                <c:pt idx="2">
                  <c:v>318.82532701612956</c:v>
                </c:pt>
                <c:pt idx="3">
                  <c:v>23.83754370491819</c:v>
                </c:pt>
                <c:pt idx="4">
                  <c:v>16.729592181740905</c:v>
                </c:pt>
                <c:pt idx="5">
                  <c:v>42.681416795081027</c:v>
                </c:pt>
                <c:pt idx="6">
                  <c:v>36.335968379259157</c:v>
                </c:pt>
                <c:pt idx="7">
                  <c:v>64.143740851313964</c:v>
                </c:pt>
                <c:pt idx="8">
                  <c:v>21.267124140529763</c:v>
                </c:pt>
                <c:pt idx="9">
                  <c:v>25.142541013287527</c:v>
                </c:pt>
                <c:pt idx="10">
                  <c:v>18.288037214651784</c:v>
                </c:pt>
                <c:pt idx="11">
                  <c:v>22.23765465760124</c:v>
                </c:pt>
                <c:pt idx="12">
                  <c:v>24.774112511911174</c:v>
                </c:pt>
                <c:pt idx="13">
                  <c:v>393.47599849884892</c:v>
                </c:pt>
                <c:pt idx="14">
                  <c:v>19.065831364535818</c:v>
                </c:pt>
                <c:pt idx="15">
                  <c:v>103.8329235756071</c:v>
                </c:pt>
                <c:pt idx="16">
                  <c:v>36.478103672444398</c:v>
                </c:pt>
                <c:pt idx="17">
                  <c:v>11.57084181566405</c:v>
                </c:pt>
                <c:pt idx="18">
                  <c:v>14.378863759365602</c:v>
                </c:pt>
                <c:pt idx="19">
                  <c:v>14.153091347318462</c:v>
                </c:pt>
                <c:pt idx="20">
                  <c:v>12.244646827902301</c:v>
                </c:pt>
                <c:pt idx="21">
                  <c:v>13.486139683811475</c:v>
                </c:pt>
                <c:pt idx="22">
                  <c:v>12.429298124485324</c:v>
                </c:pt>
                <c:pt idx="23">
                  <c:v>12.515426093191076</c:v>
                </c:pt>
                <c:pt idx="24">
                  <c:v>13.918733293598805</c:v>
                </c:pt>
                <c:pt idx="25">
                  <c:v>33.014516437172681</c:v>
                </c:pt>
                <c:pt idx="26">
                  <c:v>13.504112390572821</c:v>
                </c:pt>
                <c:pt idx="27">
                  <c:v>12.208516079142253</c:v>
                </c:pt>
                <c:pt idx="28">
                  <c:v>23.3408155983448</c:v>
                </c:pt>
                <c:pt idx="29">
                  <c:v>14.308806876079577</c:v>
                </c:pt>
                <c:pt idx="30">
                  <c:v>12</c:v>
                </c:pt>
                <c:pt idx="31">
                  <c:v>9.82</c:v>
                </c:pt>
                <c:pt idx="32">
                  <c:v>16.100000000000001</c:v>
                </c:pt>
                <c:pt idx="33">
                  <c:v>10.1</c:v>
                </c:pt>
                <c:pt idx="34">
                  <c:v>8.1407591142867268</c:v>
                </c:pt>
                <c:pt idx="35">
                  <c:v>9.5346163941197712</c:v>
                </c:pt>
                <c:pt idx="36">
                  <c:v>8.0786429258633934</c:v>
                </c:pt>
                <c:pt idx="37">
                  <c:v>12.288155822354589</c:v>
                </c:pt>
                <c:pt idx="38">
                  <c:v>9.6644033313185851</c:v>
                </c:pt>
                <c:pt idx="39">
                  <c:v>12.627164468506789</c:v>
                </c:pt>
                <c:pt idx="40">
                  <c:v>15.509215129019356</c:v>
                </c:pt>
                <c:pt idx="41">
                  <c:v>12.684446764009259</c:v>
                </c:pt>
                <c:pt idx="42">
                  <c:v>11.152098488616183</c:v>
                </c:pt>
                <c:pt idx="43">
                  <c:v>9.8441178434541303</c:v>
                </c:pt>
                <c:pt idx="44">
                  <c:v>12.132757540064679</c:v>
                </c:pt>
                <c:pt idx="45">
                  <c:v>9.7927398388391733</c:v>
                </c:pt>
                <c:pt idx="46">
                  <c:v>10.166273112896743</c:v>
                </c:pt>
                <c:pt idx="47">
                  <c:v>16.474643285149767</c:v>
                </c:pt>
                <c:pt idx="48">
                  <c:v>14.595831139488221</c:v>
                </c:pt>
                <c:pt idx="49">
                  <c:v>6.079499057328392</c:v>
                </c:pt>
                <c:pt idx="50">
                  <c:v>8.8572704789878873</c:v>
                </c:pt>
                <c:pt idx="51">
                  <c:v>9.2487752365227749</c:v>
                </c:pt>
                <c:pt idx="52">
                  <c:v>12.284003652196656</c:v>
                </c:pt>
                <c:pt idx="53">
                  <c:v>9.2363738815083938</c:v>
                </c:pt>
                <c:pt idx="54">
                  <c:v>8.7891654554948797</c:v>
                </c:pt>
              </c:numCache>
            </c:numRef>
          </c:val>
          <c:extLst>
            <c:ext xmlns:c16="http://schemas.microsoft.com/office/drawing/2014/chart" uri="{C3380CC4-5D6E-409C-BE32-E72D297353CC}">
              <c16:uniqueId val="{00000007-D7D1-4676-BB34-C13CA1EA54B5}"/>
            </c:ext>
          </c:extLst>
        </c:ser>
        <c:ser>
          <c:idx val="8"/>
          <c:order val="8"/>
          <c:tx>
            <c:strRef>
              <c:f>Datos!$L$1</c:f>
              <c:strCache>
                <c:ptCount val="1"/>
                <c:pt idx="0">
                  <c:v>V</c:v>
                </c:pt>
              </c:strCache>
            </c:strRef>
          </c:tx>
          <c:spPr>
            <a:solidFill>
              <a:schemeClr val="accent3">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Datos!$L$2:$L$56</c:f>
              <c:numCache>
                <c:formatCode>0.00</c:formatCode>
                <c:ptCount val="55"/>
                <c:pt idx="0">
                  <c:v>10.917046842496916</c:v>
                </c:pt>
                <c:pt idx="1">
                  <c:v>13.256419055547582</c:v>
                </c:pt>
                <c:pt idx="2">
                  <c:v>11.056861504330138</c:v>
                </c:pt>
                <c:pt idx="3">
                  <c:v>11.520233383874642</c:v>
                </c:pt>
                <c:pt idx="4">
                  <c:v>11.854360010926792</c:v>
                </c:pt>
                <c:pt idx="5">
                  <c:v>9.7006483281377474</c:v>
                </c:pt>
                <c:pt idx="6">
                  <c:v>8.7597074285607359</c:v>
                </c:pt>
                <c:pt idx="7">
                  <c:v>9.3764320727162414</c:v>
                </c:pt>
                <c:pt idx="8">
                  <c:v>8.4642781611705864</c:v>
                </c:pt>
                <c:pt idx="9">
                  <c:v>10.430082113753219</c:v>
                </c:pt>
                <c:pt idx="10">
                  <c:v>10.075590868464163</c:v>
                </c:pt>
                <c:pt idx="11">
                  <c:v>10.545652802029089</c:v>
                </c:pt>
                <c:pt idx="12">
                  <c:v>10.845103185866314</c:v>
                </c:pt>
                <c:pt idx="13">
                  <c:v>12.983592992461027</c:v>
                </c:pt>
                <c:pt idx="14">
                  <c:v>11.476328088181365</c:v>
                </c:pt>
                <c:pt idx="15">
                  <c:v>8.8480837579515015</c:v>
                </c:pt>
                <c:pt idx="16">
                  <c:v>23.375270014254884</c:v>
                </c:pt>
                <c:pt idx="17">
                  <c:v>13.592594898800892</c:v>
                </c:pt>
                <c:pt idx="18">
                  <c:v>20.753443301939839</c:v>
                </c:pt>
                <c:pt idx="19">
                  <c:v>13.228382773609459</c:v>
                </c:pt>
                <c:pt idx="20">
                  <c:v>12.463664768589201</c:v>
                </c:pt>
                <c:pt idx="21">
                  <c:v>17.783285559598408</c:v>
                </c:pt>
                <c:pt idx="22">
                  <c:v>14.383917229273768</c:v>
                </c:pt>
                <c:pt idx="23">
                  <c:v>16.425526440210568</c:v>
                </c:pt>
                <c:pt idx="24">
                  <c:v>15.055247578514546</c:v>
                </c:pt>
                <c:pt idx="25">
                  <c:v>14.843190895802756</c:v>
                </c:pt>
                <c:pt idx="26">
                  <c:v>12.863920402138241</c:v>
                </c:pt>
                <c:pt idx="27">
                  <c:v>13.006926044786775</c:v>
                </c:pt>
                <c:pt idx="28">
                  <c:v>12.291268249408255</c:v>
                </c:pt>
                <c:pt idx="29">
                  <c:v>11.463835613743406</c:v>
                </c:pt>
                <c:pt idx="30">
                  <c:v>16.3</c:v>
                </c:pt>
                <c:pt idx="31">
                  <c:v>12.9</c:v>
                </c:pt>
                <c:pt idx="32">
                  <c:v>10.3</c:v>
                </c:pt>
                <c:pt idx="33">
                  <c:v>12</c:v>
                </c:pt>
                <c:pt idx="34">
                  <c:v>11.516794760504395</c:v>
                </c:pt>
                <c:pt idx="35">
                  <c:v>16.010861700911008</c:v>
                </c:pt>
                <c:pt idx="36">
                  <c:v>14.116554706738054</c:v>
                </c:pt>
                <c:pt idx="37">
                  <c:v>11.325176974716985</c:v>
                </c:pt>
                <c:pt idx="38">
                  <c:v>16.781691310147757</c:v>
                </c:pt>
                <c:pt idx="39">
                  <c:v>16.84647311580439</c:v>
                </c:pt>
                <c:pt idx="40">
                  <c:v>13.705052228076195</c:v>
                </c:pt>
                <c:pt idx="41">
                  <c:v>16.531681534459768</c:v>
                </c:pt>
                <c:pt idx="42">
                  <c:v>14.622382688552772</c:v>
                </c:pt>
                <c:pt idx="43">
                  <c:v>14.281354770357602</c:v>
                </c:pt>
                <c:pt idx="44">
                  <c:v>15.018865153696417</c:v>
                </c:pt>
                <c:pt idx="45">
                  <c:v>15.118064549582678</c:v>
                </c:pt>
                <c:pt idx="46">
                  <c:v>10.358399118614903</c:v>
                </c:pt>
                <c:pt idx="47">
                  <c:v>12.35509994012701</c:v>
                </c:pt>
                <c:pt idx="48">
                  <c:v>14.33316887661805</c:v>
                </c:pt>
                <c:pt idx="49">
                  <c:v>6.7392561753586628</c:v>
                </c:pt>
                <c:pt idx="50">
                  <c:v>9.8293180370629045</c:v>
                </c:pt>
                <c:pt idx="51">
                  <c:v>13.547945707273239</c:v>
                </c:pt>
                <c:pt idx="52">
                  <c:v>7.9468609923967239</c:v>
                </c:pt>
                <c:pt idx="53">
                  <c:v>8.3933741903829837</c:v>
                </c:pt>
                <c:pt idx="54">
                  <c:v>8.8143230821063394</c:v>
                </c:pt>
              </c:numCache>
            </c:numRef>
          </c:val>
          <c:extLst>
            <c:ext xmlns:c16="http://schemas.microsoft.com/office/drawing/2014/chart" uri="{C3380CC4-5D6E-409C-BE32-E72D297353CC}">
              <c16:uniqueId val="{00000008-D7D1-4676-BB34-C13CA1EA54B5}"/>
            </c:ext>
          </c:extLst>
        </c:ser>
        <c:ser>
          <c:idx val="9"/>
          <c:order val="9"/>
          <c:tx>
            <c:strRef>
              <c:f>Datos!$M$1</c:f>
              <c:strCache>
                <c:ptCount val="1"/>
                <c:pt idx="0">
                  <c:v>Zn</c:v>
                </c:pt>
              </c:strCache>
            </c:strRef>
          </c:tx>
          <c:spPr>
            <a:solidFill>
              <a:schemeClr val="accent4">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Datos!$M$2:$M$56</c:f>
              <c:numCache>
                <c:formatCode>0.00</c:formatCode>
                <c:ptCount val="55"/>
                <c:pt idx="0">
                  <c:v>136.41940426006622</c:v>
                </c:pt>
                <c:pt idx="1">
                  <c:v>214.63046913380629</c:v>
                </c:pt>
                <c:pt idx="2">
                  <c:v>59.519013389767387</c:v>
                </c:pt>
                <c:pt idx="3">
                  <c:v>18.040153527292283</c:v>
                </c:pt>
                <c:pt idx="4">
                  <c:v>14.98099019228396</c:v>
                </c:pt>
                <c:pt idx="5">
                  <c:v>37.457969898961025</c:v>
                </c:pt>
                <c:pt idx="6">
                  <c:v>39.416018172806695</c:v>
                </c:pt>
                <c:pt idx="7">
                  <c:v>50.286714897375496</c:v>
                </c:pt>
                <c:pt idx="8">
                  <c:v>21.38856475880004</c:v>
                </c:pt>
                <c:pt idx="9">
                  <c:v>21.35291478777323</c:v>
                </c:pt>
                <c:pt idx="10">
                  <c:v>16.062272445037195</c:v>
                </c:pt>
                <c:pt idx="11">
                  <c:v>20.19948134542522</c:v>
                </c:pt>
                <c:pt idx="12">
                  <c:v>10.744469604409018</c:v>
                </c:pt>
                <c:pt idx="13">
                  <c:v>235.10489872168591</c:v>
                </c:pt>
                <c:pt idx="14">
                  <c:v>72.272388619388977</c:v>
                </c:pt>
                <c:pt idx="15">
                  <c:v>317.71540727529549</c:v>
                </c:pt>
                <c:pt idx="16">
                  <c:v>48.588730095105888</c:v>
                </c:pt>
                <c:pt idx="17">
                  <c:v>14.1711368370899</c:v>
                </c:pt>
                <c:pt idx="18">
                  <c:v>13.058780812889445</c:v>
                </c:pt>
                <c:pt idx="19">
                  <c:v>10.940032397436708</c:v>
                </c:pt>
                <c:pt idx="20">
                  <c:v>14.481879195702486</c:v>
                </c:pt>
                <c:pt idx="21">
                  <c:v>15.085101690813483</c:v>
                </c:pt>
                <c:pt idx="22">
                  <c:v>14.604634581471563</c:v>
                </c:pt>
                <c:pt idx="23">
                  <c:v>19.312415800679798</c:v>
                </c:pt>
                <c:pt idx="24">
                  <c:v>11.02315059661035</c:v>
                </c:pt>
                <c:pt idx="25">
                  <c:v>13.20168869286772</c:v>
                </c:pt>
                <c:pt idx="26">
                  <c:v>13.400114164837678</c:v>
                </c:pt>
                <c:pt idx="27">
                  <c:v>11.462524222749634</c:v>
                </c:pt>
                <c:pt idx="28">
                  <c:v>115.57072917615012</c:v>
                </c:pt>
                <c:pt idx="29">
                  <c:v>13.957993074929153</c:v>
                </c:pt>
                <c:pt idx="30">
                  <c:v>14.5</c:v>
                </c:pt>
                <c:pt idx="31">
                  <c:v>10.5</c:v>
                </c:pt>
                <c:pt idx="32">
                  <c:v>30.2</c:v>
                </c:pt>
                <c:pt idx="33">
                  <c:v>21.9</c:v>
                </c:pt>
                <c:pt idx="34">
                  <c:v>22.327752808507061</c:v>
                </c:pt>
                <c:pt idx="35">
                  <c:v>13.6090968519367</c:v>
                </c:pt>
                <c:pt idx="36">
                  <c:v>13.204238507473425</c:v>
                </c:pt>
                <c:pt idx="37">
                  <c:v>13.309489364539859</c:v>
                </c:pt>
                <c:pt idx="38">
                  <c:v>12.349555740226538</c:v>
                </c:pt>
                <c:pt idx="39">
                  <c:v>12.013770595584527</c:v>
                </c:pt>
                <c:pt idx="40">
                  <c:v>13.367130659618057</c:v>
                </c:pt>
                <c:pt idx="41">
                  <c:v>16.578939441886824</c:v>
                </c:pt>
                <c:pt idx="42">
                  <c:v>18.438880295407397</c:v>
                </c:pt>
                <c:pt idx="43">
                  <c:v>21.162625587461498</c:v>
                </c:pt>
                <c:pt idx="44">
                  <c:v>12.170937736629881</c:v>
                </c:pt>
                <c:pt idx="45">
                  <c:v>12.264703773109622</c:v>
                </c:pt>
                <c:pt idx="46">
                  <c:v>10.443829218222252</c:v>
                </c:pt>
                <c:pt idx="47">
                  <c:v>11.809293092399429</c:v>
                </c:pt>
                <c:pt idx="48">
                  <c:v>11.15194022453931</c:v>
                </c:pt>
                <c:pt idx="49">
                  <c:v>7.2239605027226794</c:v>
                </c:pt>
                <c:pt idx="50">
                  <c:v>8.4218626883933005</c:v>
                </c:pt>
                <c:pt idx="51">
                  <c:v>12.357423820634104</c:v>
                </c:pt>
                <c:pt idx="52">
                  <c:v>8.5004857622422829</c:v>
                </c:pt>
                <c:pt idx="53">
                  <c:v>7.9522194777360573</c:v>
                </c:pt>
                <c:pt idx="54">
                  <c:v>10.158090626675786</c:v>
                </c:pt>
              </c:numCache>
            </c:numRef>
          </c:val>
          <c:extLst>
            <c:ext xmlns:c16="http://schemas.microsoft.com/office/drawing/2014/chart" uri="{C3380CC4-5D6E-409C-BE32-E72D297353CC}">
              <c16:uniqueId val="{00000009-D7D1-4676-BB34-C13CA1EA54B5}"/>
            </c:ext>
          </c:extLst>
        </c:ser>
        <c:ser>
          <c:idx val="10"/>
          <c:order val="10"/>
          <c:tx>
            <c:strRef>
              <c:f>Datos!$N$1</c:f>
              <c:strCache>
                <c:ptCount val="1"/>
                <c:pt idx="0">
                  <c:v>Th</c:v>
                </c:pt>
              </c:strCache>
            </c:strRef>
          </c:tx>
          <c:spPr>
            <a:solidFill>
              <a:schemeClr val="accent5">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Datos!$N$2:$N$56</c:f>
              <c:numCache>
                <c:formatCode>0.00</c:formatCode>
                <c:ptCount val="55"/>
                <c:pt idx="0">
                  <c:v>0.72777120828871766</c:v>
                </c:pt>
                <c:pt idx="1">
                  <c:v>0.78779291946529895</c:v>
                </c:pt>
                <c:pt idx="2">
                  <c:v>0.72456998593275279</c:v>
                </c:pt>
                <c:pt idx="3">
                  <c:v>1.0428081460955509</c:v>
                </c:pt>
                <c:pt idx="4">
                  <c:v>0.92617536086454055</c:v>
                </c:pt>
                <c:pt idx="5">
                  <c:v>0.8819156712466768</c:v>
                </c:pt>
                <c:pt idx="6">
                  <c:v>0.7426837979326536</c:v>
                </c:pt>
                <c:pt idx="7">
                  <c:v>0.82495543387626102</c:v>
                </c:pt>
                <c:pt idx="8">
                  <c:v>0.83131018398200462</c:v>
                </c:pt>
                <c:pt idx="9">
                  <c:v>1.0436420076293778</c:v>
                </c:pt>
                <c:pt idx="10">
                  <c:v>0.81387016486613994</c:v>
                </c:pt>
                <c:pt idx="11">
                  <c:v>0.99625473485781157</c:v>
                </c:pt>
                <c:pt idx="12">
                  <c:v>0.86989215730018998</c:v>
                </c:pt>
                <c:pt idx="13">
                  <c:v>0.91012032498925199</c:v>
                </c:pt>
                <c:pt idx="14">
                  <c:v>0.67060011086539406</c:v>
                </c:pt>
                <c:pt idx="15">
                  <c:v>0.66438984622737174</c:v>
                </c:pt>
                <c:pt idx="17">
                  <c:v>0.87791886229772298</c:v>
                </c:pt>
                <c:pt idx="18">
                  <c:v>1.316324030728887</c:v>
                </c:pt>
                <c:pt idx="19">
                  <c:v>0.75117320500965601</c:v>
                </c:pt>
                <c:pt idx="20">
                  <c:v>0.77473088293835513</c:v>
                </c:pt>
                <c:pt idx="21">
                  <c:v>0.62969296369650807</c:v>
                </c:pt>
                <c:pt idx="22">
                  <c:v>0.71437390224028519</c:v>
                </c:pt>
                <c:pt idx="23">
                  <c:v>0.85154715782407286</c:v>
                </c:pt>
                <c:pt idx="24">
                  <c:v>0.89479250783762754</c:v>
                </c:pt>
                <c:pt idx="25">
                  <c:v>0.68643314841785597</c:v>
                </c:pt>
                <c:pt idx="26">
                  <c:v>0.68885492248275493</c:v>
                </c:pt>
                <c:pt idx="27">
                  <c:v>0.82193760385742465</c:v>
                </c:pt>
                <c:pt idx="28">
                  <c:v>0.82914835085027994</c:v>
                </c:pt>
                <c:pt idx="29">
                  <c:v>0.44373431610199154</c:v>
                </c:pt>
                <c:pt idx="30">
                  <c:v>0.54</c:v>
                </c:pt>
                <c:pt idx="31">
                  <c:v>0.79</c:v>
                </c:pt>
                <c:pt idx="32">
                  <c:v>0.48</c:v>
                </c:pt>
                <c:pt idx="33">
                  <c:v>0.52</c:v>
                </c:pt>
                <c:pt idx="52">
                  <c:v>0.58467681358433188</c:v>
                </c:pt>
                <c:pt idx="53">
                  <c:v>0.46132835287106289</c:v>
                </c:pt>
                <c:pt idx="54">
                  <c:v>0.43544671301861043</c:v>
                </c:pt>
              </c:numCache>
            </c:numRef>
          </c:val>
          <c:extLst>
            <c:ext xmlns:c16="http://schemas.microsoft.com/office/drawing/2014/chart" uri="{C3380CC4-5D6E-409C-BE32-E72D297353CC}">
              <c16:uniqueId val="{00000000-1337-45B2-9A3A-AB71D6275744}"/>
            </c:ext>
          </c:extLst>
        </c:ser>
        <c:ser>
          <c:idx val="11"/>
          <c:order val="11"/>
          <c:tx>
            <c:strRef>
              <c:f>Datos!$O$1</c:f>
              <c:strCache>
                <c:ptCount val="1"/>
                <c:pt idx="0">
                  <c:v>U</c:v>
                </c:pt>
              </c:strCache>
            </c:strRef>
          </c:tx>
          <c:spPr>
            <a:solidFill>
              <a:schemeClr val="accent6">
                <a:lumMod val="60000"/>
              </a:schemeClr>
            </a:solidFill>
            <a:ln>
              <a:noFill/>
            </a:ln>
            <a:effectLst/>
          </c:spPr>
          <c:invertIfNegative val="0"/>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Datos!$O$2:$O$56</c:f>
              <c:numCache>
                <c:formatCode>0.00</c:formatCode>
                <c:ptCount val="55"/>
                <c:pt idx="0">
                  <c:v>1.900174963877159</c:v>
                </c:pt>
                <c:pt idx="1">
                  <c:v>2.2951447852369862</c:v>
                </c:pt>
                <c:pt idx="2">
                  <c:v>1.76344562550021</c:v>
                </c:pt>
                <c:pt idx="3">
                  <c:v>1.5056783481380869</c:v>
                </c:pt>
                <c:pt idx="4">
                  <c:v>1.5699531145018273</c:v>
                </c:pt>
                <c:pt idx="5">
                  <c:v>2.1620459183373377</c:v>
                </c:pt>
                <c:pt idx="6">
                  <c:v>1.8890353679959238</c:v>
                </c:pt>
                <c:pt idx="7">
                  <c:v>2.0296165154714303</c:v>
                </c:pt>
                <c:pt idx="8">
                  <c:v>1.5851648909320635</c:v>
                </c:pt>
                <c:pt idx="9">
                  <c:v>1.8248340695702703</c:v>
                </c:pt>
                <c:pt idx="10">
                  <c:v>1.7624021466787592</c:v>
                </c:pt>
                <c:pt idx="11">
                  <c:v>1.2685100329956265</c:v>
                </c:pt>
                <c:pt idx="12">
                  <c:v>1.3755707562722324</c:v>
                </c:pt>
                <c:pt idx="13">
                  <c:v>2.280614647141451</c:v>
                </c:pt>
                <c:pt idx="14">
                  <c:v>2.0692771342201466</c:v>
                </c:pt>
                <c:pt idx="15">
                  <c:v>3.5502071384294496</c:v>
                </c:pt>
                <c:pt idx="17">
                  <c:v>1.6626596657833692</c:v>
                </c:pt>
                <c:pt idx="18">
                  <c:v>2.894149495532476</c:v>
                </c:pt>
                <c:pt idx="19">
                  <c:v>1.7665103263928639</c:v>
                </c:pt>
                <c:pt idx="20">
                  <c:v>1.6159505770143821</c:v>
                </c:pt>
                <c:pt idx="21">
                  <c:v>1.2403653120214972</c:v>
                </c:pt>
                <c:pt idx="22">
                  <c:v>1.6372694889659807</c:v>
                </c:pt>
                <c:pt idx="23">
                  <c:v>1.7737792942135526</c:v>
                </c:pt>
                <c:pt idx="24">
                  <c:v>1.7899497589582292</c:v>
                </c:pt>
                <c:pt idx="25">
                  <c:v>1.5496140305230817</c:v>
                </c:pt>
                <c:pt idx="26">
                  <c:v>1.429566655545671</c:v>
                </c:pt>
                <c:pt idx="27">
                  <c:v>1.6031822151132706</c:v>
                </c:pt>
                <c:pt idx="28">
                  <c:v>1.5467808581032307</c:v>
                </c:pt>
                <c:pt idx="29">
                  <c:v>1.4266282237317502</c:v>
                </c:pt>
                <c:pt idx="30">
                  <c:v>1.53</c:v>
                </c:pt>
                <c:pt idx="31">
                  <c:v>1.72</c:v>
                </c:pt>
                <c:pt idx="32">
                  <c:v>1.97</c:v>
                </c:pt>
                <c:pt idx="33">
                  <c:v>1.73</c:v>
                </c:pt>
                <c:pt idx="52">
                  <c:v>1.4357350510066746</c:v>
                </c:pt>
                <c:pt idx="53">
                  <c:v>1.5096783534794815</c:v>
                </c:pt>
                <c:pt idx="54">
                  <c:v>1.7278393147040854</c:v>
                </c:pt>
              </c:numCache>
            </c:numRef>
          </c:val>
          <c:extLst>
            <c:ext xmlns:c16="http://schemas.microsoft.com/office/drawing/2014/chart" uri="{C3380CC4-5D6E-409C-BE32-E72D297353CC}">
              <c16:uniqueId val="{00000001-1337-45B2-9A3A-AB71D6275744}"/>
            </c:ext>
          </c:extLst>
        </c:ser>
        <c:dLbls>
          <c:showLegendKey val="0"/>
          <c:showVal val="0"/>
          <c:showCatName val="0"/>
          <c:showSerName val="0"/>
          <c:showPercent val="0"/>
          <c:showBubbleSize val="0"/>
        </c:dLbls>
        <c:gapWidth val="150"/>
        <c:overlap val="100"/>
        <c:axId val="1712594063"/>
        <c:axId val="1712572015"/>
      </c:barChart>
      <c:catAx>
        <c:axId val="1712594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S"/>
          </a:p>
        </c:txPr>
        <c:crossAx val="1712572015"/>
        <c:crosses val="autoZero"/>
        <c:auto val="1"/>
        <c:lblAlgn val="ctr"/>
        <c:lblOffset val="100"/>
        <c:noMultiLvlLbl val="0"/>
      </c:catAx>
      <c:valAx>
        <c:axId val="1712572015"/>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S"/>
          </a:p>
        </c:txPr>
        <c:crossAx val="1712594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molibdeno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Molibdeno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Datos!#REF!</c:f>
              <c:numCache>
                <c:formatCode>0.00</c:formatCode>
                <c:ptCount val="43"/>
                <c:pt idx="0">
                  <c:v>0.49664033191819912</c:v>
                </c:pt>
                <c:pt idx="1">
                  <c:v>0.5</c:v>
                </c:pt>
                <c:pt idx="2">
                  <c:v>0.5</c:v>
                </c:pt>
                <c:pt idx="3">
                  <c:v>0.5</c:v>
                </c:pt>
                <c:pt idx="4">
                  <c:v>0.5</c:v>
                </c:pt>
                <c:pt idx="5">
                  <c:v>0.76378470157890666</c:v>
                </c:pt>
                <c:pt idx="6">
                  <c:v>0.5</c:v>
                </c:pt>
                <c:pt idx="7">
                  <c:v>0.5</c:v>
                </c:pt>
                <c:pt idx="8">
                  <c:v>0.5</c:v>
                </c:pt>
                <c:pt idx="9">
                  <c:v>0.5</c:v>
                </c:pt>
                <c:pt idx="10">
                  <c:v>0.5</c:v>
                </c:pt>
                <c:pt idx="11">
                  <c:v>1.1677065994155615</c:v>
                </c:pt>
                <c:pt idx="12">
                  <c:v>0.52388299929586601</c:v>
                </c:pt>
                <c:pt idx="13">
                  <c:v>0.5</c:v>
                </c:pt>
                <c:pt idx="14">
                  <c:v>0.5</c:v>
                </c:pt>
                <c:pt idx="15">
                  <c:v>0.51674922782633703</c:v>
                </c:pt>
                <c:pt idx="16">
                  <c:v>0.5</c:v>
                </c:pt>
                <c:pt idx="17">
                  <c:v>0.5</c:v>
                </c:pt>
                <c:pt idx="18">
                  <c:v>0.5</c:v>
                </c:pt>
                <c:pt idx="19">
                  <c:v>0.5</c:v>
                </c:pt>
                <c:pt idx="20">
                  <c:v>0.5</c:v>
                </c:pt>
                <c:pt idx="21">
                  <c:v>0.5</c:v>
                </c:pt>
                <c:pt idx="22">
                  <c:v>0.5</c:v>
                </c:pt>
                <c:pt idx="23">
                  <c:v>1.2082705120119317</c:v>
                </c:pt>
                <c:pt idx="24">
                  <c:v>0.5</c:v>
                </c:pt>
                <c:pt idx="25">
                  <c:v>0.5</c:v>
                </c:pt>
                <c:pt idx="26">
                  <c:v>0.5</c:v>
                </c:pt>
                <c:pt idx="27">
                  <c:v>0</c:v>
                </c:pt>
                <c:pt idx="28">
                  <c:v>0</c:v>
                </c:pt>
                <c:pt idx="29">
                  <c:v>0</c:v>
                </c:pt>
                <c:pt idx="30">
                  <c:v>2.6657058389618404</c:v>
                </c:pt>
                <c:pt idx="31">
                  <c:v>1.5640782558872803</c:v>
                </c:pt>
                <c:pt idx="32">
                  <c:v>0.78138320173320353</c:v>
                </c:pt>
                <c:pt idx="33">
                  <c:v>2.1798752477767156</c:v>
                </c:pt>
                <c:pt idx="34">
                  <c:v>1.0326176148003707</c:v>
                </c:pt>
                <c:pt idx="35">
                  <c:v>0.5</c:v>
                </c:pt>
                <c:pt idx="36">
                  <c:v>0.5</c:v>
                </c:pt>
                <c:pt idx="37">
                  <c:v>0.5</c:v>
                </c:pt>
                <c:pt idx="38">
                  <c:v>0.5</c:v>
                </c:pt>
                <c:pt idx="39">
                  <c:v>0.5</c:v>
                </c:pt>
                <c:pt idx="40">
                  <c:v>0.5</c:v>
                </c:pt>
                <c:pt idx="41">
                  <c:v>0.5</c:v>
                </c:pt>
                <c:pt idx="42">
                  <c:v>0.5</c:v>
                </c:pt>
              </c:numCache>
            </c:numRef>
          </c:val>
          <c:smooth val="1"/>
          <c:extLst>
            <c:ext xmlns:c16="http://schemas.microsoft.com/office/drawing/2014/chart" uri="{C3380CC4-5D6E-409C-BE32-E72D297353CC}">
              <c16:uniqueId val="{00000000-0D90-4106-8517-00EE0419C7DF}"/>
            </c:ext>
          </c:extLst>
        </c:ser>
        <c:dLbls>
          <c:showLegendKey val="0"/>
          <c:showVal val="0"/>
          <c:showCatName val="0"/>
          <c:showSerName val="0"/>
          <c:showPercent val="0"/>
          <c:showBubbleSize val="0"/>
        </c:dLbls>
        <c:marker val="1"/>
        <c:smooth val="0"/>
        <c:axId val="95494144"/>
        <c:axId val="95496448"/>
      </c:lineChart>
      <c:catAx>
        <c:axId val="9549414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496448"/>
        <c:crosses val="autoZero"/>
        <c:auto val="1"/>
        <c:lblAlgn val="ctr"/>
        <c:lblOffset val="100"/>
        <c:noMultiLvlLbl val="0"/>
      </c:catAx>
      <c:valAx>
        <c:axId val="95496448"/>
        <c:scaling>
          <c:orientation val="minMax"/>
          <c:min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494144"/>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niquel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Niquel</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Datos!$J$2:$J$56</c:f>
              <c:numCache>
                <c:formatCode>0.00</c:formatCode>
                <c:ptCount val="55"/>
                <c:pt idx="0">
                  <c:v>8.3192322453531879</c:v>
                </c:pt>
                <c:pt idx="1">
                  <c:v>6.0083122744281994</c:v>
                </c:pt>
                <c:pt idx="2">
                  <c:v>4.4341418497662559</c:v>
                </c:pt>
                <c:pt idx="3">
                  <c:v>3.7833906823273153</c:v>
                </c:pt>
                <c:pt idx="4">
                  <c:v>2.9293571690450588</c:v>
                </c:pt>
                <c:pt idx="5">
                  <c:v>4.6779701536853953</c:v>
                </c:pt>
                <c:pt idx="6">
                  <c:v>3.2202196197536108</c:v>
                </c:pt>
                <c:pt idx="7">
                  <c:v>5.4471884565680302</c:v>
                </c:pt>
                <c:pt idx="8">
                  <c:v>1.9576579416126194</c:v>
                </c:pt>
                <c:pt idx="9">
                  <c:v>2.4277780801532627</c:v>
                </c:pt>
                <c:pt idx="10">
                  <c:v>2.2174747851014605</c:v>
                </c:pt>
                <c:pt idx="11">
                  <c:v>3.9198620739444041</c:v>
                </c:pt>
                <c:pt idx="12">
                  <c:v>2.1512424790887925</c:v>
                </c:pt>
                <c:pt idx="13">
                  <c:v>13.434632858701852</c:v>
                </c:pt>
                <c:pt idx="14">
                  <c:v>5.3059368630124002</c:v>
                </c:pt>
                <c:pt idx="15">
                  <c:v>4.5138746950830138</c:v>
                </c:pt>
                <c:pt idx="16">
                  <c:v>10.069299154045293</c:v>
                </c:pt>
                <c:pt idx="17">
                  <c:v>1.8134972516406367</c:v>
                </c:pt>
                <c:pt idx="18">
                  <c:v>4.5450092813654246</c:v>
                </c:pt>
                <c:pt idx="19">
                  <c:v>1.9552925841664004</c:v>
                </c:pt>
                <c:pt idx="20">
                  <c:v>2.0421445354738661</c:v>
                </c:pt>
                <c:pt idx="21">
                  <c:v>5.6634687927654239</c:v>
                </c:pt>
                <c:pt idx="22">
                  <c:v>2.1007263335775912</c:v>
                </c:pt>
                <c:pt idx="23">
                  <c:v>2.4596765579347317</c:v>
                </c:pt>
                <c:pt idx="24">
                  <c:v>1.9941273580241246</c:v>
                </c:pt>
                <c:pt idx="25">
                  <c:v>1.9260556203801509</c:v>
                </c:pt>
                <c:pt idx="26">
                  <c:v>1.6517411719554629</c:v>
                </c:pt>
                <c:pt idx="27">
                  <c:v>1.7817518278183824</c:v>
                </c:pt>
                <c:pt idx="28">
                  <c:v>5.8303176334575895</c:v>
                </c:pt>
                <c:pt idx="29">
                  <c:v>3.1609921995602237</c:v>
                </c:pt>
                <c:pt idx="30">
                  <c:v>2.0499999999999998</c:v>
                </c:pt>
                <c:pt idx="31">
                  <c:v>1.42</c:v>
                </c:pt>
                <c:pt idx="32">
                  <c:v>3.38</c:v>
                </c:pt>
                <c:pt idx="33">
                  <c:v>3.51</c:v>
                </c:pt>
                <c:pt idx="34">
                  <c:v>1.2509990111877816</c:v>
                </c:pt>
                <c:pt idx="35">
                  <c:v>1.7597626336083847</c:v>
                </c:pt>
                <c:pt idx="36">
                  <c:v>1.0758383022986941</c:v>
                </c:pt>
                <c:pt idx="37">
                  <c:v>1.9706354346488164</c:v>
                </c:pt>
                <c:pt idx="38">
                  <c:v>1.6174654093005472</c:v>
                </c:pt>
                <c:pt idx="39">
                  <c:v>2.40963993835918</c:v>
                </c:pt>
                <c:pt idx="40">
                  <c:v>2.0760206862349113</c:v>
                </c:pt>
                <c:pt idx="41">
                  <c:v>2.1818831057876515</c:v>
                </c:pt>
                <c:pt idx="42">
                  <c:v>1.7353315493349819</c:v>
                </c:pt>
                <c:pt idx="43">
                  <c:v>1.4074990061951196</c:v>
                </c:pt>
                <c:pt idx="44">
                  <c:v>4.4370373091102442</c:v>
                </c:pt>
                <c:pt idx="45">
                  <c:v>1.3284194090411248</c:v>
                </c:pt>
                <c:pt idx="46">
                  <c:v>3.7383454442296702</c:v>
                </c:pt>
                <c:pt idx="47">
                  <c:v>3.9536309495715245</c:v>
                </c:pt>
                <c:pt idx="48">
                  <c:v>2.2219713119777302</c:v>
                </c:pt>
                <c:pt idx="49">
                  <c:v>1.9748250134648047</c:v>
                </c:pt>
                <c:pt idx="50">
                  <c:v>2.9523216155038674</c:v>
                </c:pt>
                <c:pt idx="51">
                  <c:v>3.9866829616494326</c:v>
                </c:pt>
                <c:pt idx="52">
                  <c:v>1.354900131401485</c:v>
                </c:pt>
                <c:pt idx="53">
                  <c:v>1.3593365138975786</c:v>
                </c:pt>
                <c:pt idx="54">
                  <c:v>2.3646468486357479</c:v>
                </c:pt>
              </c:numCache>
            </c:numRef>
          </c:val>
          <c:smooth val="1"/>
          <c:extLst>
            <c:ext xmlns:c16="http://schemas.microsoft.com/office/drawing/2014/chart" uri="{C3380CC4-5D6E-409C-BE32-E72D297353CC}">
              <c16:uniqueId val="{00000000-E9BA-4C53-A25D-7197F28415EA}"/>
            </c:ext>
          </c:extLst>
        </c:ser>
        <c:dLbls>
          <c:showLegendKey val="0"/>
          <c:showVal val="0"/>
          <c:showCatName val="0"/>
          <c:showSerName val="0"/>
          <c:showPercent val="0"/>
          <c:showBubbleSize val="0"/>
        </c:dLbls>
        <c:marker val="1"/>
        <c:smooth val="0"/>
        <c:axId val="94216960"/>
        <c:axId val="94219264"/>
      </c:lineChart>
      <c:catAx>
        <c:axId val="94216960"/>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219264"/>
        <c:crosses val="autoZero"/>
        <c:auto val="1"/>
        <c:lblAlgn val="ctr"/>
        <c:lblOffset val="100"/>
        <c:noMultiLvlLbl val="0"/>
      </c:catAx>
      <c:valAx>
        <c:axId val="9421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216960"/>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plomo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Datos!$K$1</c:f>
              <c:strCache>
                <c:ptCount val="1"/>
                <c:pt idx="0">
                  <c:v>Pb</c:v>
                </c:pt>
              </c:strCache>
            </c:strRef>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Datos!$K$2:$K$56</c:f>
              <c:numCache>
                <c:formatCode>0.00</c:formatCode>
                <c:ptCount val="55"/>
                <c:pt idx="0">
                  <c:v>153.77124097819623</c:v>
                </c:pt>
                <c:pt idx="1">
                  <c:v>60.423489652515478</c:v>
                </c:pt>
                <c:pt idx="2">
                  <c:v>318.82532701612956</c:v>
                </c:pt>
                <c:pt idx="3">
                  <c:v>23.83754370491819</c:v>
                </c:pt>
                <c:pt idx="4">
                  <c:v>16.729592181740905</c:v>
                </c:pt>
                <c:pt idx="5">
                  <c:v>42.681416795081027</c:v>
                </c:pt>
                <c:pt idx="6">
                  <c:v>36.335968379259157</c:v>
                </c:pt>
                <c:pt idx="7">
                  <c:v>64.143740851313964</c:v>
                </c:pt>
                <c:pt idx="8">
                  <c:v>21.267124140529763</c:v>
                </c:pt>
                <c:pt idx="9">
                  <c:v>25.142541013287527</c:v>
                </c:pt>
                <c:pt idx="10">
                  <c:v>18.288037214651784</c:v>
                </c:pt>
                <c:pt idx="11">
                  <c:v>22.23765465760124</c:v>
                </c:pt>
                <c:pt idx="12">
                  <c:v>24.774112511911174</c:v>
                </c:pt>
                <c:pt idx="13">
                  <c:v>393.47599849884892</c:v>
                </c:pt>
                <c:pt idx="14">
                  <c:v>19.065831364535818</c:v>
                </c:pt>
                <c:pt idx="15">
                  <c:v>103.8329235756071</c:v>
                </c:pt>
                <c:pt idx="16">
                  <c:v>36.478103672444398</c:v>
                </c:pt>
                <c:pt idx="17">
                  <c:v>11.57084181566405</c:v>
                </c:pt>
                <c:pt idx="18">
                  <c:v>14.378863759365602</c:v>
                </c:pt>
                <c:pt idx="19">
                  <c:v>14.153091347318462</c:v>
                </c:pt>
                <c:pt idx="20">
                  <c:v>12.244646827902301</c:v>
                </c:pt>
                <c:pt idx="21">
                  <c:v>13.486139683811475</c:v>
                </c:pt>
                <c:pt idx="22">
                  <c:v>12.429298124485324</c:v>
                </c:pt>
                <c:pt idx="23">
                  <c:v>12.515426093191076</c:v>
                </c:pt>
                <c:pt idx="24">
                  <c:v>13.918733293598805</c:v>
                </c:pt>
                <c:pt idx="25">
                  <c:v>33.014516437172681</c:v>
                </c:pt>
                <c:pt idx="26">
                  <c:v>13.504112390572821</c:v>
                </c:pt>
                <c:pt idx="27">
                  <c:v>12.208516079142253</c:v>
                </c:pt>
                <c:pt idx="28">
                  <c:v>23.3408155983448</c:v>
                </c:pt>
                <c:pt idx="29">
                  <c:v>14.308806876079577</c:v>
                </c:pt>
                <c:pt idx="30">
                  <c:v>12</c:v>
                </c:pt>
                <c:pt idx="31">
                  <c:v>9.82</c:v>
                </c:pt>
                <c:pt idx="32">
                  <c:v>16.100000000000001</c:v>
                </c:pt>
                <c:pt idx="33">
                  <c:v>10.1</c:v>
                </c:pt>
                <c:pt idx="34">
                  <c:v>8.1407591142867268</c:v>
                </c:pt>
                <c:pt idx="35">
                  <c:v>9.5346163941197712</c:v>
                </c:pt>
                <c:pt idx="36">
                  <c:v>8.0786429258633934</c:v>
                </c:pt>
                <c:pt idx="37">
                  <c:v>12.288155822354589</c:v>
                </c:pt>
                <c:pt idx="38">
                  <c:v>9.6644033313185851</c:v>
                </c:pt>
                <c:pt idx="39">
                  <c:v>12.627164468506789</c:v>
                </c:pt>
                <c:pt idx="40">
                  <c:v>15.509215129019356</c:v>
                </c:pt>
                <c:pt idx="41">
                  <c:v>12.684446764009259</c:v>
                </c:pt>
                <c:pt idx="42">
                  <c:v>11.152098488616183</c:v>
                </c:pt>
                <c:pt idx="43">
                  <c:v>9.8441178434541303</c:v>
                </c:pt>
                <c:pt idx="44">
                  <c:v>12.132757540064679</c:v>
                </c:pt>
                <c:pt idx="45">
                  <c:v>9.7927398388391733</c:v>
                </c:pt>
                <c:pt idx="46">
                  <c:v>10.166273112896743</c:v>
                </c:pt>
                <c:pt idx="47">
                  <c:v>16.474643285149767</c:v>
                </c:pt>
                <c:pt idx="48">
                  <c:v>14.595831139488221</c:v>
                </c:pt>
                <c:pt idx="49">
                  <c:v>6.079499057328392</c:v>
                </c:pt>
                <c:pt idx="50">
                  <c:v>8.8572704789878873</c:v>
                </c:pt>
                <c:pt idx="51">
                  <c:v>9.2487752365227749</c:v>
                </c:pt>
                <c:pt idx="52">
                  <c:v>12.284003652196656</c:v>
                </c:pt>
                <c:pt idx="53">
                  <c:v>9.2363738815083938</c:v>
                </c:pt>
                <c:pt idx="54">
                  <c:v>8.7891654554948797</c:v>
                </c:pt>
              </c:numCache>
            </c:numRef>
          </c:val>
          <c:smooth val="1"/>
          <c:extLst>
            <c:ext xmlns:c16="http://schemas.microsoft.com/office/drawing/2014/chart" uri="{C3380CC4-5D6E-409C-BE32-E72D297353CC}">
              <c16:uniqueId val="{00000000-5988-476A-A2FF-FA02682FA674}"/>
            </c:ext>
          </c:extLst>
        </c:ser>
        <c:dLbls>
          <c:showLegendKey val="0"/>
          <c:showVal val="0"/>
          <c:showCatName val="0"/>
          <c:showSerName val="0"/>
          <c:showPercent val="0"/>
          <c:showBubbleSize val="0"/>
        </c:dLbls>
        <c:marker val="1"/>
        <c:smooth val="0"/>
        <c:axId val="93013120"/>
        <c:axId val="93015424"/>
      </c:lineChart>
      <c:catAx>
        <c:axId val="93013120"/>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015424"/>
        <c:crosses val="autoZero"/>
        <c:auto val="1"/>
        <c:lblAlgn val="ctr"/>
        <c:lblOffset val="100"/>
        <c:noMultiLvlLbl val="0"/>
      </c:catAx>
      <c:valAx>
        <c:axId val="9301542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013120"/>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selenio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Selenio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Datos!#REF!</c:f>
              <c:numCache>
                <c:formatCode>0.00</c:formatCode>
                <c:ptCount val="43"/>
                <c:pt idx="0">
                  <c:v>1</c:v>
                </c:pt>
                <c:pt idx="1">
                  <c:v>1</c:v>
                </c:pt>
                <c:pt idx="2">
                  <c:v>1.0129171404077133</c:v>
                </c:pt>
                <c:pt idx="3">
                  <c:v>1</c:v>
                </c:pt>
                <c:pt idx="4">
                  <c:v>1</c:v>
                </c:pt>
                <c:pt idx="5">
                  <c:v>1</c:v>
                </c:pt>
                <c:pt idx="6">
                  <c:v>1.3954659838502246</c:v>
                </c:pt>
                <c:pt idx="7">
                  <c:v>1.1429593427081592</c:v>
                </c:pt>
                <c:pt idx="8">
                  <c:v>1.4568025674747829</c:v>
                </c:pt>
                <c:pt idx="9">
                  <c:v>1</c:v>
                </c:pt>
                <c:pt idx="10">
                  <c:v>1.0365680859766517</c:v>
                </c:pt>
                <c:pt idx="11">
                  <c:v>1.1156741710554128</c:v>
                </c:pt>
                <c:pt idx="12">
                  <c:v>2.4246083422538858</c:v>
                </c:pt>
                <c:pt idx="13">
                  <c:v>3.1091315204513319</c:v>
                </c:pt>
                <c:pt idx="14">
                  <c:v>1.3092949009206274</c:v>
                </c:pt>
                <c:pt idx="15">
                  <c:v>1.0978668626692436</c:v>
                </c:pt>
                <c:pt idx="16">
                  <c:v>1.2669404425598905</c:v>
                </c:pt>
                <c:pt idx="17">
                  <c:v>1</c:v>
                </c:pt>
                <c:pt idx="18">
                  <c:v>2.0066618154687834</c:v>
                </c:pt>
                <c:pt idx="19">
                  <c:v>1</c:v>
                </c:pt>
                <c:pt idx="20">
                  <c:v>1.0230752287661247</c:v>
                </c:pt>
                <c:pt idx="21">
                  <c:v>1</c:v>
                </c:pt>
                <c:pt idx="22">
                  <c:v>1.1830218529611021</c:v>
                </c:pt>
                <c:pt idx="23">
                  <c:v>1</c:v>
                </c:pt>
                <c:pt idx="24">
                  <c:v>1</c:v>
                </c:pt>
                <c:pt idx="25">
                  <c:v>2.2094334896333332</c:v>
                </c:pt>
                <c:pt idx="26">
                  <c:v>1.1097996458727875</c:v>
                </c:pt>
                <c:pt idx="27">
                  <c:v>0</c:v>
                </c:pt>
                <c:pt idx="28">
                  <c:v>0</c:v>
                </c:pt>
                <c:pt idx="29">
                  <c:v>0</c:v>
                </c:pt>
                <c:pt idx="30">
                  <c:v>1</c:v>
                </c:pt>
                <c:pt idx="31">
                  <c:v>1</c:v>
                </c:pt>
                <c:pt idx="32">
                  <c:v>1</c:v>
                </c:pt>
                <c:pt idx="33">
                  <c:v>1</c:v>
                </c:pt>
                <c:pt idx="34">
                  <c:v>1</c:v>
                </c:pt>
                <c:pt idx="35">
                  <c:v>1</c:v>
                </c:pt>
                <c:pt idx="36">
                  <c:v>1</c:v>
                </c:pt>
                <c:pt idx="37">
                  <c:v>1</c:v>
                </c:pt>
                <c:pt idx="38">
                  <c:v>1</c:v>
                </c:pt>
                <c:pt idx="39">
                  <c:v>1</c:v>
                </c:pt>
                <c:pt idx="40">
                  <c:v>1</c:v>
                </c:pt>
                <c:pt idx="41">
                  <c:v>1</c:v>
                </c:pt>
                <c:pt idx="42">
                  <c:v>1</c:v>
                </c:pt>
              </c:numCache>
            </c:numRef>
          </c:val>
          <c:smooth val="1"/>
          <c:extLst>
            <c:ext xmlns:c16="http://schemas.microsoft.com/office/drawing/2014/chart" uri="{C3380CC4-5D6E-409C-BE32-E72D297353CC}">
              <c16:uniqueId val="{00000000-83E5-43A1-AC9F-E845FFB33255}"/>
            </c:ext>
          </c:extLst>
        </c:ser>
        <c:dLbls>
          <c:showLegendKey val="0"/>
          <c:showVal val="0"/>
          <c:showCatName val="0"/>
          <c:showSerName val="0"/>
          <c:showPercent val="0"/>
          <c:showBubbleSize val="0"/>
        </c:dLbls>
        <c:marker val="1"/>
        <c:smooth val="0"/>
        <c:axId val="95032448"/>
        <c:axId val="95034752"/>
      </c:lineChart>
      <c:catAx>
        <c:axId val="9503244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034752"/>
        <c:crosses val="autoZero"/>
        <c:auto val="1"/>
        <c:lblAlgn val="ctr"/>
        <c:lblOffset val="100"/>
        <c:noMultiLvlLbl val="0"/>
      </c:catAx>
      <c:valAx>
        <c:axId val="95034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032448"/>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vanadio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Vanadio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Datos!$L$2:$L$56</c:f>
              <c:numCache>
                <c:formatCode>0.00</c:formatCode>
                <c:ptCount val="55"/>
                <c:pt idx="0">
                  <c:v>10.917046842496916</c:v>
                </c:pt>
                <c:pt idx="1">
                  <c:v>13.256419055547582</c:v>
                </c:pt>
                <c:pt idx="2">
                  <c:v>11.056861504330138</c:v>
                </c:pt>
                <c:pt idx="3">
                  <c:v>11.520233383874642</c:v>
                </c:pt>
                <c:pt idx="4">
                  <c:v>11.854360010926792</c:v>
                </c:pt>
                <c:pt idx="5">
                  <c:v>9.7006483281377474</c:v>
                </c:pt>
                <c:pt idx="6">
                  <c:v>8.7597074285607359</c:v>
                </c:pt>
                <c:pt idx="7">
                  <c:v>9.3764320727162414</c:v>
                </c:pt>
                <c:pt idx="8">
                  <c:v>8.4642781611705864</c:v>
                </c:pt>
                <c:pt idx="9">
                  <c:v>10.430082113753219</c:v>
                </c:pt>
                <c:pt idx="10">
                  <c:v>10.075590868464163</c:v>
                </c:pt>
                <c:pt idx="11">
                  <c:v>10.545652802029089</c:v>
                </c:pt>
                <c:pt idx="12">
                  <c:v>10.845103185866314</c:v>
                </c:pt>
                <c:pt idx="13">
                  <c:v>12.983592992461027</c:v>
                </c:pt>
                <c:pt idx="14">
                  <c:v>11.476328088181365</c:v>
                </c:pt>
                <c:pt idx="15">
                  <c:v>8.8480837579515015</c:v>
                </c:pt>
                <c:pt idx="16">
                  <c:v>23.375270014254884</c:v>
                </c:pt>
                <c:pt idx="17">
                  <c:v>13.592594898800892</c:v>
                </c:pt>
                <c:pt idx="18">
                  <c:v>20.753443301939839</c:v>
                </c:pt>
                <c:pt idx="19">
                  <c:v>13.228382773609459</c:v>
                </c:pt>
                <c:pt idx="20">
                  <c:v>12.463664768589201</c:v>
                </c:pt>
                <c:pt idx="21">
                  <c:v>17.783285559598408</c:v>
                </c:pt>
                <c:pt idx="22">
                  <c:v>14.383917229273768</c:v>
                </c:pt>
                <c:pt idx="23">
                  <c:v>16.425526440210568</c:v>
                </c:pt>
                <c:pt idx="24">
                  <c:v>15.055247578514546</c:v>
                </c:pt>
                <c:pt idx="25">
                  <c:v>14.843190895802756</c:v>
                </c:pt>
                <c:pt idx="26">
                  <c:v>12.863920402138241</c:v>
                </c:pt>
                <c:pt idx="27">
                  <c:v>13.006926044786775</c:v>
                </c:pt>
                <c:pt idx="28">
                  <c:v>12.291268249408255</c:v>
                </c:pt>
                <c:pt idx="29">
                  <c:v>11.463835613743406</c:v>
                </c:pt>
                <c:pt idx="30">
                  <c:v>16.3</c:v>
                </c:pt>
                <c:pt idx="31">
                  <c:v>12.9</c:v>
                </c:pt>
                <c:pt idx="32">
                  <c:v>10.3</c:v>
                </c:pt>
                <c:pt idx="33">
                  <c:v>12</c:v>
                </c:pt>
                <c:pt idx="34">
                  <c:v>11.516794760504395</c:v>
                </c:pt>
                <c:pt idx="35">
                  <c:v>16.010861700911008</c:v>
                </c:pt>
                <c:pt idx="36">
                  <c:v>14.116554706738054</c:v>
                </c:pt>
                <c:pt idx="37">
                  <c:v>11.325176974716985</c:v>
                </c:pt>
                <c:pt idx="38">
                  <c:v>16.781691310147757</c:v>
                </c:pt>
                <c:pt idx="39">
                  <c:v>16.84647311580439</c:v>
                </c:pt>
                <c:pt idx="40">
                  <c:v>13.705052228076195</c:v>
                </c:pt>
                <c:pt idx="41">
                  <c:v>16.531681534459768</c:v>
                </c:pt>
                <c:pt idx="42">
                  <c:v>14.622382688552772</c:v>
                </c:pt>
                <c:pt idx="43">
                  <c:v>14.281354770357602</c:v>
                </c:pt>
                <c:pt idx="44">
                  <c:v>15.018865153696417</c:v>
                </c:pt>
                <c:pt idx="45">
                  <c:v>15.118064549582678</c:v>
                </c:pt>
                <c:pt idx="46">
                  <c:v>10.358399118614903</c:v>
                </c:pt>
                <c:pt idx="47">
                  <c:v>12.35509994012701</c:v>
                </c:pt>
                <c:pt idx="48">
                  <c:v>14.33316887661805</c:v>
                </c:pt>
                <c:pt idx="49">
                  <c:v>6.7392561753586628</c:v>
                </c:pt>
                <c:pt idx="50">
                  <c:v>9.8293180370629045</c:v>
                </c:pt>
                <c:pt idx="51">
                  <c:v>13.547945707273239</c:v>
                </c:pt>
                <c:pt idx="52">
                  <c:v>7.9468609923967239</c:v>
                </c:pt>
                <c:pt idx="53">
                  <c:v>8.3933741903829837</c:v>
                </c:pt>
                <c:pt idx="54">
                  <c:v>8.8143230821063394</c:v>
                </c:pt>
              </c:numCache>
            </c:numRef>
          </c:val>
          <c:smooth val="1"/>
          <c:extLst>
            <c:ext xmlns:c16="http://schemas.microsoft.com/office/drawing/2014/chart" uri="{C3380CC4-5D6E-409C-BE32-E72D297353CC}">
              <c16:uniqueId val="{00000000-8CB2-4207-94D2-EE127EB3011C}"/>
            </c:ext>
          </c:extLst>
        </c:ser>
        <c:dLbls>
          <c:showLegendKey val="0"/>
          <c:showVal val="0"/>
          <c:showCatName val="0"/>
          <c:showSerName val="0"/>
          <c:showPercent val="0"/>
          <c:showBubbleSize val="0"/>
        </c:dLbls>
        <c:marker val="1"/>
        <c:smooth val="0"/>
        <c:axId val="93741824"/>
        <c:axId val="93744128"/>
      </c:lineChart>
      <c:catAx>
        <c:axId val="9374182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744128"/>
        <c:crosses val="autoZero"/>
        <c:auto val="1"/>
        <c:lblAlgn val="ctr"/>
        <c:lblOffset val="100"/>
        <c:noMultiLvlLbl val="0"/>
      </c:catAx>
      <c:valAx>
        <c:axId val="9374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741824"/>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zinc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Zinc</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Datos!$C$2:$C$48</c:f>
              <c:strCache>
                <c:ptCount val="47"/>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strCache>
            </c:strRef>
          </c:cat>
          <c:val>
            <c:numRef>
              <c:f>Datos!$M$2:$M$48</c:f>
              <c:numCache>
                <c:formatCode>0.00</c:formatCode>
                <c:ptCount val="47"/>
                <c:pt idx="0">
                  <c:v>136.41940426006622</c:v>
                </c:pt>
                <c:pt idx="1">
                  <c:v>214.63046913380629</c:v>
                </c:pt>
                <c:pt idx="2">
                  <c:v>59.519013389767387</c:v>
                </c:pt>
                <c:pt idx="3">
                  <c:v>18.040153527292283</c:v>
                </c:pt>
                <c:pt idx="4">
                  <c:v>14.98099019228396</c:v>
                </c:pt>
                <c:pt idx="5">
                  <c:v>37.457969898961025</c:v>
                </c:pt>
                <c:pt idx="6">
                  <c:v>39.416018172806695</c:v>
                </c:pt>
                <c:pt idx="7">
                  <c:v>50.286714897375496</c:v>
                </c:pt>
                <c:pt idx="8">
                  <c:v>21.38856475880004</c:v>
                </c:pt>
                <c:pt idx="9">
                  <c:v>21.35291478777323</c:v>
                </c:pt>
                <c:pt idx="10">
                  <c:v>16.062272445037195</c:v>
                </c:pt>
                <c:pt idx="11">
                  <c:v>20.19948134542522</c:v>
                </c:pt>
                <c:pt idx="12">
                  <c:v>10.744469604409018</c:v>
                </c:pt>
                <c:pt idx="13">
                  <c:v>235.10489872168591</c:v>
                </c:pt>
                <c:pt idx="14">
                  <c:v>72.272388619388977</c:v>
                </c:pt>
                <c:pt idx="15">
                  <c:v>317.71540727529549</c:v>
                </c:pt>
                <c:pt idx="16">
                  <c:v>48.588730095105888</c:v>
                </c:pt>
                <c:pt idx="17">
                  <c:v>14.1711368370899</c:v>
                </c:pt>
                <c:pt idx="18">
                  <c:v>13.058780812889445</c:v>
                </c:pt>
                <c:pt idx="19">
                  <c:v>10.940032397436708</c:v>
                </c:pt>
                <c:pt idx="20">
                  <c:v>14.481879195702486</c:v>
                </c:pt>
                <c:pt idx="21">
                  <c:v>15.085101690813483</c:v>
                </c:pt>
                <c:pt idx="22">
                  <c:v>14.604634581471563</c:v>
                </c:pt>
                <c:pt idx="23">
                  <c:v>19.312415800679798</c:v>
                </c:pt>
                <c:pt idx="24">
                  <c:v>11.02315059661035</c:v>
                </c:pt>
                <c:pt idx="25">
                  <c:v>13.20168869286772</c:v>
                </c:pt>
                <c:pt idx="26">
                  <c:v>13.400114164837678</c:v>
                </c:pt>
                <c:pt idx="27">
                  <c:v>11.462524222749634</c:v>
                </c:pt>
                <c:pt idx="28">
                  <c:v>115.57072917615012</c:v>
                </c:pt>
                <c:pt idx="29">
                  <c:v>13.957993074929153</c:v>
                </c:pt>
                <c:pt idx="30">
                  <c:v>14.5</c:v>
                </c:pt>
                <c:pt idx="31">
                  <c:v>10.5</c:v>
                </c:pt>
                <c:pt idx="32">
                  <c:v>30.2</c:v>
                </c:pt>
                <c:pt idx="33">
                  <c:v>21.9</c:v>
                </c:pt>
                <c:pt idx="34">
                  <c:v>22.327752808507061</c:v>
                </c:pt>
                <c:pt idx="35">
                  <c:v>13.6090968519367</c:v>
                </c:pt>
                <c:pt idx="36">
                  <c:v>13.204238507473425</c:v>
                </c:pt>
                <c:pt idx="37">
                  <c:v>13.309489364539859</c:v>
                </c:pt>
                <c:pt idx="38">
                  <c:v>12.349555740226538</c:v>
                </c:pt>
                <c:pt idx="39">
                  <c:v>12.013770595584527</c:v>
                </c:pt>
                <c:pt idx="40">
                  <c:v>13.367130659618057</c:v>
                </c:pt>
                <c:pt idx="41">
                  <c:v>16.578939441886824</c:v>
                </c:pt>
                <c:pt idx="42">
                  <c:v>18.438880295407397</c:v>
                </c:pt>
                <c:pt idx="43">
                  <c:v>21.162625587461498</c:v>
                </c:pt>
                <c:pt idx="44">
                  <c:v>12.170937736629881</c:v>
                </c:pt>
                <c:pt idx="45">
                  <c:v>12.264703773109622</c:v>
                </c:pt>
                <c:pt idx="46">
                  <c:v>10.443829218222252</c:v>
                </c:pt>
              </c:numCache>
            </c:numRef>
          </c:val>
          <c:smooth val="1"/>
          <c:extLst>
            <c:ext xmlns:c16="http://schemas.microsoft.com/office/drawing/2014/chart" uri="{C3380CC4-5D6E-409C-BE32-E72D297353CC}">
              <c16:uniqueId val="{00000000-1A44-4B78-BE56-B9FE77B54E7A}"/>
            </c:ext>
          </c:extLst>
        </c:ser>
        <c:dLbls>
          <c:showLegendKey val="0"/>
          <c:showVal val="0"/>
          <c:showCatName val="0"/>
          <c:showSerName val="0"/>
          <c:showPercent val="0"/>
          <c:showBubbleSize val="0"/>
        </c:dLbls>
        <c:marker val="1"/>
        <c:smooth val="0"/>
        <c:axId val="92937216"/>
        <c:axId val="92956160"/>
      </c:lineChart>
      <c:catAx>
        <c:axId val="92937216"/>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2956160"/>
        <c:crossesAt val="0"/>
        <c:auto val="1"/>
        <c:lblAlgn val="ctr"/>
        <c:lblOffset val="100"/>
        <c:noMultiLvlLbl val="0"/>
      </c:catAx>
      <c:valAx>
        <c:axId val="9295616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2937216"/>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Datos!$C$57</c:f>
              <c:strCache>
                <c:ptCount val="1"/>
                <c:pt idx="0">
                  <c:v>Baluard</c:v>
                </c:pt>
              </c:strCache>
            </c:strRef>
          </c:tx>
          <c:spPr>
            <a:solidFill>
              <a:srgbClr val="00B0F0"/>
            </a:solidFill>
            <a:ln>
              <a:noFill/>
            </a:ln>
            <a:effectLst/>
          </c:spPr>
          <c:invertIfNegative val="0"/>
          <c:cat>
            <c:strRef>
              <c:f>Datos!$D$1:$O$1</c:f>
              <c:strCache>
                <c:ptCount val="12"/>
                <c:pt idx="0">
                  <c:v>As</c:v>
                </c:pt>
                <c:pt idx="1">
                  <c:v>Ba</c:v>
                </c:pt>
                <c:pt idx="2">
                  <c:v>Cd</c:v>
                </c:pt>
                <c:pt idx="3">
                  <c:v>Cr</c:v>
                </c:pt>
                <c:pt idx="4">
                  <c:v>Cu</c:v>
                </c:pt>
                <c:pt idx="5">
                  <c:v>Hg </c:v>
                </c:pt>
                <c:pt idx="6">
                  <c:v>Ni</c:v>
                </c:pt>
                <c:pt idx="7">
                  <c:v>Pb</c:v>
                </c:pt>
                <c:pt idx="8">
                  <c:v>V</c:v>
                </c:pt>
                <c:pt idx="9">
                  <c:v>Zn</c:v>
                </c:pt>
                <c:pt idx="10">
                  <c:v>Th</c:v>
                </c:pt>
                <c:pt idx="11">
                  <c:v>U</c:v>
                </c:pt>
              </c:strCache>
            </c:strRef>
          </c:cat>
          <c:val>
            <c:numRef>
              <c:f>Datos!$D$57:$O$57</c:f>
              <c:numCache>
                <c:formatCode>0.00</c:formatCode>
                <c:ptCount val="12"/>
                <c:pt idx="0">
                  <c:v>3.8984666354591466</c:v>
                </c:pt>
                <c:pt idx="1">
                  <c:v>65.257970655725799</c:v>
                </c:pt>
                <c:pt idx="2">
                  <c:v>2.1587823605730145</c:v>
                </c:pt>
                <c:pt idx="3">
                  <c:v>19.378630104842816</c:v>
                </c:pt>
                <c:pt idx="4">
                  <c:v>24.036808161697085</c:v>
                </c:pt>
                <c:pt idx="5">
                  <c:v>0.84859920014407408</c:v>
                </c:pt>
                <c:pt idx="6">
                  <c:v>4.9892689048041268</c:v>
                </c:pt>
                <c:pt idx="7">
                  <c:v>81.253567424033662</c:v>
                </c:pt>
                <c:pt idx="8">
                  <c:v>11.381511212395466</c:v>
                </c:pt>
                <c:pt idx="9">
                  <c:v>78.481168301487074</c:v>
                </c:pt>
                <c:pt idx="10">
                  <c:v>0.84117200340124987</c:v>
                </c:pt>
                <c:pt idx="11">
                  <c:v>1.9269797159561848</c:v>
                </c:pt>
              </c:numCache>
            </c:numRef>
          </c:val>
          <c:extLst>
            <c:ext xmlns:c16="http://schemas.microsoft.com/office/drawing/2014/chart" uri="{C3380CC4-5D6E-409C-BE32-E72D297353CC}">
              <c16:uniqueId val="{00000000-EA2B-4BA9-9365-6C7A73A7B754}"/>
            </c:ext>
          </c:extLst>
        </c:ser>
        <c:ser>
          <c:idx val="3"/>
          <c:order val="1"/>
          <c:tx>
            <c:strRef>
              <c:f>Datos!$C$58</c:f>
              <c:strCache>
                <c:ptCount val="1"/>
                <c:pt idx="0">
                  <c:v>Portixol</c:v>
                </c:pt>
              </c:strCache>
            </c:strRef>
          </c:tx>
          <c:spPr>
            <a:solidFill>
              <a:srgbClr val="00B050"/>
            </a:solidFill>
            <a:ln>
              <a:noFill/>
            </a:ln>
            <a:effectLst/>
          </c:spPr>
          <c:invertIfNegative val="0"/>
          <c:cat>
            <c:strRef>
              <c:f>Datos!$D$1:$O$1</c:f>
              <c:strCache>
                <c:ptCount val="12"/>
                <c:pt idx="0">
                  <c:v>As</c:v>
                </c:pt>
                <c:pt idx="1">
                  <c:v>Ba</c:v>
                </c:pt>
                <c:pt idx="2">
                  <c:v>Cd</c:v>
                </c:pt>
                <c:pt idx="3">
                  <c:v>Cr</c:v>
                </c:pt>
                <c:pt idx="4">
                  <c:v>Cu</c:v>
                </c:pt>
                <c:pt idx="5">
                  <c:v>Hg </c:v>
                </c:pt>
                <c:pt idx="6">
                  <c:v>Ni</c:v>
                </c:pt>
                <c:pt idx="7">
                  <c:v>Pb</c:v>
                </c:pt>
                <c:pt idx="8">
                  <c:v>V</c:v>
                </c:pt>
                <c:pt idx="9">
                  <c:v>Zn</c:v>
                </c:pt>
                <c:pt idx="10">
                  <c:v>Th</c:v>
                </c:pt>
                <c:pt idx="11">
                  <c:v>U</c:v>
                </c:pt>
              </c:strCache>
            </c:strRef>
          </c:cat>
          <c:val>
            <c:numRef>
              <c:f>Datos!$D$58:$O$58</c:f>
              <c:numCache>
                <c:formatCode>0.00</c:formatCode>
                <c:ptCount val="12"/>
                <c:pt idx="0">
                  <c:v>7.0308429833867621</c:v>
                </c:pt>
                <c:pt idx="1">
                  <c:v>21.534204665958587</c:v>
                </c:pt>
                <c:pt idx="2">
                  <c:v>1.0805594410540824</c:v>
                </c:pt>
                <c:pt idx="3">
                  <c:v>10.298326002508302</c:v>
                </c:pt>
                <c:pt idx="4">
                  <c:v>2.7094339253356341</c:v>
                </c:pt>
                <c:pt idx="5">
                  <c:v>9.9999999999999992E-2</c:v>
                </c:pt>
                <c:pt idx="6">
                  <c:v>2.5394083013729269</c:v>
                </c:pt>
                <c:pt idx="7">
                  <c:v>14.856744168384079</c:v>
                </c:pt>
                <c:pt idx="8">
                  <c:v>14.945463626660406</c:v>
                </c:pt>
                <c:pt idx="9">
                  <c:v>13.703768999377161</c:v>
                </c:pt>
                <c:pt idx="10">
                  <c:v>0.81888901703010464</c:v>
                </c:pt>
                <c:pt idx="11">
                  <c:v>1.7239088018240343</c:v>
                </c:pt>
              </c:numCache>
            </c:numRef>
          </c:val>
          <c:extLst>
            <c:ext xmlns:c16="http://schemas.microsoft.com/office/drawing/2014/chart" uri="{C3380CC4-5D6E-409C-BE32-E72D297353CC}">
              <c16:uniqueId val="{00000003-EA2B-4BA9-9365-6C7A73A7B754}"/>
            </c:ext>
          </c:extLst>
        </c:ser>
        <c:ser>
          <c:idx val="4"/>
          <c:order val="2"/>
          <c:tx>
            <c:strRef>
              <c:f>Datos!$C$59</c:f>
              <c:strCache>
                <c:ptCount val="1"/>
                <c:pt idx="0">
                  <c:v>Torrent Gros</c:v>
                </c:pt>
              </c:strCache>
            </c:strRef>
          </c:tx>
          <c:spPr>
            <a:solidFill>
              <a:schemeClr val="bg1">
                <a:lumMod val="75000"/>
              </a:schemeClr>
            </a:solidFill>
            <a:ln>
              <a:noFill/>
            </a:ln>
            <a:effectLst/>
          </c:spPr>
          <c:invertIfNegative val="0"/>
          <c:cat>
            <c:strRef>
              <c:f>Datos!$D$1:$O$1</c:f>
              <c:strCache>
                <c:ptCount val="12"/>
                <c:pt idx="0">
                  <c:v>As</c:v>
                </c:pt>
                <c:pt idx="1">
                  <c:v>Ba</c:v>
                </c:pt>
                <c:pt idx="2">
                  <c:v>Cd</c:v>
                </c:pt>
                <c:pt idx="3">
                  <c:v>Cr</c:v>
                </c:pt>
                <c:pt idx="4">
                  <c:v>Cu</c:v>
                </c:pt>
                <c:pt idx="5">
                  <c:v>Hg </c:v>
                </c:pt>
                <c:pt idx="6">
                  <c:v>Ni</c:v>
                </c:pt>
                <c:pt idx="7">
                  <c:v>Pb</c:v>
                </c:pt>
                <c:pt idx="8">
                  <c:v>V</c:v>
                </c:pt>
                <c:pt idx="9">
                  <c:v>Zn</c:v>
                </c:pt>
                <c:pt idx="10">
                  <c:v>Th</c:v>
                </c:pt>
                <c:pt idx="11">
                  <c:v>U</c:v>
                </c:pt>
              </c:strCache>
            </c:strRef>
          </c:cat>
          <c:val>
            <c:numRef>
              <c:f>Datos!$D$59:$O$59</c:f>
              <c:numCache>
                <c:formatCode>0.00</c:formatCode>
                <c:ptCount val="12"/>
                <c:pt idx="0">
                  <c:v>6.2640123546319675</c:v>
                </c:pt>
                <c:pt idx="1">
                  <c:v>29.00747696432871</c:v>
                </c:pt>
                <c:pt idx="2">
                  <c:v>0.50611111111111107</c:v>
                </c:pt>
                <c:pt idx="3">
                  <c:v>10.908227246797948</c:v>
                </c:pt>
                <c:pt idx="4">
                  <c:v>16.161671526988382</c:v>
                </c:pt>
                <c:pt idx="5">
                  <c:v>5.1770534590190757E-2</c:v>
                </c:pt>
                <c:pt idx="6">
                  <c:v>2.3667689793402915</c:v>
                </c:pt>
                <c:pt idx="7">
                  <c:v>12.062152229715391</c:v>
                </c:pt>
                <c:pt idx="8">
                  <c:v>13.951669853149983</c:v>
                </c:pt>
                <c:pt idx="9">
                  <c:v>21.523657978525588</c:v>
                </c:pt>
                <c:pt idx="10">
                  <c:v>0.60048044449204518</c:v>
                </c:pt>
                <c:pt idx="11">
                  <c:v>1.6539015136391635</c:v>
                </c:pt>
              </c:numCache>
            </c:numRef>
          </c:val>
          <c:extLst>
            <c:ext xmlns:c16="http://schemas.microsoft.com/office/drawing/2014/chart" uri="{C3380CC4-5D6E-409C-BE32-E72D297353CC}">
              <c16:uniqueId val="{00000004-EA2B-4BA9-9365-6C7A73A7B754}"/>
            </c:ext>
          </c:extLst>
        </c:ser>
        <c:ser>
          <c:idx val="2"/>
          <c:order val="3"/>
          <c:tx>
            <c:strRef>
              <c:f>Datos!$C$60</c:f>
              <c:strCache>
                <c:ptCount val="1"/>
                <c:pt idx="0">
                  <c:v>Control</c:v>
                </c:pt>
              </c:strCache>
            </c:strRef>
          </c:tx>
          <c:spPr>
            <a:solidFill>
              <a:srgbClr val="FF1111"/>
            </a:solidFill>
            <a:ln>
              <a:noFill/>
            </a:ln>
            <a:effectLst/>
          </c:spPr>
          <c:invertIfNegative val="0"/>
          <c:cat>
            <c:strRef>
              <c:f>Datos!$D$1:$O$1</c:f>
              <c:strCache>
                <c:ptCount val="12"/>
                <c:pt idx="0">
                  <c:v>As</c:v>
                </c:pt>
                <c:pt idx="1">
                  <c:v>Ba</c:v>
                </c:pt>
                <c:pt idx="2">
                  <c:v>Cd</c:v>
                </c:pt>
                <c:pt idx="3">
                  <c:v>Cr</c:v>
                </c:pt>
                <c:pt idx="4">
                  <c:v>Cu</c:v>
                </c:pt>
                <c:pt idx="5">
                  <c:v>Hg </c:v>
                </c:pt>
                <c:pt idx="6">
                  <c:v>Ni</c:v>
                </c:pt>
                <c:pt idx="7">
                  <c:v>Pb</c:v>
                </c:pt>
                <c:pt idx="8">
                  <c:v>V</c:v>
                </c:pt>
                <c:pt idx="9">
                  <c:v>Zn</c:v>
                </c:pt>
                <c:pt idx="10">
                  <c:v>Th</c:v>
                </c:pt>
                <c:pt idx="11">
                  <c:v>U</c:v>
                </c:pt>
              </c:strCache>
            </c:strRef>
          </c:cat>
          <c:val>
            <c:numRef>
              <c:f>Datos!$D$60:$O$60</c:f>
              <c:numCache>
                <c:formatCode>0.00</c:formatCode>
                <c:ptCount val="12"/>
                <c:pt idx="0">
                  <c:v>4.4097764085478337</c:v>
                </c:pt>
                <c:pt idx="1">
                  <c:v>19.72708158016156</c:v>
                </c:pt>
                <c:pt idx="2">
                  <c:v>0.5</c:v>
                </c:pt>
                <c:pt idx="3">
                  <c:v>11.63669535392828</c:v>
                </c:pt>
                <c:pt idx="4">
                  <c:v>2.8254573304803858</c:v>
                </c:pt>
                <c:pt idx="5">
                  <c:v>5.4190141517122342E-2</c:v>
                </c:pt>
                <c:pt idx="6">
                  <c:v>3.1379628827328383</c:v>
                </c:pt>
                <c:pt idx="7">
                  <c:v>10.903715385062299</c:v>
                </c:pt>
                <c:pt idx="8">
                  <c:v>11.193864642509128</c:v>
                </c:pt>
                <c:pt idx="9">
                  <c:v>10.234718257818512</c:v>
                </c:pt>
                <c:pt idx="10">
                  <c:v>0</c:v>
                </c:pt>
                <c:pt idx="11">
                  <c:v>0</c:v>
                </c:pt>
              </c:numCache>
            </c:numRef>
          </c:val>
          <c:extLst>
            <c:ext xmlns:c16="http://schemas.microsoft.com/office/drawing/2014/chart" uri="{C3380CC4-5D6E-409C-BE32-E72D297353CC}">
              <c16:uniqueId val="{00000002-EA2B-4BA9-9365-6C7A73A7B754}"/>
            </c:ext>
          </c:extLst>
        </c:ser>
        <c:ser>
          <c:idx val="1"/>
          <c:order val="4"/>
          <c:tx>
            <c:strRef>
              <c:f>Datos!$C$61</c:f>
              <c:strCache>
                <c:ptCount val="1"/>
                <c:pt idx="0">
                  <c:v>Beaches</c:v>
                </c:pt>
              </c:strCache>
            </c:strRef>
          </c:tx>
          <c:spPr>
            <a:solidFill>
              <a:srgbClr val="FF66FF"/>
            </a:solidFill>
            <a:ln>
              <a:noFill/>
            </a:ln>
            <a:effectLst/>
          </c:spPr>
          <c:invertIfNegative val="0"/>
          <c:cat>
            <c:strRef>
              <c:f>Datos!$D$1:$O$1</c:f>
              <c:strCache>
                <c:ptCount val="12"/>
                <c:pt idx="0">
                  <c:v>As</c:v>
                </c:pt>
                <c:pt idx="1">
                  <c:v>Ba</c:v>
                </c:pt>
                <c:pt idx="2">
                  <c:v>Cd</c:v>
                </c:pt>
                <c:pt idx="3">
                  <c:v>Cr</c:v>
                </c:pt>
                <c:pt idx="4">
                  <c:v>Cu</c:v>
                </c:pt>
                <c:pt idx="5">
                  <c:v>Hg </c:v>
                </c:pt>
                <c:pt idx="6">
                  <c:v>Ni</c:v>
                </c:pt>
                <c:pt idx="7">
                  <c:v>Pb</c:v>
                </c:pt>
                <c:pt idx="8">
                  <c:v>V</c:v>
                </c:pt>
                <c:pt idx="9">
                  <c:v>Zn</c:v>
                </c:pt>
                <c:pt idx="10">
                  <c:v>Th</c:v>
                </c:pt>
                <c:pt idx="11">
                  <c:v>U</c:v>
                </c:pt>
              </c:strCache>
            </c:strRef>
          </c:cat>
          <c:val>
            <c:numRef>
              <c:f>Datos!$D$61:$O$61</c:f>
              <c:numCache>
                <c:formatCode>0.00</c:formatCode>
                <c:ptCount val="12"/>
                <c:pt idx="0">
                  <c:v>4.9817891453354521</c:v>
                </c:pt>
                <c:pt idx="1">
                  <c:v>16.356972956251266</c:v>
                </c:pt>
                <c:pt idx="2">
                  <c:v>0.5</c:v>
                </c:pt>
                <c:pt idx="3">
                  <c:v>8.7721720542106336</c:v>
                </c:pt>
                <c:pt idx="4">
                  <c:v>1.1637411797800081</c:v>
                </c:pt>
                <c:pt idx="5">
                  <c:v>0.10000000000000002</c:v>
                </c:pt>
                <c:pt idx="6">
                  <c:v>1.6929611646449372</c:v>
                </c:pt>
                <c:pt idx="7">
                  <c:v>10.103180996399978</c:v>
                </c:pt>
                <c:pt idx="8">
                  <c:v>8.3848527549620169</c:v>
                </c:pt>
                <c:pt idx="9">
                  <c:v>8.870265288884708</c:v>
                </c:pt>
                <c:pt idx="10">
                  <c:v>0.49381729315800177</c:v>
                </c:pt>
                <c:pt idx="11">
                  <c:v>1.5577509063967472</c:v>
                </c:pt>
              </c:numCache>
            </c:numRef>
          </c:val>
          <c:extLst>
            <c:ext xmlns:c16="http://schemas.microsoft.com/office/drawing/2014/chart" uri="{C3380CC4-5D6E-409C-BE32-E72D297353CC}">
              <c16:uniqueId val="{00000001-EA2B-4BA9-9365-6C7A73A7B754}"/>
            </c:ext>
          </c:extLst>
        </c:ser>
        <c:dLbls>
          <c:showLegendKey val="0"/>
          <c:showVal val="0"/>
          <c:showCatName val="0"/>
          <c:showSerName val="0"/>
          <c:showPercent val="0"/>
          <c:showBubbleSize val="0"/>
        </c:dLbls>
        <c:gapWidth val="219"/>
        <c:overlap val="-27"/>
        <c:axId val="1693676112"/>
        <c:axId val="1711575296"/>
      </c:barChart>
      <c:catAx>
        <c:axId val="1693676112"/>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s-ES"/>
                  <a:t>Heavy Metals</a:t>
                </a:r>
              </a:p>
            </c:rich>
          </c:tx>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1711575296"/>
        <c:crosses val="autoZero"/>
        <c:auto val="1"/>
        <c:lblAlgn val="ctr"/>
        <c:lblOffset val="100"/>
        <c:noMultiLvlLbl val="0"/>
      </c:catAx>
      <c:valAx>
        <c:axId val="1711575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s-ES"/>
                  <a:t>mg/kg</a:t>
                </a:r>
              </a:p>
            </c:rich>
          </c:tx>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1693676112"/>
        <c:crosses val="autoZero"/>
        <c:crossBetween val="between"/>
      </c:valAx>
      <c:spPr>
        <a:noFill/>
        <a:ln>
          <a:noFill/>
        </a:ln>
        <a:effectLst/>
      </c:spPr>
    </c:plotArea>
    <c:legend>
      <c:legendPos val="b"/>
      <c:layout>
        <c:manualLayout>
          <c:xMode val="edge"/>
          <c:yMode val="edge"/>
          <c:x val="5.6860019424041522E-2"/>
          <c:y val="0.87776424116800944"/>
          <c:w val="0.89999994598431166"/>
          <c:h val="9.9216329553296193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arsénico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Arsénico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Datos!$D$2:$D$56</c:f>
              <c:numCache>
                <c:formatCode>0.00</c:formatCode>
                <c:ptCount val="55"/>
                <c:pt idx="0">
                  <c:v>7.9017930040798436</c:v>
                </c:pt>
                <c:pt idx="1">
                  <c:v>3.0564828946645628</c:v>
                </c:pt>
                <c:pt idx="2">
                  <c:v>1.8128261939253514</c:v>
                </c:pt>
                <c:pt idx="3">
                  <c:v>3.8812649216827966</c:v>
                </c:pt>
                <c:pt idx="4">
                  <c:v>5.6167051098678282</c:v>
                </c:pt>
                <c:pt idx="5">
                  <c:v>2.7136884251815676</c:v>
                </c:pt>
                <c:pt idx="6">
                  <c:v>2.1406735504721475</c:v>
                </c:pt>
                <c:pt idx="7">
                  <c:v>2.6602851632243283</c:v>
                </c:pt>
                <c:pt idx="8">
                  <c:v>2.2475625333721654</c:v>
                </c:pt>
                <c:pt idx="9">
                  <c:v>3.1586248461181836</c:v>
                </c:pt>
                <c:pt idx="10">
                  <c:v>2.9783449344686708</c:v>
                </c:pt>
                <c:pt idx="11">
                  <c:v>3.4165700095702132</c:v>
                </c:pt>
                <c:pt idx="12">
                  <c:v>3.9588483985279499</c:v>
                </c:pt>
                <c:pt idx="13">
                  <c:v>4.1501712568744722</c:v>
                </c:pt>
                <c:pt idx="14">
                  <c:v>1.5057470642888602</c:v>
                </c:pt>
                <c:pt idx="15">
                  <c:v>4.1641969632384805</c:v>
                </c:pt>
                <c:pt idx="16">
                  <c:v>10.910147533248063</c:v>
                </c:pt>
                <c:pt idx="17">
                  <c:v>6.0204984442074618</c:v>
                </c:pt>
                <c:pt idx="18">
                  <c:v>6.6345292348937059</c:v>
                </c:pt>
                <c:pt idx="19">
                  <c:v>6.4261632668424102</c:v>
                </c:pt>
                <c:pt idx="20">
                  <c:v>5.2252708966223711</c:v>
                </c:pt>
                <c:pt idx="21">
                  <c:v>10.798356317378504</c:v>
                </c:pt>
                <c:pt idx="22">
                  <c:v>7.4306408180828489</c:v>
                </c:pt>
                <c:pt idx="23">
                  <c:v>5.9950701399057698</c:v>
                </c:pt>
                <c:pt idx="24">
                  <c:v>7.1106219209599208</c:v>
                </c:pt>
                <c:pt idx="25">
                  <c:v>8.1501434495687608</c:v>
                </c:pt>
                <c:pt idx="26">
                  <c:v>7.5597080856103096</c:v>
                </c:pt>
                <c:pt idx="27">
                  <c:v>5.9882702431823214</c:v>
                </c:pt>
                <c:pt idx="28">
                  <c:v>4.3063236652872554</c:v>
                </c:pt>
                <c:pt idx="29">
                  <c:v>4.6302004858999908</c:v>
                </c:pt>
                <c:pt idx="30">
                  <c:v>8.31</c:v>
                </c:pt>
                <c:pt idx="31">
                  <c:v>5.08</c:v>
                </c:pt>
                <c:pt idx="32">
                  <c:v>3.67</c:v>
                </c:pt>
                <c:pt idx="33">
                  <c:v>4.5999999999999996</c:v>
                </c:pt>
                <c:pt idx="34">
                  <c:v>5.203342773094394</c:v>
                </c:pt>
                <c:pt idx="35">
                  <c:v>7.7107126273183137</c:v>
                </c:pt>
                <c:pt idx="36">
                  <c:v>6.6772687806324038</c:v>
                </c:pt>
                <c:pt idx="37">
                  <c:v>4.0510040337344781</c:v>
                </c:pt>
                <c:pt idx="38">
                  <c:v>8.3604576370070589</c:v>
                </c:pt>
                <c:pt idx="39">
                  <c:v>7.1352173965567944</c:v>
                </c:pt>
                <c:pt idx="40">
                  <c:v>5.457260075522929</c:v>
                </c:pt>
                <c:pt idx="41">
                  <c:v>8.4111187422787452</c:v>
                </c:pt>
                <c:pt idx="42">
                  <c:v>7.7899686329786428</c:v>
                </c:pt>
                <c:pt idx="43">
                  <c:v>7.7737519646067721</c:v>
                </c:pt>
                <c:pt idx="44">
                  <c:v>6.3463669069710384</c:v>
                </c:pt>
                <c:pt idx="45">
                  <c:v>7.2392286614865959</c:v>
                </c:pt>
                <c:pt idx="46">
                  <c:v>5.276298365409307</c:v>
                </c:pt>
                <c:pt idx="47">
                  <c:v>5.131388963378348</c:v>
                </c:pt>
                <c:pt idx="48">
                  <c:v>6.2029680230317261</c:v>
                </c:pt>
                <c:pt idx="49">
                  <c:v>1.5160750884546959</c:v>
                </c:pt>
                <c:pt idx="50">
                  <c:v>2.4367725628415289</c:v>
                </c:pt>
                <c:pt idx="51">
                  <c:v>5.8951554481713977</c:v>
                </c:pt>
                <c:pt idx="52">
                  <c:v>4.6467007881313984</c:v>
                </c:pt>
                <c:pt idx="53">
                  <c:v>4.7906092900339861</c:v>
                </c:pt>
                <c:pt idx="54">
                  <c:v>5.5080573578409702</c:v>
                </c:pt>
              </c:numCache>
            </c:numRef>
          </c:val>
          <c:smooth val="1"/>
          <c:extLst>
            <c:ext xmlns:c16="http://schemas.microsoft.com/office/drawing/2014/chart" uri="{C3380CC4-5D6E-409C-BE32-E72D297353CC}">
              <c16:uniqueId val="{00000000-4763-4F59-AE3A-78FB336C48AD}"/>
            </c:ext>
          </c:extLst>
        </c:ser>
        <c:dLbls>
          <c:showLegendKey val="0"/>
          <c:showVal val="0"/>
          <c:showCatName val="0"/>
          <c:showSerName val="0"/>
          <c:showPercent val="0"/>
          <c:showBubbleSize val="0"/>
        </c:dLbls>
        <c:marker val="1"/>
        <c:smooth val="0"/>
        <c:axId val="94971392"/>
        <c:axId val="94990336"/>
      </c:lineChart>
      <c:catAx>
        <c:axId val="94971392"/>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990336"/>
        <c:crosses val="autoZero"/>
        <c:auto val="1"/>
        <c:lblAlgn val="ctr"/>
        <c:lblOffset val="100"/>
        <c:noMultiLvlLbl val="0"/>
      </c:catAx>
      <c:valAx>
        <c:axId val="94990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971392"/>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bario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Bario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Datos!$E$2:$E$56</c:f>
              <c:numCache>
                <c:formatCode>0.00</c:formatCode>
                <c:ptCount val="55"/>
                <c:pt idx="0">
                  <c:v>118.29350683474694</c:v>
                </c:pt>
                <c:pt idx="1">
                  <c:v>64.600399767750119</c:v>
                </c:pt>
                <c:pt idx="2">
                  <c:v>65.528153362535363</c:v>
                </c:pt>
                <c:pt idx="3">
                  <c:v>47.286281230579945</c:v>
                </c:pt>
                <c:pt idx="4">
                  <c:v>34.760036604229732</c:v>
                </c:pt>
                <c:pt idx="5">
                  <c:v>53.794096994418545</c:v>
                </c:pt>
                <c:pt idx="6">
                  <c:v>55.346108130396125</c:v>
                </c:pt>
                <c:pt idx="7">
                  <c:v>62.871182999201523</c:v>
                </c:pt>
                <c:pt idx="8">
                  <c:v>28.572149441329451</c:v>
                </c:pt>
                <c:pt idx="9">
                  <c:v>35.513513169872496</c:v>
                </c:pt>
                <c:pt idx="10">
                  <c:v>32.00564927147898</c:v>
                </c:pt>
                <c:pt idx="11">
                  <c:v>38.999081329589231</c:v>
                </c:pt>
                <c:pt idx="12">
                  <c:v>33.362966961676428</c:v>
                </c:pt>
                <c:pt idx="13">
                  <c:v>176.05019551094526</c:v>
                </c:pt>
                <c:pt idx="14">
                  <c:v>76.034003522384282</c:v>
                </c:pt>
                <c:pt idx="15">
                  <c:v>120.72044048501155</c:v>
                </c:pt>
                <c:pt idx="16">
                  <c:v>65.647735531192453</c:v>
                </c:pt>
                <c:pt idx="17">
                  <c:v>23.531992214029618</c:v>
                </c:pt>
                <c:pt idx="18">
                  <c:v>26.529924262228697</c:v>
                </c:pt>
                <c:pt idx="19">
                  <c:v>19.99933973520848</c:v>
                </c:pt>
                <c:pt idx="20">
                  <c:v>21.706263919409366</c:v>
                </c:pt>
                <c:pt idx="21">
                  <c:v>26.546664697706504</c:v>
                </c:pt>
                <c:pt idx="22">
                  <c:v>19.206942437155746</c:v>
                </c:pt>
                <c:pt idx="23">
                  <c:v>18.985859769401401</c:v>
                </c:pt>
                <c:pt idx="24">
                  <c:v>20.360698363684392</c:v>
                </c:pt>
                <c:pt idx="25">
                  <c:v>20.331084981054918</c:v>
                </c:pt>
                <c:pt idx="26">
                  <c:v>19.935238273103973</c:v>
                </c:pt>
                <c:pt idx="27">
                  <c:v>19.742242672561339</c:v>
                </c:pt>
                <c:pt idx="28">
                  <c:v>44.686472352495095</c:v>
                </c:pt>
                <c:pt idx="29">
                  <c:v>20.108287076001137</c:v>
                </c:pt>
                <c:pt idx="30">
                  <c:v>19.5</c:v>
                </c:pt>
                <c:pt idx="31">
                  <c:v>17.7</c:v>
                </c:pt>
                <c:pt idx="32">
                  <c:v>15.7</c:v>
                </c:pt>
                <c:pt idx="33">
                  <c:v>22</c:v>
                </c:pt>
                <c:pt idx="34">
                  <c:v>23.156970205743519</c:v>
                </c:pt>
                <c:pt idx="35">
                  <c:v>17.939347793512198</c:v>
                </c:pt>
                <c:pt idx="36">
                  <c:v>16.274804038798088</c:v>
                </c:pt>
                <c:pt idx="37">
                  <c:v>107.40174621377082</c:v>
                </c:pt>
                <c:pt idx="38">
                  <c:v>16.425701430768132</c:v>
                </c:pt>
                <c:pt idx="39">
                  <c:v>49.106225034922005</c:v>
                </c:pt>
                <c:pt idx="40">
                  <c:v>31.429785299484497</c:v>
                </c:pt>
                <c:pt idx="41">
                  <c:v>30.866269192524303</c:v>
                </c:pt>
                <c:pt idx="42">
                  <c:v>22.009087805211031</c:v>
                </c:pt>
                <c:pt idx="43">
                  <c:v>21.637404003569802</c:v>
                </c:pt>
                <c:pt idx="44">
                  <c:v>26.945973356597683</c:v>
                </c:pt>
                <c:pt idx="45">
                  <c:v>19.246511554518442</c:v>
                </c:pt>
                <c:pt idx="46">
                  <c:v>12.758473486105702</c:v>
                </c:pt>
                <c:pt idx="47">
                  <c:v>32.122599936409507</c:v>
                </c:pt>
                <c:pt idx="48">
                  <c:v>18.423501668484576</c:v>
                </c:pt>
                <c:pt idx="49">
                  <c:v>15.696085056963865</c:v>
                </c:pt>
                <c:pt idx="50">
                  <c:v>24.741399625474724</c:v>
                </c:pt>
                <c:pt idx="51">
                  <c:v>14.620429707530985</c:v>
                </c:pt>
                <c:pt idx="52">
                  <c:v>17.719652115148254</c:v>
                </c:pt>
                <c:pt idx="53">
                  <c:v>14.018209101784954</c:v>
                </c:pt>
                <c:pt idx="54">
                  <c:v>17.333057651820592</c:v>
                </c:pt>
              </c:numCache>
            </c:numRef>
          </c:val>
          <c:smooth val="1"/>
          <c:extLst>
            <c:ext xmlns:c16="http://schemas.microsoft.com/office/drawing/2014/chart" uri="{C3380CC4-5D6E-409C-BE32-E72D297353CC}">
              <c16:uniqueId val="{00000000-E01C-4B40-BA76-453717237DB1}"/>
            </c:ext>
          </c:extLst>
        </c:ser>
        <c:dLbls>
          <c:showLegendKey val="0"/>
          <c:showVal val="0"/>
          <c:showCatName val="0"/>
          <c:showSerName val="0"/>
          <c:showPercent val="0"/>
          <c:showBubbleSize val="0"/>
        </c:dLbls>
        <c:marker val="1"/>
        <c:smooth val="0"/>
        <c:axId val="95671424"/>
        <c:axId val="95673728"/>
      </c:lineChart>
      <c:catAx>
        <c:axId val="9567142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673728"/>
        <c:crosses val="autoZero"/>
        <c:auto val="1"/>
        <c:lblAlgn val="ctr"/>
        <c:lblOffset val="100"/>
        <c:noMultiLvlLbl val="0"/>
      </c:catAx>
      <c:valAx>
        <c:axId val="95673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671424"/>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cadmio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Cadmio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Datos!$F$2:$F$56</c:f>
              <c:numCache>
                <c:formatCode>0.00</c:formatCode>
                <c:ptCount val="55"/>
                <c:pt idx="0">
                  <c:v>10.397352999134764</c:v>
                </c:pt>
                <c:pt idx="1">
                  <c:v>2.2910016676680756</c:v>
                </c:pt>
                <c:pt idx="2">
                  <c:v>0.90554349348008178</c:v>
                </c:pt>
                <c:pt idx="3">
                  <c:v>0.5</c:v>
                </c:pt>
                <c:pt idx="4">
                  <c:v>0.79605586557435104</c:v>
                </c:pt>
                <c:pt idx="5">
                  <c:v>0.5</c:v>
                </c:pt>
                <c:pt idx="6">
                  <c:v>8.7261595378676304</c:v>
                </c:pt>
                <c:pt idx="7">
                  <c:v>0.5</c:v>
                </c:pt>
                <c:pt idx="8">
                  <c:v>0.5</c:v>
                </c:pt>
                <c:pt idx="9">
                  <c:v>3.412378805267275</c:v>
                </c:pt>
                <c:pt idx="10">
                  <c:v>3.7415046312761264</c:v>
                </c:pt>
                <c:pt idx="11">
                  <c:v>1.6897271289987836</c:v>
                </c:pt>
                <c:pt idx="12">
                  <c:v>0.56313282882625126</c:v>
                </c:pt>
                <c:pt idx="13">
                  <c:v>0.6764431716479109</c:v>
                </c:pt>
                <c:pt idx="14">
                  <c:v>0.5</c:v>
                </c:pt>
                <c:pt idx="15">
                  <c:v>0.5</c:v>
                </c:pt>
                <c:pt idx="16">
                  <c:v>0.5</c:v>
                </c:pt>
                <c:pt idx="17">
                  <c:v>0.72793610149223675</c:v>
                </c:pt>
                <c:pt idx="18">
                  <c:v>0.5</c:v>
                </c:pt>
                <c:pt idx="19">
                  <c:v>0.5</c:v>
                </c:pt>
                <c:pt idx="20">
                  <c:v>1.1033265648712318</c:v>
                </c:pt>
                <c:pt idx="21">
                  <c:v>0.5</c:v>
                </c:pt>
                <c:pt idx="22">
                  <c:v>0.5</c:v>
                </c:pt>
                <c:pt idx="23">
                  <c:v>0.5</c:v>
                </c:pt>
                <c:pt idx="24">
                  <c:v>1.3454773069543688</c:v>
                </c:pt>
                <c:pt idx="25">
                  <c:v>4.9340273512549269</c:v>
                </c:pt>
                <c:pt idx="26">
                  <c:v>0.77538652702214461</c:v>
                </c:pt>
                <c:pt idx="27">
                  <c:v>0.5</c:v>
                </c:pt>
                <c:pt idx="28">
                  <c:v>0.5</c:v>
                </c:pt>
                <c:pt idx="29">
                  <c:v>0.5</c:v>
                </c:pt>
                <c:pt idx="30">
                  <c:v>0.61</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numCache>
            </c:numRef>
          </c:val>
          <c:smooth val="1"/>
          <c:extLst>
            <c:ext xmlns:c16="http://schemas.microsoft.com/office/drawing/2014/chart" uri="{C3380CC4-5D6E-409C-BE32-E72D297353CC}">
              <c16:uniqueId val="{00000000-C6E5-4625-8637-D1BCEA0517B7}"/>
            </c:ext>
          </c:extLst>
        </c:ser>
        <c:dLbls>
          <c:showLegendKey val="0"/>
          <c:showVal val="0"/>
          <c:showCatName val="0"/>
          <c:showSerName val="0"/>
          <c:showPercent val="0"/>
          <c:showBubbleSize val="0"/>
        </c:dLbls>
        <c:marker val="1"/>
        <c:smooth val="0"/>
        <c:axId val="95124096"/>
        <c:axId val="95151232"/>
      </c:lineChart>
      <c:catAx>
        <c:axId val="95124096"/>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151232"/>
        <c:crosses val="autoZero"/>
        <c:auto val="1"/>
        <c:lblAlgn val="ctr"/>
        <c:lblOffset val="100"/>
        <c:noMultiLvlLbl val="0"/>
      </c:catAx>
      <c:valAx>
        <c:axId val="9515123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5124096"/>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cobalto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Cobalto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Datos!#REF!</c:f>
              <c:numCache>
                <c:formatCode>0.00</c:formatCode>
                <c:ptCount val="43"/>
                <c:pt idx="0">
                  <c:v>1.0736924775641992</c:v>
                </c:pt>
                <c:pt idx="1">
                  <c:v>0.51286430943709604</c:v>
                </c:pt>
                <c:pt idx="2">
                  <c:v>0.54906299663169611</c:v>
                </c:pt>
                <c:pt idx="3">
                  <c:v>0.6240410801254862</c:v>
                </c:pt>
                <c:pt idx="4">
                  <c:v>0.63301848816869377</c:v>
                </c:pt>
                <c:pt idx="5">
                  <c:v>0.60623118405132437</c:v>
                </c:pt>
                <c:pt idx="6">
                  <c:v>0.66601734918474564</c:v>
                </c:pt>
                <c:pt idx="7">
                  <c:v>0.64051488610328811</c:v>
                </c:pt>
                <c:pt idx="8">
                  <c:v>0.40461344751502115</c:v>
                </c:pt>
                <c:pt idx="9">
                  <c:v>0.53223208379770981</c:v>
                </c:pt>
                <c:pt idx="10">
                  <c:v>0.70228410267879116</c:v>
                </c:pt>
                <c:pt idx="11">
                  <c:v>1.4128781775419601</c:v>
                </c:pt>
                <c:pt idx="12">
                  <c:v>1.0472825679773641</c:v>
                </c:pt>
                <c:pt idx="13">
                  <c:v>0.54682167148533656</c:v>
                </c:pt>
                <c:pt idx="14">
                  <c:v>0.8707397797577775</c:v>
                </c:pt>
                <c:pt idx="15">
                  <c:v>0.98191136179867267</c:v>
                </c:pt>
                <c:pt idx="16">
                  <c:v>0.78454647662858989</c:v>
                </c:pt>
                <c:pt idx="17">
                  <c:v>0.42174002746086858</c:v>
                </c:pt>
                <c:pt idx="18">
                  <c:v>0.50012356212125186</c:v>
                </c:pt>
                <c:pt idx="19">
                  <c:v>0.71</c:v>
                </c:pt>
                <c:pt idx="20">
                  <c:v>0.55695590252038185</c:v>
                </c:pt>
                <c:pt idx="21">
                  <c:v>0.45271756547714925</c:v>
                </c:pt>
                <c:pt idx="22">
                  <c:v>0.50799102833304066</c:v>
                </c:pt>
                <c:pt idx="23">
                  <c:v>0.77010624266494909</c:v>
                </c:pt>
                <c:pt idx="24">
                  <c:v>0.62</c:v>
                </c:pt>
                <c:pt idx="25">
                  <c:v>0.70391970590007791</c:v>
                </c:pt>
                <c:pt idx="26">
                  <c:v>0.64634822125187019</c:v>
                </c:pt>
                <c:pt idx="27">
                  <c:v>0</c:v>
                </c:pt>
                <c:pt idx="28">
                  <c:v>0</c:v>
                </c:pt>
                <c:pt idx="29">
                  <c:v>0</c:v>
                </c:pt>
                <c:pt idx="30">
                  <c:v>2.3772821831050108</c:v>
                </c:pt>
                <c:pt idx="31">
                  <c:v>0.97790109711597728</c:v>
                </c:pt>
                <c:pt idx="32">
                  <c:v>1.1408665617720797</c:v>
                </c:pt>
                <c:pt idx="33">
                  <c:v>1.0952012093149956</c:v>
                </c:pt>
                <c:pt idx="34">
                  <c:v>1.004394429117204</c:v>
                </c:pt>
                <c:pt idx="35">
                  <c:v>0.57769212109018075</c:v>
                </c:pt>
                <c:pt idx="36">
                  <c:v>0.57999999999999996</c:v>
                </c:pt>
                <c:pt idx="37">
                  <c:v>0.59</c:v>
                </c:pt>
                <c:pt idx="38">
                  <c:v>0.41766338457249697</c:v>
                </c:pt>
                <c:pt idx="39">
                  <c:v>0.71084239463688714</c:v>
                </c:pt>
                <c:pt idx="40">
                  <c:v>0.3777689924981068</c:v>
                </c:pt>
                <c:pt idx="41">
                  <c:v>0.50366506924950138</c:v>
                </c:pt>
                <c:pt idx="42">
                  <c:v>0.53622397366015617</c:v>
                </c:pt>
              </c:numCache>
            </c:numRef>
          </c:val>
          <c:smooth val="1"/>
          <c:extLst>
            <c:ext xmlns:c16="http://schemas.microsoft.com/office/drawing/2014/chart" uri="{C3380CC4-5D6E-409C-BE32-E72D297353CC}">
              <c16:uniqueId val="{00000000-8700-4A19-B246-391D37803F40}"/>
            </c:ext>
          </c:extLst>
        </c:ser>
        <c:dLbls>
          <c:showLegendKey val="0"/>
          <c:showVal val="0"/>
          <c:showCatName val="0"/>
          <c:showSerName val="0"/>
          <c:showPercent val="0"/>
          <c:showBubbleSize val="0"/>
        </c:dLbls>
        <c:marker val="1"/>
        <c:smooth val="0"/>
        <c:axId val="94013312"/>
        <c:axId val="94040448"/>
      </c:lineChart>
      <c:catAx>
        <c:axId val="94013312"/>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040448"/>
        <c:crosses val="autoZero"/>
        <c:auto val="1"/>
        <c:lblAlgn val="ctr"/>
        <c:lblOffset val="100"/>
        <c:noMultiLvlLbl val="0"/>
      </c:catAx>
      <c:valAx>
        <c:axId val="940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013312"/>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cromo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Cromo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Datos!$G$2:$G$56</c:f>
              <c:numCache>
                <c:formatCode>0.00</c:formatCode>
                <c:ptCount val="55"/>
                <c:pt idx="0">
                  <c:v>17.158572269739729</c:v>
                </c:pt>
                <c:pt idx="1">
                  <c:v>24.492434375552005</c:v>
                </c:pt>
                <c:pt idx="2">
                  <c:v>9.7930874235379068</c:v>
                </c:pt>
                <c:pt idx="3">
                  <c:v>12.735004466053143</c:v>
                </c:pt>
                <c:pt idx="4">
                  <c:v>10.699400456086192</c:v>
                </c:pt>
                <c:pt idx="5">
                  <c:v>17.622824791506428</c:v>
                </c:pt>
                <c:pt idx="6">
                  <c:v>16.247656214483595</c:v>
                </c:pt>
                <c:pt idx="7">
                  <c:v>21.395645441597008</c:v>
                </c:pt>
                <c:pt idx="8">
                  <c:v>13.778604042082264</c:v>
                </c:pt>
                <c:pt idx="9">
                  <c:v>14.278703749904928</c:v>
                </c:pt>
                <c:pt idx="10">
                  <c:v>12.21347669991818</c:v>
                </c:pt>
                <c:pt idx="11">
                  <c:v>49.491233367909487</c:v>
                </c:pt>
                <c:pt idx="12">
                  <c:v>10.95954240082769</c:v>
                </c:pt>
                <c:pt idx="13">
                  <c:v>28.649616204179047</c:v>
                </c:pt>
                <c:pt idx="14">
                  <c:v>13.536675765492928</c:v>
                </c:pt>
                <c:pt idx="15">
                  <c:v>22.394695413366911</c:v>
                </c:pt>
                <c:pt idx="16">
                  <c:v>33.989538700090478</c:v>
                </c:pt>
                <c:pt idx="17">
                  <c:v>10.204031571138815</c:v>
                </c:pt>
                <c:pt idx="18">
                  <c:v>14.362520914962586</c:v>
                </c:pt>
                <c:pt idx="19">
                  <c:v>9.0263457774821418</c:v>
                </c:pt>
                <c:pt idx="20">
                  <c:v>9.4153673443071568</c:v>
                </c:pt>
                <c:pt idx="21">
                  <c:v>10.799041768298181</c:v>
                </c:pt>
                <c:pt idx="22">
                  <c:v>9.5627873980385587</c:v>
                </c:pt>
                <c:pt idx="23">
                  <c:v>10.511330722580352</c:v>
                </c:pt>
                <c:pt idx="24">
                  <c:v>10.115672383735951</c:v>
                </c:pt>
                <c:pt idx="25">
                  <c:v>9.4252942284678447</c:v>
                </c:pt>
                <c:pt idx="26">
                  <c:v>9.2894012385562732</c:v>
                </c:pt>
                <c:pt idx="27">
                  <c:v>10.569792680023459</c:v>
                </c:pt>
                <c:pt idx="28">
                  <c:v>18.89814916102204</c:v>
                </c:pt>
                <c:pt idx="29">
                  <c:v>7.5882160065326083</c:v>
                </c:pt>
                <c:pt idx="30">
                  <c:v>10.5</c:v>
                </c:pt>
                <c:pt idx="31">
                  <c:v>10.4</c:v>
                </c:pt>
                <c:pt idx="32">
                  <c:v>7.17</c:v>
                </c:pt>
                <c:pt idx="33">
                  <c:v>9.1199999999999992</c:v>
                </c:pt>
                <c:pt idx="34">
                  <c:v>6.7662975771011968</c:v>
                </c:pt>
                <c:pt idx="35">
                  <c:v>9.1110118132870852</c:v>
                </c:pt>
                <c:pt idx="36">
                  <c:v>7.3215230562633833</c:v>
                </c:pt>
                <c:pt idx="37">
                  <c:v>11.95810761095767</c:v>
                </c:pt>
                <c:pt idx="38">
                  <c:v>8.6462235878221101</c:v>
                </c:pt>
                <c:pt idx="39">
                  <c:v>14.043690407519991</c:v>
                </c:pt>
                <c:pt idx="40">
                  <c:v>15.149284884586191</c:v>
                </c:pt>
                <c:pt idx="41">
                  <c:v>13.408912168406546</c:v>
                </c:pt>
                <c:pt idx="42">
                  <c:v>12.319341558564926</c:v>
                </c:pt>
                <c:pt idx="43">
                  <c:v>9.828857182400089</c:v>
                </c:pt>
                <c:pt idx="44">
                  <c:v>15.194789240577771</c:v>
                </c:pt>
                <c:pt idx="45">
                  <c:v>8.9236861873214224</c:v>
                </c:pt>
                <c:pt idx="46">
                  <c:v>12.139617799927496</c:v>
                </c:pt>
                <c:pt idx="47">
                  <c:v>16.8830742335753</c:v>
                </c:pt>
                <c:pt idx="48">
                  <c:v>11.04623279881144</c:v>
                </c:pt>
                <c:pt idx="49">
                  <c:v>6.4955392577842881</c:v>
                </c:pt>
                <c:pt idx="50">
                  <c:v>11.050652617111759</c:v>
                </c:pt>
                <c:pt idx="51">
                  <c:v>12.205055416359398</c:v>
                </c:pt>
                <c:pt idx="52">
                  <c:v>9.2499508410341296</c:v>
                </c:pt>
                <c:pt idx="53">
                  <c:v>7.7257029316043049</c:v>
                </c:pt>
                <c:pt idx="54">
                  <c:v>9.3408623899934682</c:v>
                </c:pt>
              </c:numCache>
            </c:numRef>
          </c:val>
          <c:smooth val="1"/>
          <c:extLst>
            <c:ext xmlns:c16="http://schemas.microsoft.com/office/drawing/2014/chart" uri="{C3380CC4-5D6E-409C-BE32-E72D297353CC}">
              <c16:uniqueId val="{00000000-2513-4335-BE14-71A08497C078}"/>
            </c:ext>
          </c:extLst>
        </c:ser>
        <c:dLbls>
          <c:showLegendKey val="0"/>
          <c:showVal val="0"/>
          <c:showCatName val="0"/>
          <c:showSerName val="0"/>
          <c:showPercent val="0"/>
          <c:showBubbleSize val="0"/>
        </c:dLbls>
        <c:marker val="1"/>
        <c:smooth val="0"/>
        <c:axId val="93891968"/>
        <c:axId val="93919104"/>
      </c:lineChart>
      <c:catAx>
        <c:axId val="9389196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919104"/>
        <c:crosses val="autoZero"/>
        <c:auto val="1"/>
        <c:lblAlgn val="ctr"/>
        <c:lblOffset val="100"/>
        <c:noMultiLvlLbl val="0"/>
      </c:catAx>
      <c:valAx>
        <c:axId val="93919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891968"/>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cobre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Cobre</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Datos!$H$2:$H$56</c:f>
              <c:numCache>
                <c:formatCode>0.00</c:formatCode>
                <c:ptCount val="55"/>
                <c:pt idx="0">
                  <c:v>44.803481405491006</c:v>
                </c:pt>
                <c:pt idx="1">
                  <c:v>34.97932767088956</c:v>
                </c:pt>
                <c:pt idx="2">
                  <c:v>19.338808400502835</c:v>
                </c:pt>
                <c:pt idx="3">
                  <c:v>21.929278785901115</c:v>
                </c:pt>
                <c:pt idx="4">
                  <c:v>5.4684719598891407</c:v>
                </c:pt>
                <c:pt idx="5">
                  <c:v>15.786643630384399</c:v>
                </c:pt>
                <c:pt idx="6">
                  <c:v>20.835180882135994</c:v>
                </c:pt>
                <c:pt idx="7">
                  <c:v>23.002865341837492</c:v>
                </c:pt>
                <c:pt idx="8">
                  <c:v>6.8640403202355404</c:v>
                </c:pt>
                <c:pt idx="9">
                  <c:v>8.0253313642361537</c:v>
                </c:pt>
                <c:pt idx="10">
                  <c:v>5.4223251556859244</c:v>
                </c:pt>
                <c:pt idx="11">
                  <c:v>12.214776752195185</c:v>
                </c:pt>
                <c:pt idx="12">
                  <c:v>7.3170417264704612</c:v>
                </c:pt>
                <c:pt idx="13">
                  <c:v>110.67651761176322</c:v>
                </c:pt>
                <c:pt idx="14">
                  <c:v>17.047184437590083</c:v>
                </c:pt>
                <c:pt idx="15">
                  <c:v>45.177983928433058</c:v>
                </c:pt>
                <c:pt idx="16">
                  <c:v>9.7364793752092602</c:v>
                </c:pt>
                <c:pt idx="17">
                  <c:v>2.07420123889163</c:v>
                </c:pt>
                <c:pt idx="18">
                  <c:v>4.3397468940847981</c:v>
                </c:pt>
                <c:pt idx="19">
                  <c:v>2.1883453625791036</c:v>
                </c:pt>
                <c:pt idx="20">
                  <c:v>4.9168093175412544</c:v>
                </c:pt>
                <c:pt idx="21">
                  <c:v>2.6544285218628274</c:v>
                </c:pt>
                <c:pt idx="22">
                  <c:v>2.0523144635555788</c:v>
                </c:pt>
                <c:pt idx="23">
                  <c:v>2.6142211388245533</c:v>
                </c:pt>
                <c:pt idx="24">
                  <c:v>2.2937272738405108</c:v>
                </c:pt>
                <c:pt idx="25">
                  <c:v>2.0229041824828893</c:v>
                </c:pt>
                <c:pt idx="26">
                  <c:v>2.0217429094566133</c:v>
                </c:pt>
                <c:pt idx="27">
                  <c:v>2.6253318755722153</c:v>
                </c:pt>
                <c:pt idx="28">
                  <c:v>219.46046093251616</c:v>
                </c:pt>
                <c:pt idx="29">
                  <c:v>3.3112312998976292</c:v>
                </c:pt>
                <c:pt idx="30">
                  <c:v>1.64</c:v>
                </c:pt>
                <c:pt idx="31">
                  <c:v>3.26</c:v>
                </c:pt>
                <c:pt idx="32">
                  <c:v>24.2</c:v>
                </c:pt>
                <c:pt idx="33">
                  <c:v>7.03</c:v>
                </c:pt>
                <c:pt idx="34">
                  <c:v>2.2300869395002296</c:v>
                </c:pt>
                <c:pt idx="35">
                  <c:v>1.8083829088048873</c:v>
                </c:pt>
                <c:pt idx="36">
                  <c:v>2.2036540243236522</c:v>
                </c:pt>
                <c:pt idx="37">
                  <c:v>2.6020407186177512</c:v>
                </c:pt>
                <c:pt idx="38">
                  <c:v>1.6532804955256222</c:v>
                </c:pt>
                <c:pt idx="39">
                  <c:v>2.4239591593112668</c:v>
                </c:pt>
                <c:pt idx="40">
                  <c:v>4.084148731958674</c:v>
                </c:pt>
                <c:pt idx="41">
                  <c:v>4.0022847633486665</c:v>
                </c:pt>
                <c:pt idx="42">
                  <c:v>2.3170626133745054</c:v>
                </c:pt>
                <c:pt idx="43">
                  <c:v>1.4240626170278845</c:v>
                </c:pt>
                <c:pt idx="44">
                  <c:v>3.2341716330915884</c:v>
                </c:pt>
                <c:pt idx="45">
                  <c:v>4.0252606484924893</c:v>
                </c:pt>
                <c:pt idx="46">
                  <c:v>1.556182252193421</c:v>
                </c:pt>
                <c:pt idx="47">
                  <c:v>3.6873660577568375</c:v>
                </c:pt>
                <c:pt idx="48">
                  <c:v>4.2878206395874541</c:v>
                </c:pt>
                <c:pt idx="49">
                  <c:v>2.4427059954680987</c:v>
                </c:pt>
                <c:pt idx="50">
                  <c:v>3.7254040600323002</c:v>
                </c:pt>
                <c:pt idx="51">
                  <c:v>1.2532649778442042</c:v>
                </c:pt>
                <c:pt idx="52">
                  <c:v>1.0452801911327578</c:v>
                </c:pt>
                <c:pt idx="53">
                  <c:v>0.97779827887345117</c:v>
                </c:pt>
                <c:pt idx="54">
                  <c:v>1.4681450693338154</c:v>
                </c:pt>
              </c:numCache>
            </c:numRef>
          </c:val>
          <c:smooth val="1"/>
          <c:extLst>
            <c:ext xmlns:c16="http://schemas.microsoft.com/office/drawing/2014/chart" uri="{C3380CC4-5D6E-409C-BE32-E72D297353CC}">
              <c16:uniqueId val="{00000000-C45C-45F3-A93A-4E822400B362}"/>
            </c:ext>
          </c:extLst>
        </c:ser>
        <c:dLbls>
          <c:showLegendKey val="0"/>
          <c:showVal val="0"/>
          <c:showCatName val="0"/>
          <c:showSerName val="0"/>
          <c:showPercent val="0"/>
          <c:showBubbleSize val="0"/>
        </c:dLbls>
        <c:marker val="1"/>
        <c:smooth val="0"/>
        <c:axId val="94556544"/>
        <c:axId val="94558848"/>
      </c:lineChart>
      <c:catAx>
        <c:axId val="9455654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558848"/>
        <c:crosses val="autoZero"/>
        <c:auto val="1"/>
        <c:lblAlgn val="ctr"/>
        <c:lblOffset val="100"/>
        <c:noMultiLvlLbl val="0"/>
      </c:catAx>
      <c:valAx>
        <c:axId val="9455884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4556544"/>
        <c:crosses val="autoZero"/>
        <c:crossBetween val="between"/>
        <c:majorUnit val="10"/>
        <c:minorUnit val="5"/>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 sz="1400"/>
              <a:t>Valores del mercurio en las estaciones de muestreo </a:t>
            </a:r>
          </a:p>
          <a:p>
            <a:pPr>
              <a:defRPr/>
            </a:pPr>
            <a:r>
              <a:rPr lang="es-ES" sz="1400"/>
              <a:t>comparados con los umbrales </a:t>
            </a:r>
            <a:r>
              <a:rPr lang="es-ES" sz="1400" baseline="0"/>
              <a:t>de la EPA, el CEDEX, la NOAA y del IGME</a:t>
            </a:r>
            <a:endParaRPr lang="es-ES" sz="1400"/>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v>Mercurio</c:v>
          </c:tx>
          <c:spPr>
            <a:ln w="28575" cap="rnd">
              <a:solidFill>
                <a:schemeClr val="accent1"/>
              </a:solidFill>
              <a:round/>
            </a:ln>
            <a:effectLst/>
          </c:spPr>
          <c:marker>
            <c:symbol val="circle"/>
            <c:size val="5"/>
            <c:spPr>
              <a:solidFill>
                <a:srgbClr val="FF0000"/>
              </a:solidFill>
              <a:ln w="9525">
                <a:solidFill>
                  <a:srgbClr val="FF0000"/>
                </a:solidFill>
              </a:ln>
              <a:effectLst/>
            </c:spPr>
          </c:marker>
          <c:cat>
            <c:strRef>
              <c:f>Datos!$C$2:$C$56</c:f>
              <c:strCache>
                <c:ptCount val="55"/>
                <c:pt idx="0">
                  <c:v>B01</c:v>
                </c:pt>
                <c:pt idx="1">
                  <c:v>B02</c:v>
                </c:pt>
                <c:pt idx="2">
                  <c:v>B03</c:v>
                </c:pt>
                <c:pt idx="3">
                  <c:v>B04</c:v>
                </c:pt>
                <c:pt idx="4">
                  <c:v>B05</c:v>
                </c:pt>
                <c:pt idx="5">
                  <c:v>B06</c:v>
                </c:pt>
                <c:pt idx="6">
                  <c:v>B07</c:v>
                </c:pt>
                <c:pt idx="7">
                  <c:v>B08</c:v>
                </c:pt>
                <c:pt idx="8">
                  <c:v>B09</c:v>
                </c:pt>
                <c:pt idx="9">
                  <c:v>B10</c:v>
                </c:pt>
                <c:pt idx="10">
                  <c:v>B11</c:v>
                </c:pt>
                <c:pt idx="11">
                  <c:v>B12</c:v>
                </c:pt>
                <c:pt idx="12">
                  <c:v>B13</c:v>
                </c:pt>
                <c:pt idx="13">
                  <c:v>B14</c:v>
                </c:pt>
                <c:pt idx="14">
                  <c:v>B15</c:v>
                </c:pt>
                <c:pt idx="15">
                  <c:v>B16</c:v>
                </c:pt>
                <c:pt idx="16">
                  <c:v>B17</c:v>
                </c:pt>
                <c:pt idx="17">
                  <c:v>P01</c:v>
                </c:pt>
                <c:pt idx="18">
                  <c:v>P02</c:v>
                </c:pt>
                <c:pt idx="19">
                  <c:v>P03</c:v>
                </c:pt>
                <c:pt idx="20">
                  <c:v>P04</c:v>
                </c:pt>
                <c:pt idx="21">
                  <c:v>P05</c:v>
                </c:pt>
                <c:pt idx="22">
                  <c:v>P06</c:v>
                </c:pt>
                <c:pt idx="23">
                  <c:v>P07</c:v>
                </c:pt>
                <c:pt idx="24">
                  <c:v>P08</c:v>
                </c:pt>
                <c:pt idx="25">
                  <c:v>P09</c:v>
                </c:pt>
                <c:pt idx="26">
                  <c:v>P10</c:v>
                </c:pt>
                <c:pt idx="27">
                  <c:v>P11</c:v>
                </c:pt>
                <c:pt idx="28">
                  <c:v>T01</c:v>
                </c:pt>
                <c:pt idx="29">
                  <c:v>T02</c:v>
                </c:pt>
                <c:pt idx="30">
                  <c:v>T03</c:v>
                </c:pt>
                <c:pt idx="31">
                  <c:v>T04</c:v>
                </c:pt>
                <c:pt idx="32">
                  <c:v>T05</c:v>
                </c:pt>
                <c:pt idx="33">
                  <c:v>T06</c:v>
                </c:pt>
                <c:pt idx="34">
                  <c:v>T07</c:v>
                </c:pt>
                <c:pt idx="35">
                  <c:v>T08</c:v>
                </c:pt>
                <c:pt idx="36">
                  <c:v>T09</c:v>
                </c:pt>
                <c:pt idx="37">
                  <c:v>T10</c:v>
                </c:pt>
                <c:pt idx="38">
                  <c:v>T11</c:v>
                </c:pt>
                <c:pt idx="39">
                  <c:v>T12</c:v>
                </c:pt>
                <c:pt idx="40">
                  <c:v>T13</c:v>
                </c:pt>
                <c:pt idx="41">
                  <c:v>T14</c:v>
                </c:pt>
                <c:pt idx="42">
                  <c:v>T15</c:v>
                </c:pt>
                <c:pt idx="43">
                  <c:v>T16</c:v>
                </c:pt>
                <c:pt idx="44">
                  <c:v>T17</c:v>
                </c:pt>
                <c:pt idx="45">
                  <c:v>T18</c:v>
                </c:pt>
                <c:pt idx="46">
                  <c:v>C01</c:v>
                </c:pt>
                <c:pt idx="47">
                  <c:v>C02</c:v>
                </c:pt>
                <c:pt idx="48">
                  <c:v>C03</c:v>
                </c:pt>
                <c:pt idx="49">
                  <c:v>C04</c:v>
                </c:pt>
                <c:pt idx="50">
                  <c:v>C05</c:v>
                </c:pt>
                <c:pt idx="51">
                  <c:v>C06</c:v>
                </c:pt>
                <c:pt idx="52">
                  <c:v>PY1</c:v>
                </c:pt>
                <c:pt idx="53">
                  <c:v>PY2</c:v>
                </c:pt>
                <c:pt idx="54">
                  <c:v>PY3</c:v>
                </c:pt>
              </c:strCache>
            </c:strRef>
          </c:cat>
          <c:val>
            <c:numRef>
              <c:f>Datos!$I$2:$I$56</c:f>
              <c:numCache>
                <c:formatCode>0.00</c:formatCode>
                <c:ptCount val="55"/>
                <c:pt idx="0">
                  <c:v>1.0087473757872638</c:v>
                </c:pt>
                <c:pt idx="1">
                  <c:v>0.42508247525742276</c:v>
                </c:pt>
                <c:pt idx="2">
                  <c:v>1.1488604558176732</c:v>
                </c:pt>
                <c:pt idx="3">
                  <c:v>0.15561219390304848</c:v>
                </c:pt>
                <c:pt idx="4">
                  <c:v>0.46757621189405302</c:v>
                </c:pt>
                <c:pt idx="5">
                  <c:v>0.21293741251749654</c:v>
                </c:pt>
                <c:pt idx="6">
                  <c:v>0.26493454581792747</c:v>
                </c:pt>
                <c:pt idx="7">
                  <c:v>0.27893053473263374</c:v>
                </c:pt>
                <c:pt idx="8">
                  <c:v>0.12330601639016592</c:v>
                </c:pt>
                <c:pt idx="9">
                  <c:v>0.12326905784793687</c:v>
                </c:pt>
                <c:pt idx="10">
                  <c:v>9.9110266919924028E-2</c:v>
                </c:pt>
                <c:pt idx="11">
                  <c:v>0.12254196642685854</c:v>
                </c:pt>
                <c:pt idx="12">
                  <c:v>8.6566516741629211</c:v>
                </c:pt>
                <c:pt idx="13">
                  <c:v>0.59736237386352287</c:v>
                </c:pt>
                <c:pt idx="14">
                  <c:v>5.9554044595540451E-2</c:v>
                </c:pt>
                <c:pt idx="15">
                  <c:v>0.54835647916874819</c:v>
                </c:pt>
                <c:pt idx="16">
                  <c:v>0.1333533173461231</c:v>
                </c:pt>
                <c:pt idx="17">
                  <c:v>0.1</c:v>
                </c:pt>
                <c:pt idx="18">
                  <c:v>0.1</c:v>
                </c:pt>
                <c:pt idx="19">
                  <c:v>0.1</c:v>
                </c:pt>
                <c:pt idx="20">
                  <c:v>0.1</c:v>
                </c:pt>
                <c:pt idx="21">
                  <c:v>0.1</c:v>
                </c:pt>
                <c:pt idx="22">
                  <c:v>0.1</c:v>
                </c:pt>
                <c:pt idx="23">
                  <c:v>0.1</c:v>
                </c:pt>
                <c:pt idx="24">
                  <c:v>0.1</c:v>
                </c:pt>
                <c:pt idx="25">
                  <c:v>0.1</c:v>
                </c:pt>
                <c:pt idx="26">
                  <c:v>0.1</c:v>
                </c:pt>
                <c:pt idx="27">
                  <c:v>0.1</c:v>
                </c:pt>
                <c:pt idx="32">
                  <c:v>0.05</c:v>
                </c:pt>
                <c:pt idx="33">
                  <c:v>0.05</c:v>
                </c:pt>
                <c:pt idx="34">
                  <c:v>0.05</c:v>
                </c:pt>
                <c:pt idx="35">
                  <c:v>0.05</c:v>
                </c:pt>
                <c:pt idx="36">
                  <c:v>0.05</c:v>
                </c:pt>
                <c:pt idx="37">
                  <c:v>5.0184944516645007E-2</c:v>
                </c:pt>
                <c:pt idx="38">
                  <c:v>0.05</c:v>
                </c:pt>
                <c:pt idx="39">
                  <c:v>0.05</c:v>
                </c:pt>
                <c:pt idx="40">
                  <c:v>7.460253974602539E-2</c:v>
                </c:pt>
                <c:pt idx="41">
                  <c:v>0.05</c:v>
                </c:pt>
                <c:pt idx="42">
                  <c:v>0.05</c:v>
                </c:pt>
                <c:pt idx="43">
                  <c:v>0.05</c:v>
                </c:pt>
                <c:pt idx="44">
                  <c:v>0.05</c:v>
                </c:pt>
                <c:pt idx="45">
                  <c:v>0.05</c:v>
                </c:pt>
                <c:pt idx="46">
                  <c:v>5.7489757169981018E-2</c:v>
                </c:pt>
                <c:pt idx="47">
                  <c:v>0.05</c:v>
                </c:pt>
                <c:pt idx="48">
                  <c:v>0.05</c:v>
                </c:pt>
                <c:pt idx="49">
                  <c:v>6.5761847630473907E-2</c:v>
                </c:pt>
                <c:pt idx="50">
                  <c:v>0.05</c:v>
                </c:pt>
                <c:pt idx="51">
                  <c:v>5.1889244302279099E-2</c:v>
                </c:pt>
                <c:pt idx="52">
                  <c:v>0.1</c:v>
                </c:pt>
                <c:pt idx="53">
                  <c:v>0.1</c:v>
                </c:pt>
                <c:pt idx="54">
                  <c:v>0.1</c:v>
                </c:pt>
              </c:numCache>
            </c:numRef>
          </c:val>
          <c:smooth val="1"/>
          <c:extLst>
            <c:ext xmlns:c16="http://schemas.microsoft.com/office/drawing/2014/chart" uri="{C3380CC4-5D6E-409C-BE32-E72D297353CC}">
              <c16:uniqueId val="{00000000-0E2E-4C55-A0F5-FCD09EC9ED1A}"/>
            </c:ext>
          </c:extLst>
        </c:ser>
        <c:dLbls>
          <c:showLegendKey val="0"/>
          <c:showVal val="0"/>
          <c:showCatName val="0"/>
          <c:showSerName val="0"/>
          <c:showPercent val="0"/>
          <c:showBubbleSize val="0"/>
        </c:dLbls>
        <c:marker val="1"/>
        <c:smooth val="0"/>
        <c:axId val="93564928"/>
        <c:axId val="93567232"/>
      </c:lineChart>
      <c:catAx>
        <c:axId val="9356492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Estaciones de muestreo</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567232"/>
        <c:crossesAt val="0"/>
        <c:auto val="1"/>
        <c:lblAlgn val="ctr"/>
        <c:lblOffset val="100"/>
        <c:noMultiLvlLbl val="0"/>
      </c:catAx>
      <c:valAx>
        <c:axId val="9356723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ES" sz="1400"/>
                  <a:t>mg/kg</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93564928"/>
        <c:crosses val="autoZero"/>
        <c:crossBetween val="between"/>
      </c:val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aseline="0"/>
      </a:pPr>
      <a:endParaRPr lang="es-E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data id="2">
      <cx:numDim type="val">
        <cx:f>_xlchart.v1.5</cx:f>
      </cx:numDim>
    </cx:data>
    <cx:data id="3">
      <cx:numDim type="val">
        <cx:f>_xlchart.v1.7</cx:f>
      </cx:numDim>
    </cx:data>
    <cx:data id="4">
      <cx:numDim type="val">
        <cx:f>_xlchart.v1.9</cx:f>
      </cx:numDim>
    </cx:data>
    <cx:data id="5">
      <cx:numDim type="val">
        <cx:f>_xlchart.v1.11</cx:f>
      </cx:numDim>
    </cx:data>
    <cx:data id="6">
      <cx:numDim type="val">
        <cx:f>_xlchart.v1.13</cx:f>
      </cx:numDim>
    </cx:data>
    <cx:data id="7">
      <cx:numDim type="val">
        <cx:f>_xlchart.v1.15</cx:f>
      </cx:numDim>
    </cx:data>
    <cx:data id="8">
      <cx:numDim type="val">
        <cx:f>_xlchart.v1.17</cx:f>
      </cx:numDim>
    </cx:data>
    <cx:data id="9">
      <cx:numDim type="val">
        <cx:f>_xlchart.v1.19</cx:f>
      </cx:numDim>
    </cx:data>
    <cx:data id="10">
      <cx:numDim type="val">
        <cx:f>_xlchart.v1.21</cx:f>
      </cx:numDim>
    </cx:data>
    <cx:data id="11">
      <cx:numDim type="val">
        <cx:f>_xlchart.v1.23</cx:f>
      </cx:numDim>
    </cx:data>
  </cx:chartData>
  <cx:chart>
    <cx:plotArea>
      <cx:plotAreaRegion>
        <cx:plotSurface>
          <cx:spPr>
            <a:noFill/>
            <a:ln>
              <a:noFill/>
            </a:ln>
          </cx:spPr>
        </cx:plotSurface>
        <cx:series layoutId="boxWhisker" uniqueId="{6819D644-2572-4895-8A22-E17434E2350A}">
          <cx:tx>
            <cx:txData>
              <cx:f>_xlchart.v1.0</cx:f>
              <cx:v>As</cx:v>
            </cx:txData>
          </cx:tx>
          <cx:dataId val="0"/>
          <cx:layoutPr>
            <cx:visibility meanLine="0" meanMarker="1" nonoutliers="0" outliers="1"/>
            <cx:statistics quartileMethod="exclusive"/>
          </cx:layoutPr>
        </cx:series>
        <cx:series layoutId="boxWhisker" uniqueId="{36B75DCB-66CD-4488-8EEA-F1588E033BC1}">
          <cx:tx>
            <cx:txData>
              <cx:f>_xlchart.v1.2</cx:f>
              <cx:v>Ba</cx:v>
            </cx:txData>
          </cx:tx>
          <cx:dataId val="1"/>
          <cx:layoutPr>
            <cx:visibility meanLine="0" meanMarker="1" nonoutliers="0" outliers="1"/>
            <cx:statistics quartileMethod="exclusive"/>
          </cx:layoutPr>
        </cx:series>
        <cx:series layoutId="boxWhisker" uniqueId="{14C24886-C04C-4002-BFA7-6F60EA77FEAF}">
          <cx:tx>
            <cx:txData>
              <cx:f>_xlchart.v1.4</cx:f>
              <cx:v>Cd</cx:v>
            </cx:txData>
          </cx:tx>
          <cx:dataId val="2"/>
          <cx:layoutPr>
            <cx:visibility meanLine="0" meanMarker="1" nonoutliers="0" outliers="1"/>
            <cx:statistics quartileMethod="exclusive"/>
          </cx:layoutPr>
        </cx:series>
        <cx:series layoutId="boxWhisker" uniqueId="{4AC4290C-48AB-4A04-BB0F-D270FD746919}">
          <cx:tx>
            <cx:txData>
              <cx:f>_xlchart.v1.6</cx:f>
              <cx:v>Cr</cx:v>
            </cx:txData>
          </cx:tx>
          <cx:dataId val="3"/>
          <cx:layoutPr>
            <cx:visibility meanLine="0" meanMarker="1" nonoutliers="0" outliers="1"/>
            <cx:statistics quartileMethod="exclusive"/>
          </cx:layoutPr>
        </cx:series>
        <cx:series layoutId="boxWhisker" uniqueId="{2B247A96-D772-4B1C-AC7C-A852FBA72847}">
          <cx:tx>
            <cx:txData>
              <cx:f>_xlchart.v1.8</cx:f>
              <cx:v>Cu</cx:v>
            </cx:txData>
          </cx:tx>
          <cx:dataId val="4"/>
          <cx:layoutPr>
            <cx:visibility meanLine="0" meanMarker="1" nonoutliers="0" outliers="1"/>
            <cx:statistics quartileMethod="exclusive"/>
          </cx:layoutPr>
        </cx:series>
        <cx:series layoutId="boxWhisker" uniqueId="{476C104F-CF8B-4766-944D-35F7382C2D12}">
          <cx:tx>
            <cx:txData>
              <cx:f>_xlchart.v1.10</cx:f>
              <cx:v>Hg </cx:v>
            </cx:txData>
          </cx:tx>
          <cx:dataId val="5"/>
          <cx:layoutPr>
            <cx:visibility meanLine="0" meanMarker="1" nonoutliers="0" outliers="1"/>
            <cx:statistics quartileMethod="exclusive"/>
          </cx:layoutPr>
        </cx:series>
        <cx:series layoutId="boxWhisker" uniqueId="{D6F2FB13-6640-4997-A718-0F25F3C7C72E}">
          <cx:tx>
            <cx:txData>
              <cx:f>_xlchart.v1.12</cx:f>
              <cx:v>Ni</cx:v>
            </cx:txData>
          </cx:tx>
          <cx:dataId val="6"/>
          <cx:layoutPr>
            <cx:visibility meanLine="0" meanMarker="1" nonoutliers="0" outliers="1"/>
            <cx:statistics quartileMethod="exclusive"/>
          </cx:layoutPr>
        </cx:series>
        <cx:series layoutId="boxWhisker" uniqueId="{EF123399-B4E4-4756-B77C-508F76B3F02C}">
          <cx:tx>
            <cx:txData>
              <cx:f>_xlchart.v1.14</cx:f>
              <cx:v>Pb</cx:v>
            </cx:txData>
          </cx:tx>
          <cx:dataId val="7"/>
          <cx:layoutPr>
            <cx:visibility meanLine="0" meanMarker="1" nonoutliers="0" outliers="1"/>
            <cx:statistics quartileMethod="exclusive"/>
          </cx:layoutPr>
        </cx:series>
        <cx:series layoutId="boxWhisker" uniqueId="{A11A2982-101D-473A-85BD-29F9B2DA0447}">
          <cx:tx>
            <cx:txData>
              <cx:f>_xlchart.v1.16</cx:f>
              <cx:v>V</cx:v>
            </cx:txData>
          </cx:tx>
          <cx:dataId val="8"/>
          <cx:layoutPr>
            <cx:visibility meanLine="0" meanMarker="1" nonoutliers="0" outliers="1"/>
            <cx:statistics quartileMethod="exclusive"/>
          </cx:layoutPr>
        </cx:series>
        <cx:series layoutId="boxWhisker" uniqueId="{4ABCB8FD-8CA0-4377-B372-FCA252D45735}">
          <cx:tx>
            <cx:txData>
              <cx:f>_xlchart.v1.18</cx:f>
              <cx:v>Zn</cx:v>
            </cx:txData>
          </cx:tx>
          <cx:dataId val="9"/>
          <cx:layoutPr>
            <cx:visibility meanLine="0" meanMarker="1" nonoutliers="0" outliers="1"/>
            <cx:statistics quartileMethod="exclusive"/>
          </cx:layoutPr>
        </cx:series>
        <cx:series layoutId="boxWhisker" uniqueId="{E066B682-276A-4FE9-8D45-93A57D221E65}">
          <cx:tx>
            <cx:txData>
              <cx:f>_xlchart.v1.20</cx:f>
              <cx:v>Th</cx:v>
            </cx:txData>
          </cx:tx>
          <cx:dataId val="10"/>
          <cx:layoutPr>
            <cx:visibility meanLine="0" meanMarker="1" nonoutliers="0" outliers="1"/>
            <cx:statistics quartileMethod="exclusive"/>
          </cx:layoutPr>
        </cx:series>
        <cx:series layoutId="boxWhisker" uniqueId="{396AC66D-88D0-4CF0-A918-1E1B4CA9CE06}">
          <cx:tx>
            <cx:txData>
              <cx:f>_xlchart.v1.22</cx:f>
              <cx:v>U</cx:v>
            </cx:txData>
          </cx:tx>
          <cx:dataId val="11"/>
          <cx:layoutPr>
            <cx:visibility meanLine="0" meanMarker="1" nonoutliers="0" outliers="1"/>
            <cx:statistics quartileMethod="exclusive"/>
          </cx:layoutPr>
        </cx:series>
      </cx:plotAreaRegion>
      <cx:axis id="0" hidden="1">
        <cx:catScaling gapWidth="0.100000001"/>
        <cx:tickLabels/>
        <cx:spPr>
          <a:ln w="12700">
            <a:noFill/>
          </a:ln>
        </cx:spPr>
      </cx:axis>
      <cx:axis id="1">
        <cx:valScaling max="100"/>
        <cx:majorGridlines/>
        <cx:majorTickMarks type="out"/>
        <cx:tickLabels/>
        <cx:numFmt formatCode="Estándar" sourceLinked="0"/>
        <cx:spPr>
          <a:ln>
            <a:solidFill>
              <a:schemeClr val="accent1"/>
            </a:solidFill>
          </a:ln>
        </cx:spPr>
        <cx:txPr>
          <a:bodyPr rot="-60000000" spcFirstLastPara="1" vertOverflow="ellipsis" vert="horz" wrap="square" lIns="0" tIns="0" rIns="0" bIns="0" anchor="ctr" anchorCtr="1"/>
          <a:lstStyle/>
          <a:p>
            <a:pPr>
              <a:defRPr sz="2000"/>
            </a:pPr>
            <a:endParaRPr lang="es-ES" sz="2000"/>
          </a:p>
        </cx:txPr>
      </cx:axis>
    </cx:plotArea>
    <cx:legend pos="b" align="ctr" overlay="0">
      <cx:txPr>
        <a:bodyPr spcFirstLastPara="1" vertOverflow="ellipsis" wrap="square" lIns="0" tIns="0" rIns="0" bIns="0" anchor="ctr" anchorCtr="1"/>
        <a:lstStyle/>
        <a:p>
          <a:pPr>
            <a:defRPr sz="2000"/>
          </a:pPr>
          <a:endParaRPr lang="es-ES" sz="2000"/>
        </a:p>
      </cx:txPr>
    </cx:legend>
  </cx:chart>
  <cx:spPr>
    <a:solidFill>
      <a:schemeClr val="bg1"/>
    </a:solidFill>
    <a:ln>
      <a:noFill/>
    </a:ln>
  </cx:spPr>
  <cx:clrMapOvr bg1="lt1" tx1="dk1" bg2="lt2" tx2="dk2" accent1="accent1" accent2="accent2" accent3="accent3" accent4="accent4" accent5="accent5" accent6="accent6" hlink="hlink" folHlink="folHlink"/>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1.8134972516406367</cx:pt>
          <cx:pt idx="1">4.5450092813654246</cx:pt>
          <cx:pt idx="2">1.9552925841664004</cx:pt>
          <cx:pt idx="3">2.0421445354738661</cx:pt>
          <cx:pt idx="4">5.6634687927654239</cx:pt>
          <cx:pt idx="5">2.1007263335775912</cx:pt>
          <cx:pt idx="6">2.4596765579347317</cx:pt>
          <cx:pt idx="7">1.9941273580241246</cx:pt>
          <cx:pt idx="8">1.9260556203801509</cx:pt>
          <cx:pt idx="9">1.6517411719554629</cx:pt>
          <cx:pt idx="10">1.7817518278183824</cx:pt>
          <cx:pt idx="11">8.3192322453531879</cx:pt>
          <cx:pt idx="12">6.0083122744281994</cx:pt>
          <cx:pt idx="13">4.4341418497662559</cx:pt>
          <cx:pt idx="14">3.7833906823273153</cx:pt>
          <cx:pt idx="15">2.9293571690450588</cx:pt>
          <cx:pt idx="16">4.6779701536853953</cx:pt>
          <cx:pt idx="17">3.2202196197536108</cx:pt>
          <cx:pt idx="18">5.4471884565680302</cx:pt>
          <cx:pt idx="19">1.9576579416126194</cx:pt>
          <cx:pt idx="20">2.4277780801532627</cx:pt>
          <cx:pt idx="21">2.2174747851014605</cx:pt>
          <cx:pt idx="22">3.9198620739444041</cx:pt>
          <cx:pt idx="23">2.1512424790887925</cx:pt>
          <cx:pt idx="24">13.434632858701852</cx:pt>
          <cx:pt idx="25">5.3059368630124002</cx:pt>
          <cx:pt idx="26">4.5138746950830138</cx:pt>
          <cx:pt idx="27">5.8303176334575895</cx:pt>
          <cx:pt idx="28">3.1609921995602237</cx:pt>
          <cx:pt idx="29">2.0499999999999998</cx:pt>
          <cx:pt idx="30">1.4199999999999999</cx:pt>
          <cx:pt idx="31">3.3799999999999999</cx:pt>
          <cx:pt idx="32">3.5099999999999998</cx:pt>
        </cx:lvl>
        <cx:lvl ptCount="33">
          <cx:pt idx="0">2.1512424790887925</cx:pt>
          <cx:pt idx="1">4.4341418497662559</cx:pt>
          <cx:pt idx="2">8.3192322453531879</cx:pt>
          <cx:pt idx="3">13.434632858701852</cx:pt>
          <cx:pt idx="4">4.5138746950830138</cx:pt>
          <cx:pt idx="5">2.9293571690450588</cx:pt>
          <cx:pt idx="6">6.0083122744281994</cx:pt>
          <cx:pt idx="7">5.4471884565680302</cx:pt>
          <cx:pt idx="8">3.2202196197536108</cx:pt>
          <cx:pt idx="9">4.6779701536853953</cx:pt>
          <cx:pt idx="10">3.7833906823273153</cx:pt>
          <cx:pt idx="11">1.9576579416126194</cx:pt>
          <cx:pt idx="12">2.4277780801532627</cx:pt>
          <cx:pt idx="13">3.9198620739444041</cx:pt>
          <cx:pt idx="14">2.0421445354738661</cx:pt>
          <cx:pt idx="15">4.5450092813654246</cx:pt>
          <cx:pt idx="16">5.6634687927654239</cx:pt>
          <cx:pt idx="17">1.7817518278183824</cx:pt>
          <cx:pt idx="18">2.4596765579347317</cx:pt>
          <cx:pt idx="19">1.9941273580241246</cx:pt>
          <cx:pt idx="20">1.9552925841664004</cx:pt>
          <cx:pt idx="21">1.8134972516406367</cx:pt>
          <cx:pt idx="22">2.1007263335775912</cx:pt>
          <cx:pt idx="23">1.9260556203801509</cx:pt>
          <cx:pt idx="24">1.6517411719554629</cx:pt>
          <cx:pt idx="25">2.2174747851014605</cx:pt>
          <cx:pt idx="26">5.3059368630124002</cx:pt>
          <cx:pt idx="27">3.3799999999999999</cx:pt>
          <cx:pt idx="28">3.5099999999999998</cx:pt>
          <cx:pt idx="29">5.8303176334575895</cx:pt>
          <cx:pt idx="30">3.1609921995602237</cx:pt>
          <cx:pt idx="31">1.4199999999999999</cx:pt>
          <cx:pt idx="32">2.0499999999999998</cx:pt>
        </cx:lvl>
        <cx:lvl ptCount="33">
          <cx:pt idx="0">1.8134972516406367</cx:pt>
          <cx:pt idx="1">4.5450092813654246</cx:pt>
          <cx:pt idx="2">1.9552925841664004</cx:pt>
          <cx:pt idx="3">2.0421445354738661</cx:pt>
          <cx:pt idx="4">5.6634687927654239</cx:pt>
          <cx:pt idx="5">2.1007263335775912</cx:pt>
          <cx:pt idx="6">2.4596765579347317</cx:pt>
          <cx:pt idx="7">1.9941273580241246</cx:pt>
          <cx:pt idx="8">1.9260556203801509</cx:pt>
          <cx:pt idx="9">1.6517411719554629</cx:pt>
          <cx:pt idx="10">1.7817518278183824</cx:pt>
          <cx:pt idx="11">8.3192322453531879</cx:pt>
          <cx:pt idx="12">6.0083122744281994</cx:pt>
          <cx:pt idx="13">4.4341418497662559</cx:pt>
          <cx:pt idx="14">3.7833906823273153</cx:pt>
          <cx:pt idx="15">2.9293571690450588</cx:pt>
          <cx:pt idx="16">4.6779701536853953</cx:pt>
          <cx:pt idx="17">3.2202196197536108</cx:pt>
          <cx:pt idx="18">5.4471884565680302</cx:pt>
          <cx:pt idx="19">1.9576579416126194</cx:pt>
          <cx:pt idx="20">2.4277780801532627</cx:pt>
          <cx:pt idx="21">2.2174747851014605</cx:pt>
          <cx:pt idx="22">3.9198620739444041</cx:pt>
          <cx:pt idx="23">2.1512424790887925</cx:pt>
          <cx:pt idx="24">13.434632858701852</cx:pt>
          <cx:pt idx="25">5.3059368630124002</cx:pt>
          <cx:pt idx="26">4.5138746950830138</cx:pt>
          <cx:pt idx="27">5.8303176334575895</cx:pt>
          <cx:pt idx="28">3.1609921995602237</cx:pt>
          <cx:pt idx="29">2.0499999999999998</cx:pt>
          <cx:pt idx="30">1.4199999999999999</cx:pt>
          <cx:pt idx="31">3.3799999999999999</cx:pt>
          <cx:pt idx="32">3.5099999999999998</cx:pt>
        </cx:lvl>
        <cx:lvl ptCount="38">
          <cx:pt idx="0">8.3192322453531879</cx:pt>
          <cx:pt idx="1">6.0083122744281994</cx:pt>
          <cx:pt idx="2">4.4341418497662559</cx:pt>
          <cx:pt idx="3">3.7833906823273153</cx:pt>
          <cx:pt idx="4">2.9293571690450588</cx:pt>
          <cx:pt idx="5">4.6779701536853953</cx:pt>
          <cx:pt idx="6">3.2202196197536108</cx:pt>
          <cx:pt idx="7">5.4471884565680302</cx:pt>
          <cx:pt idx="8">1.9576579416126194</cx:pt>
          <cx:pt idx="9">2.4277780801532627</cx:pt>
          <cx:pt idx="10">2.2174747851014605</cx:pt>
          <cx:pt idx="11">3.9198620739444041</cx:pt>
          <cx:pt idx="12">2.1512424790887925</cx:pt>
          <cx:pt idx="13">13.434632858701852</cx:pt>
          <cx:pt idx="14">5.3059368630124002</cx:pt>
          <cx:pt idx="15">4.5138746950830138</cx:pt>
          <cx:pt idx="16">10.069299154045293</cx:pt>
          <cx:pt idx="17">4.9892689048041268</cx:pt>
          <cx:pt idx="18">1.8134972516406367</cx:pt>
          <cx:pt idx="19">4.5450092813654246</cx:pt>
          <cx:pt idx="20">1.9552925841664004</cx:pt>
          <cx:pt idx="21">2.0421445354738661</cx:pt>
          <cx:pt idx="22">5.6634687927654239</cx:pt>
          <cx:pt idx="23">2.1007263335775912</cx:pt>
          <cx:pt idx="24">2.4596765579347317</cx:pt>
          <cx:pt idx="25">1.9941273580241246</cx:pt>
          <cx:pt idx="26">1.9260556203801509</cx:pt>
          <cx:pt idx="27">1.6517411719554629</cx:pt>
          <cx:pt idx="28">1.7817518278183824</cx:pt>
          <cx:pt idx="29">2.5394083013729269</cx:pt>
          <cx:pt idx="30">5.8303176334575895</cx:pt>
          <cx:pt idx="31">3.1609921995602237</cx:pt>
          <cx:pt idx="32">2.0499999999999998</cx:pt>
          <cx:pt idx="33">1.4199999999999999</cx:pt>
          <cx:pt idx="34">3.3799999999999999</cx:pt>
          <cx:pt idx="35">3.5099999999999998</cx:pt>
          <cx:pt idx="36">3.2252183055029691</cx:pt>
          <cx:pt idx="37">3.7383454442296702</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n</a:t>
            </a:r>
            <a:r>
              <a:rPr lang="es-ES"/>
              <a:t>iquel</a:t>
            </a:r>
          </a:p>
        </cx:rich>
      </cx:tx>
    </cx:title>
    <cx:plotArea>
      <cx:plotAreaRegion>
        <cx:series layoutId="boxWhisker" uniqueId="{3CD5B358-AAD6-497B-81FC-15B206C6BB71}">
          <cx:tx>
            <cx:txData>
              <cx:v>Ni</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Ni (mg/kg)</cx:v>
            </cx:txData>
          </cx:tx>
          <cx:txPr>
            <a:bodyPr spcFirstLastPara="1" vertOverflow="ellipsis" wrap="square" lIns="0" tIns="0" rIns="0" bIns="0" anchor="ctr" anchorCtr="1"/>
            <a:lstStyle/>
            <a:p>
              <a:pPr algn="ctr">
                <a:defRPr/>
              </a:pPr>
              <a:r>
                <a:rPr lang="es-ES"/>
                <a:t>Ni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24.774112511911174</cx:pt>
          <cx:pt idx="1">318.82532701612956</cx:pt>
          <cx:pt idx="2">153.77124097819623</cx:pt>
          <cx:pt idx="3">393.47599849884892</cx:pt>
          <cx:pt idx="4">103.8329235756071</cx:pt>
          <cx:pt idx="5">16.729592181740905</cx:pt>
          <cx:pt idx="6">60.423489652515478</cx:pt>
          <cx:pt idx="7">64.143740851313964</cx:pt>
          <cx:pt idx="8">36.335968379259157</cx:pt>
          <cx:pt idx="9">42.681416795081027</cx:pt>
          <cx:pt idx="10">23.83754370491819</cx:pt>
          <cx:pt idx="11">21.267124140529763</cx:pt>
          <cx:pt idx="12">25.142541013287527</cx:pt>
          <cx:pt idx="13">22.23765465760124</cx:pt>
          <cx:pt idx="14">12.244646827902342</cx:pt>
          <cx:pt idx="15">14.378863759365602</cx:pt>
          <cx:pt idx="16">13.486139683811475</cx:pt>
          <cx:pt idx="17">12.208516079142253</cx:pt>
          <cx:pt idx="18">12.515426093191076</cx:pt>
          <cx:pt idx="19">13.918733293598805</cx:pt>
          <cx:pt idx="20">14.153091347318462</cx:pt>
          <cx:pt idx="21">11.57084181566405</cx:pt>
          <cx:pt idx="22">12.429298124485324</cx:pt>
          <cx:pt idx="23">33.014516437172681</cx:pt>
          <cx:pt idx="24">13.504112390572821</cx:pt>
          <cx:pt idx="25">18.288037214651784</cx:pt>
          <cx:pt idx="26">19.065831364535818</cx:pt>
          <cx:pt idx="27">16.100000000000001</cx:pt>
          <cx:pt idx="28">10.1</cx:pt>
          <cx:pt idx="29">23.3408155983448</cx:pt>
          <cx:pt idx="30">14.308806876079577</cx:pt>
          <cx:pt idx="31">9.8200000000000003</cx:pt>
          <cx:pt idx="32">12</cx:pt>
        </cx:lvl>
        <cx:lvl ptCount="33">
          <cx:pt idx="0">11.57084181566405</cx:pt>
          <cx:pt idx="1">14.378863759365602</cx:pt>
          <cx:pt idx="2">14.153091347318462</cx:pt>
          <cx:pt idx="3">12.244646827902342</cx:pt>
          <cx:pt idx="4">13.486139683811475</cx:pt>
          <cx:pt idx="5">12.429298124485324</cx:pt>
          <cx:pt idx="6">12.515426093191076</cx:pt>
          <cx:pt idx="7">13.918733293598805</cx:pt>
          <cx:pt idx="8">33.014516437172681</cx:pt>
          <cx:pt idx="9">13.504112390572821</cx:pt>
          <cx:pt idx="10">12.208516079142253</cx:pt>
          <cx:pt idx="11">153.77124097819623</cx:pt>
          <cx:pt idx="12">60.423489652515478</cx:pt>
          <cx:pt idx="13">318.82532701612956</cx:pt>
          <cx:pt idx="14">23.83754370491819</cx:pt>
          <cx:pt idx="15">16.729592181740905</cx:pt>
          <cx:pt idx="16">42.681416795081027</cx:pt>
          <cx:pt idx="17">36.335968379259157</cx:pt>
          <cx:pt idx="18">64.143740851313964</cx:pt>
          <cx:pt idx="19">21.267124140529763</cx:pt>
          <cx:pt idx="20">25.142541013287527</cx:pt>
          <cx:pt idx="21">18.288037214651784</cx:pt>
          <cx:pt idx="22">22.23765465760124</cx:pt>
          <cx:pt idx="23">24.774112511911174</cx:pt>
          <cx:pt idx="24">393.47599849884892</cx:pt>
          <cx:pt idx="25">19.065831364535818</cx:pt>
          <cx:pt idx="26">103.8329235756071</cx:pt>
          <cx:pt idx="27">23.3408155983448</cx:pt>
          <cx:pt idx="28">14.308806876079577</cx:pt>
          <cx:pt idx="29">12</cx:pt>
          <cx:pt idx="30">9.8200000000000003</cx:pt>
          <cx:pt idx="31">16.100000000000001</cx:pt>
          <cx:pt idx="32">10.1</cx:pt>
        </cx:lvl>
        <cx:lvl ptCount="38">
          <cx:pt idx="0">153.77124097819623</cx:pt>
          <cx:pt idx="1">60.423489652515478</cx:pt>
          <cx:pt idx="2">318.82532701612956</cx:pt>
          <cx:pt idx="3">23.83754370491819</cx:pt>
          <cx:pt idx="4">16.729592181740905</cx:pt>
          <cx:pt idx="5">42.681416795081027</cx:pt>
          <cx:pt idx="6">36.335968379259157</cx:pt>
          <cx:pt idx="7">64.143740851313964</cx:pt>
          <cx:pt idx="8">21.267124140529763</cx:pt>
          <cx:pt idx="9">25.142541013287527</cx:pt>
          <cx:pt idx="10">18.288037214651784</cx:pt>
          <cx:pt idx="11">22.23765465760124</cx:pt>
          <cx:pt idx="12">24.774112511911174</cx:pt>
          <cx:pt idx="13">393.47599849884892</cx:pt>
          <cx:pt idx="14">19.065831364535818</cx:pt>
          <cx:pt idx="15">103.8329235756071</cx:pt>
          <cx:pt idx="16">36.478103672444398</cx:pt>
          <cx:pt idx="17">81.253567424033662</cx:pt>
          <cx:pt idx="18">11.57084181566405</cx:pt>
          <cx:pt idx="19">14.378863759365602</cx:pt>
          <cx:pt idx="20">14.153091347318462</cx:pt>
          <cx:pt idx="21">12.244646827902342</cx:pt>
          <cx:pt idx="22">13.486139683811475</cx:pt>
          <cx:pt idx="23">12.429298124485324</cx:pt>
          <cx:pt idx="24">12.515426093191076</cx:pt>
          <cx:pt idx="25">13.918733293598805</cx:pt>
          <cx:pt idx="26">33.014516437172681</cx:pt>
          <cx:pt idx="27">13.504112390572821</cx:pt>
          <cx:pt idx="28">12.208516079142253</cx:pt>
          <cx:pt idx="29">14.856744168384081</cx:pt>
          <cx:pt idx="30">23.3408155983448</cx:pt>
          <cx:pt idx="31">14.308806876079577</cx:pt>
          <cx:pt idx="32">12</cx:pt>
          <cx:pt idx="33">9.8200000000000003</cx:pt>
          <cx:pt idx="34">16.100000000000001</cx:pt>
          <cx:pt idx="35">10.1</cx:pt>
          <cx:pt idx="36">14.278270412404062</cx:pt>
          <cx:pt idx="37">10.166273112896743</cx:pt>
        </cx:lvl>
      </cx:numDim>
    </cx:data>
  </cx:chartData>
  <cx:chart>
    <cx:title pos="t" align="ctr" overlay="0">
      <cx:tx>
        <cx:txData>
          <cx:v>Representación estadística de la concentración de plomo </cx:v>
        </cx:txData>
      </cx:tx>
      <cx:txPr>
        <a:bodyPr rot="0" spcFirstLastPara="1" vertOverflow="ellipsis" vert="horz" wrap="square" lIns="0" tIns="0" rIns="0" bIns="0" anchor="ctr" anchorCtr="1"/>
        <a:lstStyle/>
        <a:p>
          <a:pPr algn="ctr">
            <a:defRPr/>
          </a:pPr>
          <a:r>
            <a:rPr lang="es-ES"/>
            <a:t>Representación estadística de la concentración de plomo </a:t>
          </a:r>
        </a:p>
      </cx:txPr>
    </cx:title>
    <cx:plotArea>
      <cx:plotAreaRegion>
        <cx:series layoutId="boxWhisker" uniqueId="{3CD5B358-AAD6-497B-81FC-15B206C6BB71}">
          <cx:tx>
            <cx:txData>
              <cx:v>Pb</cx:v>
            </cx:txData>
          </cx:tx>
          <cx:dataLabels pos="r">
            <cx:txPr>
              <a:bodyPr spcFirstLastPara="1" vertOverflow="ellipsis" wrap="square" lIns="0" tIns="0" rIns="0" bIns="0" anchor="ctr" anchorCtr="1"/>
              <a:lstStyle/>
              <a:p>
                <a:pPr>
                  <a:defRPr/>
                </a:pPr>
                <a:endParaRPr lang="es-ES"/>
              </a:p>
            </cx:txPr>
            <cx:visibility seriesName="0" categoryName="0" value="1"/>
            <cx:separator>, </cx:separator>
            <cx:dataLabelHidden idx="17"/>
            <cx:dataLabelHidden idx="19"/>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Pb (mg/kg)</cx:v>
            </cx:txData>
          </cx:tx>
          <cx:txPr>
            <a:bodyPr spcFirstLastPara="1" vertOverflow="ellipsis" wrap="square" lIns="0" tIns="0" rIns="0" bIns="0" anchor="ctr" anchorCtr="1"/>
            <a:lstStyle/>
            <a:p>
              <a:pPr algn="ctr">
                <a:defRPr/>
              </a:pPr>
              <a:r>
                <a:rPr lang="es-ES"/>
                <a:t>Pb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spPr>
        <a:solidFill>
          <a:schemeClr val="bg1"/>
        </a:solidFill>
        <a:ln>
          <a:solidFill>
            <a:schemeClr val="bg1"/>
          </a:solidFill>
        </a:ln>
      </cx:spPr>
    </cx:legend>
  </cx:chart>
  <cx:clrMapOvr bg1="lt1" tx1="dk1" bg2="lt2" tx2="dk2" accent1="accent1" accent2="accent2" accent3="accent3" accent4="accent4" accent5="accent5" accent6="accent6" hlink="hlink" folHlink="folHlink"/>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1.0230752287661247</cx:pt>
          <cx:pt idx="1">1.0978668626692436</cx:pt>
          <cx:pt idx="2">2.4246083422538858</cx:pt>
          <cx:pt idx="3">1</cx:pt>
          <cx:pt idx="4">1</cx:pt>
          <cx:pt idx="5">1.3092949009206274</cx:pt>
          <cx:pt idx="6">1.1156741710554128</cx:pt>
          <cx:pt idx="7">1.1097996458727875</cx:pt>
          <cx:pt idx="8">2.2094334896333332</cx:pt>
          <cx:pt idx="9">1</cx:pt>
          <cx:pt idx="10">1.2669404425598905</cx:pt>
          <cx:pt idx="11">1</cx:pt>
          <cx:pt idx="12">2.0066618154687834</cx:pt>
          <cx:pt idx="13">1.3954659838502246</cx:pt>
          <cx:pt idx="14">1</cx:pt>
          <cx:pt idx="15">1</cx:pt>
          <cx:pt idx="16">1</cx:pt>
          <cx:pt idx="17">1</cx:pt>
          <cx:pt idx="18">1</cx:pt>
          <cx:pt idx="19">1.1429593427081592</cx:pt>
          <cx:pt idx="20">1</cx:pt>
          <cx:pt idx="21">1.0129171404077133</cx:pt>
          <cx:pt idx="22">1.0365680859766517</cx:pt>
          <cx:pt idx="23">3.1091315204513319</cx:pt>
          <cx:pt idx="24">1.4568025674747829</cx:pt>
          <cx:pt idx="25">1.1830218529611021</cx:pt>
          <cx:pt idx="26">1</cx:pt>
          <cx:pt idx="27">1</cx:pt>
          <cx:pt idx="28">1</cx:pt>
          <cx:pt idx="29">1</cx:pt>
          <cx:pt idx="30">1</cx:pt>
          <cx:pt idx="31">1</cx:pt>
          <cx:pt idx="32">1</cx:pt>
        </cx:lvl>
        <cx:lvl ptCount="33">
          <cx:pt idx="0">11.57084181566405</cx:pt>
          <cx:pt idx="1">14.378863759365602</cx:pt>
          <cx:pt idx="2">14.153091347318462</cx:pt>
          <cx:pt idx="3">12.244646827902342</cx:pt>
          <cx:pt idx="4">13.486139683811475</cx:pt>
          <cx:pt idx="5">12.429298124485324</cx:pt>
          <cx:pt idx="6">12.515426093191076</cx:pt>
          <cx:pt idx="7">13.918733293598805</cx:pt>
          <cx:pt idx="8">33.014516437172681</cx:pt>
          <cx:pt idx="9">13.504112390572821</cx:pt>
          <cx:pt idx="10">12.208516079142253</cx:pt>
          <cx:pt idx="11">153.77124097819623</cx:pt>
          <cx:pt idx="12">60.423489652515478</cx:pt>
          <cx:pt idx="13">318.82532701612956</cx:pt>
          <cx:pt idx="14">23.83754370491819</cx:pt>
          <cx:pt idx="15">16.729592181740905</cx:pt>
          <cx:pt idx="16">42.681416795081027</cx:pt>
          <cx:pt idx="17">36.335968379259157</cx:pt>
          <cx:pt idx="18">64.143740851313964</cx:pt>
          <cx:pt idx="19">21.267124140529763</cx:pt>
          <cx:pt idx="20">25.142541013287527</cx:pt>
          <cx:pt idx="21">18.288037214651784</cx:pt>
          <cx:pt idx="22">22.23765465760124</cx:pt>
          <cx:pt idx="23">24.774112511911174</cx:pt>
          <cx:pt idx="24">393.47599849884892</cx:pt>
          <cx:pt idx="25">19.065831364535818</cx:pt>
          <cx:pt idx="26">103.8329235756071</cx:pt>
          <cx:pt idx="27">23.3408155983448</cx:pt>
          <cx:pt idx="28">14.308806876079577</cx:pt>
          <cx:pt idx="29">12</cx:pt>
          <cx:pt idx="30">9.8200000000000003</cx:pt>
          <cx:pt idx="31">16.100000000000001</cx:pt>
          <cx:pt idx="32">10.1</cx:pt>
        </cx:lvl>
        <cx:lvl ptCount="38">
          <cx:pt idx="0">2.4246083422538858</cx:pt>
          <cx:pt idx="1">1.1156741710554128</cx:pt>
          <cx:pt idx="2">1.0978668626692436</cx:pt>
          <cx:pt idx="3">1.2669404425598905</cx:pt>
          <cx:pt idx="4">1.3092949009206274</cx:pt>
          <cx:pt idx="5">1</cx:pt>
          <cx:pt idx="6">2.2094334896333332</cx:pt>
          <cx:pt idx="7">1.1097996458727875</cx:pt>
          <cx:pt idx="8">1</cx:pt>
          <cx:pt idx="9">2.0066618154687834</cx:pt>
          <cx:pt idx="10">1.1830218529611021</cx:pt>
          <cx:pt idx="11">1.3954659838502246</cx:pt>
          <cx:pt idx="12">1.0230752287661247</cx:pt>
          <cx:pt idx="13">1</cx:pt>
          <cx:pt idx="14">1</cx:pt>
          <cx:pt idx="15">1</cx:pt>
          <cx:pt idx="16">1</cx:pt>
          <cx:pt idx="17">1.3024613374124363</cx:pt>
          <cx:pt idx="18">1.0129171404077133</cx:pt>
          <cx:pt idx="19">1</cx:pt>
          <cx:pt idx="20">1</cx:pt>
          <cx:pt idx="21">1</cx:pt>
          <cx:pt idx="22">1</cx:pt>
          <cx:pt idx="23">1.0365680859766517</cx:pt>
          <cx:pt idx="24">1</cx:pt>
          <cx:pt idx="25">1.1429593427081592</cx:pt>
          <cx:pt idx="26">3.1091315204513319</cx:pt>
          <cx:pt idx="27">1.4568025674747829</cx:pt>
          <cx:pt idx="28">1</cx:pt>
          <cx:pt idx="29">1.2507616960926036</cx:pt>
          <cx:pt idx="30">1</cx:pt>
          <cx:pt idx="31">1</cx:pt>
          <cx:pt idx="32">1</cx:pt>
          <cx:pt idx="33">1</cx:pt>
          <cx:pt idx="34">1</cx:pt>
          <cx:pt idx="35">1</cx:pt>
          <cx:pt idx="36">1</cx:pt>
          <cx:pt idx="37">1</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s</a:t>
            </a:r>
            <a:r>
              <a:rPr lang="es-ES"/>
              <a:t>elenio</a:t>
            </a:r>
          </a:p>
        </cx:rich>
      </cx:tx>
    </cx:title>
    <cx:plotArea>
      <cx:plotAreaRegion>
        <cx:series layoutId="boxWhisker" uniqueId="{3CD5B358-AAD6-497B-81FC-15B206C6BB71}">
          <cx:tx>
            <cx:txData>
              <cx:v>Selenio</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Se (mg/kg)</cx:v>
            </cx:txData>
          </cx:tx>
          <cx:txPr>
            <a:bodyPr spcFirstLastPara="1" vertOverflow="ellipsis" wrap="square" lIns="0" tIns="0" rIns="0" bIns="0" anchor="ctr" anchorCtr="1"/>
            <a:lstStyle/>
            <a:p>
              <a:pPr algn="ctr">
                <a:defRPr/>
              </a:pPr>
              <a:r>
                <a:rPr lang="es-ES"/>
                <a:t>Se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13.592594898800892</cx:pt>
          <cx:pt idx="1">20.753443301939839</cx:pt>
          <cx:pt idx="2">13.228382773609459</cx:pt>
          <cx:pt idx="3">12.463664768589201</cx:pt>
          <cx:pt idx="4">17.783285559598408</cx:pt>
          <cx:pt idx="5">14.383917229273768</cx:pt>
          <cx:pt idx="6">16.425526440210568</cx:pt>
          <cx:pt idx="7">15.055247578514546</cx:pt>
          <cx:pt idx="8">14.843190895802756</cx:pt>
          <cx:pt idx="9">12.863920402138241</cx:pt>
          <cx:pt idx="10">13.006926044786775</cx:pt>
          <cx:pt idx="11">10.917046842496916</cx:pt>
          <cx:pt idx="12">13.256419055547582</cx:pt>
          <cx:pt idx="13">11.056861504330138</cx:pt>
          <cx:pt idx="14">11.520233383874642</cx:pt>
          <cx:pt idx="15">11.854360010926792</cx:pt>
          <cx:pt idx="16">9.7006483281377474</cx:pt>
          <cx:pt idx="17">8.7597074285607359</cx:pt>
          <cx:pt idx="18">9.3764320727162414</cx:pt>
          <cx:pt idx="19">8.4642781611705864</cx:pt>
          <cx:pt idx="20">10.430082113753219</cx:pt>
          <cx:pt idx="21">10.075590868464163</cx:pt>
          <cx:pt idx="22">10.545652802029089</cx:pt>
          <cx:pt idx="23">10.845103185866314</cx:pt>
          <cx:pt idx="24">12.983592992461027</cx:pt>
          <cx:pt idx="25">11.476328088181365</cx:pt>
          <cx:pt idx="26">8.8480837579515015</cx:pt>
          <cx:pt idx="27">12.291268249408255</cx:pt>
          <cx:pt idx="28">11.463835613743406</cx:pt>
          <cx:pt idx="29">16.300000000000001</cx:pt>
          <cx:pt idx="30">12.9</cx:pt>
          <cx:pt idx="31">10.300000000000001</cx:pt>
          <cx:pt idx="32">12</cx:pt>
        </cx:lvl>
        <cx:lvl ptCount="38">
          <cx:pt idx="0">10.917046842496916</cx:pt>
          <cx:pt idx="1">13.256419055547582</cx:pt>
          <cx:pt idx="2">11.056861504330138</cx:pt>
          <cx:pt idx="3">11.520233383874642</cx:pt>
          <cx:pt idx="4">11.854360010926792</cx:pt>
          <cx:pt idx="5">9.7006483281377474</cx:pt>
          <cx:pt idx="6">8.7597074285607359</cx:pt>
          <cx:pt idx="7">9.3764320727162414</cx:pt>
          <cx:pt idx="8">8.4642781611705864</cx:pt>
          <cx:pt idx="9">10.430082113753219</cx:pt>
          <cx:pt idx="10">10.075590868464163</cx:pt>
          <cx:pt idx="11">10.545652802029089</cx:pt>
          <cx:pt idx="12">10.845103185866314</cx:pt>
          <cx:pt idx="13">12.983592992461027</cx:pt>
          <cx:pt idx="14">11.476328088181365</cx:pt>
          <cx:pt idx="15">8.8480837579515015</cx:pt>
          <cx:pt idx="16">23.375270014254884</cx:pt>
          <cx:pt idx="17">11.381511212395466</cx:pt>
          <cx:pt idx="18">13.592594898800892</cx:pt>
          <cx:pt idx="19">20.753443301939839</cx:pt>
          <cx:pt idx="20">13.228382773609459</cx:pt>
          <cx:pt idx="21">12.463664768589201</cx:pt>
          <cx:pt idx="22">17.783285559598408</cx:pt>
          <cx:pt idx="23">14.383917229273768</cx:pt>
          <cx:pt idx="24">16.425526440210568</cx:pt>
          <cx:pt idx="25">15.055247578514546</cx:pt>
          <cx:pt idx="26">14.843190895802756</cx:pt>
          <cx:pt idx="27">12.863920402138241</cx:pt>
          <cx:pt idx="28">13.006926044786775</cx:pt>
          <cx:pt idx="29">14.945463626660406</cx:pt>
          <cx:pt idx="30">12.291268249408255</cx:pt>
          <cx:pt idx="31">11.463835613743406</cx:pt>
          <cx:pt idx="32">16.300000000000001</cx:pt>
          <cx:pt idx="33">12.9</cx:pt>
          <cx:pt idx="34">10.300000000000001</cx:pt>
          <cx:pt idx="35">12</cx:pt>
          <cx:pt idx="36">12.542517310525277</cx:pt>
          <cx:pt idx="37">10.358399118614903</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v</a:t>
            </a:r>
            <a:r>
              <a:rPr lang="es-ES"/>
              <a:t>anadio</a:t>
            </a:r>
          </a:p>
        </cx:rich>
      </cx:tx>
    </cx:title>
    <cx:plotArea>
      <cx:plotAreaRegion>
        <cx:series layoutId="boxWhisker" uniqueId="{3CD5B358-AAD6-497B-81FC-15B206C6BB71}">
          <cx:tx>
            <cx:txData>
              <cx:v>Vanadio</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V (mg/kg)</cx:v>
            </cx:txData>
          </cx:tx>
          <cx:txPr>
            <a:bodyPr spcFirstLastPara="1" vertOverflow="ellipsis" wrap="square" lIns="0" tIns="0" rIns="0" bIns="0" anchor="ctr" anchorCtr="1"/>
            <a:lstStyle/>
            <a:p>
              <a:pPr algn="ctr">
                <a:defRPr/>
              </a:pPr>
              <a:r>
                <a:rPr lang="es-ES"/>
                <a:t>V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14.1711368370899</cx:pt>
          <cx:pt idx="1">13.058780812889445</cx:pt>
          <cx:pt idx="2">10.940032397436708</cx:pt>
          <cx:pt idx="3">14.481879195702486</cx:pt>
          <cx:pt idx="4">15.085101690813483</cx:pt>
          <cx:pt idx="5">14.604634581471563</cx:pt>
          <cx:pt idx="6">19.312415800679798</cx:pt>
          <cx:pt idx="7">11.02315059661035</cx:pt>
          <cx:pt idx="8">13.20168869286772</cx:pt>
          <cx:pt idx="9">13.400114164837678</cx:pt>
          <cx:pt idx="10">11.462524222749634</cx:pt>
          <cx:pt idx="11">136.41940426006622</cx:pt>
          <cx:pt idx="12">214.63046913380629</cx:pt>
          <cx:pt idx="13">59.519013389767387</cx:pt>
          <cx:pt idx="14">18.040153527292283</cx:pt>
          <cx:pt idx="15">14.98099019228396</cx:pt>
          <cx:pt idx="16">37.457969898961025</cx:pt>
          <cx:pt idx="17">39.416018172806695</cx:pt>
          <cx:pt idx="18">50.286714897375496</cx:pt>
          <cx:pt idx="19">21.38856475880004</cx:pt>
          <cx:pt idx="20">21.35291478777323</cx:pt>
          <cx:pt idx="21">16.062272445037195</cx:pt>
          <cx:pt idx="22">20.19948134542522</cx:pt>
          <cx:pt idx="23">10.744469604409018</cx:pt>
          <cx:pt idx="24">235.10489872168591</cx:pt>
          <cx:pt idx="25">72.272388619388977</cx:pt>
          <cx:pt idx="26">317.71540727529549</cx:pt>
          <cx:pt idx="27">115.57072917615012</cx:pt>
          <cx:pt idx="28">13.957993074929153</cx:pt>
          <cx:pt idx="29">14.5</cx:pt>
          <cx:pt idx="30">10.5</cx:pt>
          <cx:pt idx="31">30.199999999999999</cx:pt>
          <cx:pt idx="32">21.899999999999999</cx:pt>
        </cx:lvl>
        <cx:lvl ptCount="38">
          <cx:pt idx="0">136.41940426006622</cx:pt>
          <cx:pt idx="1">214.63046913380629</cx:pt>
          <cx:pt idx="2">59.519013389767387</cx:pt>
          <cx:pt idx="3">18.040153527292283</cx:pt>
          <cx:pt idx="4">14.98099019228396</cx:pt>
          <cx:pt idx="5">37.457969898961025</cx:pt>
          <cx:pt idx="6">39.416018172806695</cx:pt>
          <cx:pt idx="7">50.286714897375496</cx:pt>
          <cx:pt idx="8">21.38856475880004</cx:pt>
          <cx:pt idx="9">21.35291478777323</cx:pt>
          <cx:pt idx="10">16.062272445037195</cx:pt>
          <cx:pt idx="11">20.19948134542522</cx:pt>
          <cx:pt idx="12">10.744469604409018</cx:pt>
          <cx:pt idx="13">235.10489872168591</cx:pt>
          <cx:pt idx="14">72.272388619388977</cx:pt>
          <cx:pt idx="15">317.71540727529549</cx:pt>
          <cx:pt idx="16">48.588730095105888</cx:pt>
          <cx:pt idx="17">78.481168301487074</cx:pt>
          <cx:pt idx="18">14.1711368370899</cx:pt>
          <cx:pt idx="19">13.058780812889445</cx:pt>
          <cx:pt idx="20">10.940032397436708</cx:pt>
          <cx:pt idx="21">14.481879195702486</cx:pt>
          <cx:pt idx="22">15.085101690813483</cx:pt>
          <cx:pt idx="23">14.604634581471563</cx:pt>
          <cx:pt idx="24">19.312415800679798</cx:pt>
          <cx:pt idx="25">11.02315059661035</cx:pt>
          <cx:pt idx="26">13.20168869286772</cx:pt>
          <cx:pt idx="27">13.400114164837678</cx:pt>
          <cx:pt idx="28">11.462524222749634</cx:pt>
          <cx:pt idx="29">13.703768999377161</cx:pt>
          <cx:pt idx="30">115.57072917615012</cx:pt>
          <cx:pt idx="31">13.957993074929153</cx:pt>
          <cx:pt idx="32">14.5</cx:pt>
          <cx:pt idx="33">10.5</cx:pt>
          <cx:pt idx="34">30.199999999999999</cx:pt>
          <cx:pt idx="35">21.899999999999999</cx:pt>
          <cx:pt idx="36">34.438120375179878</cx:pt>
          <cx:pt idx="37">10.443829218222252</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z</a:t>
            </a:r>
            <a:r>
              <a:rPr lang="es-ES"/>
              <a:t>inc</a:t>
            </a:r>
          </a:p>
        </cx:rich>
      </cx:tx>
    </cx:title>
    <cx:plotArea>
      <cx:plotAreaRegion>
        <cx:series layoutId="boxWhisker" uniqueId="{3CD5B358-AAD6-497B-81FC-15B206C6BB71}">
          <cx:tx>
            <cx:txData>
              <cx:v>Zinc</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Zn (mg/kg)</cx:v>
            </cx:txData>
          </cx:tx>
          <cx:txPr>
            <a:bodyPr spcFirstLastPara="1" vertOverflow="ellipsis" wrap="square" lIns="0" tIns="0" rIns="0" bIns="0" anchor="ctr" anchorCtr="1"/>
            <a:lstStyle/>
            <a:p>
              <a:pPr algn="ctr">
                <a:defRPr/>
              </a:pPr>
              <a:r>
                <a:rPr lang="es-ES"/>
                <a:t>Zn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6.0204984442074618</cx:pt>
          <cx:pt idx="1">6.6345292348937059</cx:pt>
          <cx:pt idx="2">6.4261632668424102</cx:pt>
          <cx:pt idx="3">5.2252708966223711</cx:pt>
          <cx:pt idx="4">10.798356317378504</cx:pt>
          <cx:pt idx="5">7.4306408180828489</cx:pt>
          <cx:pt idx="6">5.9950701399057698</cx:pt>
          <cx:pt idx="7">7.1106219209599208</cx:pt>
          <cx:pt idx="8">8.1501434495687608</cx:pt>
          <cx:pt idx="9">7.5597080856103096</cx:pt>
          <cx:pt idx="10">5.9882702431823214</cx:pt>
          <cx:pt idx="11">7.9017930040798436</cx:pt>
          <cx:pt idx="12">3.0564828946645628</cx:pt>
          <cx:pt idx="13">1.8128261939253514</cx:pt>
          <cx:pt idx="14">3.8812649216827966</cx:pt>
          <cx:pt idx="15">5.6167051098678282</cx:pt>
          <cx:pt idx="16">2.7136884251815676</cx:pt>
          <cx:pt idx="17">2.1406735504721475</cx:pt>
          <cx:pt idx="18">2.6602851632243283</cx:pt>
          <cx:pt idx="19">2.2475625333721654</cx:pt>
          <cx:pt idx="20">3.1586248461181836</cx:pt>
          <cx:pt idx="21">2.9783449344686708</cx:pt>
          <cx:pt idx="22">3.4165700095702132</cx:pt>
          <cx:pt idx="23">3.9588483985279499</cx:pt>
          <cx:pt idx="24">4.1501712568744722</cx:pt>
          <cx:pt idx="25">1.5057470642888602</cx:pt>
          <cx:pt idx="26">4.1641969632384805</cx:pt>
          <cx:pt idx="27">4.3063236652872554</cx:pt>
          <cx:pt idx="28">4.6302004858999908</cx:pt>
          <cx:pt idx="29">8.3100000000000005</cx:pt>
          <cx:pt idx="30">5.0800000000000001</cx:pt>
          <cx:pt idx="31">3.6699999999999999</cx:pt>
          <cx:pt idx="32">4.5999999999999996</cx:pt>
        </cx:lvl>
        <cx:lvl ptCount="33">
          <cx:pt idx="0">3.9588483985279499</cx:pt>
          <cx:pt idx="1">1.8128261939253514</cx:pt>
          <cx:pt idx="2">7.9017930040798436</cx:pt>
          <cx:pt idx="3">4.1501712568744722</cx:pt>
          <cx:pt idx="4">4.1641969632384805</cx:pt>
          <cx:pt idx="5">5.6167051098678282</cx:pt>
          <cx:pt idx="6">3.0564828946645628</cx:pt>
          <cx:pt idx="7">2.6602851632243283</cx:pt>
          <cx:pt idx="8">2.1406735504721475</cx:pt>
          <cx:pt idx="9">2.7136884251815676</cx:pt>
          <cx:pt idx="10">3.8812649216827966</cx:pt>
          <cx:pt idx="11">2.2475625333721654</cx:pt>
          <cx:pt idx="12">3.1586248461181836</cx:pt>
          <cx:pt idx="13">3.4165700095702132</cx:pt>
          <cx:pt idx="14">5.2252708966223711</cx:pt>
          <cx:pt idx="15">6.6345292348937059</cx:pt>
          <cx:pt idx="16">10.798356317378504</cx:pt>
          <cx:pt idx="17">5.9882702431823214</cx:pt>
          <cx:pt idx="18">5.9950701399057698</cx:pt>
          <cx:pt idx="19">7.1106219209599208</cx:pt>
          <cx:pt idx="20">6.4261632668424102</cx:pt>
          <cx:pt idx="21">6.0204984442074618</cx:pt>
          <cx:pt idx="22">7.4306408180828489</cx:pt>
          <cx:pt idx="23">8.1501434495687608</cx:pt>
          <cx:pt idx="24">7.5597080856103096</cx:pt>
          <cx:pt idx="25">2.9783449344686708</cx:pt>
          <cx:pt idx="26">1.5057470642888602</cx:pt>
          <cx:pt idx="27">3.6699999999999999</cx:pt>
          <cx:pt idx="28">4.5999999999999996</cx:pt>
          <cx:pt idx="29">4.3063236652872554</cx:pt>
          <cx:pt idx="30">4.6302004858999908</cx:pt>
          <cx:pt idx="31">5.0800000000000001</cx:pt>
          <cx:pt idx="32">8.3100000000000005</cx:pt>
        </cx:lvl>
        <cx:lvl ptCount="33">
          <cx:pt idx="0">6.0204984442074618</cx:pt>
          <cx:pt idx="1">6.6345292348937059</cx:pt>
          <cx:pt idx="2">6.4261632668424102</cx:pt>
          <cx:pt idx="3">5.2252708966223711</cx:pt>
          <cx:pt idx="4">10.798356317378504</cx:pt>
          <cx:pt idx="5">7.4306408180828489</cx:pt>
          <cx:pt idx="6">5.9950701399057698</cx:pt>
          <cx:pt idx="7">7.1106219209599208</cx:pt>
          <cx:pt idx="8">8.1501434495687608</cx:pt>
          <cx:pt idx="9">7.5597080856103096</cx:pt>
          <cx:pt idx="10">5.9882702431823214</cx:pt>
          <cx:pt idx="11">7.9017930040798436</cx:pt>
          <cx:pt idx="12">3.0564828946645628</cx:pt>
          <cx:pt idx="13">1.8128261939253514</cx:pt>
          <cx:pt idx="14">3.8812649216827966</cx:pt>
          <cx:pt idx="15">5.6167051098678282</cx:pt>
          <cx:pt idx="16">2.7136884251815676</cx:pt>
          <cx:pt idx="17">2.1406735504721475</cx:pt>
          <cx:pt idx="18">2.6602851632243283</cx:pt>
          <cx:pt idx="19">2.2475625333721654</cx:pt>
          <cx:pt idx="20">3.1586248461181836</cx:pt>
          <cx:pt idx="21">2.9783449344686708</cx:pt>
          <cx:pt idx="22">3.4165700095702132</cx:pt>
          <cx:pt idx="23">3.9588483985279499</cx:pt>
          <cx:pt idx="24">4.1501712568744722</cx:pt>
          <cx:pt idx="25">1.5057470642888602</cx:pt>
          <cx:pt idx="26">4.1641969632384805</cx:pt>
          <cx:pt idx="27">4.3063236652872554</cx:pt>
          <cx:pt idx="28">4.6302004858999908</cx:pt>
          <cx:pt idx="29">8.3100000000000005</cx:pt>
          <cx:pt idx="30">5.0800000000000001</cx:pt>
          <cx:pt idx="31">3.6699999999999999</cx:pt>
          <cx:pt idx="32">4.5999999999999996</cx:pt>
        </cx:lvl>
        <cx:lvl ptCount="38">
          <cx:pt idx="0">7.9017930040798436</cx:pt>
          <cx:pt idx="1">3.0564828946645628</cx:pt>
          <cx:pt idx="2">1.8128261939253514</cx:pt>
          <cx:pt idx="3">3.8812649216827966</cx:pt>
          <cx:pt idx="4">5.6167051098678282</cx:pt>
          <cx:pt idx="5">2.7136884251815676</cx:pt>
          <cx:pt idx="6">2.1406735504721475</cx:pt>
          <cx:pt idx="7">2.6602851632243283</cx:pt>
          <cx:pt idx="8">2.2475625333721654</cx:pt>
          <cx:pt idx="9">3.1586248461181836</cx:pt>
          <cx:pt idx="10">2.9783449344686708</cx:pt>
          <cx:pt idx="11">3.4165700095702132</cx:pt>
          <cx:pt idx="12">3.9588483985279499</cx:pt>
          <cx:pt idx="13">4.1501712568744722</cx:pt>
          <cx:pt idx="14">1.5057470642888602</cx:pt>
          <cx:pt idx="15">4.1641969632384805</cx:pt>
          <cx:pt idx="16">10.910147533248063</cx:pt>
          <cx:pt idx="17">3.8984666354591466</cx:pt>
          <cx:pt idx="18">6.0204984442074618</cx:pt>
          <cx:pt idx="19">6.6345292348937059</cx:pt>
          <cx:pt idx="20">6.4261632668424102</cx:pt>
          <cx:pt idx="21">5.2252708966223711</cx:pt>
          <cx:pt idx="22">10.798356317378504</cx:pt>
          <cx:pt idx="23">7.4306408180828489</cx:pt>
          <cx:pt idx="24">5.9950701399057698</cx:pt>
          <cx:pt idx="25">7.1106219209599208</cx:pt>
          <cx:pt idx="26">8.1501434495687608</cx:pt>
          <cx:pt idx="27">7.5597080856103096</cx:pt>
          <cx:pt idx="28">5.9882702431823214</cx:pt>
          <cx:pt idx="29">7.0308429833867621</cx:pt>
          <cx:pt idx="30">4.3063236652872554</cx:pt>
          <cx:pt idx="31">4.6302004858999908</cx:pt>
          <cx:pt idx="32">8.3100000000000005</cx:pt>
          <cx:pt idx="33">5.0800000000000001</cx:pt>
          <cx:pt idx="34">3.6699999999999999</cx:pt>
          <cx:pt idx="35">4.5999999999999996</cx:pt>
          <cx:pt idx="36">5.0994206918645411</cx:pt>
          <cx:pt idx="37">5.276298365409307</cx:pt>
        </cx:lvl>
        <cx:lvl ptCount="43">
          <cx:pt idx="0">6.6345292348937059</cx:pt>
          <cx:pt idx="1">5.2252708966223711</cx:pt>
          <cx:pt idx="2">6.0204984442074618</cx:pt>
          <cx:pt idx="3">10.798356317378504</cx:pt>
          <cx:pt idx="4">5.9950701399057698</cx:pt>
          <cx:pt idx="5">6.4261632668424102</cx:pt>
          <cx:pt idx="6">3.4165700095702132</cx:pt>
          <cx:pt idx="7">7.1106219209599208</cx:pt>
          <cx:pt idx="8">7.5597080856103096</cx:pt>
          <cx:pt idx="9">5.9882702431823214</cx:pt>
          <cx:pt idx="10">7.4306408180828489</cx:pt>
          <cx:pt idx="11">3.0564828946645628</cx:pt>
          <cx:pt idx="12">7.9017930040798436</cx:pt>
          <cx:pt idx="13">8.1501434495687608</cx:pt>
          <cx:pt idx="14">5.6167051098678282</cx:pt>
          <cx:pt idx="15">1.8128261939253514</cx:pt>
          <cx:pt idx="16">3.8812649216827966</cx:pt>
          <cx:pt idx="17">6.2029680230317261</cx:pt>
          <cx:pt idx="18">3.1586248461181836</cx:pt>
          <cx:pt idx="19">4.5999999999999996</cx:pt>
          <cx:pt idx="20">3.9588483985279499</cx:pt>
          <cx:pt idx="21">2.2475625333721654</cx:pt>
          <cx:pt idx="22">2.9783449344686708</cx:pt>
          <cx:pt idx="23">2.7136884251815676</cx:pt>
          <cx:pt idx="24">3.6699999999999999</cx:pt>
          <cx:pt idx="25">2.1406735504721475</cx:pt>
          <cx:pt idx="26">2.6602851632243283</cx:pt>
          <cx:pt idx="27">4.1501712568744722</cx:pt>
          <cx:pt idx="28">1.5057470642888602</cx:pt>
          <cx:pt idx="29">4.1641969632384805</cx:pt>
          <cx:pt idx="30">10.910147533248063</cx:pt>
          <cx:pt idx="31">5.276298365409307</cx:pt>
          <cx:pt idx="32">5.131388963378348</cx:pt>
          <cx:pt idx="33">1.5160750884546959</cx:pt>
          <cx:pt idx="34">2.4367725628415289</cx:pt>
          <cx:pt idx="35">5.8951554481713977</cx:pt>
          <cx:pt idx="36">4.6467007881313984</cx:pt>
          <cx:pt idx="37">4.7906092900339861</cx:pt>
          <cx:pt idx="38">5.5080573578409702</cx:pt>
          <cx:pt idx="39">4.3063236652872554</cx:pt>
          <cx:pt idx="40">4.6302004858999908</cx:pt>
          <cx:pt idx="41">8.3100000000000005</cx:pt>
          <cx:pt idx="42">5.0800000000000001</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a</a:t>
            </a:r>
            <a:r>
              <a:rPr lang="es-ES"/>
              <a:t>rsénico</a:t>
            </a:r>
          </a:p>
        </cx:rich>
      </cx:tx>
    </cx:title>
    <cx:plotArea>
      <cx:plotAreaRegion>
        <cx:series layoutId="boxWhisker" uniqueId="{3CD5B358-AAD6-497B-81FC-15B206C6BB71}">
          <cx:tx>
            <cx:txData>
              <cx:v>As</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As (mg/kg)</cx:v>
            </cx:txData>
          </cx:tx>
          <cx:txPr>
            <a:bodyPr spcFirstLastPara="1" vertOverflow="ellipsis" wrap="square" lIns="0" tIns="0" rIns="0" bIns="0" anchor="ctr" anchorCtr="1"/>
            <a:lstStyle/>
            <a:p>
              <a:pPr algn="ctr">
                <a:defRPr/>
              </a:pPr>
              <a:r>
                <a:rPr lang="es-ES"/>
                <a:t>As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23.531992214029618</cx:pt>
          <cx:pt idx="1">26.529924262228697</cx:pt>
          <cx:pt idx="2">19.99933973520848</cx:pt>
          <cx:pt idx="3">21.706263919409366</cx:pt>
          <cx:pt idx="4">26.546664697706504</cx:pt>
          <cx:pt idx="5">19.206942437155746</cx:pt>
          <cx:pt idx="6">18.985859769401401</cx:pt>
          <cx:pt idx="7">20.360698363684392</cx:pt>
          <cx:pt idx="8">20.331084981054918</cx:pt>
          <cx:pt idx="9">19.935238273103973</cx:pt>
          <cx:pt idx="10">19.742242672561339</cx:pt>
          <cx:pt idx="11">118.29350683474694</cx:pt>
          <cx:pt idx="12">64.600399767750119</cx:pt>
          <cx:pt idx="13">65.528153362535363</cx:pt>
          <cx:pt idx="14">47.286281230579945</cx:pt>
          <cx:pt idx="15">34.760036604229732</cx:pt>
          <cx:pt idx="16">53.794096994418545</cx:pt>
          <cx:pt idx="17">55.346108130396125</cx:pt>
          <cx:pt idx="18">62.871182999201523</cx:pt>
          <cx:pt idx="19">28.572149441329451</cx:pt>
          <cx:pt idx="20">35.513513169872496</cx:pt>
          <cx:pt idx="21">32.00564927147898</cx:pt>
          <cx:pt idx="22">38.999081329589231</cx:pt>
          <cx:pt idx="23">33.362966961676428</cx:pt>
          <cx:pt idx="24">176.05019551094526</cx:pt>
          <cx:pt idx="25">76.034003522384282</cx:pt>
          <cx:pt idx="26">120.72044048501155</cx:pt>
          <cx:pt idx="27">44.686472352495095</cx:pt>
          <cx:pt idx="28">20.108287076001137</cx:pt>
          <cx:pt idx="29">19.5</cx:pt>
          <cx:pt idx="30">17.699999999999999</cx:pt>
          <cx:pt idx="31">15.699999999999999</cx:pt>
          <cx:pt idx="32">22</cx:pt>
        </cx:lvl>
        <cx:lvl ptCount="33">
          <cx:pt idx="0">33.362966961676428</cx:pt>
          <cx:pt idx="1">65.528153362535363</cx:pt>
          <cx:pt idx="2">118.29350683474694</cx:pt>
          <cx:pt idx="3">176.05019551094526</cx:pt>
          <cx:pt idx="4">120.72044048501155</cx:pt>
          <cx:pt idx="5">34.760036604229732</cx:pt>
          <cx:pt idx="6">64.600399767750119</cx:pt>
          <cx:pt idx="7">62.871182999201523</cx:pt>
          <cx:pt idx="8">55.346108130396125</cx:pt>
          <cx:pt idx="9">53.794096994418545</cx:pt>
          <cx:pt idx="10">47.286281230579945</cx:pt>
          <cx:pt idx="11">28.572149441329451</cx:pt>
          <cx:pt idx="12">35.513513169872496</cx:pt>
          <cx:pt idx="13">38.999081329589231</cx:pt>
          <cx:pt idx="14">21.706263919409366</cx:pt>
          <cx:pt idx="15">26.529924262228697</cx:pt>
          <cx:pt idx="16">26.546664697706504</cx:pt>
          <cx:pt idx="17">19.742242672561339</cx:pt>
          <cx:pt idx="18">18.985859769401401</cx:pt>
          <cx:pt idx="19">20.360698363684392</cx:pt>
          <cx:pt idx="20">19.99933973520848</cx:pt>
          <cx:pt idx="21">23.531992214029618</cx:pt>
          <cx:pt idx="22">19.206942437155746</cx:pt>
          <cx:pt idx="23">20.331084981054918</cx:pt>
          <cx:pt idx="24">19.935238273103973</cx:pt>
          <cx:pt idx="25">32.00564927147898</cx:pt>
          <cx:pt idx="26">76.034003522384282</cx:pt>
          <cx:pt idx="27">15.699999999999999</cx:pt>
          <cx:pt idx="28">22</cx:pt>
          <cx:pt idx="29">44.686472352495095</cx:pt>
          <cx:pt idx="30">20.108287076001137</cx:pt>
          <cx:pt idx="31">17.699999999999999</cx:pt>
          <cx:pt idx="32">19.5</cx:pt>
        </cx:lvl>
        <cx:lvl ptCount="0"/>
        <cx:lvl ptCount="38">
          <cx:pt idx="0">118.29350683474694</cx:pt>
          <cx:pt idx="1">64.600399767750119</cx:pt>
          <cx:pt idx="2">65.528153362535363</cx:pt>
          <cx:pt idx="3">47.286281230579945</cx:pt>
          <cx:pt idx="4">34.760036604229732</cx:pt>
          <cx:pt idx="5">53.794096994418545</cx:pt>
          <cx:pt idx="6">55.346108130396125</cx:pt>
          <cx:pt idx="7">62.871182999201523</cx:pt>
          <cx:pt idx="8">28.572149441329451</cx:pt>
          <cx:pt idx="9">35.513513169872496</cx:pt>
          <cx:pt idx="10">32.00564927147898</cx:pt>
          <cx:pt idx="11">38.999081329589231</cx:pt>
          <cx:pt idx="12">33.362966961676428</cx:pt>
          <cx:pt idx="13">176.05019551094526</cx:pt>
          <cx:pt idx="14">76.034003522384282</cx:pt>
          <cx:pt idx="15">120.72044048501155</cx:pt>
          <cx:pt idx="16">65.647735531192453</cx:pt>
          <cx:pt idx="17">65.257970655725799</cx:pt>
          <cx:pt idx="18">23.531992214029618</cx:pt>
          <cx:pt idx="19">26.529924262228697</cx:pt>
          <cx:pt idx="20">19.99933973520848</cx:pt>
          <cx:pt idx="21">21.706263919409366</cx:pt>
          <cx:pt idx="22">26.546664697706504</cx:pt>
          <cx:pt idx="23">19.206942437155746</cx:pt>
          <cx:pt idx="24">18.985859769401401</cx:pt>
          <cx:pt idx="25">20.360698363684392</cx:pt>
          <cx:pt idx="26">20.331084981054918</cx:pt>
          <cx:pt idx="27">19.935238273103973</cx:pt>
          <cx:pt idx="28">19.742242672561339</cx:pt>
          <cx:pt idx="29">21.534204665958587</cx:pt>
          <cx:pt idx="30">44.686472352495095</cx:pt>
          <cx:pt idx="31">20.108287076001137</cx:pt>
          <cx:pt idx="32">19.5</cx:pt>
          <cx:pt idx="33">17.699999999999999</cx:pt>
          <cx:pt idx="34">15.699999999999999</cx:pt>
          <cx:pt idx="35">22</cx:pt>
          <cx:pt idx="36">23.282459904749373</cx:pt>
          <cx:pt idx="37">12.758473486105702</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b</a:t>
            </a:r>
            <a:r>
              <a:rPr lang="es-ES"/>
              <a:t>ario</a:t>
            </a:r>
          </a:p>
        </cx:rich>
      </cx:tx>
    </cx:title>
    <cx:plotArea>
      <cx:plotAreaRegion>
        <cx:series layoutId="boxWhisker" uniqueId="{3CD5B358-AAD6-497B-81FC-15B206C6BB71}">
          <cx:tx>
            <cx:txData>
              <cx:v>Ba</cx:v>
            </cx:txData>
          </cx:tx>
          <cx:dataLabels pos="r">
            <cx:numFmt formatCode="#.##0,00" sourceLinked="0"/>
            <cx:txPr>
              <a:bodyPr spcFirstLastPara="1" vertOverflow="ellipsis" wrap="square" lIns="0" tIns="0" rIns="0" bIns="0" anchor="ctr" anchorCtr="1"/>
              <a:lstStyle/>
              <a:p>
                <a:pPr>
                  <a:defRPr lang="es-ES" sz="1200" b="1" i="0" u="none" strike="noStrike" baseline="0">
                    <a:solidFill>
                      <a:sysClr val="windowText" lastClr="000000">
                        <a:lumMod val="65000"/>
                        <a:lumOff val="35000"/>
                      </a:sysClr>
                    </a:solidFill>
                    <a:latin typeface="Calibri" panose="020F0502020204030204"/>
                  </a:defRPr>
                </a:pPr>
                <a:endParaRPr lang="es-ES" sz="1200" b="1"/>
              </a:p>
            </cx:txPr>
            <cx:visibility seriesName="0" categoryName="0" value="1"/>
            <cx:separator> </cx:separator>
            <cx:dataLabel idx="33" pos="r">
              <cx:txPr>
                <a:bodyPr spcFirstLastPara="1" vertOverflow="ellipsis" wrap="square" lIns="0" tIns="0" rIns="0" bIns="0" anchor="ctr" anchorCtr="1"/>
                <a:lstStyle/>
                <a:p>
                  <a:pPr>
                    <a:defRPr sz="1100"/>
                  </a:pPr>
                  <a:r>
                    <a:rPr lang="es-ES" sz="1200" b="1"/>
                    <a:t>20,05</a:t>
                  </a:r>
                </a:p>
              </cx:txPr>
            </cx:dataLabel>
            <cx:dataLabel idx="34" pos="r">
              <cx:txPr>
                <a:bodyPr spcFirstLastPara="1" vertOverflow="ellipsis" wrap="square" lIns="0" tIns="0" rIns="0" bIns="0" anchor="ctr" anchorCtr="1"/>
                <a:lstStyle/>
                <a:p>
                  <a:pPr>
                    <a:defRPr sz="1100"/>
                  </a:pPr>
                  <a:r>
                    <a:rPr lang="es-ES" sz="1200" b="1"/>
                    <a:t>28,57</a:t>
                  </a:r>
                </a:p>
              </cx:txPr>
            </cx:dataLabel>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Ba (mg/kg)</cx:v>
            </cx:txData>
          </cx:tx>
          <cx:txPr>
            <a:bodyPr spcFirstLastPara="1" vertOverflow="ellipsis" wrap="square" lIns="0" tIns="0" rIns="0" bIns="0" anchor="ctr" anchorCtr="1"/>
            <a:lstStyle/>
            <a:p>
              <a:pPr algn="ctr">
                <a:defRPr/>
              </a:pPr>
              <a:r>
                <a:rPr lang="es-ES"/>
                <a:t>Ba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0.72793610149223675</cx:pt>
          <cx:pt idx="1">0.5</cx:pt>
          <cx:pt idx="2">0.5</cx:pt>
          <cx:pt idx="3">1.1033265648712318</cx:pt>
          <cx:pt idx="4">0.5</cx:pt>
          <cx:pt idx="5">0.5</cx:pt>
          <cx:pt idx="6">0.5</cx:pt>
          <cx:pt idx="7">1.3454773069543688</cx:pt>
          <cx:pt idx="8">4.9340273512549269</cx:pt>
          <cx:pt idx="9">0.77538652702214461</cx:pt>
          <cx:pt idx="10">0.5</cx:pt>
          <cx:pt idx="11">10.397352999134764</cx:pt>
          <cx:pt idx="12">2.2910016676680756</cx:pt>
          <cx:pt idx="13">0.90554349348008178</cx:pt>
          <cx:pt idx="14">0.5</cx:pt>
          <cx:pt idx="15">0.79605586557435104</cx:pt>
          <cx:pt idx="16">0.5</cx:pt>
          <cx:pt idx="17">8.7261595378676304</cx:pt>
          <cx:pt idx="18">0.5</cx:pt>
          <cx:pt idx="19">0.5</cx:pt>
          <cx:pt idx="20">3.412378805267275</cx:pt>
          <cx:pt idx="21">3.7415046312761264</cx:pt>
          <cx:pt idx="22">1.6897271289987836</cx:pt>
          <cx:pt idx="23">0.56313282882625126</cx:pt>
          <cx:pt idx="24">0.6764431716479109</cx:pt>
          <cx:pt idx="25">0.5</cx:pt>
          <cx:pt idx="26">0.5</cx:pt>
          <cx:pt idx="27">0.5</cx:pt>
          <cx:pt idx="28">0.5</cx:pt>
          <cx:pt idx="29">0.60999999999999999</cx:pt>
          <cx:pt idx="30">0.5</cx:pt>
          <cx:pt idx="31">0.5</cx:pt>
          <cx:pt idx="32">0.5</cx:pt>
        </cx:lvl>
        <cx:lvl ptCount="33">
          <cx:pt idx="0">0.56313282882625126</cx:pt>
          <cx:pt idx="1">0.90554349348008178</cx:pt>
          <cx:pt idx="2">10.397352999134764</cx:pt>
          <cx:pt idx="3">0.6764431716479109</cx:pt>
          <cx:pt idx="4">0.5</cx:pt>
          <cx:pt idx="5">0.79605586557435104</cx:pt>
          <cx:pt idx="6">2.2910016676680756</cx:pt>
          <cx:pt idx="7">0.5</cx:pt>
          <cx:pt idx="8">8.7261595378676304</cx:pt>
          <cx:pt idx="9">0.5</cx:pt>
          <cx:pt idx="10">0.5</cx:pt>
          <cx:pt idx="11">0.5</cx:pt>
          <cx:pt idx="12">3.412378805267275</cx:pt>
          <cx:pt idx="13">1.6897271289987836</cx:pt>
          <cx:pt idx="14">1.1033265648712318</cx:pt>
          <cx:pt idx="15">0.5</cx:pt>
          <cx:pt idx="16">0.5</cx:pt>
          <cx:pt idx="17">0.5</cx:pt>
          <cx:pt idx="18">0.5</cx:pt>
          <cx:pt idx="19">1.3454773069543688</cx:pt>
          <cx:pt idx="20">0.5</cx:pt>
          <cx:pt idx="21">0.72793610149223675</cx:pt>
          <cx:pt idx="22">0.5</cx:pt>
          <cx:pt idx="23">4.9340273512549269</cx:pt>
          <cx:pt idx="24">0.77538652702214461</cx:pt>
          <cx:pt idx="25">3.7415046312761264</cx:pt>
          <cx:pt idx="26">0.5</cx:pt>
          <cx:pt idx="27">0.5</cx:pt>
          <cx:pt idx="28">0.5</cx:pt>
          <cx:pt idx="29">0.5</cx:pt>
          <cx:pt idx="30">0.5</cx:pt>
          <cx:pt idx="31">0.5</cx:pt>
          <cx:pt idx="32">0.60999999999999999</cx:pt>
        </cx:lvl>
        <cx:lvl ptCount="33">
          <cx:pt idx="0">0.72793610149223675</cx:pt>
          <cx:pt idx="1">0.5</cx:pt>
          <cx:pt idx="2">0.5</cx:pt>
          <cx:pt idx="3">1.1033265648712318</cx:pt>
          <cx:pt idx="4">0.5</cx:pt>
          <cx:pt idx="5">0.5</cx:pt>
          <cx:pt idx="6">0.5</cx:pt>
          <cx:pt idx="7">1.3454773069543688</cx:pt>
          <cx:pt idx="8">4.9340273512549269</cx:pt>
          <cx:pt idx="9">0.77538652702214461</cx:pt>
          <cx:pt idx="10">0.5</cx:pt>
          <cx:pt idx="11">10.397352999134764</cx:pt>
          <cx:pt idx="12">2.2910016676680756</cx:pt>
          <cx:pt idx="13">0.90554349348008178</cx:pt>
          <cx:pt idx="14">0.5</cx:pt>
          <cx:pt idx="15">0.79605586557435104</cx:pt>
          <cx:pt idx="16">0.5</cx:pt>
          <cx:pt idx="17">8.7261595378676304</cx:pt>
          <cx:pt idx="18">0.5</cx:pt>
          <cx:pt idx="19">0.5</cx:pt>
          <cx:pt idx="20">3.412378805267275</cx:pt>
          <cx:pt idx="21">3.7415046312761264</cx:pt>
          <cx:pt idx="22">1.6897271289987836</cx:pt>
          <cx:pt idx="23">0.56313282882625126</cx:pt>
          <cx:pt idx="24">0.6764431716479109</cx:pt>
          <cx:pt idx="25">0.5</cx:pt>
          <cx:pt idx="26">0.5</cx:pt>
          <cx:pt idx="27">0.5</cx:pt>
          <cx:pt idx="28">0.5</cx:pt>
          <cx:pt idx="29">0.60999999999999999</cx:pt>
          <cx:pt idx="30">0.5</cx:pt>
          <cx:pt idx="31">0.5</cx:pt>
          <cx:pt idx="32">0.5</cx:pt>
        </cx:lvl>
        <cx:lvl ptCount="38">
          <cx:pt idx="0">10.397352999134764</cx:pt>
          <cx:pt idx="1">2.2910016676680756</cx:pt>
          <cx:pt idx="2">0.90554349348008178</cx:pt>
          <cx:pt idx="3">0.5</cx:pt>
          <cx:pt idx="4">0.79605586557435104</cx:pt>
          <cx:pt idx="5">0.5</cx:pt>
          <cx:pt idx="6">8.7261595378676304</cx:pt>
          <cx:pt idx="7">0.5</cx:pt>
          <cx:pt idx="8">0.5</cx:pt>
          <cx:pt idx="9">3.412378805267275</cx:pt>
          <cx:pt idx="10">3.7415046312761264</cx:pt>
          <cx:pt idx="11">1.6897271289987836</cx:pt>
          <cx:pt idx="12">0.56313282882625126</cx:pt>
          <cx:pt idx="13">0.6764431716479109</cx:pt>
          <cx:pt idx="14">0.5</cx:pt>
          <cx:pt idx="15">0.5</cx:pt>
          <cx:pt idx="16">0.5</cx:pt>
          <cx:pt idx="17">2.1587823605730145</cx:pt>
          <cx:pt idx="18">0.72793610149223675</cx:pt>
          <cx:pt idx="19">0.5</cx:pt>
          <cx:pt idx="20">0.5</cx:pt>
          <cx:pt idx="21">1.1033265648712318</cx:pt>
          <cx:pt idx="22">0.5</cx:pt>
          <cx:pt idx="23">0.5</cx:pt>
          <cx:pt idx="24">0.5</cx:pt>
          <cx:pt idx="25">1.3454773069543688</cx:pt>
          <cx:pt idx="26">4.9340273512549269</cx:pt>
          <cx:pt idx="27">0.77538652702214461</cx:pt>
          <cx:pt idx="28">0.5</cx:pt>
          <cx:pt idx="29">1.0805594410540824</cx:pt>
          <cx:pt idx="30">0.5</cx:pt>
          <cx:pt idx="31">0.5</cx:pt>
          <cx:pt idx="32">0.60999999999999999</cx:pt>
          <cx:pt idx="33">0.5</cx:pt>
          <cx:pt idx="34">0.5</cx:pt>
          <cx:pt idx="35">0.5</cx:pt>
          <cx:pt idx="36">0.51833333333333331</cx:pt>
          <cx:pt idx="37">0.5</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c</a:t>
            </a:r>
            <a:r>
              <a:rPr lang="es-ES"/>
              <a:t>admio</a:t>
            </a:r>
          </a:p>
        </cx:rich>
      </cx:tx>
    </cx:title>
    <cx:plotArea>
      <cx:plotAreaRegion>
        <cx:series layoutId="boxWhisker" uniqueId="{3CD5B358-AAD6-497B-81FC-15B206C6BB71}">
          <cx:tx>
            <cx:txData>
              <cx:v>Cd</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Hidden idx="20"/>
            <cx:dataLabelHidden idx="22"/>
            <cx:dataLabelHidden idx="28"/>
            <cx:dataLabelHidden idx="29"/>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Cd (mg/kg)</cx:v>
            </cx:txData>
          </cx:tx>
          <cx:txPr>
            <a:bodyPr spcFirstLastPara="1" vertOverflow="ellipsis" wrap="square" lIns="0" tIns="0" rIns="0" bIns="0" anchor="ctr" anchorCtr="1"/>
            <a:lstStyle/>
            <a:p>
              <a:pPr algn="ctr">
                <a:defRPr/>
              </a:pPr>
              <a:r>
                <a:rPr lang="es-ES"/>
                <a:t>Cd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0.54906299663169611</cx:pt>
          <cx:pt idx="1">1.0736924775641992</cx:pt>
          <cx:pt idx="2">0.60623118405132437</cx:pt>
          <cx:pt idx="3">0.51286430943709604</cx:pt>
          <cx:pt idx="4">0.6240410801254862</cx:pt>
          <cx:pt idx="5">0.70228410267879116</cx:pt>
          <cx:pt idx="6">0.63301848816869377</cx:pt>
          <cx:pt idx="7">0.64051488610328811</cx:pt>
          <cx:pt idx="8">0.54682167148533656</cx:pt>
          <cx:pt idx="9">0.40461344751502115</cx:pt>
          <cx:pt idx="10">0.53223208379770981</cx:pt>
          <cx:pt idx="11">1.0472825679773641</cx:pt>
          <cx:pt idx="12">1.4128781775419601</cx:pt>
          <cx:pt idx="13">0.98191136179867267</cx:pt>
          <cx:pt idx="14">0.78454647662858989</cx:pt>
          <cx:pt idx="15">0.8707397797577775</cx:pt>
          <cx:pt idx="16">0.77010624266494909</cx:pt>
          <cx:pt idx="17">0.70391970590007791</cx:pt>
          <cx:pt idx="18">0.64634822125187019</cx:pt>
          <cx:pt idx="19">0.45271756547714925</cx:pt>
          <cx:pt idx="20">0.50012356212125186</cx:pt>
          <cx:pt idx="21">0.50799102833304066</cx:pt>
          <cx:pt idx="22">0.66601734918474564</cx:pt>
          <cx:pt idx="23">0.55695590252038185</cx:pt>
          <cx:pt idx="24">2.3772821831050108</cx:pt>
          <cx:pt idx="25">0.97790109711597728</cx:pt>
          <cx:pt idx="26">1.1408665617720797</cx:pt>
          <cx:pt idx="27">1.004394429117204</cx:pt>
          <cx:pt idx="28">0.57769212109018075</cx:pt>
          <cx:pt idx="29">0.57999999999999996</cx:pt>
          <cx:pt idx="30">0.58999999999999997</cx:pt>
          <cx:pt idx="31">0.62</cx:pt>
          <cx:pt idx="32">0.70999999999999996</cx:pt>
        </cx:lvl>
        <cx:lvl ptCount="33">
          <cx:pt idx="0">0.55695590252038185</cx:pt>
          <cx:pt idx="1">0.98191136179867267</cx:pt>
          <cx:pt idx="2">1.0472825679773641</cx:pt>
          <cx:pt idx="3">2.3772821831050108</cx:pt>
          <cx:pt idx="4">1.1408665617720797</cx:pt>
          <cx:pt idx="5">0.8707397797577775</cx:pt>
          <cx:pt idx="6">1.4128781775419601</cx:pt>
          <cx:pt idx="7">0.64634822125187019</cx:pt>
          <cx:pt idx="8">0.70391970590007791</cx:pt>
          <cx:pt idx="9">0.77010624266494909</cx:pt>
          <cx:pt idx="10">0.78454647662858989</cx:pt>
          <cx:pt idx="11">0.45271756547714925</cx:pt>
          <cx:pt idx="12">0.50012356212125186</cx:pt>
          <cx:pt idx="13">0.66601734918474564</cx:pt>
          <cx:pt idx="14">0.51286430943709604</cx:pt>
          <cx:pt idx="15">1.0736924775641992</cx:pt>
          <cx:pt idx="16">0.6240410801254862</cx:pt>
          <cx:pt idx="17">0.53223208379770981</cx:pt>
          <cx:pt idx="18">0.63301848816869377</cx:pt>
          <cx:pt idx="19">0.64051488610328811</cx:pt>
          <cx:pt idx="20">0.60623118405132437</cx:pt>
          <cx:pt idx="21">0.54906299663169611</cx:pt>
          <cx:pt idx="22">0.70228410267879116</cx:pt>
          <cx:pt idx="23">0.54682167148533656</cx:pt>
          <cx:pt idx="24">0.40461344751502115</cx:pt>
          <cx:pt idx="25">0.50799102833304066</cx:pt>
          <cx:pt idx="26">0.97790109711597728</cx:pt>
          <cx:pt idx="27">0.62</cx:pt>
          <cx:pt idx="28">0.70999999999999996</cx:pt>
          <cx:pt idx="29">1.004394429117204</cx:pt>
          <cx:pt idx="30">0.57769212109018075</cx:pt>
          <cx:pt idx="31">0.58999999999999997</cx:pt>
          <cx:pt idx="32">0.57999999999999996</cx:pt>
        </cx:lvl>
        <cx:lvl ptCount="33">
          <cx:pt idx="0">0.54906299663169611</cx:pt>
          <cx:pt idx="1">1.0736924775641992</cx:pt>
          <cx:pt idx="2">0.60623118405132437</cx:pt>
          <cx:pt idx="3">0.51286430943709604</cx:pt>
          <cx:pt idx="4">0.6240410801254862</cx:pt>
          <cx:pt idx="5">0.70228410267879116</cx:pt>
          <cx:pt idx="6">0.63301848816869377</cx:pt>
          <cx:pt idx="7">0.64051488610328811</cx:pt>
          <cx:pt idx="8">0.54682167148533656</cx:pt>
          <cx:pt idx="9">0.40461344751502115</cx:pt>
          <cx:pt idx="10">0.53223208379770981</cx:pt>
          <cx:pt idx="11">1.0472825679773641</cx:pt>
          <cx:pt idx="12">1.4128781775419601</cx:pt>
          <cx:pt idx="13">0.98191136179867267</cx:pt>
          <cx:pt idx="14">0.78454647662858989</cx:pt>
          <cx:pt idx="15">0.8707397797577775</cx:pt>
          <cx:pt idx="16">0.77010624266494909</cx:pt>
          <cx:pt idx="17">0.70391970590007791</cx:pt>
          <cx:pt idx="18">0.64634822125187019</cx:pt>
          <cx:pt idx="19">0.45271756547714925</cx:pt>
          <cx:pt idx="20">0.50012356212125186</cx:pt>
          <cx:pt idx="21">0.50799102833304066</cx:pt>
          <cx:pt idx="22">0.66601734918474564</cx:pt>
          <cx:pt idx="23">0.55695590252038185</cx:pt>
          <cx:pt idx="24">2.3772821831050108</cx:pt>
          <cx:pt idx="25">0.97790109711597728</cx:pt>
          <cx:pt idx="26">1.1408665617720797</cx:pt>
          <cx:pt idx="27">1.004394429117204</cx:pt>
          <cx:pt idx="28">0.57769212109018075</cx:pt>
          <cx:pt idx="29">0.57999999999999996</cx:pt>
          <cx:pt idx="30">0.58999999999999997</cx:pt>
          <cx:pt idx="31">0.62</cx:pt>
          <cx:pt idx="32">0.70999999999999996</cx:pt>
        </cx:lvl>
        <cx:lvl ptCount="38">
          <cx:pt idx="0">1.0472825679773641</cx:pt>
          <cx:pt idx="1">1.4128781775419601</cx:pt>
          <cx:pt idx="2">0.98191136179867267</cx:pt>
          <cx:pt idx="3">0.78454647662858989</cx:pt>
          <cx:pt idx="4">0.8707397797577775</cx:pt>
          <cx:pt idx="5">0.77010624266494909</cx:pt>
          <cx:pt idx="6">0.70391970590007791</cx:pt>
          <cx:pt idx="7">0.64634822125187019</cx:pt>
          <cx:pt idx="8">0.45271756547714925</cx:pt>
          <cx:pt idx="9">0.50012356212125186</cx:pt>
          <cx:pt idx="10">0.50799102833304066</cx:pt>
          <cx:pt idx="11">0.66601734918474564</cx:pt>
          <cx:pt idx="12">0.55695590252038185</cx:pt>
          <cx:pt idx="13">2.3772821831050108</cx:pt>
          <cx:pt idx="14">0.97790109711597728</cx:pt>
          <cx:pt idx="15">1.1408665617720797</cx:pt>
          <cx:pt idx="16">1.0952012093149956</cx:pt>
          <cx:pt idx="17">0.91134052896858198</cx:pt>
          <cx:pt idx="18">0.54906299663169611</cx:pt>
          <cx:pt idx="19">1.0736924775641992</cx:pt>
          <cx:pt idx="20">0.60623118405132437</cx:pt>
          <cx:pt idx="21">0.51286430943709604</cx:pt>
          <cx:pt idx="22">0.6240410801254862</cx:pt>
          <cx:pt idx="23">0.70228410267879116</cx:pt>
          <cx:pt idx="24">0.63301848816869377</cx:pt>
          <cx:pt idx="25">0.64051488610328811</cx:pt>
          <cx:pt idx="26">0.54682167148533656</cx:pt>
          <cx:pt idx="27">0.40461344751502115</cx:pt>
          <cx:pt idx="28">0.53223208379770981</cx:pt>
          <cx:pt idx="29">0.62048879341442198</cx:pt>
          <cx:pt idx="30">1.004394429117204</cx:pt>
          <cx:pt idx="31">0.57769212109018075</cx:pt>
          <cx:pt idx="32">0.57999999999999996</cx:pt>
          <cx:pt idx="33">0.58999999999999997</cx:pt>
          <cx:pt idx="34">0.62</cx:pt>
          <cx:pt idx="35">0.70999999999999996</cx:pt>
          <cx:pt idx="36">0.68034775836789751</cx:pt>
          <cx:pt idx="37">0.41766338457249697</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c</a:t>
            </a:r>
            <a:r>
              <a:rPr lang="es-ES"/>
              <a:t>obalto</a:t>
            </a:r>
          </a:p>
        </cx:rich>
      </cx:tx>
    </cx:title>
    <cx:plotArea>
      <cx:plotAreaRegion>
        <cx:series layoutId="boxWhisker" uniqueId="{3CD5B358-AAD6-497B-81FC-15B206C6BB71}">
          <cx:tx>
            <cx:txData>
              <cx:v>Co</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Co (mg/kg)</cx:v>
            </cx:txData>
          </cx:tx>
          <cx:txPr>
            <a:bodyPr spcFirstLastPara="1" vertOverflow="ellipsis" wrap="square" lIns="0" tIns="0" rIns="0" bIns="0" anchor="ctr" anchorCtr="1"/>
            <a:lstStyle/>
            <a:p>
              <a:pPr algn="ctr">
                <a:defRPr/>
              </a:pPr>
              <a:r>
                <a:rPr lang="es-ES"/>
                <a:t>Co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10.204031571138815</cx:pt>
          <cx:pt idx="1">14.362520914962586</cx:pt>
          <cx:pt idx="2">9.0263457774821418</cx:pt>
          <cx:pt idx="3">9.4153673443071568</cx:pt>
          <cx:pt idx="4">10.799041768298181</cx:pt>
          <cx:pt idx="5">9.5627873980385587</cx:pt>
          <cx:pt idx="6">10.511330722580352</cx:pt>
          <cx:pt idx="7">10.115672383735951</cx:pt>
          <cx:pt idx="8">9.4252942284678447</cx:pt>
          <cx:pt idx="9">9.2894012385562732</cx:pt>
          <cx:pt idx="10">10.569792680023459</cx:pt>
          <cx:pt idx="11">17.158572269739729</cx:pt>
          <cx:pt idx="12">24.492434375552005</cx:pt>
          <cx:pt idx="13">9.7930874235379068</cx:pt>
          <cx:pt idx="14">12.735004466053143</cx:pt>
          <cx:pt idx="15">10.699400456086192</cx:pt>
          <cx:pt idx="16">17.622824791506428</cx:pt>
          <cx:pt idx="17">16.247656214483595</cx:pt>
          <cx:pt idx="18">21.395645441597008</cx:pt>
          <cx:pt idx="19">13.778604042082264</cx:pt>
          <cx:pt idx="20">14.278703749904928</cx:pt>
          <cx:pt idx="21">12.21347669991818</cx:pt>
          <cx:pt idx="22">49.491233367909487</cx:pt>
          <cx:pt idx="23">10.95954240082769</cx:pt>
          <cx:pt idx="24">28.649616204179047</cx:pt>
          <cx:pt idx="25">13.536675765492928</cx:pt>
          <cx:pt idx="26">22.394695413366911</cx:pt>
          <cx:pt idx="27">18.89814916102204</cx:pt>
          <cx:pt idx="28">7.5882160065326083</cx:pt>
          <cx:pt idx="29">10.5</cx:pt>
          <cx:pt idx="30">10.4</cx:pt>
          <cx:pt idx="31">7.1699999999999999</cx:pt>
          <cx:pt idx="32">9.1199999999999992</cx:pt>
        </cx:lvl>
        <cx:lvl ptCount="33">
          <cx:pt idx="0">10.95954240082769</cx:pt>
          <cx:pt idx="1">9.7930874235379068</cx:pt>
          <cx:pt idx="2">17.158572269739729</cx:pt>
          <cx:pt idx="3">28.649616204179047</cx:pt>
          <cx:pt idx="4">22.394695413366911</cx:pt>
          <cx:pt idx="5">10.699400456086192</cx:pt>
          <cx:pt idx="6">24.492434375552005</cx:pt>
          <cx:pt idx="7">21.395645441597008</cx:pt>
          <cx:pt idx="8">16.247656214483595</cx:pt>
          <cx:pt idx="9">17.622824791506428</cx:pt>
          <cx:pt idx="10">12.735004466053143</cx:pt>
          <cx:pt idx="11">13.778604042082264</cx:pt>
          <cx:pt idx="12">14.278703749904928</cx:pt>
          <cx:pt idx="13">49.491233367909487</cx:pt>
          <cx:pt idx="14">9.4153673443071568</cx:pt>
          <cx:pt idx="15">14.362520914962586</cx:pt>
          <cx:pt idx="16">10.799041768298181</cx:pt>
          <cx:pt idx="17">10.569792680023459</cx:pt>
          <cx:pt idx="18">10.511330722580352</cx:pt>
          <cx:pt idx="19">10.115672383735951</cx:pt>
          <cx:pt idx="20">9.0263457774821418</cx:pt>
          <cx:pt idx="21">10.204031571138815</cx:pt>
          <cx:pt idx="22">9.5627873980385587</cx:pt>
          <cx:pt idx="23">9.4252942284678447</cx:pt>
          <cx:pt idx="24">9.2894012385562732</cx:pt>
          <cx:pt idx="25">12.21347669991818</cx:pt>
          <cx:pt idx="26">13.536675765492928</cx:pt>
          <cx:pt idx="27">7.1699999999999999</cx:pt>
          <cx:pt idx="28">9.1199999999999992</cx:pt>
          <cx:pt idx="29">18.89814916102204</cx:pt>
          <cx:pt idx="30">7.5882160065326083</cx:pt>
          <cx:pt idx="31">10.4</cx:pt>
          <cx:pt idx="32">10.5</cx:pt>
        </cx:lvl>
        <cx:lvl ptCount="33">
          <cx:pt idx="0">10.204031571138815</cx:pt>
          <cx:pt idx="1">14.362520914962586</cx:pt>
          <cx:pt idx="2">9.0263457774821418</cx:pt>
          <cx:pt idx="3">9.4153673443071568</cx:pt>
          <cx:pt idx="4">10.799041768298181</cx:pt>
          <cx:pt idx="5">9.5627873980385587</cx:pt>
          <cx:pt idx="6">10.511330722580352</cx:pt>
          <cx:pt idx="7">10.115672383735951</cx:pt>
          <cx:pt idx="8">9.4252942284678447</cx:pt>
          <cx:pt idx="9">9.2894012385562732</cx:pt>
          <cx:pt idx="10">10.569792680023459</cx:pt>
          <cx:pt idx="11">17.158572269739729</cx:pt>
          <cx:pt idx="12">24.492434375552005</cx:pt>
          <cx:pt idx="13">9.7930874235379068</cx:pt>
          <cx:pt idx="14">12.735004466053143</cx:pt>
          <cx:pt idx="15">10.699400456086192</cx:pt>
          <cx:pt idx="16">17.622824791506428</cx:pt>
          <cx:pt idx="17">16.247656214483595</cx:pt>
          <cx:pt idx="18">21.395645441597008</cx:pt>
          <cx:pt idx="19">13.778604042082264</cx:pt>
          <cx:pt idx="20">14.278703749904928</cx:pt>
          <cx:pt idx="21">12.21347669991818</cx:pt>
          <cx:pt idx="22">49.491233367909487</cx:pt>
          <cx:pt idx="23">10.95954240082769</cx:pt>
          <cx:pt idx="24">28.649616204179047</cx:pt>
          <cx:pt idx="25">13.536675765492928</cx:pt>
          <cx:pt idx="26">22.394695413366911</cx:pt>
          <cx:pt idx="27">18.89814916102204</cx:pt>
          <cx:pt idx="28">7.5882160065326083</cx:pt>
          <cx:pt idx="29">10.5</cx:pt>
          <cx:pt idx="30">10.4</cx:pt>
          <cx:pt idx="31">7.1699999999999999</cx:pt>
          <cx:pt idx="32">9.1199999999999992</cx:pt>
        </cx:lvl>
        <cx:lvl ptCount="38">
          <cx:pt idx="0">17.158572269739729</cx:pt>
          <cx:pt idx="1">24.492434375552005</cx:pt>
          <cx:pt idx="2">9.7930874235379068</cx:pt>
          <cx:pt idx="3">12.735004466053143</cx:pt>
          <cx:pt idx="4">10.699400456086192</cx:pt>
          <cx:pt idx="5">17.622824791506428</cx:pt>
          <cx:pt idx="6">16.247656214483595</cx:pt>
          <cx:pt idx="7">21.395645441597008</cx:pt>
          <cx:pt idx="8">13.778604042082264</cx:pt>
          <cx:pt idx="9">14.278703749904928</cx:pt>
          <cx:pt idx="10">12.21347669991818</cx:pt>
          <cx:pt idx="11">49.491233367909487</cx:pt>
          <cx:pt idx="12">10.95954240082769</cx:pt>
          <cx:pt idx="13">28.649616204179047</cx:pt>
          <cx:pt idx="14">13.536675765492928</cx:pt>
          <cx:pt idx="15">22.394695413366911</cx:pt>
          <cx:pt idx="16">33.989538700090478</cx:pt>
          <cx:pt idx="17">19.378630104842816</cx:pt>
          <cx:pt idx="18">10.204031571138815</cx:pt>
          <cx:pt idx="19">14.362520914962586</cx:pt>
          <cx:pt idx="20">9.0263457774821418</cx:pt>
          <cx:pt idx="21">9.4153673443071568</cx:pt>
          <cx:pt idx="22">10.799041768298181</cx:pt>
          <cx:pt idx="23">9.5627873980385587</cx:pt>
          <cx:pt idx="24">10.511330722580352</cx:pt>
          <cx:pt idx="25">10.115672383735951</cx:pt>
          <cx:pt idx="26">9.4252942284678447</cx:pt>
          <cx:pt idx="27">9.2894012385562732</cx:pt>
          <cx:pt idx="28">10.569792680023459</cx:pt>
          <cx:pt idx="29">10.298326002508302</cx:pt>
          <cx:pt idx="30">18.89814916102204</cx:pt>
          <cx:pt idx="31">7.5882160065326083</cx:pt>
          <cx:pt idx="32">10.5</cx:pt>
          <cx:pt idx="33">10.4</cx:pt>
          <cx:pt idx="34">7.1699999999999999</cx:pt>
          <cx:pt idx="35">9.1199999999999992</cx:pt>
          <cx:pt idx="36">10.612727527925776</cx:pt>
          <cx:pt idx="37">12.139617799927496</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c</a:t>
            </a:r>
            <a:r>
              <a:rPr lang="es-ES"/>
              <a:t>romo</a:t>
            </a:r>
          </a:p>
        </cx:rich>
      </cx:tx>
    </cx:title>
    <cx:plotArea>
      <cx:plotAreaRegion>
        <cx:series layoutId="boxWhisker" uniqueId="{3CD5B358-AAD6-497B-81FC-15B206C6BB71}">
          <cx:tx>
            <cx:txData>
              <cx:v>Cr</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Cr (mg/kg)</cx:v>
            </cx:txData>
          </cx:tx>
          <cx:txPr>
            <a:bodyPr spcFirstLastPara="1" vertOverflow="ellipsis" wrap="square" lIns="0" tIns="0" rIns="0" bIns="0" anchor="ctr" anchorCtr="1"/>
            <a:lstStyle/>
            <a:p>
              <a:pPr algn="ctr">
                <a:defRPr/>
              </a:pPr>
              <a:r>
                <a:rPr lang="es-ES"/>
                <a:t>Cr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2.07420123889163</cx:pt>
          <cx:pt idx="1">4.3397468940847981</cx:pt>
          <cx:pt idx="2">2.1883453625791036</cx:pt>
          <cx:pt idx="3">4.9168093175412544</cx:pt>
          <cx:pt idx="4">2.6544285218628274</cx:pt>
          <cx:pt idx="5">2.0523144635555788</cx:pt>
          <cx:pt idx="6">2.6142211388245533</cx:pt>
          <cx:pt idx="7">2.2937272738405108</cx:pt>
          <cx:pt idx="8">2.0229041824828893</cx:pt>
          <cx:pt idx="9">2.0217429094566133</cx:pt>
          <cx:pt idx="10">2.6253318755722153</cx:pt>
          <cx:pt idx="11">44.803481405491006</cx:pt>
          <cx:pt idx="12">34.97932767088956</cx:pt>
          <cx:pt idx="13">19.338808400502835</cx:pt>
          <cx:pt idx="14">21.929278785901115</cx:pt>
          <cx:pt idx="15">5.4684719598891407</cx:pt>
          <cx:pt idx="16">15.786643630384399</cx:pt>
          <cx:pt idx="17">20.835180882135994</cx:pt>
          <cx:pt idx="18">23.002865341837492</cx:pt>
          <cx:pt idx="19">6.8640403202355404</cx:pt>
          <cx:pt idx="20">8.0253313642361537</cx:pt>
          <cx:pt idx="21">5.4223251556859244</cx:pt>
          <cx:pt idx="22">12.214776752195185</cx:pt>
          <cx:pt idx="23">7.3170417264704612</cx:pt>
          <cx:pt idx="24">110.67651761176322</cx:pt>
          <cx:pt idx="25">17.047184437590083</cx:pt>
          <cx:pt idx="26">45.177983928433058</cx:pt>
          <cx:pt idx="27">219.46046093251616</cx:pt>
          <cx:pt idx="28">3.3112312998976292</cx:pt>
          <cx:pt idx="29">1.6399999999999999</cx:pt>
          <cx:pt idx="30">3.2599999999999998</cx:pt>
          <cx:pt idx="31">24.199999999999999</cx:pt>
          <cx:pt idx="32">7.0300000000000002</cx:pt>
        </cx:lvl>
        <cx:lvl ptCount="33">
          <cx:pt idx="0">7.3170417264704612</cx:pt>
          <cx:pt idx="1">19.338808400502835</cx:pt>
          <cx:pt idx="2">44.803481405491006</cx:pt>
          <cx:pt idx="3">110.67651761176322</cx:pt>
          <cx:pt idx="4">45.177983928433058</cx:pt>
          <cx:pt idx="5">5.4684719598891407</cx:pt>
          <cx:pt idx="6">34.97932767088956</cx:pt>
          <cx:pt idx="7">23.002865341837492</cx:pt>
          <cx:pt idx="8">20.835180882135994</cx:pt>
          <cx:pt idx="9">15.786643630384399</cx:pt>
          <cx:pt idx="10">21.929278785901115</cx:pt>
          <cx:pt idx="11">6.8640403202355404</cx:pt>
          <cx:pt idx="12">8.0253313642361537</cx:pt>
          <cx:pt idx="13">12.214776752195185</cx:pt>
          <cx:pt idx="14">4.9168093175412544</cx:pt>
          <cx:pt idx="15">4.3397468940847981</cx:pt>
          <cx:pt idx="16">2.6544285218628274</cx:pt>
          <cx:pt idx="17">2.6253318755722153</cx:pt>
          <cx:pt idx="18">2.6142211388245533</cx:pt>
          <cx:pt idx="19">2.2937272738405108</cx:pt>
          <cx:pt idx="20">2.1883453625791036</cx:pt>
          <cx:pt idx="21">2.07420123889163</cx:pt>
          <cx:pt idx="22">2.0523144635555788</cx:pt>
          <cx:pt idx="23">2.0229041824828893</cx:pt>
          <cx:pt idx="24">2.0217429094566133</cx:pt>
          <cx:pt idx="25">5.4223251556859244</cx:pt>
          <cx:pt idx="26">17.047184437590083</cx:pt>
          <cx:pt idx="27">24.199999999999999</cx:pt>
          <cx:pt idx="28">7.0300000000000002</cx:pt>
          <cx:pt idx="29">219.46046093251616</cx:pt>
          <cx:pt idx="30">3.3112312998976292</cx:pt>
          <cx:pt idx="31">3.2599999999999998</cx:pt>
          <cx:pt idx="32">1.6399999999999999</cx:pt>
        </cx:lvl>
        <cx:lvl ptCount="33">
          <cx:pt idx="0">2.07420123889163</cx:pt>
          <cx:pt idx="1">4.3397468940847981</cx:pt>
          <cx:pt idx="2">2.1883453625791036</cx:pt>
          <cx:pt idx="3">4.9168093175412544</cx:pt>
          <cx:pt idx="4">2.6544285218628274</cx:pt>
          <cx:pt idx="5">2.0523144635555788</cx:pt>
          <cx:pt idx="6">2.6142211388245533</cx:pt>
          <cx:pt idx="7">2.2937272738405108</cx:pt>
          <cx:pt idx="8">2.0229041824828893</cx:pt>
          <cx:pt idx="9">2.0217429094566133</cx:pt>
          <cx:pt idx="10">2.6253318755722153</cx:pt>
          <cx:pt idx="11">44.803481405491006</cx:pt>
          <cx:pt idx="12">34.97932767088956</cx:pt>
          <cx:pt idx="13">19.338808400502835</cx:pt>
          <cx:pt idx="14">21.929278785901115</cx:pt>
          <cx:pt idx="15">5.4684719598891407</cx:pt>
          <cx:pt idx="16">15.786643630384399</cx:pt>
          <cx:pt idx="17">20.835180882135994</cx:pt>
          <cx:pt idx="18">23.002865341837492</cx:pt>
          <cx:pt idx="19">6.8640403202355404</cx:pt>
          <cx:pt idx="20">8.0253313642361537</cx:pt>
          <cx:pt idx="21">5.4223251556859244</cx:pt>
          <cx:pt idx="22">12.214776752195185</cx:pt>
          <cx:pt idx="23">7.3170417264704612</cx:pt>
          <cx:pt idx="24">110.67651761176322</cx:pt>
          <cx:pt idx="25">17.047184437590083</cx:pt>
          <cx:pt idx="26">45.177983928433058</cx:pt>
          <cx:pt idx="27">219.46046093251616</cx:pt>
          <cx:pt idx="28">3.3112312998976292</cx:pt>
          <cx:pt idx="29">1.6399999999999999</cx:pt>
          <cx:pt idx="30">3.2599999999999998</cx:pt>
          <cx:pt idx="31">24.199999999999999</cx:pt>
          <cx:pt idx="32">7.0300000000000002</cx:pt>
        </cx:lvl>
        <cx:lvl ptCount="38">
          <cx:pt idx="0">44.803481405491006</cx:pt>
          <cx:pt idx="1">34.97932767088956</cx:pt>
          <cx:pt idx="2">19.338808400502835</cx:pt>
          <cx:pt idx="3">21.929278785901115</cx:pt>
          <cx:pt idx="4">5.4684719598891407</cx:pt>
          <cx:pt idx="5">15.786643630384399</cx:pt>
          <cx:pt idx="6">20.835180882135994</cx:pt>
          <cx:pt idx="7">23.002865341837492</cx:pt>
          <cx:pt idx="8">6.8640403202355404</cx:pt>
          <cx:pt idx="9">8.0253313642361537</cx:pt>
          <cx:pt idx="10">5.4223251556859244</cx:pt>
          <cx:pt idx="11">12.214776752195185</cx:pt>
          <cx:pt idx="12">7.3170417264704612</cx:pt>
          <cx:pt idx="13">110.67651761176322</cx:pt>
          <cx:pt idx="14">17.047184437590083</cx:pt>
          <cx:pt idx="15">45.177983928433058</cx:pt>
          <cx:pt idx="16">9.7364793752092602</cx:pt>
          <cx:pt idx="17">24.036808161697085</cx:pt>
          <cx:pt idx="18">2.07420123889163</cx:pt>
          <cx:pt idx="19">4.3397468940847981</cx:pt>
          <cx:pt idx="20">2.1883453625791036</cx:pt>
          <cx:pt idx="21">4.9168093175412544</cx:pt>
          <cx:pt idx="22">2.6544285218628274</cx:pt>
          <cx:pt idx="23">2.0523144635555788</cx:pt>
          <cx:pt idx="24">2.6142211388245533</cx:pt>
          <cx:pt idx="25">2.2937272738405108</cx:pt>
          <cx:pt idx="26">2.0229041824828893</cx:pt>
          <cx:pt idx="27">2.0217429094566133</cx:pt>
          <cx:pt idx="28">2.6253318755722153</cx:pt>
          <cx:pt idx="29">2.7094339253356341</cx:pt>
          <cx:pt idx="30">219.46046093251616</cx:pt>
          <cx:pt idx="31">3.3112312998976292</cx:pt>
          <cx:pt idx="32">1.6399999999999999</cx:pt>
          <cx:pt idx="33">3.2599999999999998</cx:pt>
          <cx:pt idx="34">24.199999999999999</cx:pt>
          <cx:pt idx="35">7.0300000000000002</cx:pt>
          <cx:pt idx="36">43.150282038735618</cx:pt>
          <cx:pt idx="37">1.556182252193421</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c</a:t>
            </a:r>
            <a:r>
              <a:rPr lang="es-ES"/>
              <a:t>obre</a:t>
            </a:r>
          </a:p>
        </cx:rich>
      </cx:tx>
    </cx:title>
    <cx:plotArea>
      <cx:plotAreaRegion>
        <cx:series layoutId="boxWhisker" uniqueId="{3CD5B358-AAD6-497B-81FC-15B206C6BB71}">
          <cx:tx>
            <cx:txData>
              <cx:v>Cu</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Cu (mg/kg)</cx:v>
            </cx:txData>
          </cx:tx>
          <cx:txPr>
            <a:bodyPr spcFirstLastPara="1" vertOverflow="ellipsis" wrap="square" lIns="0" tIns="0" rIns="0" bIns="0" anchor="ctr" anchorCtr="1"/>
            <a:lstStyle/>
            <a:p>
              <a:pPr algn="ctr">
                <a:defRPr/>
              </a:pPr>
              <a:r>
                <a:rPr lang="es-ES"/>
                <a:t>Cu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0.10000000000000001</cx:pt>
          <cx:pt idx="1">0.10000000000000001</cx:pt>
          <cx:pt idx="2">0.10000000000000001</cx:pt>
          <cx:pt idx="3">0.10000000000000001</cx:pt>
          <cx:pt idx="4">0.10000000000000001</cx:pt>
          <cx:pt idx="5">0.10000000000000001</cx:pt>
          <cx:pt idx="6">0.10000000000000001</cx:pt>
          <cx:pt idx="7">0.10000000000000001</cx:pt>
          <cx:pt idx="8">0.10000000000000001</cx:pt>
          <cx:pt idx="9">0.10000000000000001</cx:pt>
          <cx:pt idx="10">0.10000000000000001</cx:pt>
          <cx:pt idx="11">1.0087473757872638</cx:pt>
          <cx:pt idx="12">0.42508247525742276</cx:pt>
          <cx:pt idx="13">1.1488604558176732</cx:pt>
          <cx:pt idx="14">0.15561219390304848</cx:pt>
          <cx:pt idx="15">0.46757621189405302</cx:pt>
          <cx:pt idx="16">0.21293741251749654</cx:pt>
          <cx:pt idx="17">0.26493454581792747</cx:pt>
          <cx:pt idx="18">0.27893053473263374</cx:pt>
          <cx:pt idx="19">0.12330601639016592</cx:pt>
          <cx:pt idx="20">0.12326905784793687</cx:pt>
          <cx:pt idx="21">0.099110266919924028</cx:pt>
          <cx:pt idx="22">0.12254196642685854</cx:pt>
          <cx:pt idx="23">8.6566516741629211</cx:pt>
          <cx:pt idx="24">0.59736237386352287</cx:pt>
          <cx:pt idx="25">0.059554044595540451</cx:pt>
          <cx:pt idx="26">0.54835647916874819</cx:pt>
          <cx:pt idx="31">0.050000000000000003</cx:pt>
          <cx:pt idx="32">0.050000000000000003</cx:pt>
        </cx:lvl>
        <cx:lvl ptCount="33">
          <cx:pt idx="0">8.6566516741629211</cx:pt>
          <cx:pt idx="1">1.1488604558176732</cx:pt>
          <cx:pt idx="2">1.0087473757872638</cx:pt>
          <cx:pt idx="3">0.59736237386352287</cx:pt>
          <cx:pt idx="4">0.54835647916874819</cx:pt>
          <cx:pt idx="5">0.46757621189405302</cx:pt>
          <cx:pt idx="6">0.42508247525742276</cx:pt>
          <cx:pt idx="7">0.27893053473263374</cx:pt>
          <cx:pt idx="8">0.26493454581792747</cx:pt>
          <cx:pt idx="9">0.21293741251749654</cx:pt>
          <cx:pt idx="10">0.15561219390304848</cx:pt>
          <cx:pt idx="11">0.12330601639016592</cx:pt>
          <cx:pt idx="12">0.12326905784793687</cx:pt>
          <cx:pt idx="13">0.12254196642685854</cx:pt>
          <cx:pt idx="14">0.10000000000000001</cx:pt>
          <cx:pt idx="15">0.10000000000000001</cx:pt>
          <cx:pt idx="16">0.10000000000000001</cx:pt>
          <cx:pt idx="17">0.10000000000000001</cx:pt>
          <cx:pt idx="18">0.10000000000000001</cx:pt>
          <cx:pt idx="19">0.10000000000000001</cx:pt>
          <cx:pt idx="20">0.10000000000000001</cx:pt>
          <cx:pt idx="21">0.10000000000000001</cx:pt>
          <cx:pt idx="22">0.10000000000000001</cx:pt>
          <cx:pt idx="23">0.10000000000000001</cx:pt>
          <cx:pt idx="24">0.10000000000000001</cx:pt>
          <cx:pt idx="25">0.099110266919924028</cx:pt>
          <cx:pt idx="26">0.059554044595540451</cx:pt>
          <cx:pt idx="27">0.050000000000000003</cx:pt>
          <cx:pt idx="28">0.050000000000000003</cx:pt>
        </cx:lvl>
        <cx:lvl ptCount="33">
          <cx:pt idx="0">0.10000000000000001</cx:pt>
          <cx:pt idx="1">0.10000000000000001</cx:pt>
          <cx:pt idx="2">0.10000000000000001</cx:pt>
          <cx:pt idx="3">0.10000000000000001</cx:pt>
          <cx:pt idx="4">0.10000000000000001</cx:pt>
          <cx:pt idx="5">0.10000000000000001</cx:pt>
          <cx:pt idx="6">0.10000000000000001</cx:pt>
          <cx:pt idx="7">0.10000000000000001</cx:pt>
          <cx:pt idx="8">0.10000000000000001</cx:pt>
          <cx:pt idx="9">0.10000000000000001</cx:pt>
          <cx:pt idx="10">0.10000000000000001</cx:pt>
          <cx:pt idx="11">1.0087473757872638</cx:pt>
          <cx:pt idx="12">0.42508247525742276</cx:pt>
          <cx:pt idx="13">1.1488604558176732</cx:pt>
          <cx:pt idx="14">0.15561219390304848</cx:pt>
          <cx:pt idx="15">0.46757621189405302</cx:pt>
          <cx:pt idx="16">0.21293741251749654</cx:pt>
          <cx:pt idx="17">0.26493454581792747</cx:pt>
          <cx:pt idx="18">0.27893053473263374</cx:pt>
          <cx:pt idx="19">0.12330601639016592</cx:pt>
          <cx:pt idx="20">0.12326905784793687</cx:pt>
          <cx:pt idx="21">0.099110266919924028</cx:pt>
          <cx:pt idx="22">0.12254196642685854</cx:pt>
          <cx:pt idx="23">8.6566516741629211</cx:pt>
          <cx:pt idx="24">0.59736237386352287</cx:pt>
          <cx:pt idx="25">0.059554044595540451</cx:pt>
          <cx:pt idx="26">0.54835647916874819</cx:pt>
          <cx:pt idx="31">0.050000000000000003</cx:pt>
          <cx:pt idx="32">0.050000000000000003</cx:pt>
        </cx:lvl>
        <cx:lvl ptCount="38">
          <cx:pt idx="0">1.0087473757872638</cx:pt>
          <cx:pt idx="1">0.42508247525742276</cx:pt>
          <cx:pt idx="2">1.1488604558176732</cx:pt>
          <cx:pt idx="3">0.15561219390304848</cx:pt>
          <cx:pt idx="4">0.46757621189405302</cx:pt>
          <cx:pt idx="5">0.21293741251749654</cx:pt>
          <cx:pt idx="6">0.26493454581792747</cx:pt>
          <cx:pt idx="7">0.27893053473263374</cx:pt>
          <cx:pt idx="8">0.12330601639016592</cx:pt>
          <cx:pt idx="9">0.12326905784793687</cx:pt>
          <cx:pt idx="10">0.099110266919924028</cx:pt>
          <cx:pt idx="11">0.12254196642685854</cx:pt>
          <cx:pt idx="12">8.6566516741629211</cx:pt>
          <cx:pt idx="13">0.59736237386352287</cx:pt>
          <cx:pt idx="14">0.059554044595540451</cx:pt>
          <cx:pt idx="15">0.54835647916874819</cx:pt>
          <cx:pt idx="16">0.1333533173461231</cx:pt>
          <cx:pt idx="17">0.84859920014407408</cx:pt>
          <cx:pt idx="18">0.10000000000000001</cx:pt>
          <cx:pt idx="19">0.10000000000000001</cx:pt>
          <cx:pt idx="20">0.10000000000000001</cx:pt>
          <cx:pt idx="21">0.10000000000000001</cx:pt>
          <cx:pt idx="22">0.10000000000000001</cx:pt>
          <cx:pt idx="23">0.10000000000000001</cx:pt>
          <cx:pt idx="24">0.10000000000000001</cx:pt>
          <cx:pt idx="25">0.10000000000000001</cx:pt>
          <cx:pt idx="26">0.10000000000000001</cx:pt>
          <cx:pt idx="27">0.10000000000000001</cx:pt>
          <cx:pt idx="28">0.10000000000000001</cx:pt>
          <cx:pt idx="29">0.099999999999999992</cx:pt>
          <cx:pt idx="34">0.050000000000000003</cx:pt>
          <cx:pt idx="35">0.050000000000000003</cx:pt>
          <cx:pt idx="36">0.050000000000000003</cx:pt>
          <cx:pt idx="37">0.057489757169981018</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m</a:t>
            </a:r>
            <a:r>
              <a:rPr lang="es-ES"/>
              <a:t>ercurio</a:t>
            </a:r>
          </a:p>
        </cx:rich>
      </cx:tx>
    </cx:title>
    <cx:plotArea>
      <cx:plotAreaRegion>
        <cx:series layoutId="boxWhisker" uniqueId="{3CD5B358-AAD6-497B-81FC-15B206C6BB71}">
          <cx:tx>
            <cx:txData>
              <cx:v>Hg </cx:v>
            </cx:txData>
          </cx:tx>
          <cx:dataLabels pos="r">
            <cx:numFmt formatCode="#.##0,00" sourceLinked="0"/>
            <cx:visibility seriesName="0" categoryName="0" value="1"/>
            <cx:separator>, </cx:separator>
            <cx:dataLabelHidden idx="24"/>
            <cx:dataLabelHidden idx="28"/>
            <cx:dataLabelHidden idx="29"/>
            <cx:dataLabelHidden idx="30"/>
            <cx:dataLabelHidden idx="38"/>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Hg (mg/kg)</cx:v>
            </cx:txData>
          </cx:tx>
          <cx:txPr>
            <a:bodyPr spcFirstLastPara="1" vertOverflow="ellipsis" wrap="square" lIns="0" tIns="0" rIns="0" bIns="0" anchor="ctr" anchorCtr="1"/>
            <a:lstStyle/>
            <a:p>
              <a:pPr algn="ctr">
                <a:defRPr/>
              </a:pPr>
              <a:r>
                <a:rPr lang="es-ES"/>
                <a:t>Hg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numDim type="val">
        <cx:lvl ptCount="33">
          <cx:pt idx="0">0.5</cx:pt>
          <cx:pt idx="1">0.49664033191819912</cx:pt>
          <cx:pt idx="2">0.76378470157890666</cx:pt>
          <cx:pt idx="3">0.5</cx:pt>
          <cx:pt idx="4">0.5</cx:pt>
          <cx:pt idx="5">0.5</cx:pt>
          <cx:pt idx="6">0.5</cx:pt>
          <cx:pt idx="7">0.5</cx:pt>
          <cx:pt idx="8">0.5</cx:pt>
          <cx:pt idx="9">0.5</cx:pt>
          <cx:pt idx="10">0.5</cx:pt>
          <cx:pt idx="11">0.52388299929586601</cx:pt>
          <cx:pt idx="12">1.1677065994155615</cx:pt>
          <cx:pt idx="13">0.51674922782633703</cx:pt>
          <cx:pt idx="14">0.5</cx:pt>
          <cx:pt idx="15">0.5</cx:pt>
          <cx:pt idx="16">1.2082705120119317</cx:pt>
          <cx:pt idx="17">0.5</cx:pt>
          <cx:pt idx="18">0.5</cx:pt>
          <cx:pt idx="19">0.5</cx:pt>
          <cx:pt idx="20">0.5</cx:pt>
          <cx:pt idx="21">0.5</cx:pt>
          <cx:pt idx="22">0.5</cx:pt>
          <cx:pt idx="23">0.5</cx:pt>
          <cx:pt idx="24">2.6657058389618404</cx:pt>
          <cx:pt idx="25">1.5640782558872803</cx:pt>
          <cx:pt idx="26">0.78138320173320353</cx:pt>
          <cx:pt idx="27">1.0326176148003707</cx:pt>
          <cx:pt idx="28">0.5</cx:pt>
          <cx:pt idx="29">0.5</cx:pt>
          <cx:pt idx="30">0.5</cx:pt>
          <cx:pt idx="31">0.5</cx:pt>
          <cx:pt idx="32">0.5</cx:pt>
        </cx:lvl>
        <cx:lvl ptCount="33">
          <cx:pt idx="0">0.5</cx:pt>
          <cx:pt idx="1">0.51674922782633703</cx:pt>
          <cx:pt idx="2">0.52388299929586601</cx:pt>
          <cx:pt idx="3">2.6657058389618404</cx:pt>
          <cx:pt idx="4">0.78138320173320353</cx:pt>
          <cx:pt idx="5">0.5</cx:pt>
          <cx:pt idx="6">1.1677065994155615</cx:pt>
          <cx:pt idx="7">0.5</cx:pt>
          <cx:pt idx="8">0.5</cx:pt>
          <cx:pt idx="9">1.2082705120119317</cx:pt>
          <cx:pt idx="10">0.5</cx:pt>
          <cx:pt idx="11">0.5</cx:pt>
          <cx:pt idx="12">0.5</cx:pt>
          <cx:pt idx="13">0.5</cx:pt>
          <cx:pt idx="14">0.5</cx:pt>
          <cx:pt idx="15">0.49664033191819912</cx:pt>
          <cx:pt idx="16">0.5</cx:pt>
          <cx:pt idx="17">0.5</cx:pt>
          <cx:pt idx="18">0.5</cx:pt>
          <cx:pt idx="19">0.5</cx:pt>
          <cx:pt idx="20">0.76378470157890666</cx:pt>
          <cx:pt idx="21">0.5</cx:pt>
          <cx:pt idx="22">0.5</cx:pt>
          <cx:pt idx="23">0.5</cx:pt>
          <cx:pt idx="24">0.5</cx:pt>
          <cx:pt idx="25">0.5</cx:pt>
          <cx:pt idx="26">1.5640782558872803</cx:pt>
          <cx:pt idx="27">0.5</cx:pt>
          <cx:pt idx="28">0.5</cx:pt>
          <cx:pt idx="29">1.0326176148003707</cx:pt>
          <cx:pt idx="30">0.5</cx:pt>
          <cx:pt idx="31">0.5</cx:pt>
          <cx:pt idx="32">0.5</cx:pt>
        </cx:lvl>
        <cx:lvl ptCount="33">
          <cx:pt idx="0">0.5</cx:pt>
          <cx:pt idx="1">0.49664033191819912</cx:pt>
          <cx:pt idx="2">0.76378470157890666</cx:pt>
          <cx:pt idx="3">0.5</cx:pt>
          <cx:pt idx="4">0.5</cx:pt>
          <cx:pt idx="5">0.5</cx:pt>
          <cx:pt idx="6">0.5</cx:pt>
          <cx:pt idx="7">0.5</cx:pt>
          <cx:pt idx="8">0.5</cx:pt>
          <cx:pt idx="9">0.5</cx:pt>
          <cx:pt idx="10">0.5</cx:pt>
          <cx:pt idx="11">0.52388299929586601</cx:pt>
          <cx:pt idx="12">1.1677065994155615</cx:pt>
          <cx:pt idx="13">0.51674922782633703</cx:pt>
          <cx:pt idx="14">0.5</cx:pt>
          <cx:pt idx="15">0.5</cx:pt>
          <cx:pt idx="16">1.2082705120119317</cx:pt>
          <cx:pt idx="17">0.5</cx:pt>
          <cx:pt idx="18">0.5</cx:pt>
          <cx:pt idx="19">0.5</cx:pt>
          <cx:pt idx="20">0.5</cx:pt>
          <cx:pt idx="21">0.5</cx:pt>
          <cx:pt idx="22">0.5</cx:pt>
          <cx:pt idx="23">0.5</cx:pt>
          <cx:pt idx="24">2.6657058389618404</cx:pt>
          <cx:pt idx="25">1.5640782558872803</cx:pt>
          <cx:pt idx="26">0.78138320173320353</cx:pt>
          <cx:pt idx="27">1.0326176148003707</cx:pt>
          <cx:pt idx="28">0.5</cx:pt>
          <cx:pt idx="29">0.5</cx:pt>
          <cx:pt idx="30">0.5</cx:pt>
          <cx:pt idx="31">0.5</cx:pt>
          <cx:pt idx="32">0.5</cx:pt>
        </cx:lvl>
        <cx:lvl ptCount="38">
          <cx:pt idx="0">0.52388299929586601</cx:pt>
          <cx:pt idx="1">1.1677065994155615</cx:pt>
          <cx:pt idx="2">0.51674922782633703</cx:pt>
          <cx:pt idx="3">0.5</cx:pt>
          <cx:pt idx="4">0.5</cx:pt>
          <cx:pt idx="5">1.2082705120119317</cx:pt>
          <cx:pt idx="6">0.5</cx:pt>
          <cx:pt idx="7">0.5</cx:pt>
          <cx:pt idx="8">0.5</cx:pt>
          <cx:pt idx="9">0.5</cx:pt>
          <cx:pt idx="10">0.5</cx:pt>
          <cx:pt idx="11">0.5</cx:pt>
          <cx:pt idx="12">0.5</cx:pt>
          <cx:pt idx="13">2.6657058389618404</cx:pt>
          <cx:pt idx="14">1.5640782558872803</cx:pt>
          <cx:pt idx="15">0.78138320173320353</cx:pt>
          <cx:pt idx="16">2.1798752477767156</cx:pt>
          <cx:pt idx="17">0.88868540487698444</cx:pt>
          <cx:pt idx="18">0.5</cx:pt>
          <cx:pt idx="19">0.49664033191819912</cx:pt>
          <cx:pt idx="20">0.76378470157890666</cx:pt>
          <cx:pt idx="21">0.5</cx:pt>
          <cx:pt idx="22">0.5</cx:pt>
          <cx:pt idx="23">0.5</cx:pt>
          <cx:pt idx="24">0.5</cx:pt>
          <cx:pt idx="25">0.5</cx:pt>
          <cx:pt idx="26">0.5</cx:pt>
          <cx:pt idx="27">0.5</cx:pt>
          <cx:pt idx="28">0.5</cx:pt>
          <cx:pt idx="29">0.52367500304519143</cx:pt>
          <cx:pt idx="30">1.0326176148003707</cx:pt>
          <cx:pt idx="31">0.5</cx:pt>
          <cx:pt idx="32">0.5</cx:pt>
          <cx:pt idx="33">0.5</cx:pt>
          <cx:pt idx="34">0.5</cx:pt>
          <cx:pt idx="35">0.5</cx:pt>
          <cx:pt idx="36">0.58876960246672849</cx:pt>
          <cx:pt idx="37">0.5</cx:pt>
        </cx:lvl>
      </cx:numDim>
    </cx:data>
  </cx:chartData>
  <cx:chart>
    <cx:title pos="t" align="ctr" overlay="0">
      <cx:tx>
        <cx:rich>
          <a:bodyPr rot="0" spcFirstLastPara="1" vertOverflow="ellipsis" vert="horz" wrap="square" lIns="0" tIns="0" rIns="0" bIns="0" anchor="ctr" anchorCtr="1"/>
          <a:lstStyle/>
          <a:p>
            <a:pPr algn="ctr">
              <a:defRPr/>
            </a:pPr>
            <a:r>
              <a:rPr lang="es-ES">
                <a:effectLst/>
              </a:rPr>
              <a:t>Representación estadística de la concentración de m</a:t>
            </a:r>
            <a:r>
              <a:rPr lang="es-ES"/>
              <a:t>olibdeno</a:t>
            </a:r>
          </a:p>
        </cx:rich>
      </cx:tx>
    </cx:title>
    <cx:plotArea>
      <cx:plotAreaRegion>
        <cx:series layoutId="boxWhisker" uniqueId="{3CD5B358-AAD6-497B-81FC-15B206C6BB71}">
          <cx:tx>
            <cx:txData>
              <cx:v>Mo</cx:v>
            </cx:txData>
          </cx:tx>
          <cx:dataLabels pos="r">
            <cx:numFmt formatCode="#.##0,00" sourceLinked="0"/>
            <cx:txPr>
              <a:bodyPr spcFirstLastPara="1" vertOverflow="ellipsis" wrap="square" lIns="0" tIns="0" rIns="0" bIns="0" anchor="ctr" anchorCtr="1"/>
              <a:lstStyle/>
              <a:p>
                <a:pPr>
                  <a:defRPr sz="1200" b="1"/>
                </a:pPr>
                <a:endParaRPr lang="es-ES" sz="1200" b="1"/>
              </a:p>
            </cx:txPr>
            <cx:visibility seriesName="0" categoryName="0" value="1"/>
            <cx:separator> </cx:separator>
          </cx:dataLabels>
          <cx:dataId val="0"/>
          <cx:layoutPr>
            <cx:visibility meanLine="0" meanMarker="1" nonoutliers="0" outliers="1"/>
            <cx:statistics quartileMethod="exclusive"/>
          </cx:layoutPr>
        </cx:series>
      </cx:plotAreaRegion>
      <cx:axis id="0" hidden="1">
        <cx:catScaling gapWidth="0.629999995"/>
        <cx:tickLabels/>
        <cx:spPr>
          <a:ln>
            <a:noFill/>
          </a:ln>
        </cx:spPr>
        <cx:txPr>
          <a:bodyPr rot="-60000000" spcFirstLastPara="1" vertOverflow="ellipsis" vert="horz" wrap="square" lIns="0" tIns="0" rIns="0" bIns="0" anchor="ctr" anchorCtr="1"/>
          <a:lstStyle/>
          <a:p>
            <a:pPr>
              <a:defRPr>
                <a:noFill/>
              </a:defRPr>
            </a:pPr>
            <a:endParaRPr lang="es-ES">
              <a:noFill/>
            </a:endParaRPr>
          </a:p>
        </cx:txPr>
      </cx:axis>
      <cx:axis id="1">
        <cx:valScaling/>
        <cx:title>
          <cx:tx>
            <cx:txData>
              <cx:v>Mo (mg/kg)</cx:v>
            </cx:txData>
          </cx:tx>
          <cx:txPr>
            <a:bodyPr spcFirstLastPara="1" vertOverflow="ellipsis" wrap="square" lIns="0" tIns="0" rIns="0" bIns="0" anchor="ctr" anchorCtr="1"/>
            <a:lstStyle/>
            <a:p>
              <a:pPr algn="ctr">
                <a:defRPr/>
              </a:pPr>
              <a:r>
                <a:rPr lang="es-ES"/>
                <a:t>Mo (mg/kg)</a:t>
              </a:r>
            </a:p>
          </cx:txPr>
        </cx:title>
        <cx:majorGridlines/>
        <cx:tickLabels/>
        <cx:txPr>
          <a:bodyPr rot="-60000000" spcFirstLastPara="1" vertOverflow="ellipsis" vert="horz" wrap="square" lIns="0" tIns="0" rIns="0" bIns="0" anchor="ctr" anchorCtr="1"/>
          <a:lstStyle/>
          <a:p>
            <a:pPr>
              <a:defRPr>
                <a:ln>
                  <a:noFill/>
                </a:ln>
              </a:defRPr>
            </a:pPr>
            <a:endParaRPr lang="es-ES">
              <a:ln>
                <a:noFill/>
              </a:ln>
            </a:endParaRPr>
          </a:p>
        </cx:txPr>
      </cx:axis>
    </cx:plotArea>
    <cx:legend pos="r" align="ctr" overlay="0"/>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Reversed" id="26">
  <a:schemeClr val="accent6"/>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Reversed" id="26">
  <a:schemeClr val="accent6"/>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Reversed" id="26">
  <a:schemeClr val="accent6"/>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withinLinearReversed" id="26">
  <a:schemeClr val="accent6"/>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Reversed" id="26">
  <a:schemeClr val="accent6"/>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withinLinearReversed" id="26">
  <a:schemeClr val="accent6"/>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6.xml"/><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7.xml"/><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8.xml"/><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9.xml"/><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6.jpg"/><Relationship Id="rId1" Type="http://schemas.microsoft.com/office/2014/relationships/chartEx" Target="../charts/chartEx10.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11.xml"/><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12.xml"/><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13.xml"/><Relationship Id="rId1" Type="http://schemas.openxmlformats.org/officeDocument/2006/relationships/chart" Target="../charts/chart14.xml"/></Relationships>
</file>

<file path=xl/drawings/_rels/drawing27.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14.xml"/><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2.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3.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4.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6.jpg"/><Relationship Id="rId2" Type="http://schemas.microsoft.com/office/2014/relationships/chartEx" Target="../charts/chartEx5.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79013</xdr:colOff>
      <xdr:row>66</xdr:row>
      <xdr:rowOff>138544</xdr:rowOff>
    </xdr:from>
    <xdr:to>
      <xdr:col>31</xdr:col>
      <xdr:colOff>0</xdr:colOff>
      <xdr:row>91</xdr:row>
      <xdr:rowOff>17317</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162790</xdr:colOff>
      <xdr:row>91</xdr:row>
      <xdr:rowOff>138545</xdr:rowOff>
    </xdr:from>
    <xdr:to>
      <xdr:col>14</xdr:col>
      <xdr:colOff>467591</xdr:colOff>
      <xdr:row>112</xdr:row>
      <xdr:rowOff>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173182</xdr:colOff>
      <xdr:row>91</xdr:row>
      <xdr:rowOff>155864</xdr:rowOff>
    </xdr:from>
    <xdr:to>
      <xdr:col>31</xdr:col>
      <xdr:colOff>0</xdr:colOff>
      <xdr:row>112</xdr:row>
      <xdr:rowOff>51956</xdr:rowOff>
    </xdr:to>
    <mc:AlternateContent xmlns:mc="http://schemas.openxmlformats.org/markup-compatibility/2006">
      <mc:Choice xmlns:cx1="http://schemas.microsoft.com/office/drawing/2015/9/8/chartex" Requires="cx1">
        <xdr:graphicFrame macro="">
          <xdr:nvGraphicFramePr>
            <xdr:cNvPr id="9" name="Gráfico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926782" y="16977014"/>
              <a:ext cx="8170718" cy="3763242"/>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clientData fLocksWithSheet="0" fPrintsWithSheet="0"/>
  </xdr:twoCellAnchor>
</xdr:wsDr>
</file>

<file path=xl/drawings/drawing10.xml><?xml version="1.0" encoding="utf-8"?>
<c:userShapes xmlns:c="http://schemas.openxmlformats.org/drawingml/2006/chart">
  <cdr:relSizeAnchor xmlns:cdr="http://schemas.openxmlformats.org/drawingml/2006/chartDrawing">
    <cdr:from>
      <cdr:x>0.0767</cdr:x>
      <cdr:y>0.1112</cdr:y>
    </cdr:from>
    <cdr:to>
      <cdr:x>0.1105</cdr:x>
      <cdr:y>0.87527</cdr:y>
    </cdr:to>
    <cdr:grpSp>
      <cdr:nvGrpSpPr>
        <cdr:cNvPr id="4" name="Grupo 3">
          <a:extLst xmlns:a="http://schemas.openxmlformats.org/drawingml/2006/main">
            <a:ext uri="{FF2B5EF4-FFF2-40B4-BE49-F238E27FC236}">
              <a16:creationId xmlns:a16="http://schemas.microsoft.com/office/drawing/2014/main" id="{FD07033F-30BC-C972-4A1A-4C92C6396794}"/>
            </a:ext>
          </a:extLst>
        </cdr:cNvPr>
        <cdr:cNvGrpSpPr/>
      </cdr:nvGrpSpPr>
      <cdr:grpSpPr>
        <a:xfrm xmlns:a="http://schemas.openxmlformats.org/drawingml/2006/main">
          <a:off x="713245" y="675910"/>
          <a:ext cx="314311" cy="4644266"/>
          <a:chOff x="1706571" y="689535"/>
          <a:chExt cx="314311" cy="4644240"/>
        </a:xfrm>
      </cdr:grpSpPr>
      <cdr:sp macro="" textlink="">
        <cdr:nvSpPr>
          <cdr:cNvPr id="21" name="Rectángulo 20"/>
          <cdr:cNvSpPr/>
        </cdr:nvSpPr>
        <cdr:spPr>
          <a:xfrm xmlns:a="http://schemas.openxmlformats.org/drawingml/2006/main">
            <a:off x="1720477" y="689535"/>
            <a:ext cx="230079" cy="4036871"/>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4726406"/>
            <a:ext cx="230079" cy="607369"/>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11.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285749</xdr:colOff>
      <xdr:row>33</xdr:row>
      <xdr:rowOff>0</xdr:rowOff>
    </xdr:from>
    <xdr:to>
      <xdr:col>8</xdr:col>
      <xdr:colOff>462642</xdr:colOff>
      <xdr:row>48</xdr:row>
      <xdr:rowOff>22483</xdr:rowOff>
    </xdr:to>
    <xdr:grpSp>
      <xdr:nvGrpSpPr>
        <xdr:cNvPr id="7" name="Grupo 6">
          <a:extLst>
            <a:ext uri="{FF2B5EF4-FFF2-40B4-BE49-F238E27FC236}">
              <a16:creationId xmlns:a16="http://schemas.microsoft.com/office/drawing/2014/main" id="{00000000-0008-0000-0800-000007000000}"/>
            </a:ext>
          </a:extLst>
        </xdr:cNvPr>
        <xdr:cNvGrpSpPr/>
      </xdr:nvGrpSpPr>
      <xdr:grpSpPr>
        <a:xfrm>
          <a:off x="2571749" y="6076950"/>
          <a:ext cx="3986893" cy="2784733"/>
          <a:chOff x="2571749" y="62865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800-000003000000}"/>
                  </a:ext>
                </a:extLst>
              </xdr:cNvPr>
              <xdr:cNvGraphicFramePr/>
            </xdr:nvGraphicFramePr>
            <xdr:xfrm>
              <a:off x="2571749" y="62865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571749" y="62865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15000" y="7130143"/>
            <a:ext cx="776654" cy="1351500"/>
          </a:xfrm>
          <a:prstGeom prst="rect">
            <a:avLst/>
          </a:prstGeom>
        </xdr:spPr>
      </xdr:pic>
    </xdr:grpSp>
    <xdr:clientData/>
  </xdr:twoCellAnchor>
</xdr:wsDr>
</file>

<file path=xl/drawings/drawing12.xml><?xml version="1.0" encoding="utf-8"?>
<c:userShapes xmlns:c="http://schemas.openxmlformats.org/drawingml/2006/chart">
  <cdr:relSizeAnchor xmlns:cdr="http://schemas.openxmlformats.org/drawingml/2006/chartDrawing">
    <cdr:from>
      <cdr:x>0.08321</cdr:x>
      <cdr:y>0.11382</cdr:y>
    </cdr:from>
    <cdr:to>
      <cdr:x>0.11701</cdr:x>
      <cdr:y>0.87597</cdr:y>
    </cdr:to>
    <cdr:grpSp>
      <cdr:nvGrpSpPr>
        <cdr:cNvPr id="25" name="Grupo 24">
          <a:extLst xmlns:a="http://schemas.openxmlformats.org/drawingml/2006/main">
            <a:ext uri="{FF2B5EF4-FFF2-40B4-BE49-F238E27FC236}">
              <a16:creationId xmlns:a16="http://schemas.microsoft.com/office/drawing/2014/main" id="{CF1E6006-D816-785D-1F82-F276169F630A}"/>
            </a:ext>
          </a:extLst>
        </cdr:cNvPr>
        <cdr:cNvGrpSpPr/>
      </cdr:nvGrpSpPr>
      <cdr:grpSpPr>
        <a:xfrm xmlns:a="http://schemas.openxmlformats.org/drawingml/2006/main">
          <a:off x="773782" y="691835"/>
          <a:ext cx="314311" cy="4632595"/>
          <a:chOff x="823936" y="686785"/>
          <a:chExt cx="314311" cy="4632665"/>
        </a:xfrm>
      </cdr:grpSpPr>
      <cdr:sp macro="" textlink="">
        <cdr:nvSpPr>
          <cdr:cNvPr id="17" name="Rectángulo 16"/>
          <cdr:cNvSpPr/>
        </cdr:nvSpPr>
        <cdr:spPr>
          <a:xfrm xmlns:a="http://schemas.openxmlformats.org/drawingml/2006/main">
            <a:off x="829905" y="686785"/>
            <a:ext cx="230079" cy="2724574"/>
          </a:xfrm>
          <a:prstGeom xmlns:a="http://schemas.openxmlformats.org/drawingml/2006/main" prst="rect">
            <a:avLst/>
          </a:prstGeom>
          <a:solidFill xmlns:a="http://schemas.openxmlformats.org/drawingml/2006/main">
            <a:schemeClr val="accent2">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 name="Rectángulo 1"/>
          <cdr:cNvSpPr/>
        </cdr:nvSpPr>
        <cdr:spPr>
          <a:xfrm xmlns:a="http://schemas.openxmlformats.org/drawingml/2006/main">
            <a:off x="829761" y="3409299"/>
            <a:ext cx="230079" cy="1910151"/>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sp macro="" textlink="">
        <cdr:nvSpPr>
          <cdr:cNvPr id="11" name="CuadroTexto 10"/>
          <cdr:cNvSpPr txBox="1"/>
        </cdr:nvSpPr>
        <cdr:spPr>
          <a:xfrm xmlns:a="http://schemas.openxmlformats.org/drawingml/2006/main" rot="16200000">
            <a:off x="776313" y="739791"/>
            <a:ext cx="409557" cy="3143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100" b="1"/>
              <a:t>EPA</a:t>
            </a:r>
          </a:p>
        </cdr:txBody>
      </cdr:sp>
    </cdr:grpSp>
  </cdr:relSizeAnchor>
  <cdr:relSizeAnchor xmlns:cdr="http://schemas.openxmlformats.org/drawingml/2006/chartDrawing">
    <cdr:from>
      <cdr:x>0.14756</cdr:x>
      <cdr:y>0.11297</cdr:y>
    </cdr:from>
    <cdr:to>
      <cdr:x>0.18136</cdr:x>
      <cdr:y>0.87704</cdr:y>
    </cdr:to>
    <cdr:grpSp>
      <cdr:nvGrpSpPr>
        <cdr:cNvPr id="4" name="Grupo 3">
          <a:extLst xmlns:a="http://schemas.openxmlformats.org/drawingml/2006/main">
            <a:ext uri="{FF2B5EF4-FFF2-40B4-BE49-F238E27FC236}">
              <a16:creationId xmlns:a16="http://schemas.microsoft.com/office/drawing/2014/main" id="{AF3E4AC1-04A4-754E-6092-1209424FD2C0}"/>
            </a:ext>
          </a:extLst>
        </cdr:cNvPr>
        <cdr:cNvGrpSpPr/>
      </cdr:nvGrpSpPr>
      <cdr:grpSpPr>
        <a:xfrm xmlns:a="http://schemas.openxmlformats.org/drawingml/2006/main">
          <a:off x="1372182" y="686668"/>
          <a:ext cx="314312" cy="4644266"/>
          <a:chOff x="1706571" y="689536"/>
          <a:chExt cx="314311" cy="4644239"/>
        </a:xfrm>
      </cdr:grpSpPr>
      <cdr:sp macro="" textlink="">
        <cdr:nvSpPr>
          <cdr:cNvPr id="21" name="Rectángulo 20"/>
          <cdr:cNvSpPr/>
        </cdr:nvSpPr>
        <cdr:spPr>
          <a:xfrm xmlns:a="http://schemas.openxmlformats.org/drawingml/2006/main">
            <a:off x="1720477" y="689536"/>
            <a:ext cx="230079" cy="3999684"/>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4681892"/>
            <a:ext cx="230079" cy="651883"/>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0.11521</cdr:x>
      <cdr:y>0.11299</cdr:y>
    </cdr:from>
    <cdr:to>
      <cdr:x>0.14898</cdr:x>
      <cdr:y>0.87754</cdr:y>
    </cdr:to>
    <cdr:grpSp>
      <cdr:nvGrpSpPr>
        <cdr:cNvPr id="14" name="Grupo 13">
          <a:extLst xmlns:a="http://schemas.openxmlformats.org/drawingml/2006/main">
            <a:ext uri="{FF2B5EF4-FFF2-40B4-BE49-F238E27FC236}">
              <a16:creationId xmlns:a16="http://schemas.microsoft.com/office/drawing/2014/main" id="{4E70CF52-BE3F-E532-65BA-5ED9CFDEF8CA}"/>
            </a:ext>
          </a:extLst>
        </cdr:cNvPr>
        <cdr:cNvGrpSpPr/>
      </cdr:nvGrpSpPr>
      <cdr:grpSpPr>
        <a:xfrm xmlns:a="http://schemas.openxmlformats.org/drawingml/2006/main">
          <a:off x="1071355" y="686790"/>
          <a:ext cx="314032" cy="4647183"/>
          <a:chOff x="0" y="10074"/>
          <a:chExt cx="314081" cy="4647197"/>
        </a:xfrm>
      </cdr:grpSpPr>
      <cdr:grpSp>
        <cdr:nvGrpSpPr>
          <cdr:cNvPr id="15" name="Grupo 14">
            <a:extLst xmlns:a="http://schemas.openxmlformats.org/drawingml/2006/main">
              <a:ext uri="{FF2B5EF4-FFF2-40B4-BE49-F238E27FC236}">
                <a16:creationId xmlns:a16="http://schemas.microsoft.com/office/drawing/2014/main" id="{EEFF0575-6192-6E08-2C7A-BD2C69AFF990}"/>
              </a:ext>
            </a:extLst>
          </cdr:cNvPr>
          <cdr:cNvGrpSpPr/>
        </cdr:nvGrpSpPr>
        <cdr:grpSpPr>
          <a:xfrm xmlns:a="http://schemas.openxmlformats.org/drawingml/2006/main">
            <a:off x="0" y="31597"/>
            <a:ext cx="314081" cy="4625674"/>
            <a:chOff x="0" y="32447"/>
            <a:chExt cx="313851" cy="4750137"/>
          </a:xfrm>
        </cdr:grpSpPr>
        <cdr:sp macro="" textlink="">
          <cdr:nvSpPr>
            <cdr:cNvPr id="26" name="Rectángulo 25"/>
            <cdr:cNvSpPr/>
          </cdr:nvSpPr>
          <cdr:spPr>
            <a:xfrm xmlns:a="http://schemas.openxmlformats.org/drawingml/2006/main">
              <a:off x="15077" y="3773568"/>
              <a:ext cx="229743" cy="1009016"/>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7" name="CuadroTexto 1"/>
            <cdr:cNvSpPr txBox="1"/>
          </cdr:nvSpPr>
          <cdr:spPr>
            <a:xfrm xmlns:a="http://schemas.openxmlformats.org/drawingml/2006/main" rot="16200000">
              <a:off x="-105572" y="138019"/>
              <a:ext cx="524996" cy="3138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19" name="Rectángulo 18"/>
          <cdr:cNvSpPr/>
        </cdr:nvSpPr>
        <cdr:spPr>
          <a:xfrm xmlns:a="http://schemas.openxmlformats.org/drawingml/2006/main">
            <a:off x="16519" y="10074"/>
            <a:ext cx="230606" cy="646698"/>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0" name="Rectángulo 19"/>
          <cdr:cNvSpPr/>
        </cdr:nvSpPr>
        <cdr:spPr>
          <a:xfrm xmlns:a="http://schemas.openxmlformats.org/drawingml/2006/main">
            <a:off x="16519" y="656771"/>
            <a:ext cx="230606" cy="3022935"/>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13.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136072</xdr:colOff>
      <xdr:row>32</xdr:row>
      <xdr:rowOff>136072</xdr:rowOff>
    </xdr:from>
    <xdr:to>
      <xdr:col>8</xdr:col>
      <xdr:colOff>312965</xdr:colOff>
      <xdr:row>47</xdr:row>
      <xdr:rowOff>158555</xdr:rowOff>
    </xdr:to>
    <xdr:grpSp>
      <xdr:nvGrpSpPr>
        <xdr:cNvPr id="7" name="Grupo 6">
          <a:extLst>
            <a:ext uri="{FF2B5EF4-FFF2-40B4-BE49-F238E27FC236}">
              <a16:creationId xmlns:a16="http://schemas.microsoft.com/office/drawing/2014/main" id="{00000000-0008-0000-0900-000007000000}"/>
            </a:ext>
          </a:extLst>
        </xdr:cNvPr>
        <xdr:cNvGrpSpPr/>
      </xdr:nvGrpSpPr>
      <xdr:grpSpPr>
        <a:xfrm>
          <a:off x="2422072" y="6112543"/>
          <a:ext cx="3986893" cy="2823953"/>
          <a:chOff x="2422072" y="6232072"/>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2422072" y="6232072"/>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422072" y="6232072"/>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24500" y="7157357"/>
            <a:ext cx="776654" cy="1351500"/>
          </a:xfrm>
          <a:prstGeom prst="rect">
            <a:avLst/>
          </a:prstGeom>
        </xdr:spPr>
      </xdr:pic>
    </xdr:grpSp>
    <xdr:clientData/>
  </xdr:twoCellAnchor>
</xdr:wsDr>
</file>

<file path=xl/drawings/drawing14.xml><?xml version="1.0" encoding="utf-8"?>
<c:userShapes xmlns:c="http://schemas.openxmlformats.org/drawingml/2006/chart">
  <cdr:relSizeAnchor xmlns:cdr="http://schemas.openxmlformats.org/drawingml/2006/chartDrawing">
    <cdr:from>
      <cdr:x>0.10333</cdr:x>
      <cdr:y>0.11023</cdr:y>
    </cdr:from>
    <cdr:to>
      <cdr:x>0.13714</cdr:x>
      <cdr:y>0.87713</cdr:y>
    </cdr:to>
    <cdr:grpSp>
      <cdr:nvGrpSpPr>
        <cdr:cNvPr id="24" name="Grupo 23">
          <a:extLst xmlns:a="http://schemas.openxmlformats.org/drawingml/2006/main">
            <a:ext uri="{FF2B5EF4-FFF2-40B4-BE49-F238E27FC236}">
              <a16:creationId xmlns:a16="http://schemas.microsoft.com/office/drawing/2014/main" id="{44259CCE-B0E9-739C-E153-2609045AC006}"/>
            </a:ext>
          </a:extLst>
        </cdr:cNvPr>
        <cdr:cNvGrpSpPr/>
      </cdr:nvGrpSpPr>
      <cdr:grpSpPr>
        <a:xfrm xmlns:a="http://schemas.openxmlformats.org/drawingml/2006/main">
          <a:off x="960881" y="670014"/>
          <a:ext cx="314404" cy="4661467"/>
          <a:chOff x="1097755" y="664087"/>
          <a:chExt cx="314404" cy="4661449"/>
        </a:xfrm>
      </cdr:grpSpPr>
      <cdr:sp macro="" textlink="">
        <cdr:nvSpPr>
          <cdr:cNvPr id="19" name="Rectángulo 18"/>
          <cdr:cNvSpPr/>
        </cdr:nvSpPr>
        <cdr:spPr>
          <a:xfrm xmlns:a="http://schemas.openxmlformats.org/drawingml/2006/main">
            <a:off x="1130821" y="680356"/>
            <a:ext cx="230079" cy="3677348"/>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2" name="CuadroTexto 1"/>
          <cdr:cNvSpPr txBox="1"/>
        </cdr:nvSpPr>
        <cdr:spPr>
          <a:xfrm xmlns:a="http://schemas.openxmlformats.org/drawingml/2006/main" rot="16200000">
            <a:off x="961252" y="800590"/>
            <a:ext cx="587410" cy="3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CEDEX</a:t>
            </a:r>
          </a:p>
        </cdr:txBody>
      </cdr:sp>
      <cdr:sp macro="" textlink="">
        <cdr:nvSpPr>
          <cdr:cNvPr id="15" name="Rectángulo 14"/>
          <cdr:cNvSpPr/>
        </cdr:nvSpPr>
        <cdr:spPr>
          <a:xfrm xmlns:a="http://schemas.openxmlformats.org/drawingml/2006/main">
            <a:off x="1130823" y="4357704"/>
            <a:ext cx="230079" cy="967832"/>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0.07452</cdr:x>
      <cdr:y>0.11291</cdr:y>
    </cdr:from>
    <cdr:to>
      <cdr:x>0.10832</cdr:x>
      <cdr:y>0.87613</cdr:y>
    </cdr:to>
    <cdr:grpSp>
      <cdr:nvGrpSpPr>
        <cdr:cNvPr id="25" name="Grupo 24">
          <a:extLst xmlns:a="http://schemas.openxmlformats.org/drawingml/2006/main">
            <a:ext uri="{FF2B5EF4-FFF2-40B4-BE49-F238E27FC236}">
              <a16:creationId xmlns:a16="http://schemas.microsoft.com/office/drawing/2014/main" id="{7A85FB6B-79D2-7150-3367-F053A74FEA1F}"/>
            </a:ext>
          </a:extLst>
        </cdr:cNvPr>
        <cdr:cNvGrpSpPr/>
      </cdr:nvGrpSpPr>
      <cdr:grpSpPr>
        <a:xfrm xmlns:a="http://schemas.openxmlformats.org/drawingml/2006/main">
          <a:off x="692973" y="686304"/>
          <a:ext cx="314311" cy="4639099"/>
          <a:chOff x="823936" y="680357"/>
          <a:chExt cx="314311" cy="4639093"/>
        </a:xfrm>
      </cdr:grpSpPr>
      <cdr:sp macro="" textlink="">
        <cdr:nvSpPr>
          <cdr:cNvPr id="20" name="Rectángulo 19"/>
          <cdr:cNvSpPr/>
        </cdr:nvSpPr>
        <cdr:spPr>
          <a:xfrm xmlns:a="http://schemas.openxmlformats.org/drawingml/2006/main">
            <a:off x="829906" y="680357"/>
            <a:ext cx="230079" cy="3685274"/>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 name="Rectángulo 1"/>
          <cdr:cNvSpPr/>
        </cdr:nvSpPr>
        <cdr:spPr>
          <a:xfrm xmlns:a="http://schemas.openxmlformats.org/drawingml/2006/main">
            <a:off x="829761" y="4849819"/>
            <a:ext cx="230079" cy="469631"/>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sp macro="" textlink="">
        <cdr:nvSpPr>
          <cdr:cNvPr id="11" name="CuadroTexto 10"/>
          <cdr:cNvSpPr txBox="1"/>
        </cdr:nvSpPr>
        <cdr:spPr>
          <a:xfrm xmlns:a="http://schemas.openxmlformats.org/drawingml/2006/main" rot="16200000">
            <a:off x="776313" y="739791"/>
            <a:ext cx="409557" cy="3143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100" b="1"/>
              <a:t>EPA</a:t>
            </a:r>
          </a:p>
        </cdr:txBody>
      </cdr:sp>
      <cdr:sp macro="" textlink="">
        <cdr:nvSpPr>
          <cdr:cNvPr id="17" name="Rectángulo 16"/>
          <cdr:cNvSpPr/>
        </cdr:nvSpPr>
        <cdr:spPr>
          <a:xfrm xmlns:a="http://schemas.openxmlformats.org/drawingml/2006/main">
            <a:off x="829905" y="4365630"/>
            <a:ext cx="230079" cy="492124"/>
          </a:xfrm>
          <a:prstGeom xmlns:a="http://schemas.openxmlformats.org/drawingml/2006/main" prst="rect">
            <a:avLst/>
          </a:prstGeom>
          <a:solidFill xmlns:a="http://schemas.openxmlformats.org/drawingml/2006/main">
            <a:schemeClr val="accent2">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0.17072</cdr:x>
      <cdr:y>0.11344</cdr:y>
    </cdr:from>
    <cdr:to>
      <cdr:x>0.20452</cdr:x>
      <cdr:y>0.87751</cdr:y>
    </cdr:to>
    <cdr:grpSp>
      <cdr:nvGrpSpPr>
        <cdr:cNvPr id="4" name="Grupo 3">
          <a:extLst xmlns:a="http://schemas.openxmlformats.org/drawingml/2006/main">
            <a:ext uri="{FF2B5EF4-FFF2-40B4-BE49-F238E27FC236}">
              <a16:creationId xmlns:a16="http://schemas.microsoft.com/office/drawing/2014/main" id="{3979E5A0-0C64-E6F7-C641-4B22B5C8E177}"/>
            </a:ext>
          </a:extLst>
        </cdr:cNvPr>
        <cdr:cNvGrpSpPr/>
      </cdr:nvGrpSpPr>
      <cdr:grpSpPr>
        <a:xfrm xmlns:a="http://schemas.openxmlformats.org/drawingml/2006/main">
          <a:off x="1587551" y="689525"/>
          <a:ext cx="314311" cy="4644266"/>
          <a:chOff x="1706571" y="689535"/>
          <a:chExt cx="314311" cy="4644239"/>
        </a:xfrm>
      </cdr:grpSpPr>
      <cdr:sp macro="" textlink="">
        <cdr:nvSpPr>
          <cdr:cNvPr id="21" name="Rectángulo 20"/>
          <cdr:cNvSpPr/>
        </cdr:nvSpPr>
        <cdr:spPr>
          <a:xfrm xmlns:a="http://schemas.openxmlformats.org/drawingml/2006/main">
            <a:off x="1720477" y="689535"/>
            <a:ext cx="230079" cy="4596824"/>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288055"/>
            <a:ext cx="230079" cy="45719"/>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0.13478</cdr:x>
      <cdr:y>0.11315</cdr:y>
    </cdr:from>
    <cdr:to>
      <cdr:x>0.16855</cdr:x>
      <cdr:y>0.87739</cdr:y>
    </cdr:to>
    <cdr:grpSp>
      <cdr:nvGrpSpPr>
        <cdr:cNvPr id="26" name="Grupo 25">
          <a:extLst xmlns:a="http://schemas.openxmlformats.org/drawingml/2006/main">
            <a:ext uri="{FF2B5EF4-FFF2-40B4-BE49-F238E27FC236}">
              <a16:creationId xmlns:a16="http://schemas.microsoft.com/office/drawing/2014/main" id="{1145FBD3-C905-F2DC-8112-7EBFBD702224}"/>
            </a:ext>
          </a:extLst>
        </cdr:cNvPr>
        <cdr:cNvGrpSpPr/>
      </cdr:nvGrpSpPr>
      <cdr:grpSpPr>
        <a:xfrm xmlns:a="http://schemas.openxmlformats.org/drawingml/2006/main">
          <a:off x="1253339" y="687762"/>
          <a:ext cx="314033" cy="4645300"/>
          <a:chOff x="0" y="1"/>
          <a:chExt cx="314081" cy="4645263"/>
        </a:xfrm>
      </cdr:grpSpPr>
      <cdr:grpSp>
        <cdr:nvGrpSpPr>
          <cdr:cNvPr id="27" name="Grupo 26">
            <a:extLst xmlns:a="http://schemas.openxmlformats.org/drawingml/2006/main">
              <a:ext uri="{FF2B5EF4-FFF2-40B4-BE49-F238E27FC236}">
                <a16:creationId xmlns:a16="http://schemas.microsoft.com/office/drawing/2014/main" id="{C9D0C686-0347-6513-FA76-CEFD051E83EC}"/>
              </a:ext>
            </a:extLst>
          </cdr:cNvPr>
          <cdr:cNvGrpSpPr/>
        </cdr:nvGrpSpPr>
        <cdr:grpSpPr>
          <a:xfrm xmlns:a="http://schemas.openxmlformats.org/drawingml/2006/main">
            <a:off x="0" y="1"/>
            <a:ext cx="314081" cy="4645263"/>
            <a:chOff x="0" y="1"/>
            <a:chExt cx="313851" cy="4770253"/>
          </a:xfrm>
        </cdr:grpSpPr>
        <cdr:sp macro="" textlink="">
          <cdr:nvSpPr>
            <cdr:cNvPr id="30" name="Rectángulo 29"/>
            <cdr:cNvSpPr/>
          </cdr:nvSpPr>
          <cdr:spPr>
            <a:xfrm xmlns:a="http://schemas.openxmlformats.org/drawingml/2006/main">
              <a:off x="38469" y="1"/>
              <a:ext cx="232034" cy="2637685"/>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31" name="Rectángulo 30"/>
            <cdr:cNvSpPr/>
          </cdr:nvSpPr>
          <cdr:spPr>
            <a:xfrm xmlns:a="http://schemas.openxmlformats.org/drawingml/2006/main">
              <a:off x="44418" y="4563376"/>
              <a:ext cx="220438" cy="206878"/>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32" name="CuadroTexto 1"/>
            <cdr:cNvSpPr txBox="1"/>
          </cdr:nvSpPr>
          <cdr:spPr>
            <a:xfrm xmlns:a="http://schemas.openxmlformats.org/drawingml/2006/main" rot="16200000">
              <a:off x="-105572" y="138019"/>
              <a:ext cx="524996" cy="3138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28" name="Rectángulo 27"/>
          <cdr:cNvSpPr/>
        </cdr:nvSpPr>
        <cdr:spPr>
          <a:xfrm xmlns:a="http://schemas.openxmlformats.org/drawingml/2006/main">
            <a:off x="39767" y="2568573"/>
            <a:ext cx="225878" cy="1750218"/>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9" name="Rectángulo 28"/>
          <cdr:cNvSpPr/>
        </cdr:nvSpPr>
        <cdr:spPr>
          <a:xfrm xmlns:a="http://schemas.openxmlformats.org/drawingml/2006/main">
            <a:off x="37047" y="4312838"/>
            <a:ext cx="228600" cy="130969"/>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15.xml><?xml version="1.0" encoding="utf-8"?>
<xdr:wsDr xmlns:xdr="http://schemas.openxmlformats.org/drawingml/2006/spreadsheetDrawing" xmlns:a="http://schemas.openxmlformats.org/drawingml/2006/main">
  <xdr:absoluteAnchor>
    <xdr:pos x="286029" y="168088"/>
    <xdr:ext cx="9299149" cy="6078325"/>
    <xdr:graphicFrame macro="">
      <xdr:nvGraphicFramePr>
        <xdr:cNvPr id="4" name="Gráfico 3">
          <a:extLst>
            <a:ext uri="{FF2B5EF4-FFF2-40B4-BE49-F238E27FC236}">
              <a16:creationId xmlns:a16="http://schemas.microsoft.com/office/drawing/2014/main" id="{00000000-0008-0000-0A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455542</xdr:colOff>
      <xdr:row>33</xdr:row>
      <xdr:rowOff>84078</xdr:rowOff>
    </xdr:from>
    <xdr:to>
      <xdr:col>8</xdr:col>
      <xdr:colOff>632435</xdr:colOff>
      <xdr:row>48</xdr:row>
      <xdr:rowOff>106561</xdr:rowOff>
    </xdr:to>
    <xdr:grpSp>
      <xdr:nvGrpSpPr>
        <xdr:cNvPr id="3" name="Grupo 2">
          <a:extLst>
            <a:ext uri="{FF2B5EF4-FFF2-40B4-BE49-F238E27FC236}">
              <a16:creationId xmlns:a16="http://schemas.microsoft.com/office/drawing/2014/main" id="{00000000-0008-0000-0A00-000003000000}"/>
            </a:ext>
          </a:extLst>
        </xdr:cNvPr>
        <xdr:cNvGrpSpPr/>
      </xdr:nvGrpSpPr>
      <xdr:grpSpPr>
        <a:xfrm>
          <a:off x="2741542" y="6161028"/>
          <a:ext cx="3986893" cy="2784733"/>
          <a:chOff x="3680435" y="6207293"/>
          <a:chExt cx="3986893" cy="2879983"/>
        </a:xfrm>
      </xdr:grpSpPr>
      <mc:AlternateContent xmlns:mc="http://schemas.openxmlformats.org/markup-compatibility/2006">
        <mc:Choice xmlns:cx1="http://schemas.microsoft.com/office/drawing/2015/9/8/chartex" Requires="cx1">
          <xdr:graphicFrame macro="">
            <xdr:nvGraphicFramePr>
              <xdr:cNvPr id="8" name="Gráfico 7">
                <a:extLst>
                  <a:ext uri="{FF2B5EF4-FFF2-40B4-BE49-F238E27FC236}">
                    <a16:creationId xmlns:a16="http://schemas.microsoft.com/office/drawing/2014/main" id="{00000000-0008-0000-0A00-000008000000}"/>
                  </a:ext>
                </a:extLst>
              </xdr:cNvPr>
              <xdr:cNvGraphicFramePr/>
            </xdr:nvGraphicFramePr>
            <xdr:xfrm>
              <a:off x="3680435" y="6207293"/>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680435" y="6207293"/>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7" name="Imagen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76358" y="7116536"/>
            <a:ext cx="776654" cy="1351500"/>
          </a:xfrm>
          <a:prstGeom prst="rect">
            <a:avLst/>
          </a:prstGeom>
        </xdr:spPr>
      </xdr:pic>
    </xdr:grpSp>
    <xdr:clientData/>
  </xdr:twoCellAnchor>
</xdr:wsDr>
</file>

<file path=xl/drawings/drawing16.xml><?xml version="1.0" encoding="utf-8"?>
<c:userShapes xmlns:c="http://schemas.openxmlformats.org/drawingml/2006/chart">
  <cdr:relSizeAnchor xmlns:cdr="http://schemas.openxmlformats.org/drawingml/2006/chartDrawing">
    <cdr:from>
      <cdr:x>0.08069</cdr:x>
      <cdr:y>0.10925</cdr:y>
    </cdr:from>
    <cdr:to>
      <cdr:x>0.11695</cdr:x>
      <cdr:y>0.87586</cdr:y>
    </cdr:to>
    <cdr:grpSp>
      <cdr:nvGrpSpPr>
        <cdr:cNvPr id="24" name="Grupo 23">
          <a:extLst xmlns:a="http://schemas.openxmlformats.org/drawingml/2006/main">
            <a:ext uri="{FF2B5EF4-FFF2-40B4-BE49-F238E27FC236}">
              <a16:creationId xmlns:a16="http://schemas.microsoft.com/office/drawing/2014/main" id="{90AD8EC6-D9E0-41AD-490B-63317854A5A1}"/>
            </a:ext>
          </a:extLst>
        </cdr:cNvPr>
        <cdr:cNvGrpSpPr/>
      </cdr:nvGrpSpPr>
      <cdr:grpSpPr>
        <a:xfrm xmlns:a="http://schemas.openxmlformats.org/drawingml/2006/main">
          <a:off x="750348" y="664057"/>
          <a:ext cx="337187" cy="4659705"/>
          <a:chOff x="1097755" y="664087"/>
          <a:chExt cx="314404" cy="4661449"/>
        </a:xfrm>
      </cdr:grpSpPr>
      <cdr:sp macro="" textlink="">
        <cdr:nvSpPr>
          <cdr:cNvPr id="19" name="Rectángulo 18"/>
          <cdr:cNvSpPr/>
        </cdr:nvSpPr>
        <cdr:spPr>
          <a:xfrm xmlns:a="http://schemas.openxmlformats.org/drawingml/2006/main">
            <a:off x="1130821" y="680355"/>
            <a:ext cx="223083" cy="4539988"/>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2" name="CuadroTexto 1"/>
          <cdr:cNvSpPr txBox="1"/>
        </cdr:nvSpPr>
        <cdr:spPr>
          <a:xfrm xmlns:a="http://schemas.openxmlformats.org/drawingml/2006/main" rot="16200000">
            <a:off x="961252" y="800590"/>
            <a:ext cx="587410" cy="3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CEDEX</a:t>
            </a:r>
          </a:p>
        </cdr:txBody>
      </cdr:sp>
      <cdr:sp macro="" textlink="">
        <cdr:nvSpPr>
          <cdr:cNvPr id="15" name="Rectángulo 14"/>
          <cdr:cNvSpPr/>
        </cdr:nvSpPr>
        <cdr:spPr>
          <a:xfrm xmlns:a="http://schemas.openxmlformats.org/drawingml/2006/main">
            <a:off x="1130824" y="5218851"/>
            <a:ext cx="221303" cy="106685"/>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0.14703</cdr:x>
      <cdr:y>0.11148</cdr:y>
    </cdr:from>
    <cdr:to>
      <cdr:x>0.18083</cdr:x>
      <cdr:y>0.87754</cdr:y>
    </cdr:to>
    <cdr:grpSp>
      <cdr:nvGrpSpPr>
        <cdr:cNvPr id="4" name="Grupo 3">
          <a:extLst xmlns:a="http://schemas.openxmlformats.org/drawingml/2006/main">
            <a:ext uri="{FF2B5EF4-FFF2-40B4-BE49-F238E27FC236}">
              <a16:creationId xmlns:a16="http://schemas.microsoft.com/office/drawing/2014/main" id="{191B7B6E-9B09-07AD-16E4-24DE1934B388}"/>
            </a:ext>
          </a:extLst>
        </cdr:cNvPr>
        <cdr:cNvGrpSpPr/>
      </cdr:nvGrpSpPr>
      <cdr:grpSpPr>
        <a:xfrm xmlns:a="http://schemas.openxmlformats.org/drawingml/2006/main">
          <a:off x="1367254" y="677612"/>
          <a:ext cx="314311" cy="4656361"/>
          <a:chOff x="1706571" y="689536"/>
          <a:chExt cx="314311" cy="4644239"/>
        </a:xfrm>
      </cdr:grpSpPr>
      <cdr:sp macro="" textlink="">
        <cdr:nvSpPr>
          <cdr:cNvPr id="21" name="Rectángulo 20"/>
          <cdr:cNvSpPr/>
        </cdr:nvSpPr>
        <cdr:spPr>
          <a:xfrm xmlns:a="http://schemas.openxmlformats.org/drawingml/2006/main">
            <a:off x="1720477" y="689536"/>
            <a:ext cx="230079" cy="4612846"/>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286649"/>
            <a:ext cx="230079" cy="47126"/>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0.11271</cdr:x>
      <cdr:y>0.10607</cdr:y>
    </cdr:from>
    <cdr:to>
      <cdr:x>0.14649</cdr:x>
      <cdr:y>0.87723</cdr:y>
    </cdr:to>
    <cdr:grpSp>
      <cdr:nvGrpSpPr>
        <cdr:cNvPr id="14" name="Grupo 13">
          <a:extLst xmlns:a="http://schemas.openxmlformats.org/drawingml/2006/main">
            <a:ext uri="{FF2B5EF4-FFF2-40B4-BE49-F238E27FC236}">
              <a16:creationId xmlns:a16="http://schemas.microsoft.com/office/drawing/2014/main" id="{A619A673-33FA-B1E5-76DA-B9567B892897}"/>
            </a:ext>
          </a:extLst>
        </cdr:cNvPr>
        <cdr:cNvGrpSpPr/>
      </cdr:nvGrpSpPr>
      <cdr:grpSpPr>
        <a:xfrm xmlns:a="http://schemas.openxmlformats.org/drawingml/2006/main">
          <a:off x="1048107" y="644728"/>
          <a:ext cx="314125" cy="4687361"/>
          <a:chOff x="1" y="-1"/>
          <a:chExt cx="314081" cy="4544189"/>
        </a:xfrm>
      </cdr:grpSpPr>
      <cdr:grpSp>
        <cdr:nvGrpSpPr>
          <cdr:cNvPr id="16" name="Grupo 15">
            <a:extLst xmlns:a="http://schemas.openxmlformats.org/drawingml/2006/main">
              <a:ext uri="{FF2B5EF4-FFF2-40B4-BE49-F238E27FC236}">
                <a16:creationId xmlns:a16="http://schemas.microsoft.com/office/drawing/2014/main" id="{0FBB9E29-7999-A91A-573C-2E2C021B16F0}"/>
              </a:ext>
            </a:extLst>
          </cdr:cNvPr>
          <cdr:cNvGrpSpPr/>
        </cdr:nvGrpSpPr>
        <cdr:grpSpPr>
          <a:xfrm xmlns:a="http://schemas.openxmlformats.org/drawingml/2006/main">
            <a:off x="1" y="-1"/>
            <a:ext cx="314081" cy="4201793"/>
            <a:chOff x="1" y="-1"/>
            <a:chExt cx="313851" cy="4314852"/>
          </a:xfrm>
        </cdr:grpSpPr>
        <cdr:sp macro="" textlink="">
          <cdr:nvSpPr>
            <cdr:cNvPr id="25" name="Rectángulo 24"/>
            <cdr:cNvSpPr/>
          </cdr:nvSpPr>
          <cdr:spPr>
            <a:xfrm xmlns:a="http://schemas.openxmlformats.org/drawingml/2006/main">
              <a:off x="23923" y="40211"/>
              <a:ext cx="229743" cy="4274640"/>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6" name="CuadroTexto 1"/>
            <cdr:cNvSpPr txBox="1"/>
          </cdr:nvSpPr>
          <cdr:spPr>
            <a:xfrm xmlns:a="http://schemas.openxmlformats.org/drawingml/2006/main" rot="16200000">
              <a:off x="-164967" y="164967"/>
              <a:ext cx="643787" cy="3138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17" name="Rectángulo 16"/>
          <cdr:cNvSpPr/>
        </cdr:nvSpPr>
        <cdr:spPr>
          <a:xfrm xmlns:a="http://schemas.openxmlformats.org/drawingml/2006/main">
            <a:off x="24195" y="4196525"/>
            <a:ext cx="230243" cy="311030"/>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0" name="Rectángulo 19"/>
          <cdr:cNvSpPr/>
        </cdr:nvSpPr>
        <cdr:spPr>
          <a:xfrm xmlns:a="http://schemas.openxmlformats.org/drawingml/2006/main">
            <a:off x="25840" y="4498469"/>
            <a:ext cx="228600" cy="45719"/>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17.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0</xdr:colOff>
      <xdr:row>34</xdr:row>
      <xdr:rowOff>0</xdr:rowOff>
    </xdr:from>
    <xdr:to>
      <xdr:col>8</xdr:col>
      <xdr:colOff>176893</xdr:colOff>
      <xdr:row>49</xdr:row>
      <xdr:rowOff>22483</xdr:rowOff>
    </xdr:to>
    <xdr:grpSp>
      <xdr:nvGrpSpPr>
        <xdr:cNvPr id="7" name="Grupo 6">
          <a:extLst>
            <a:ext uri="{FF2B5EF4-FFF2-40B4-BE49-F238E27FC236}">
              <a16:creationId xmlns:a16="http://schemas.microsoft.com/office/drawing/2014/main" id="{00000000-0008-0000-0B00-000007000000}"/>
            </a:ext>
          </a:extLst>
        </xdr:cNvPr>
        <xdr:cNvGrpSpPr/>
      </xdr:nvGrpSpPr>
      <xdr:grpSpPr>
        <a:xfrm>
          <a:off x="2286000" y="6350000"/>
          <a:ext cx="3986893" cy="2823954"/>
          <a:chOff x="2286000" y="64770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B00-000003000000}"/>
                  </a:ext>
                </a:extLst>
              </xdr:cNvPr>
              <xdr:cNvGraphicFramePr/>
            </xdr:nvGraphicFramePr>
            <xdr:xfrm>
              <a:off x="2286000" y="64770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86000" y="64770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15643" y="7307036"/>
            <a:ext cx="776654" cy="1351500"/>
          </a:xfrm>
          <a:prstGeom prst="rect">
            <a:avLst/>
          </a:prstGeom>
        </xdr:spPr>
      </xdr:pic>
    </xdr:grpSp>
    <xdr:clientData/>
  </xdr:twoCellAnchor>
</xdr:wsDr>
</file>

<file path=xl/drawings/drawing18.xml><?xml version="1.0" encoding="utf-8"?>
<c:userShapes xmlns:c="http://schemas.openxmlformats.org/drawingml/2006/chart">
  <cdr:relSizeAnchor xmlns:cdr="http://schemas.openxmlformats.org/drawingml/2006/chartDrawing">
    <cdr:from>
      <cdr:x>0.08402</cdr:x>
      <cdr:y>0.11492</cdr:y>
    </cdr:from>
    <cdr:to>
      <cdr:x>0.11782</cdr:x>
      <cdr:y>0.87656</cdr:y>
    </cdr:to>
    <cdr:grpSp>
      <cdr:nvGrpSpPr>
        <cdr:cNvPr id="4" name="Grupo 3">
          <a:extLst xmlns:a="http://schemas.openxmlformats.org/drawingml/2006/main">
            <a:ext uri="{FF2B5EF4-FFF2-40B4-BE49-F238E27FC236}">
              <a16:creationId xmlns:a16="http://schemas.microsoft.com/office/drawing/2014/main" id="{AE209CE5-FF5A-B095-81DF-7CEACB1AE288}"/>
            </a:ext>
          </a:extLst>
        </cdr:cNvPr>
        <cdr:cNvGrpSpPr/>
      </cdr:nvGrpSpPr>
      <cdr:grpSpPr>
        <a:xfrm xmlns:a="http://schemas.openxmlformats.org/drawingml/2006/main">
          <a:off x="781314" y="698521"/>
          <a:ext cx="314312" cy="4629496"/>
          <a:chOff x="1706571" y="689535"/>
          <a:chExt cx="314311" cy="4793233"/>
        </a:xfrm>
      </cdr:grpSpPr>
      <cdr:sp macro="" textlink="">
        <cdr:nvSpPr>
          <cdr:cNvPr id="21" name="Rectángulo 20"/>
          <cdr:cNvSpPr/>
        </cdr:nvSpPr>
        <cdr:spPr>
          <a:xfrm xmlns:a="http://schemas.openxmlformats.org/drawingml/2006/main">
            <a:off x="1720477" y="689535"/>
            <a:ext cx="230079" cy="4318633"/>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008168"/>
            <a:ext cx="230079" cy="474600"/>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19.xml><?xml version="1.0" encoding="utf-8"?>
<xdr:wsDr xmlns:xdr="http://schemas.openxmlformats.org/drawingml/2006/spreadsheetDrawing" xmlns:a="http://schemas.openxmlformats.org/drawingml/2006/main">
  <xdr:twoCellAnchor>
    <xdr:from>
      <xdr:col>3</xdr:col>
      <xdr:colOff>244929</xdr:colOff>
      <xdr:row>32</xdr:row>
      <xdr:rowOff>68036</xdr:rowOff>
    </xdr:from>
    <xdr:to>
      <xdr:col>8</xdr:col>
      <xdr:colOff>421822</xdr:colOff>
      <xdr:row>47</xdr:row>
      <xdr:rowOff>90519</xdr:rowOff>
    </xdr:to>
    <xdr:grpSp>
      <xdr:nvGrpSpPr>
        <xdr:cNvPr id="8" name="Grupo 7">
          <a:extLst>
            <a:ext uri="{FF2B5EF4-FFF2-40B4-BE49-F238E27FC236}">
              <a16:creationId xmlns:a16="http://schemas.microsoft.com/office/drawing/2014/main" id="{00000000-0008-0000-0C00-000008000000}"/>
            </a:ext>
          </a:extLst>
        </xdr:cNvPr>
        <xdr:cNvGrpSpPr/>
      </xdr:nvGrpSpPr>
      <xdr:grpSpPr>
        <a:xfrm>
          <a:off x="2530929" y="5960836"/>
          <a:ext cx="3986893" cy="2784733"/>
          <a:chOff x="2530929" y="6164036"/>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2530929" y="6164036"/>
              <a:ext cx="3986893" cy="2879983"/>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530929" y="6164036"/>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7" name="Imagen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76900" y="7051222"/>
            <a:ext cx="776654" cy="1351500"/>
          </a:xfrm>
          <a:prstGeom prst="rect">
            <a:avLst/>
          </a:prstGeom>
        </xdr:spPr>
      </xdr:pic>
    </xdr:grpSp>
    <xdr:clientData/>
  </xdr:twoCellAnchor>
  <xdr:absoluteAnchor>
    <xdr:pos x="38100" y="47625"/>
    <xdr:ext cx="9307500" cy="6082500"/>
    <xdr:graphicFrame macro="">
      <xdr:nvGraphicFramePr>
        <xdr:cNvPr id="17" name="Gráfico 16">
          <a:extLst>
            <a:ext uri="{FF2B5EF4-FFF2-40B4-BE49-F238E27FC236}">
              <a16:creationId xmlns:a16="http://schemas.microsoft.com/office/drawing/2014/main" id="{00000000-0008-0000-0C00-00001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6</xdr:col>
      <xdr:colOff>149678</xdr:colOff>
      <xdr:row>2</xdr:row>
      <xdr:rowOff>27214</xdr:rowOff>
    </xdr:from>
    <xdr:to>
      <xdr:col>14</xdr:col>
      <xdr:colOff>138545</xdr:colOff>
      <xdr:row>9</xdr:row>
      <xdr:rowOff>0</xdr:rowOff>
    </xdr:to>
    <xdr:pic>
      <xdr:nvPicPr>
        <xdr:cNvPr id="3" name="Imagen 2">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1"/>
        <a:srcRect l="1411" t="41012" r="22213" b="33632"/>
        <a:stretch/>
      </xdr:blipFill>
      <xdr:spPr bwMode="auto">
        <a:xfrm>
          <a:off x="4063587" y="396669"/>
          <a:ext cx="4583958" cy="126587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54431</xdr:colOff>
      <xdr:row>22</xdr:row>
      <xdr:rowOff>176894</xdr:rowOff>
    </xdr:from>
    <xdr:to>
      <xdr:col>12</xdr:col>
      <xdr:colOff>242456</xdr:colOff>
      <xdr:row>34</xdr:row>
      <xdr:rowOff>69273</xdr:rowOff>
    </xdr:to>
    <xdr:pic>
      <xdr:nvPicPr>
        <xdr:cNvPr id="5" name="Imagen 4">
          <a:extLst>
            <a:ext uri="{FF2B5EF4-FFF2-40B4-BE49-F238E27FC236}">
              <a16:creationId xmlns:a16="http://schemas.microsoft.com/office/drawing/2014/main" id="{00000000-0008-0000-0300-000005000000}"/>
            </a:ext>
          </a:extLst>
        </xdr:cNvPr>
        <xdr:cNvPicPr/>
      </xdr:nvPicPr>
      <xdr:blipFill rotWithShape="1">
        <a:blip xmlns:r="http://schemas.openxmlformats.org/officeDocument/2006/relationships" r:embed="rId2"/>
        <a:srcRect l="18697" t="28002" r="43027" b="42893"/>
        <a:stretch/>
      </xdr:blipFill>
      <xdr:spPr bwMode="auto">
        <a:xfrm>
          <a:off x="3968340" y="4240894"/>
          <a:ext cx="3513116" cy="22938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25612</xdr:colOff>
      <xdr:row>52</xdr:row>
      <xdr:rowOff>11762</xdr:rowOff>
    </xdr:from>
    <xdr:to>
      <xdr:col>9</xdr:col>
      <xdr:colOff>82847</xdr:colOff>
      <xdr:row>65</xdr:row>
      <xdr:rowOff>112509</xdr:rowOff>
    </xdr:to>
    <xdr:pic>
      <xdr:nvPicPr>
        <xdr:cNvPr id="7" name="Imagen 6" descr="http://www.scielo.org.mx/img/revistas/tca/v6n4/a4c2.jp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12" y="10522880"/>
          <a:ext cx="5424853" cy="2577247"/>
        </a:xfrm>
        <a:prstGeom prst="rect">
          <a:avLst/>
        </a:prstGeom>
        <a:noFill/>
        <a:ln>
          <a:noFill/>
        </a:ln>
      </xdr:spPr>
    </xdr:pic>
    <xdr:clientData/>
  </xdr:twoCellAnchor>
  <xdr:twoCellAnchor editAs="oneCell">
    <xdr:from>
      <xdr:col>6</xdr:col>
      <xdr:colOff>95249</xdr:colOff>
      <xdr:row>11</xdr:row>
      <xdr:rowOff>40823</xdr:rowOff>
    </xdr:from>
    <xdr:to>
      <xdr:col>12</xdr:col>
      <xdr:colOff>177207</xdr:colOff>
      <xdr:row>22</xdr:row>
      <xdr:rowOff>183</xdr:rowOff>
    </xdr:to>
    <xdr:pic>
      <xdr:nvPicPr>
        <xdr:cNvPr id="8" name="Imagen 7">
          <a:extLst>
            <a:ext uri="{FF2B5EF4-FFF2-40B4-BE49-F238E27FC236}">
              <a16:creationId xmlns:a16="http://schemas.microsoft.com/office/drawing/2014/main" id="{00000000-0008-0000-0300-000008000000}"/>
            </a:ext>
          </a:extLst>
        </xdr:cNvPr>
        <xdr:cNvPicPr/>
      </xdr:nvPicPr>
      <xdr:blipFill rotWithShape="1">
        <a:blip xmlns:r="http://schemas.openxmlformats.org/officeDocument/2006/relationships" r:embed="rId4"/>
        <a:srcRect l="21520" t="48949" r="45849" b="25474"/>
        <a:stretch/>
      </xdr:blipFill>
      <xdr:spPr bwMode="auto">
        <a:xfrm>
          <a:off x="3442606" y="8422823"/>
          <a:ext cx="3266029" cy="20548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168888</xdr:colOff>
      <xdr:row>37</xdr:row>
      <xdr:rowOff>176893</xdr:rowOff>
    </xdr:from>
    <xdr:to>
      <xdr:col>21</xdr:col>
      <xdr:colOff>149214</xdr:colOff>
      <xdr:row>70</xdr:row>
      <xdr:rowOff>31217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5"/>
        <a:srcRect l="25095" t="17350" r="2378" b="17269"/>
        <a:stretch/>
      </xdr:blipFill>
      <xdr:spPr>
        <a:xfrm>
          <a:off x="5895094" y="7415893"/>
          <a:ext cx="6793502" cy="6555442"/>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0.11593</cdr:x>
      <cdr:y>0.11238</cdr:y>
    </cdr:from>
    <cdr:to>
      <cdr:x>0.14068</cdr:x>
      <cdr:y>0.79919</cdr:y>
    </cdr:to>
    <cdr:sp macro="" textlink="">
      <cdr:nvSpPr>
        <cdr:cNvPr id="21" name="Rectángulo 20"/>
        <cdr:cNvSpPr/>
      </cdr:nvSpPr>
      <cdr:spPr>
        <a:xfrm xmlns:a="http://schemas.openxmlformats.org/drawingml/2006/main">
          <a:off x="1078085" y="683088"/>
          <a:ext cx="230079" cy="4174662"/>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dr:relSizeAnchor xmlns:cdr="http://schemas.openxmlformats.org/drawingml/2006/chartDrawing">
    <cdr:from>
      <cdr:x>0.11593</cdr:x>
      <cdr:y>0.79837</cdr:y>
    </cdr:from>
    <cdr:to>
      <cdr:x>0.14068</cdr:x>
      <cdr:y>0.87672</cdr:y>
    </cdr:to>
    <cdr:sp macro="" textlink="">
      <cdr:nvSpPr>
        <cdr:cNvPr id="22" name="Rectángulo 21"/>
        <cdr:cNvSpPr/>
      </cdr:nvSpPr>
      <cdr:spPr>
        <a:xfrm xmlns:a="http://schemas.openxmlformats.org/drawingml/2006/main">
          <a:off x="1078085" y="4852737"/>
          <a:ext cx="230079" cy="476250"/>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relSizeAnchor>
  <cdr:relSizeAnchor xmlns:cdr="http://schemas.openxmlformats.org/drawingml/2006/chartDrawing">
    <cdr:from>
      <cdr:x>0.11444</cdr:x>
      <cdr:y>0.22136</cdr:y>
    </cdr:from>
    <cdr:to>
      <cdr:x>0.14824</cdr:x>
      <cdr:y>0.30545</cdr:y>
    </cdr:to>
    <cdr:sp macro="" textlink="">
      <cdr:nvSpPr>
        <cdr:cNvPr id="13" name="CuadroTexto 1"/>
        <cdr:cNvSpPr txBox="1"/>
      </cdr:nvSpPr>
      <cdr:spPr>
        <a:xfrm xmlns:a="http://schemas.openxmlformats.org/drawingml/2006/main" rot="16200000">
          <a:off x="965772" y="1443890"/>
          <a:ext cx="511126"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relSizeAnchor>
  <cdr:relSizeAnchor xmlns:cdr="http://schemas.openxmlformats.org/drawingml/2006/chartDrawing">
    <cdr:from>
      <cdr:x>0.08201</cdr:x>
      <cdr:y>0.11316</cdr:y>
    </cdr:from>
    <cdr:to>
      <cdr:x>0.11575</cdr:x>
      <cdr:y>0.87523</cdr:y>
    </cdr:to>
    <cdr:grpSp>
      <cdr:nvGrpSpPr>
        <cdr:cNvPr id="5" name="Grupo 4">
          <a:extLst xmlns:a="http://schemas.openxmlformats.org/drawingml/2006/main">
            <a:ext uri="{FF2B5EF4-FFF2-40B4-BE49-F238E27FC236}">
              <a16:creationId xmlns:a16="http://schemas.microsoft.com/office/drawing/2014/main" id="{72430174-F2C1-658B-8857-17CC4446963E}"/>
            </a:ext>
          </a:extLst>
        </cdr:cNvPr>
        <cdr:cNvGrpSpPr/>
      </cdr:nvGrpSpPr>
      <cdr:grpSpPr>
        <a:xfrm xmlns:a="http://schemas.openxmlformats.org/drawingml/2006/main">
          <a:off x="763308" y="688296"/>
          <a:ext cx="314035" cy="4635290"/>
          <a:chOff x="-1" y="0"/>
          <a:chExt cx="314033" cy="4635275"/>
        </a:xfrm>
      </cdr:grpSpPr>
      <cdr:sp macro="" textlink="">
        <cdr:nvSpPr>
          <cdr:cNvPr id="6" name="Rectángulo 5"/>
          <cdr:cNvSpPr/>
        </cdr:nvSpPr>
        <cdr:spPr>
          <a:xfrm xmlns:a="http://schemas.openxmlformats.org/drawingml/2006/main">
            <a:off x="20051" y="0"/>
            <a:ext cx="210461" cy="1729539"/>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nvGrpSpPr>
          <cdr:cNvPr id="7" name="Grupo 6">
            <a:extLst xmlns:a="http://schemas.openxmlformats.org/drawingml/2006/main">
              <a:ext uri="{FF2B5EF4-FFF2-40B4-BE49-F238E27FC236}">
                <a16:creationId xmlns:a16="http://schemas.microsoft.com/office/drawing/2014/main" id="{4677F230-EE7C-A0B6-7569-6D42F0B23D16}"/>
              </a:ext>
            </a:extLst>
          </cdr:cNvPr>
          <cdr:cNvGrpSpPr/>
        </cdr:nvGrpSpPr>
        <cdr:grpSpPr>
          <a:xfrm xmlns:a="http://schemas.openxmlformats.org/drawingml/2006/main">
            <a:off x="-1" y="1517"/>
            <a:ext cx="314033" cy="4633758"/>
            <a:chOff x="-1" y="1517"/>
            <a:chExt cx="314033" cy="4633758"/>
          </a:xfrm>
        </cdr:grpSpPr>
        <cdr:sp macro="" textlink="">
          <cdr:nvSpPr>
            <cdr:cNvPr id="8" name="Rectángulo 7"/>
            <cdr:cNvSpPr/>
          </cdr:nvSpPr>
          <cdr:spPr>
            <a:xfrm xmlns:a="http://schemas.openxmlformats.org/drawingml/2006/main">
              <a:off x="25062" y="1734553"/>
              <a:ext cx="209865" cy="2900722"/>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9" name="CuadroTexto 1"/>
            <cdr:cNvSpPr txBox="1"/>
          </cdr:nvSpPr>
          <cdr:spPr>
            <a:xfrm xmlns:a="http://schemas.openxmlformats.org/drawingml/2006/main" rot="16200000">
              <a:off x="-135495" y="137011"/>
              <a:ext cx="585022" cy="3140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grpSp>
  </cdr:relSizeAnchor>
</c:userShapes>
</file>

<file path=xl/drawings/drawing21.xml><?xml version="1.0" encoding="utf-8"?>
<xdr:wsDr xmlns:xdr="http://schemas.openxmlformats.org/drawingml/2006/spreadsheetDrawing" xmlns:a="http://schemas.openxmlformats.org/drawingml/2006/main">
  <xdr:absoluteAnchor>
    <xdr:pos x="176892" y="149678"/>
    <xdr:ext cx="9299149" cy="6078325"/>
    <xdr:graphicFrame macro="">
      <xdr:nvGraphicFramePr>
        <xdr:cNvPr id="5" name="Gráfico 4">
          <a:extLst>
            <a:ext uri="{FF2B5EF4-FFF2-40B4-BE49-F238E27FC236}">
              <a16:creationId xmlns:a16="http://schemas.microsoft.com/office/drawing/2014/main" id="{00000000-0008-0000-0D00-000005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2</xdr:col>
      <xdr:colOff>0</xdr:colOff>
      <xdr:row>34</xdr:row>
      <xdr:rowOff>0</xdr:rowOff>
    </xdr:from>
    <xdr:to>
      <xdr:col>7</xdr:col>
      <xdr:colOff>176893</xdr:colOff>
      <xdr:row>49</xdr:row>
      <xdr:rowOff>22483</xdr:rowOff>
    </xdr:to>
    <xdr:grpSp>
      <xdr:nvGrpSpPr>
        <xdr:cNvPr id="7" name="Grupo 6">
          <a:extLst>
            <a:ext uri="{FF2B5EF4-FFF2-40B4-BE49-F238E27FC236}">
              <a16:creationId xmlns:a16="http://schemas.microsoft.com/office/drawing/2014/main" id="{00000000-0008-0000-0D00-000007000000}"/>
            </a:ext>
          </a:extLst>
        </xdr:cNvPr>
        <xdr:cNvGrpSpPr/>
      </xdr:nvGrpSpPr>
      <xdr:grpSpPr>
        <a:xfrm>
          <a:off x="1524000" y="6261100"/>
          <a:ext cx="3986893" cy="2784733"/>
          <a:chOff x="1524000" y="64770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1524000" y="64770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524000" y="64770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37943" y="7413699"/>
            <a:ext cx="776654" cy="1351500"/>
          </a:xfrm>
          <a:prstGeom prst="rect">
            <a:avLst/>
          </a:prstGeom>
        </xdr:spPr>
      </xdr:pic>
    </xdr:grpSp>
    <xdr:clientData/>
  </xdr:twoCellAnchor>
</xdr:wsDr>
</file>

<file path=xl/drawings/drawing22.xml><?xml version="1.0" encoding="utf-8"?>
<c:userShapes xmlns:c="http://schemas.openxmlformats.org/drawingml/2006/chart">
  <cdr:relSizeAnchor xmlns:cdr="http://schemas.openxmlformats.org/drawingml/2006/chartDrawing">
    <cdr:from>
      <cdr:x>0.11879</cdr:x>
      <cdr:y>0.10981</cdr:y>
    </cdr:from>
    <cdr:to>
      <cdr:x>0.1526</cdr:x>
      <cdr:y>0.87662</cdr:y>
    </cdr:to>
    <cdr:grpSp>
      <cdr:nvGrpSpPr>
        <cdr:cNvPr id="6" name="Grupo 5">
          <a:extLst xmlns:a="http://schemas.openxmlformats.org/drawingml/2006/main">
            <a:ext uri="{FF2B5EF4-FFF2-40B4-BE49-F238E27FC236}">
              <a16:creationId xmlns:a16="http://schemas.microsoft.com/office/drawing/2014/main" id="{22D3119C-4083-2DD7-6B96-D72FA4C667C1}"/>
            </a:ext>
          </a:extLst>
        </cdr:cNvPr>
        <cdr:cNvGrpSpPr/>
      </cdr:nvGrpSpPr>
      <cdr:grpSpPr>
        <a:xfrm xmlns:a="http://schemas.openxmlformats.org/drawingml/2006/main">
          <a:off x="1104646" y="667461"/>
          <a:ext cx="314404" cy="4660920"/>
          <a:chOff x="274060" y="-1"/>
          <a:chExt cx="314174" cy="4662486"/>
        </a:xfrm>
      </cdr:grpSpPr>
      <cdr:sp macro="" textlink="">
        <cdr:nvSpPr>
          <cdr:cNvPr id="23" name="Rectángulo 22"/>
          <cdr:cNvSpPr/>
        </cdr:nvSpPr>
        <cdr:spPr>
          <a:xfrm xmlns:a="http://schemas.openxmlformats.org/drawingml/2006/main">
            <a:off x="307101" y="16272"/>
            <a:ext cx="229911" cy="4009447"/>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4" name="CuadroTexto 1"/>
          <cdr:cNvSpPr txBox="1"/>
        </cdr:nvSpPr>
        <cdr:spPr>
          <a:xfrm xmlns:a="http://schemas.openxmlformats.org/drawingml/2006/main" rot="16200000">
            <a:off x="137376" y="136683"/>
            <a:ext cx="587541" cy="31417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CEDEX</a:t>
            </a:r>
          </a:p>
        </cdr:txBody>
      </cdr:sp>
      <cdr:sp macro="" textlink="">
        <cdr:nvSpPr>
          <cdr:cNvPr id="25" name="Rectángulo 24"/>
          <cdr:cNvSpPr/>
        </cdr:nvSpPr>
        <cdr:spPr>
          <a:xfrm xmlns:a="http://schemas.openxmlformats.org/drawingml/2006/main">
            <a:off x="307103" y="4021071"/>
            <a:ext cx="229911" cy="641414"/>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0.08932</cdr:x>
      <cdr:y>0.11146</cdr:y>
    </cdr:from>
    <cdr:to>
      <cdr:x>0.12312</cdr:x>
      <cdr:y>0.87738</cdr:y>
    </cdr:to>
    <cdr:grpSp>
      <cdr:nvGrpSpPr>
        <cdr:cNvPr id="7" name="Grupo 6">
          <a:extLst xmlns:a="http://schemas.openxmlformats.org/drawingml/2006/main">
            <a:ext uri="{FF2B5EF4-FFF2-40B4-BE49-F238E27FC236}">
              <a16:creationId xmlns:a16="http://schemas.microsoft.com/office/drawing/2014/main" id="{0BCACC64-CC8D-8EA1-1B52-28738492456D}"/>
            </a:ext>
          </a:extLst>
        </cdr:cNvPr>
        <cdr:cNvGrpSpPr/>
      </cdr:nvGrpSpPr>
      <cdr:grpSpPr>
        <a:xfrm xmlns:a="http://schemas.openxmlformats.org/drawingml/2006/main">
          <a:off x="830600" y="677490"/>
          <a:ext cx="314311" cy="4655511"/>
          <a:chOff x="0" y="16285"/>
          <a:chExt cx="314082" cy="4640140"/>
        </a:xfrm>
      </cdr:grpSpPr>
      <cdr:sp macro="" textlink="">
        <cdr:nvSpPr>
          <cdr:cNvPr id="17" name="Rectángulo 16"/>
          <cdr:cNvSpPr/>
        </cdr:nvSpPr>
        <cdr:spPr>
          <a:xfrm xmlns:a="http://schemas.openxmlformats.org/drawingml/2006/main">
            <a:off x="5966" y="16285"/>
            <a:ext cx="229911" cy="4001063"/>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8" name="Rectángulo 17"/>
          <cdr:cNvSpPr/>
        </cdr:nvSpPr>
        <cdr:spPr>
          <a:xfrm xmlns:a="http://schemas.openxmlformats.org/drawingml/2006/main">
            <a:off x="5821" y="4258161"/>
            <a:ext cx="229911" cy="398264"/>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9" name="CuadroTexto 8"/>
          <cdr:cNvSpPr txBox="1"/>
        </cdr:nvSpPr>
        <cdr:spPr>
          <a:xfrm xmlns:a="http://schemas.openxmlformats.org/drawingml/2006/main" rot="16200000">
            <a:off x="-47784" y="75884"/>
            <a:ext cx="409649" cy="31408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EPA</a:t>
            </a:r>
          </a:p>
        </cdr:txBody>
      </cdr:sp>
      <cdr:sp macro="" textlink="">
        <cdr:nvSpPr>
          <cdr:cNvPr id="20" name="Rectángulo 19"/>
          <cdr:cNvSpPr/>
        </cdr:nvSpPr>
        <cdr:spPr>
          <a:xfrm xmlns:a="http://schemas.openxmlformats.org/drawingml/2006/main">
            <a:off x="5965" y="4012716"/>
            <a:ext cx="229911" cy="245444"/>
          </a:xfrm>
          <a:prstGeom xmlns:a="http://schemas.openxmlformats.org/drawingml/2006/main" prst="rect">
            <a:avLst/>
          </a:prstGeom>
          <a:solidFill xmlns:a="http://schemas.openxmlformats.org/drawingml/2006/main">
            <a:schemeClr val="accent2">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0.18431</cdr:x>
      <cdr:y>0.11299</cdr:y>
    </cdr:from>
    <cdr:to>
      <cdr:x>0.21811</cdr:x>
      <cdr:y>0.87662</cdr:y>
    </cdr:to>
    <cdr:grpSp>
      <cdr:nvGrpSpPr>
        <cdr:cNvPr id="8" name="Grupo 7">
          <a:extLst xmlns:a="http://schemas.openxmlformats.org/drawingml/2006/main">
            <a:ext uri="{FF2B5EF4-FFF2-40B4-BE49-F238E27FC236}">
              <a16:creationId xmlns:a16="http://schemas.microsoft.com/office/drawing/2014/main" id="{07EAFB08-6346-7AFE-08B5-CAF1E49B5BD1}"/>
            </a:ext>
          </a:extLst>
        </cdr:cNvPr>
        <cdr:cNvGrpSpPr/>
      </cdr:nvGrpSpPr>
      <cdr:grpSpPr>
        <a:xfrm xmlns:a="http://schemas.openxmlformats.org/drawingml/2006/main">
          <a:off x="1713926" y="686790"/>
          <a:ext cx="314311" cy="4641591"/>
          <a:chOff x="883318" y="25462"/>
          <a:chExt cx="314081" cy="4645265"/>
        </a:xfrm>
      </cdr:grpSpPr>
      <cdr:sp macro="" textlink="">
        <cdr:nvSpPr>
          <cdr:cNvPr id="14" name="Rectángulo 13"/>
          <cdr:cNvSpPr/>
        </cdr:nvSpPr>
        <cdr:spPr>
          <a:xfrm xmlns:a="http://schemas.openxmlformats.org/drawingml/2006/main">
            <a:off x="897214" y="25462"/>
            <a:ext cx="229911" cy="4552264"/>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5" name="CuadroTexto 1"/>
          <cdr:cNvSpPr txBox="1"/>
        </cdr:nvSpPr>
        <cdr:spPr>
          <a:xfrm xmlns:a="http://schemas.openxmlformats.org/drawingml/2006/main" rot="16200000">
            <a:off x="784739" y="786585"/>
            <a:ext cx="511240" cy="31408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16" name="Rectángulo 15"/>
          <cdr:cNvSpPr/>
        </cdr:nvSpPr>
        <cdr:spPr>
          <a:xfrm xmlns:a="http://schemas.openxmlformats.org/drawingml/2006/main">
            <a:off x="897214" y="4573075"/>
            <a:ext cx="229911" cy="97652"/>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0.15083</cdr:x>
      <cdr:y>0.11148</cdr:y>
    </cdr:from>
    <cdr:to>
      <cdr:x>0.18463</cdr:x>
      <cdr:y>0.87662</cdr:y>
    </cdr:to>
    <cdr:grpSp>
      <cdr:nvGrpSpPr>
        <cdr:cNvPr id="4" name="Grupo 3">
          <a:extLst xmlns:a="http://schemas.openxmlformats.org/drawingml/2006/main">
            <a:ext uri="{FF2B5EF4-FFF2-40B4-BE49-F238E27FC236}">
              <a16:creationId xmlns:a16="http://schemas.microsoft.com/office/drawing/2014/main" id="{A97025DB-FAD6-A3DA-819A-620F7865E835}"/>
            </a:ext>
          </a:extLst>
        </cdr:cNvPr>
        <cdr:cNvGrpSpPr/>
      </cdr:nvGrpSpPr>
      <cdr:grpSpPr>
        <a:xfrm xmlns:a="http://schemas.openxmlformats.org/drawingml/2006/main">
          <a:off x="1402591" y="677612"/>
          <a:ext cx="314311" cy="4650769"/>
          <a:chOff x="1402591" y="677611"/>
          <a:chExt cx="314311" cy="4523551"/>
        </a:xfrm>
      </cdr:grpSpPr>
      <cdr:grpSp>
        <cdr:nvGrpSpPr>
          <cdr:cNvPr id="9" name="Grupo 8">
            <a:extLst xmlns:a="http://schemas.openxmlformats.org/drawingml/2006/main">
              <a:ext uri="{FF2B5EF4-FFF2-40B4-BE49-F238E27FC236}">
                <a16:creationId xmlns:a16="http://schemas.microsoft.com/office/drawing/2014/main" id="{6AF6BB6A-0E14-62BB-ADE1-A82110A85D44}"/>
              </a:ext>
            </a:extLst>
          </cdr:cNvPr>
          <cdr:cNvGrpSpPr/>
        </cdr:nvGrpSpPr>
        <cdr:grpSpPr>
          <a:xfrm xmlns:a="http://schemas.openxmlformats.org/drawingml/2006/main">
            <a:off x="1402591" y="677611"/>
            <a:ext cx="314311" cy="4523551"/>
            <a:chOff x="572033" y="16285"/>
            <a:chExt cx="314081" cy="4645266"/>
          </a:xfrm>
        </cdr:grpSpPr>
        <cdr:sp macro="" textlink="">
          <cdr:nvSpPr>
            <cdr:cNvPr id="10" name="Rectángulo 9"/>
            <cdr:cNvSpPr/>
          </cdr:nvSpPr>
          <cdr:spPr>
            <a:xfrm xmlns:a="http://schemas.openxmlformats.org/drawingml/2006/main">
              <a:off x="611771" y="16285"/>
              <a:ext cx="225313" cy="3526817"/>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1" name="Rectángulo 10"/>
            <cdr:cNvSpPr/>
          </cdr:nvSpPr>
          <cdr:spPr>
            <a:xfrm xmlns:a="http://schemas.openxmlformats.org/drawingml/2006/main">
              <a:off x="607173" y="4489840"/>
              <a:ext cx="229911" cy="171711"/>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2" name="CuadroTexto 1"/>
            <cdr:cNvSpPr txBox="1"/>
          </cdr:nvSpPr>
          <cdr:spPr>
            <a:xfrm xmlns:a="http://schemas.openxmlformats.org/drawingml/2006/main" rot="16200000">
              <a:off x="473454" y="146462"/>
              <a:ext cx="511240" cy="31408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2" name="Rectángulo 1"/>
          <cdr:cNvSpPr/>
        </cdr:nvSpPr>
        <cdr:spPr>
          <a:xfrm xmlns:a="http://schemas.openxmlformats.org/drawingml/2006/main">
            <a:off x="1442358" y="4107500"/>
            <a:ext cx="225878" cy="804429"/>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sp macro="" textlink="">
        <cdr:nvSpPr>
          <cdr:cNvPr id="3" name="Rectángulo 2"/>
          <cdr:cNvSpPr/>
        </cdr:nvSpPr>
        <cdr:spPr>
          <a:xfrm xmlns:a="http://schemas.openxmlformats.org/drawingml/2006/main">
            <a:off x="1444285" y="4907410"/>
            <a:ext cx="228600" cy="131059"/>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grpSp>
  </cdr:relSizeAnchor>
</c:userShapes>
</file>

<file path=xl/drawings/drawing23.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0</xdr:colOff>
      <xdr:row>33</xdr:row>
      <xdr:rowOff>0</xdr:rowOff>
    </xdr:from>
    <xdr:to>
      <xdr:col>8</xdr:col>
      <xdr:colOff>176893</xdr:colOff>
      <xdr:row>48</xdr:row>
      <xdr:rowOff>22483</xdr:rowOff>
    </xdr:to>
    <xdr:grpSp>
      <xdr:nvGrpSpPr>
        <xdr:cNvPr id="7" name="Grupo 6">
          <a:extLst>
            <a:ext uri="{FF2B5EF4-FFF2-40B4-BE49-F238E27FC236}">
              <a16:creationId xmlns:a16="http://schemas.microsoft.com/office/drawing/2014/main" id="{00000000-0008-0000-0E00-000007000000}"/>
            </a:ext>
          </a:extLst>
        </xdr:cNvPr>
        <xdr:cNvGrpSpPr/>
      </xdr:nvGrpSpPr>
      <xdr:grpSpPr>
        <a:xfrm>
          <a:off x="2286000" y="6125308"/>
          <a:ext cx="3986893" cy="2806713"/>
          <a:chOff x="2286000" y="62865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2286000" y="62865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86000" y="62865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42857" y="7170964"/>
            <a:ext cx="776654" cy="1351500"/>
          </a:xfrm>
          <a:prstGeom prst="rect">
            <a:avLst/>
          </a:prstGeom>
        </xdr:spPr>
      </xdr:pic>
    </xdr:grpSp>
    <xdr:clientData/>
  </xdr:twoCellAnchor>
</xdr:wsDr>
</file>

<file path=xl/drawings/drawing24.xml><?xml version="1.0" encoding="utf-8"?>
<c:userShapes xmlns:c="http://schemas.openxmlformats.org/drawingml/2006/chart">
  <cdr:relSizeAnchor xmlns:cdr="http://schemas.openxmlformats.org/drawingml/2006/chartDrawing">
    <cdr:from>
      <cdr:x>0.0767</cdr:x>
      <cdr:y>0.1112</cdr:y>
    </cdr:from>
    <cdr:to>
      <cdr:x>0.1105</cdr:x>
      <cdr:y>0.87527</cdr:y>
    </cdr:to>
    <cdr:grpSp>
      <cdr:nvGrpSpPr>
        <cdr:cNvPr id="4" name="Grupo 3">
          <a:extLst xmlns:a="http://schemas.openxmlformats.org/drawingml/2006/main">
            <a:ext uri="{FF2B5EF4-FFF2-40B4-BE49-F238E27FC236}">
              <a16:creationId xmlns:a16="http://schemas.microsoft.com/office/drawing/2014/main" id="{92BC8433-F900-5EB0-1B0E-8AE23A0EC6FC}"/>
            </a:ext>
          </a:extLst>
        </cdr:cNvPr>
        <cdr:cNvGrpSpPr/>
      </cdr:nvGrpSpPr>
      <cdr:grpSpPr>
        <a:xfrm xmlns:a="http://schemas.openxmlformats.org/drawingml/2006/main">
          <a:off x="713245" y="675910"/>
          <a:ext cx="314311" cy="4644266"/>
          <a:chOff x="1706571" y="689535"/>
          <a:chExt cx="314311" cy="4644240"/>
        </a:xfrm>
      </cdr:grpSpPr>
      <cdr:sp macro="" textlink="">
        <cdr:nvSpPr>
          <cdr:cNvPr id="21" name="Rectángulo 20"/>
          <cdr:cNvSpPr/>
        </cdr:nvSpPr>
        <cdr:spPr>
          <a:xfrm xmlns:a="http://schemas.openxmlformats.org/drawingml/2006/main">
            <a:off x="1720477" y="689535"/>
            <a:ext cx="230079" cy="3324571"/>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4014106"/>
            <a:ext cx="230079" cy="1319669"/>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25.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530678</xdr:colOff>
      <xdr:row>34</xdr:row>
      <xdr:rowOff>13607</xdr:rowOff>
    </xdr:from>
    <xdr:to>
      <xdr:col>6</xdr:col>
      <xdr:colOff>707571</xdr:colOff>
      <xdr:row>49</xdr:row>
      <xdr:rowOff>36090</xdr:rowOff>
    </xdr:to>
    <xdr:grpSp>
      <xdr:nvGrpSpPr>
        <xdr:cNvPr id="7" name="Grupo 6">
          <a:extLst>
            <a:ext uri="{FF2B5EF4-FFF2-40B4-BE49-F238E27FC236}">
              <a16:creationId xmlns:a16="http://schemas.microsoft.com/office/drawing/2014/main" id="{00000000-0008-0000-0F00-000007000000}"/>
            </a:ext>
          </a:extLst>
        </xdr:cNvPr>
        <xdr:cNvGrpSpPr/>
      </xdr:nvGrpSpPr>
      <xdr:grpSpPr>
        <a:xfrm>
          <a:off x="1292678" y="6274707"/>
          <a:ext cx="3986893" cy="2784733"/>
          <a:chOff x="1292678" y="6490607"/>
          <a:chExt cx="3986893" cy="2879983"/>
        </a:xfrm>
      </xdr:grpSpPr>
      <mc:AlternateContent xmlns:mc="http://schemas.openxmlformats.org/markup-compatibility/2006">
        <mc:Choice xmlns:cx1="http://schemas.microsoft.com/office/drawing/2015/9/8/chartex" Requires="cx1">
          <xdr:graphicFrame macro="">
            <xdr:nvGraphicFramePr>
              <xdr:cNvPr id="4" name="Gráfico 3">
                <a:extLst>
                  <a:ext uri="{FF2B5EF4-FFF2-40B4-BE49-F238E27FC236}">
                    <a16:creationId xmlns:a16="http://schemas.microsoft.com/office/drawing/2014/main" id="{00000000-0008-0000-0F00-000004000000}"/>
                  </a:ext>
                </a:extLst>
              </xdr:cNvPr>
              <xdr:cNvGraphicFramePr/>
            </xdr:nvGraphicFramePr>
            <xdr:xfrm>
              <a:off x="1292678" y="6490607"/>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292678" y="6490607"/>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49536" y="7198179"/>
            <a:ext cx="776654" cy="1351500"/>
          </a:xfrm>
          <a:prstGeom prst="rect">
            <a:avLst/>
          </a:prstGeom>
        </xdr:spPr>
      </xdr:pic>
    </xdr:grpSp>
    <xdr:clientData/>
  </xdr:twoCellAnchor>
</xdr:wsDr>
</file>

<file path=xl/drawings/drawing26.xml><?xml version="1.0" encoding="utf-8"?>
<c:userShapes xmlns:c="http://schemas.openxmlformats.org/drawingml/2006/chart">
  <cdr:relSizeAnchor xmlns:cdr="http://schemas.openxmlformats.org/drawingml/2006/chartDrawing">
    <cdr:from>
      <cdr:x>0.08226</cdr:x>
      <cdr:y>0.11372</cdr:y>
    </cdr:from>
    <cdr:to>
      <cdr:x>0.11606</cdr:x>
      <cdr:y>0.87598</cdr:y>
    </cdr:to>
    <cdr:grpSp>
      <cdr:nvGrpSpPr>
        <cdr:cNvPr id="4" name="Grupo 3">
          <a:extLst xmlns:a="http://schemas.openxmlformats.org/drawingml/2006/main">
            <a:ext uri="{FF2B5EF4-FFF2-40B4-BE49-F238E27FC236}">
              <a16:creationId xmlns:a16="http://schemas.microsoft.com/office/drawing/2014/main" id="{C7F48678-0FDC-265F-6B3B-43BE91ED88C5}"/>
            </a:ext>
          </a:extLst>
        </cdr:cNvPr>
        <cdr:cNvGrpSpPr/>
      </cdr:nvGrpSpPr>
      <cdr:grpSpPr>
        <a:xfrm xmlns:a="http://schemas.openxmlformats.org/drawingml/2006/main">
          <a:off x="764948" y="691227"/>
          <a:ext cx="314311" cy="4633264"/>
          <a:chOff x="1706571" y="689535"/>
          <a:chExt cx="314311" cy="4644240"/>
        </a:xfrm>
      </cdr:grpSpPr>
      <cdr:sp macro="" textlink="">
        <cdr:nvSpPr>
          <cdr:cNvPr id="21" name="Rectángulo 20"/>
          <cdr:cNvSpPr/>
        </cdr:nvSpPr>
        <cdr:spPr>
          <a:xfrm xmlns:a="http://schemas.openxmlformats.org/drawingml/2006/main">
            <a:off x="1720477" y="689535"/>
            <a:ext cx="230079" cy="3135720"/>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3815707"/>
            <a:ext cx="230079" cy="1518068"/>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27.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299358</xdr:colOff>
      <xdr:row>32</xdr:row>
      <xdr:rowOff>122464</xdr:rowOff>
    </xdr:from>
    <xdr:to>
      <xdr:col>8</xdr:col>
      <xdr:colOff>476251</xdr:colOff>
      <xdr:row>47</xdr:row>
      <xdr:rowOff>144947</xdr:rowOff>
    </xdr:to>
    <xdr:grpSp>
      <xdr:nvGrpSpPr>
        <xdr:cNvPr id="7" name="Grupo 6">
          <a:extLst>
            <a:ext uri="{FF2B5EF4-FFF2-40B4-BE49-F238E27FC236}">
              <a16:creationId xmlns:a16="http://schemas.microsoft.com/office/drawing/2014/main" id="{00000000-0008-0000-1000-000007000000}"/>
            </a:ext>
          </a:extLst>
        </xdr:cNvPr>
        <xdr:cNvGrpSpPr/>
      </xdr:nvGrpSpPr>
      <xdr:grpSpPr>
        <a:xfrm>
          <a:off x="2585358" y="5953421"/>
          <a:ext cx="3986893" cy="2755743"/>
          <a:chOff x="2585358" y="6218464"/>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1000-000003000000}"/>
                  </a:ext>
                </a:extLst>
              </xdr:cNvPr>
              <xdr:cNvGraphicFramePr/>
            </xdr:nvGraphicFramePr>
            <xdr:xfrm>
              <a:off x="2585358" y="6218464"/>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585358" y="6218464"/>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28608" y="7007679"/>
            <a:ext cx="776654" cy="1351500"/>
          </a:xfrm>
          <a:prstGeom prst="rect">
            <a:avLst/>
          </a:prstGeom>
        </xdr:spPr>
      </xdr:pic>
    </xdr:grpSp>
    <xdr:clientData/>
  </xdr:twoCellAnchor>
</xdr:wsDr>
</file>

<file path=xl/drawings/drawing28.xml><?xml version="1.0" encoding="utf-8"?>
<c:userShapes xmlns:c="http://schemas.openxmlformats.org/drawingml/2006/chart">
  <cdr:relSizeAnchor xmlns:cdr="http://schemas.openxmlformats.org/drawingml/2006/chartDrawing">
    <cdr:from>
      <cdr:x>0.0886</cdr:x>
      <cdr:y>0.11193</cdr:y>
    </cdr:from>
    <cdr:to>
      <cdr:x>0.1224</cdr:x>
      <cdr:y>0.87515</cdr:y>
    </cdr:to>
    <cdr:grpSp>
      <cdr:nvGrpSpPr>
        <cdr:cNvPr id="25" name="Grupo 24">
          <a:extLst xmlns:a="http://schemas.openxmlformats.org/drawingml/2006/main">
            <a:ext uri="{FF2B5EF4-FFF2-40B4-BE49-F238E27FC236}">
              <a16:creationId xmlns:a16="http://schemas.microsoft.com/office/drawing/2014/main" id="{A9AF3D75-68E5-899A-6EA3-CB22C11A8C8A}"/>
            </a:ext>
          </a:extLst>
        </cdr:cNvPr>
        <cdr:cNvGrpSpPr/>
      </cdr:nvGrpSpPr>
      <cdr:grpSpPr>
        <a:xfrm xmlns:a="http://schemas.openxmlformats.org/drawingml/2006/main">
          <a:off x="823905" y="680347"/>
          <a:ext cx="314311" cy="4639099"/>
          <a:chOff x="823936" y="680356"/>
          <a:chExt cx="314311" cy="4639093"/>
        </a:xfrm>
      </cdr:grpSpPr>
      <cdr:sp macro="" textlink="">
        <cdr:nvSpPr>
          <cdr:cNvPr id="20" name="Rectángulo 19"/>
          <cdr:cNvSpPr/>
        </cdr:nvSpPr>
        <cdr:spPr>
          <a:xfrm xmlns:a="http://schemas.openxmlformats.org/drawingml/2006/main">
            <a:off x="829906" y="680356"/>
            <a:ext cx="230079" cy="2002980"/>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 name="Rectángulo 1"/>
          <cdr:cNvSpPr/>
        </cdr:nvSpPr>
        <cdr:spPr>
          <a:xfrm xmlns:a="http://schemas.openxmlformats.org/drawingml/2006/main">
            <a:off x="829761" y="4131133"/>
            <a:ext cx="230079" cy="1188316"/>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sp macro="" textlink="">
        <cdr:nvSpPr>
          <cdr:cNvPr id="11" name="CuadroTexto 10"/>
          <cdr:cNvSpPr txBox="1"/>
        </cdr:nvSpPr>
        <cdr:spPr>
          <a:xfrm xmlns:a="http://schemas.openxmlformats.org/drawingml/2006/main" rot="16200000">
            <a:off x="776313" y="739791"/>
            <a:ext cx="409557" cy="3143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100" b="1"/>
              <a:t>EPA</a:t>
            </a:r>
          </a:p>
        </cdr:txBody>
      </cdr:sp>
      <cdr:sp macro="" textlink="">
        <cdr:nvSpPr>
          <cdr:cNvPr id="17" name="Rectángulo 16"/>
          <cdr:cNvSpPr/>
        </cdr:nvSpPr>
        <cdr:spPr>
          <a:xfrm xmlns:a="http://schemas.openxmlformats.org/drawingml/2006/main">
            <a:off x="829905" y="2672450"/>
            <a:ext cx="230079" cy="1458684"/>
          </a:xfrm>
          <a:prstGeom xmlns:a="http://schemas.openxmlformats.org/drawingml/2006/main" prst="rect">
            <a:avLst/>
          </a:prstGeom>
          <a:solidFill xmlns:a="http://schemas.openxmlformats.org/drawingml/2006/main">
            <a:schemeClr val="accent2">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0.18352</cdr:x>
      <cdr:y>0.11344</cdr:y>
    </cdr:from>
    <cdr:to>
      <cdr:x>0.21732</cdr:x>
      <cdr:y>0.87751</cdr:y>
    </cdr:to>
    <cdr:grpSp>
      <cdr:nvGrpSpPr>
        <cdr:cNvPr id="4" name="Grupo 3">
          <a:extLst xmlns:a="http://schemas.openxmlformats.org/drawingml/2006/main">
            <a:ext uri="{FF2B5EF4-FFF2-40B4-BE49-F238E27FC236}">
              <a16:creationId xmlns:a16="http://schemas.microsoft.com/office/drawing/2014/main" id="{F9F569E3-928E-DAD2-D711-DB2BFCCA3C44}"/>
            </a:ext>
          </a:extLst>
        </cdr:cNvPr>
        <cdr:cNvGrpSpPr/>
      </cdr:nvGrpSpPr>
      <cdr:grpSpPr>
        <a:xfrm xmlns:a="http://schemas.openxmlformats.org/drawingml/2006/main">
          <a:off x="1706580" y="689525"/>
          <a:ext cx="314311" cy="4644266"/>
          <a:chOff x="1706571" y="689535"/>
          <a:chExt cx="314311" cy="4644239"/>
        </a:xfrm>
      </cdr:grpSpPr>
      <cdr:sp macro="" textlink="">
        <cdr:nvSpPr>
          <cdr:cNvPr id="21" name="Rectángulo 20"/>
          <cdr:cNvSpPr/>
        </cdr:nvSpPr>
        <cdr:spPr>
          <a:xfrm xmlns:a="http://schemas.openxmlformats.org/drawingml/2006/main">
            <a:off x="1720477" y="689535"/>
            <a:ext cx="230079" cy="4549200"/>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241455"/>
            <a:ext cx="230079" cy="92319"/>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0.15098</cdr:x>
      <cdr:y>0.1121</cdr:y>
    </cdr:from>
    <cdr:to>
      <cdr:x>0.18476</cdr:x>
      <cdr:y>0.87634</cdr:y>
    </cdr:to>
    <cdr:grpSp>
      <cdr:nvGrpSpPr>
        <cdr:cNvPr id="19" name="Grupo 18">
          <a:extLst xmlns:a="http://schemas.openxmlformats.org/drawingml/2006/main">
            <a:ext uri="{FF2B5EF4-FFF2-40B4-BE49-F238E27FC236}">
              <a16:creationId xmlns:a16="http://schemas.microsoft.com/office/drawing/2014/main" id="{B1FA3EC4-54AD-018C-BF07-8D93FD6DA431}"/>
            </a:ext>
          </a:extLst>
        </cdr:cNvPr>
        <cdr:cNvGrpSpPr/>
      </cdr:nvGrpSpPr>
      <cdr:grpSpPr>
        <a:xfrm xmlns:a="http://schemas.openxmlformats.org/drawingml/2006/main">
          <a:off x="1403986" y="681380"/>
          <a:ext cx="314125" cy="4645299"/>
          <a:chOff x="0" y="-15"/>
          <a:chExt cx="314081" cy="4645280"/>
        </a:xfrm>
      </cdr:grpSpPr>
      <cdr:grpSp>
        <cdr:nvGrpSpPr>
          <cdr:cNvPr id="26" name="Grupo 25">
            <a:extLst xmlns:a="http://schemas.openxmlformats.org/drawingml/2006/main">
              <a:ext uri="{FF2B5EF4-FFF2-40B4-BE49-F238E27FC236}">
                <a16:creationId xmlns:a16="http://schemas.microsoft.com/office/drawing/2014/main" id="{896AF6B2-C049-3E11-B514-4978CD43FA40}"/>
              </a:ext>
            </a:extLst>
          </cdr:cNvPr>
          <cdr:cNvGrpSpPr/>
        </cdr:nvGrpSpPr>
        <cdr:grpSpPr>
          <a:xfrm xmlns:a="http://schemas.openxmlformats.org/drawingml/2006/main">
            <a:off x="0" y="31597"/>
            <a:ext cx="314081" cy="4613668"/>
            <a:chOff x="0" y="32447"/>
            <a:chExt cx="313851" cy="4737808"/>
          </a:xfrm>
        </cdr:grpSpPr>
        <cdr:sp macro="" textlink="">
          <cdr:nvSpPr>
            <cdr:cNvPr id="30" name="Rectángulo 29"/>
            <cdr:cNvSpPr/>
          </cdr:nvSpPr>
          <cdr:spPr>
            <a:xfrm xmlns:a="http://schemas.openxmlformats.org/drawingml/2006/main">
              <a:off x="38322" y="4241202"/>
              <a:ext cx="226535" cy="529053"/>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31" name="CuadroTexto 1"/>
            <cdr:cNvSpPr txBox="1"/>
          </cdr:nvSpPr>
          <cdr:spPr>
            <a:xfrm xmlns:a="http://schemas.openxmlformats.org/drawingml/2006/main" rot="16200000">
              <a:off x="-105572" y="138019"/>
              <a:ext cx="524996" cy="3138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27" name="Rectángulo 26"/>
          <cdr:cNvSpPr/>
        </cdr:nvSpPr>
        <cdr:spPr>
          <a:xfrm xmlns:a="http://schemas.openxmlformats.org/drawingml/2006/main">
            <a:off x="39767" y="-15"/>
            <a:ext cx="225878" cy="3041522"/>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8" name="Rectángulo 27"/>
          <cdr:cNvSpPr/>
        </cdr:nvSpPr>
        <cdr:spPr>
          <a:xfrm xmlns:a="http://schemas.openxmlformats.org/drawingml/2006/main">
            <a:off x="37047" y="3036064"/>
            <a:ext cx="228600" cy="1099453"/>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0.11805</cdr:x>
      <cdr:y>0.10925</cdr:y>
    </cdr:from>
    <cdr:to>
      <cdr:x>0.15186</cdr:x>
      <cdr:y>0.87615</cdr:y>
    </cdr:to>
    <cdr:grpSp>
      <cdr:nvGrpSpPr>
        <cdr:cNvPr id="3" name="Grupo 2">
          <a:extLst xmlns:a="http://schemas.openxmlformats.org/drawingml/2006/main">
            <a:ext uri="{FF2B5EF4-FFF2-40B4-BE49-F238E27FC236}">
              <a16:creationId xmlns:a16="http://schemas.microsoft.com/office/drawing/2014/main" id="{9A4EFC7B-7A42-7AC7-BA37-BD7E009B24AB}"/>
            </a:ext>
          </a:extLst>
        </cdr:cNvPr>
        <cdr:cNvGrpSpPr/>
      </cdr:nvGrpSpPr>
      <cdr:grpSpPr>
        <a:xfrm xmlns:a="http://schemas.openxmlformats.org/drawingml/2006/main">
          <a:off x="1097765" y="664057"/>
          <a:ext cx="314404" cy="4661467"/>
          <a:chOff x="1097765" y="664057"/>
          <a:chExt cx="314404" cy="4661467"/>
        </a:xfrm>
      </cdr:grpSpPr>
      <cdr:grpSp>
        <cdr:nvGrpSpPr>
          <cdr:cNvPr id="24" name="Grupo 23">
            <a:extLst xmlns:a="http://schemas.openxmlformats.org/drawingml/2006/main">
              <a:ext uri="{FF2B5EF4-FFF2-40B4-BE49-F238E27FC236}">
                <a16:creationId xmlns:a16="http://schemas.microsoft.com/office/drawing/2014/main" id="{0FB37B59-2B78-502B-F50F-B95AAF62F276}"/>
              </a:ext>
            </a:extLst>
          </cdr:cNvPr>
          <cdr:cNvGrpSpPr/>
        </cdr:nvGrpSpPr>
        <cdr:grpSpPr>
          <a:xfrm xmlns:a="http://schemas.openxmlformats.org/drawingml/2006/main">
            <a:off x="1097765" y="664057"/>
            <a:ext cx="314404" cy="4661467"/>
            <a:chOff x="1097755" y="664087"/>
            <a:chExt cx="314404" cy="4661449"/>
          </a:xfrm>
        </cdr:grpSpPr>
        <cdr:sp macro="" textlink="">
          <cdr:nvSpPr>
            <cdr:cNvPr id="12" name="CuadroTexto 1"/>
            <cdr:cNvSpPr txBox="1"/>
          </cdr:nvSpPr>
          <cdr:spPr>
            <a:xfrm xmlns:a="http://schemas.openxmlformats.org/drawingml/2006/main" rot="16200000">
              <a:off x="961252" y="800590"/>
              <a:ext cx="587410" cy="3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CEDEX</a:t>
              </a:r>
            </a:p>
          </cdr:txBody>
        </cdr:sp>
        <cdr:sp macro="" textlink="">
          <cdr:nvSpPr>
            <cdr:cNvPr id="15" name="Rectángulo 14"/>
            <cdr:cNvSpPr/>
          </cdr:nvSpPr>
          <cdr:spPr>
            <a:xfrm xmlns:a="http://schemas.openxmlformats.org/drawingml/2006/main">
              <a:off x="1130823" y="2019325"/>
              <a:ext cx="230079" cy="3306211"/>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sp macro="" textlink="">
        <cdr:nvSpPr>
          <cdr:cNvPr id="29" name="Rectángulo 28"/>
          <cdr:cNvSpPr/>
        </cdr:nvSpPr>
        <cdr:spPr>
          <a:xfrm xmlns:a="http://schemas.openxmlformats.org/drawingml/2006/main">
            <a:off x="1132114" y="682171"/>
            <a:ext cx="226451" cy="1337129"/>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29.xml><?xml version="1.0" encoding="utf-8"?>
<xdr:wsDr xmlns:xdr="http://schemas.openxmlformats.org/drawingml/2006/spreadsheetDrawing" xmlns:a="http://schemas.openxmlformats.org/drawingml/2006/main">
  <xdr:twoCellAnchor>
    <xdr:from>
      <xdr:col>0</xdr:col>
      <xdr:colOff>294410</xdr:colOff>
      <xdr:row>39</xdr:row>
      <xdr:rowOff>173181</xdr:rowOff>
    </xdr:from>
    <xdr:to>
      <xdr:col>11</xdr:col>
      <xdr:colOff>363683</xdr:colOff>
      <xdr:row>62</xdr:row>
      <xdr:rowOff>86590</xdr:rowOff>
    </xdr:to>
    <xdr:sp macro="" textlink="">
      <xdr:nvSpPr>
        <xdr:cNvPr id="2" name="Rectángulo 1">
          <a:extLst>
            <a:ext uri="{FF2B5EF4-FFF2-40B4-BE49-F238E27FC236}">
              <a16:creationId xmlns:a16="http://schemas.microsoft.com/office/drawing/2014/main" id="{00000000-0008-0000-1100-000002000000}"/>
            </a:ext>
          </a:extLst>
        </xdr:cNvPr>
        <xdr:cNvSpPr/>
      </xdr:nvSpPr>
      <xdr:spPr>
        <a:xfrm>
          <a:off x="294410" y="7619999"/>
          <a:ext cx="8589818" cy="429490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800"/>
            <a:t>CALCULO DEL EXCEDENTE:</a:t>
          </a:r>
        </a:p>
        <a:p>
          <a:pPr algn="l"/>
          <a:endParaRPr lang="es-ES" sz="1800"/>
        </a:p>
        <a:p>
          <a:pPr algn="l"/>
          <a:endParaRPr lang="es-ES" sz="1800"/>
        </a:p>
        <a:p>
          <a:pPr algn="l"/>
          <a:r>
            <a:rPr lang="es-ES" sz="1800"/>
            <a:t>V (m3) = Area (Zona estudio y playas) *  Profundidad sedimento </a:t>
          </a:r>
          <a:r>
            <a:rPr lang="es-ES" sz="1800" baseline="0"/>
            <a:t> = </a:t>
          </a:r>
        </a:p>
        <a:p>
          <a:pPr algn="l"/>
          <a:r>
            <a:rPr lang="es-ES" sz="1800" baseline="0"/>
            <a:t>            </a:t>
          </a:r>
          <a:r>
            <a:rPr lang="es-ES" sz="1800"/>
            <a:t> =</a:t>
          </a:r>
          <a:r>
            <a:rPr lang="es-ES" sz="1800" baseline="0"/>
            <a:t> (4.500.000 m2 + 45.000 m2 )  * 10 cm = </a:t>
          </a:r>
        </a:p>
        <a:p>
          <a:pPr algn="l"/>
          <a:r>
            <a:rPr lang="es-ES" sz="1800" baseline="0"/>
            <a:t>             = 4.545.000 m2 * 0.1 m = </a:t>
          </a:r>
        </a:p>
        <a:p>
          <a:pPr algn="l"/>
          <a:r>
            <a:rPr lang="es-ES" sz="1800" baseline="0"/>
            <a:t>             = 450.000 m3</a:t>
          </a:r>
        </a:p>
        <a:p>
          <a:pPr algn="l"/>
          <a:endParaRPr lang="es-ES" sz="1800" baseline="0"/>
        </a:p>
        <a:p>
          <a:pPr algn="l"/>
          <a:r>
            <a:rPr lang="es-ES" sz="1800" baseline="0"/>
            <a:t>Arena = V (m3) * Densidad (kg/m3) = </a:t>
          </a:r>
        </a:p>
        <a:p>
          <a:pPr algn="l"/>
          <a:r>
            <a:rPr lang="es-ES" sz="1800" baseline="0"/>
            <a:t>            = 450.000 m3 * 1600 kg / m3 = </a:t>
          </a:r>
        </a:p>
        <a:p>
          <a:pPr algn="l"/>
          <a:r>
            <a:rPr lang="es-ES" sz="1800" baseline="0"/>
            <a:t>            = 240.000.000 kg  de arena en el volumen</a:t>
          </a:r>
        </a:p>
        <a:p>
          <a:pPr algn="l"/>
          <a:endParaRPr lang="es-ES" sz="1800" baseline="0"/>
        </a:p>
        <a:p>
          <a:pPr algn="l"/>
          <a:r>
            <a:rPr lang="es-ES" sz="1800" baseline="0"/>
            <a:t>Metal total = promedio metal total (mg/kg) * arena (kg) =  metal total en el volumen</a:t>
          </a:r>
        </a:p>
        <a:p>
          <a:pPr algn="l"/>
          <a:endParaRPr lang="es-ES" sz="1800" baseline="0"/>
        </a:p>
        <a:p>
          <a:pPr algn="l"/>
          <a:r>
            <a:rPr lang="es-ES" sz="1800" baseline="0"/>
            <a:t>EXCEDENTE = Metal total Playas  - Metal total estacion</a:t>
          </a:r>
        </a:p>
        <a:p>
          <a:pPr algn="l"/>
          <a:endParaRPr lang="es-ES" sz="1800" baseline="0"/>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10421471" cy="6078325"/>
    <xdr:graphicFrame macro="">
      <xdr:nvGraphicFramePr>
        <xdr:cNvPr id="2" name="Gráfico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163286</xdr:colOff>
      <xdr:row>32</xdr:row>
      <xdr:rowOff>149679</xdr:rowOff>
    </xdr:from>
    <xdr:to>
      <xdr:col>8</xdr:col>
      <xdr:colOff>340425</xdr:colOff>
      <xdr:row>47</xdr:row>
      <xdr:rowOff>172162</xdr:rowOff>
    </xdr:to>
    <xdr:grpSp>
      <xdr:nvGrpSpPr>
        <xdr:cNvPr id="7" name="Grupo 6">
          <a:extLst>
            <a:ext uri="{FF2B5EF4-FFF2-40B4-BE49-F238E27FC236}">
              <a16:creationId xmlns:a16="http://schemas.microsoft.com/office/drawing/2014/main" id="{00000000-0008-0000-0400-000007000000}"/>
            </a:ext>
          </a:extLst>
        </xdr:cNvPr>
        <xdr:cNvGrpSpPr/>
      </xdr:nvGrpSpPr>
      <xdr:grpSpPr>
        <a:xfrm>
          <a:off x="2449286" y="6126150"/>
          <a:ext cx="3987139" cy="2823953"/>
          <a:chOff x="2449286" y="6245679"/>
          <a:chExt cx="3987139"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2449286" y="6245679"/>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449286" y="6245679"/>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659771" y="7086921"/>
            <a:ext cx="776654" cy="1351500"/>
          </a:xfrm>
          <a:prstGeom prst="rect">
            <a:avLst/>
          </a:prstGeom>
        </xdr:spPr>
      </xdr:pic>
    </xdr:grpSp>
    <xdr:clientData/>
  </xdr:twoCellAnchor>
</xdr:wsDr>
</file>

<file path=xl/drawings/drawing4.xml><?xml version="1.0" encoding="utf-8"?>
<c:userShapes xmlns:c="http://schemas.openxmlformats.org/drawingml/2006/chart">
  <cdr:relSizeAnchor xmlns:cdr="http://schemas.openxmlformats.org/drawingml/2006/chartDrawing">
    <cdr:from>
      <cdr:x>0.10683</cdr:x>
      <cdr:y>0.11361</cdr:y>
    </cdr:from>
    <cdr:to>
      <cdr:x>0.14063</cdr:x>
      <cdr:y>0.87754</cdr:y>
    </cdr:to>
    <cdr:grpSp>
      <cdr:nvGrpSpPr>
        <cdr:cNvPr id="4" name="Grupo 3">
          <a:extLst xmlns:a="http://schemas.openxmlformats.org/drawingml/2006/main">
            <a:ext uri="{FF2B5EF4-FFF2-40B4-BE49-F238E27FC236}">
              <a16:creationId xmlns:a16="http://schemas.microsoft.com/office/drawing/2014/main" id="{530638F5-2B99-0FD0-E8B3-07F950D952D7}"/>
            </a:ext>
          </a:extLst>
        </cdr:cNvPr>
        <cdr:cNvGrpSpPr/>
      </cdr:nvGrpSpPr>
      <cdr:grpSpPr>
        <a:xfrm xmlns:a="http://schemas.openxmlformats.org/drawingml/2006/main">
          <a:off x="1113326" y="690559"/>
          <a:ext cx="352245" cy="4643414"/>
          <a:chOff x="1706571" y="689535"/>
          <a:chExt cx="314311" cy="4644240"/>
        </a:xfrm>
      </cdr:grpSpPr>
      <cdr:sp macro="" textlink="">
        <cdr:nvSpPr>
          <cdr:cNvPr id="21" name="Rectángulo 20"/>
          <cdr:cNvSpPr/>
        </cdr:nvSpPr>
        <cdr:spPr>
          <a:xfrm xmlns:a="http://schemas.openxmlformats.org/drawingml/2006/main">
            <a:off x="1720477" y="689535"/>
            <a:ext cx="230079" cy="2693787"/>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3383322"/>
            <a:ext cx="230079" cy="1950453"/>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0.07319</cdr:x>
      <cdr:y>0.11131</cdr:y>
    </cdr:from>
    <cdr:to>
      <cdr:x>0.10696</cdr:x>
      <cdr:y>0.8757</cdr:y>
    </cdr:to>
    <cdr:grpSp>
      <cdr:nvGrpSpPr>
        <cdr:cNvPr id="9" name="Grupo 8">
          <a:extLst xmlns:a="http://schemas.openxmlformats.org/drawingml/2006/main">
            <a:ext uri="{FF2B5EF4-FFF2-40B4-BE49-F238E27FC236}">
              <a16:creationId xmlns:a16="http://schemas.microsoft.com/office/drawing/2014/main" id="{A8680045-C75E-3EEE-9907-74DB8278F5EE}"/>
            </a:ext>
          </a:extLst>
        </cdr:cNvPr>
        <cdr:cNvGrpSpPr/>
      </cdr:nvGrpSpPr>
      <cdr:grpSpPr>
        <a:xfrm xmlns:a="http://schemas.openxmlformats.org/drawingml/2006/main">
          <a:off x="762747" y="676578"/>
          <a:ext cx="351934" cy="4646211"/>
          <a:chOff x="1" y="139699"/>
          <a:chExt cx="314081" cy="4505566"/>
        </a:xfrm>
      </cdr:grpSpPr>
      <cdr:grpSp>
        <cdr:nvGrpSpPr>
          <cdr:cNvPr id="10" name="Grupo 9">
            <a:extLst xmlns:a="http://schemas.openxmlformats.org/drawingml/2006/main">
              <a:ext uri="{FF2B5EF4-FFF2-40B4-BE49-F238E27FC236}">
                <a16:creationId xmlns:a16="http://schemas.microsoft.com/office/drawing/2014/main" id="{26B296A4-E945-B303-A4F1-0EF4749F9C7B}"/>
              </a:ext>
            </a:extLst>
          </cdr:cNvPr>
          <cdr:cNvGrpSpPr/>
        </cdr:nvGrpSpPr>
        <cdr:grpSpPr>
          <a:xfrm xmlns:a="http://schemas.openxmlformats.org/drawingml/2006/main">
            <a:off x="1" y="139699"/>
            <a:ext cx="314081" cy="4505566"/>
            <a:chOff x="1" y="143458"/>
            <a:chExt cx="313851" cy="4626797"/>
          </a:xfrm>
        </cdr:grpSpPr>
        <cdr:sp macro="" textlink="">
          <cdr:nvSpPr>
            <cdr:cNvPr id="15" name="Rectángulo 14"/>
            <cdr:cNvSpPr/>
          </cdr:nvSpPr>
          <cdr:spPr>
            <a:xfrm xmlns:a="http://schemas.openxmlformats.org/drawingml/2006/main">
              <a:off x="35114" y="4339295"/>
              <a:ext cx="229743" cy="430960"/>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6" name="CuadroTexto 1"/>
            <cdr:cNvSpPr txBox="1"/>
          </cdr:nvSpPr>
          <cdr:spPr>
            <a:xfrm xmlns:a="http://schemas.openxmlformats.org/drawingml/2006/main" rot="16200000">
              <a:off x="-119648" y="263107"/>
              <a:ext cx="553149" cy="3138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11" name="Rectángulo 10"/>
          <cdr:cNvSpPr/>
        </cdr:nvSpPr>
        <cdr:spPr>
          <a:xfrm xmlns:a="http://schemas.openxmlformats.org/drawingml/2006/main">
            <a:off x="39767" y="146270"/>
            <a:ext cx="225878" cy="1727638"/>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2" name="Rectángulo 11"/>
          <cdr:cNvSpPr/>
        </cdr:nvSpPr>
        <cdr:spPr>
          <a:xfrm xmlns:a="http://schemas.openxmlformats.org/drawingml/2006/main">
            <a:off x="37047" y="1880476"/>
            <a:ext cx="228600" cy="2351691"/>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5.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0</xdr:colOff>
      <xdr:row>34</xdr:row>
      <xdr:rowOff>0</xdr:rowOff>
    </xdr:from>
    <xdr:to>
      <xdr:col>8</xdr:col>
      <xdr:colOff>176893</xdr:colOff>
      <xdr:row>49</xdr:row>
      <xdr:rowOff>22483</xdr:rowOff>
    </xdr:to>
    <xdr:grpSp>
      <xdr:nvGrpSpPr>
        <xdr:cNvPr id="4" name="Grupo 3">
          <a:extLst>
            <a:ext uri="{FF2B5EF4-FFF2-40B4-BE49-F238E27FC236}">
              <a16:creationId xmlns:a16="http://schemas.microsoft.com/office/drawing/2014/main" id="{00000000-0008-0000-0500-000004000000}"/>
            </a:ext>
          </a:extLst>
        </xdr:cNvPr>
        <xdr:cNvGrpSpPr/>
      </xdr:nvGrpSpPr>
      <xdr:grpSpPr>
        <a:xfrm>
          <a:off x="2286000" y="6261100"/>
          <a:ext cx="3986893" cy="2784733"/>
          <a:chOff x="2286000" y="64770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2286000" y="64770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86000" y="64770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42857" y="7388678"/>
            <a:ext cx="776654" cy="1351500"/>
          </a:xfrm>
          <a:prstGeom prst="rect">
            <a:avLst/>
          </a:prstGeom>
        </xdr:spPr>
      </xdr:pic>
    </xdr:grpSp>
    <xdr:clientData/>
  </xdr:twoCellAnchor>
</xdr:wsDr>
</file>

<file path=xl/drawings/drawing6.xml><?xml version="1.0" encoding="utf-8"?>
<c:userShapes xmlns:c="http://schemas.openxmlformats.org/drawingml/2006/chart">
  <cdr:relSizeAnchor xmlns:cdr="http://schemas.openxmlformats.org/drawingml/2006/chartDrawing">
    <cdr:from>
      <cdr:x>0.08987</cdr:x>
      <cdr:y>0.11344</cdr:y>
    </cdr:from>
    <cdr:to>
      <cdr:x>0.12367</cdr:x>
      <cdr:y>0.87751</cdr:y>
    </cdr:to>
    <cdr:grpSp>
      <cdr:nvGrpSpPr>
        <cdr:cNvPr id="4" name="Grupo 3">
          <a:extLst xmlns:a="http://schemas.openxmlformats.org/drawingml/2006/main">
            <a:ext uri="{FF2B5EF4-FFF2-40B4-BE49-F238E27FC236}">
              <a16:creationId xmlns:a16="http://schemas.microsoft.com/office/drawing/2014/main" id="{0DD0F929-91C6-A021-967E-B8DCBBD6E5B2}"/>
            </a:ext>
          </a:extLst>
        </cdr:cNvPr>
        <cdr:cNvGrpSpPr/>
      </cdr:nvGrpSpPr>
      <cdr:grpSpPr>
        <a:xfrm xmlns:a="http://schemas.openxmlformats.org/drawingml/2006/main">
          <a:off x="835715" y="689525"/>
          <a:ext cx="314311" cy="4644266"/>
          <a:chOff x="1706571" y="689535"/>
          <a:chExt cx="314311" cy="4644239"/>
        </a:xfrm>
      </cdr:grpSpPr>
      <cdr:sp macro="" textlink="">
        <cdr:nvSpPr>
          <cdr:cNvPr id="21" name="Rectángulo 20"/>
          <cdr:cNvSpPr/>
        </cdr:nvSpPr>
        <cdr:spPr>
          <a:xfrm xmlns:a="http://schemas.openxmlformats.org/drawingml/2006/main">
            <a:off x="1720477" y="689535"/>
            <a:ext cx="230079" cy="4328221"/>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017755"/>
            <a:ext cx="230079" cy="316019"/>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7.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4</xdr:col>
      <xdr:colOff>0</xdr:colOff>
      <xdr:row>33</xdr:row>
      <xdr:rowOff>0</xdr:rowOff>
    </xdr:from>
    <xdr:to>
      <xdr:col>9</xdr:col>
      <xdr:colOff>176893</xdr:colOff>
      <xdr:row>48</xdr:row>
      <xdr:rowOff>22483</xdr:rowOff>
    </xdr:to>
    <xdr:grpSp>
      <xdr:nvGrpSpPr>
        <xdr:cNvPr id="7" name="Grupo 6">
          <a:extLst>
            <a:ext uri="{FF2B5EF4-FFF2-40B4-BE49-F238E27FC236}">
              <a16:creationId xmlns:a16="http://schemas.microsoft.com/office/drawing/2014/main" id="{00000000-0008-0000-0600-000007000000}"/>
            </a:ext>
          </a:extLst>
        </xdr:cNvPr>
        <xdr:cNvGrpSpPr/>
      </xdr:nvGrpSpPr>
      <xdr:grpSpPr>
        <a:xfrm>
          <a:off x="3048000" y="6076950"/>
          <a:ext cx="3986893" cy="2784733"/>
          <a:chOff x="3048000" y="6286500"/>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600-000003000000}"/>
                  </a:ext>
                </a:extLst>
              </xdr:cNvPr>
              <xdr:cNvGraphicFramePr/>
            </xdr:nvGraphicFramePr>
            <xdr:xfrm>
              <a:off x="3048000" y="6286500"/>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048000" y="6286500"/>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177643" y="7184572"/>
            <a:ext cx="776654" cy="1351500"/>
          </a:xfrm>
          <a:prstGeom prst="rect">
            <a:avLst/>
          </a:prstGeom>
        </xdr:spPr>
      </xdr:pic>
    </xdr:grpSp>
    <xdr:clientData/>
  </xdr:twoCellAnchor>
</xdr:wsDr>
</file>

<file path=xl/drawings/drawing8.xml><?xml version="1.0" encoding="utf-8"?>
<c:userShapes xmlns:c="http://schemas.openxmlformats.org/drawingml/2006/chart">
  <cdr:relSizeAnchor xmlns:cdr="http://schemas.openxmlformats.org/drawingml/2006/chartDrawing">
    <cdr:from>
      <cdr:x>0.1132</cdr:x>
      <cdr:y>0.11246</cdr:y>
    </cdr:from>
    <cdr:to>
      <cdr:x>0.14701</cdr:x>
      <cdr:y>0.87533</cdr:y>
    </cdr:to>
    <cdr:grpSp>
      <cdr:nvGrpSpPr>
        <cdr:cNvPr id="24" name="Grupo 23">
          <a:extLst xmlns:a="http://schemas.openxmlformats.org/drawingml/2006/main">
            <a:ext uri="{FF2B5EF4-FFF2-40B4-BE49-F238E27FC236}">
              <a16:creationId xmlns:a16="http://schemas.microsoft.com/office/drawing/2014/main" id="{FA24B212-74FD-7FB4-16F3-A216E232BAB2}"/>
            </a:ext>
          </a:extLst>
        </cdr:cNvPr>
        <cdr:cNvGrpSpPr/>
      </cdr:nvGrpSpPr>
      <cdr:grpSpPr>
        <a:xfrm xmlns:a="http://schemas.openxmlformats.org/drawingml/2006/main">
          <a:off x="1052664" y="683568"/>
          <a:ext cx="314404" cy="4636972"/>
          <a:chOff x="1097755" y="664087"/>
          <a:chExt cx="314404" cy="4661448"/>
        </a:xfrm>
      </cdr:grpSpPr>
      <cdr:sp macro="" textlink="">
        <cdr:nvSpPr>
          <cdr:cNvPr id="19" name="Rectángulo 18"/>
          <cdr:cNvSpPr/>
        </cdr:nvSpPr>
        <cdr:spPr>
          <a:xfrm xmlns:a="http://schemas.openxmlformats.org/drawingml/2006/main">
            <a:off x="1130821" y="680356"/>
            <a:ext cx="230079" cy="4463157"/>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2" name="CuadroTexto 1"/>
          <cdr:cNvSpPr txBox="1"/>
        </cdr:nvSpPr>
        <cdr:spPr>
          <a:xfrm xmlns:a="http://schemas.openxmlformats.org/drawingml/2006/main" rot="16200000">
            <a:off x="961252" y="800590"/>
            <a:ext cx="587410" cy="3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CEDEX</a:t>
            </a:r>
          </a:p>
        </cdr:txBody>
      </cdr:sp>
      <cdr:sp macro="" textlink="">
        <cdr:nvSpPr>
          <cdr:cNvPr id="15" name="Rectángulo 14"/>
          <cdr:cNvSpPr/>
        </cdr:nvSpPr>
        <cdr:spPr>
          <a:xfrm xmlns:a="http://schemas.openxmlformats.org/drawingml/2006/main">
            <a:off x="1130823" y="5135575"/>
            <a:ext cx="230079" cy="189960"/>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0.08375</cdr:x>
      <cdr:y>0.11193</cdr:y>
    </cdr:from>
    <cdr:to>
      <cdr:x>0.11755</cdr:x>
      <cdr:y>0.87624</cdr:y>
    </cdr:to>
    <cdr:grpSp>
      <cdr:nvGrpSpPr>
        <cdr:cNvPr id="25" name="Grupo 24">
          <a:extLst xmlns:a="http://schemas.openxmlformats.org/drawingml/2006/main">
            <a:ext uri="{FF2B5EF4-FFF2-40B4-BE49-F238E27FC236}">
              <a16:creationId xmlns:a16="http://schemas.microsoft.com/office/drawing/2014/main" id="{FD708FCA-CE07-668F-75D6-E74559F3E908}"/>
            </a:ext>
          </a:extLst>
        </cdr:cNvPr>
        <cdr:cNvGrpSpPr/>
      </cdr:nvGrpSpPr>
      <cdr:grpSpPr>
        <a:xfrm xmlns:a="http://schemas.openxmlformats.org/drawingml/2006/main">
          <a:off x="778804" y="680347"/>
          <a:ext cx="314311" cy="4645724"/>
          <a:chOff x="823936" y="680356"/>
          <a:chExt cx="314311" cy="4645711"/>
        </a:xfrm>
      </cdr:grpSpPr>
      <cdr:sp macro="" textlink="">
        <cdr:nvSpPr>
          <cdr:cNvPr id="20" name="Rectángulo 19"/>
          <cdr:cNvSpPr/>
        </cdr:nvSpPr>
        <cdr:spPr>
          <a:xfrm xmlns:a="http://schemas.openxmlformats.org/drawingml/2006/main">
            <a:off x="829906" y="680356"/>
            <a:ext cx="230079" cy="2335900"/>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1" name="CuadroTexto 10"/>
          <cdr:cNvSpPr txBox="1"/>
        </cdr:nvSpPr>
        <cdr:spPr>
          <a:xfrm xmlns:a="http://schemas.openxmlformats.org/drawingml/2006/main" rot="16200000">
            <a:off x="776313" y="739791"/>
            <a:ext cx="409557" cy="3143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100" b="1"/>
              <a:t>EPA</a:t>
            </a:r>
          </a:p>
        </cdr:txBody>
      </cdr:sp>
      <cdr:sp macro="" textlink="">
        <cdr:nvSpPr>
          <cdr:cNvPr id="17" name="Rectángulo 16"/>
          <cdr:cNvSpPr/>
        </cdr:nvSpPr>
        <cdr:spPr>
          <a:xfrm xmlns:a="http://schemas.openxmlformats.org/drawingml/2006/main">
            <a:off x="829905" y="3008319"/>
            <a:ext cx="230079" cy="2317748"/>
          </a:xfrm>
          <a:prstGeom xmlns:a="http://schemas.openxmlformats.org/drawingml/2006/main" prst="rect">
            <a:avLst/>
          </a:prstGeom>
          <a:solidFill xmlns:a="http://schemas.openxmlformats.org/drawingml/2006/main">
            <a:schemeClr val="accent2">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0.17921</cdr:x>
      <cdr:y>0.11179</cdr:y>
    </cdr:from>
    <cdr:to>
      <cdr:x>0.21301</cdr:x>
      <cdr:y>0.87586</cdr:y>
    </cdr:to>
    <cdr:grpSp>
      <cdr:nvGrpSpPr>
        <cdr:cNvPr id="4" name="Grupo 3">
          <a:extLst xmlns:a="http://schemas.openxmlformats.org/drawingml/2006/main">
            <a:ext uri="{FF2B5EF4-FFF2-40B4-BE49-F238E27FC236}">
              <a16:creationId xmlns:a16="http://schemas.microsoft.com/office/drawing/2014/main" id="{7C86EE6F-A88F-7728-A399-FF955995835D}"/>
            </a:ext>
          </a:extLst>
        </cdr:cNvPr>
        <cdr:cNvGrpSpPr/>
      </cdr:nvGrpSpPr>
      <cdr:grpSpPr>
        <a:xfrm xmlns:a="http://schemas.openxmlformats.org/drawingml/2006/main">
          <a:off x="1666500" y="679496"/>
          <a:ext cx="314312" cy="4644266"/>
          <a:chOff x="1706571" y="689536"/>
          <a:chExt cx="314311" cy="4644239"/>
        </a:xfrm>
      </cdr:grpSpPr>
      <cdr:sp macro="" textlink="">
        <cdr:nvSpPr>
          <cdr:cNvPr id="21" name="Rectángulo 20"/>
          <cdr:cNvSpPr/>
        </cdr:nvSpPr>
        <cdr:spPr>
          <a:xfrm xmlns:a="http://schemas.openxmlformats.org/drawingml/2006/main">
            <a:off x="1720477" y="689536"/>
            <a:ext cx="230079" cy="4469825"/>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13" name="CuadroTexto 1"/>
          <cdr:cNvSpPr txBox="1"/>
        </cdr:nvSpPr>
        <cdr:spPr>
          <a:xfrm xmlns:a="http://schemas.openxmlformats.org/drawingml/2006/main" rot="16200000">
            <a:off x="1608163" y="1450340"/>
            <a:ext cx="511127" cy="31431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IGME CONTROL I</a:t>
            </a:r>
          </a:p>
        </cdr:txBody>
      </cdr:sp>
      <cdr:sp macro="" textlink="">
        <cdr:nvSpPr>
          <cdr:cNvPr id="22" name="Rectángulo 21"/>
          <cdr:cNvSpPr/>
        </cdr:nvSpPr>
        <cdr:spPr>
          <a:xfrm xmlns:a="http://schemas.openxmlformats.org/drawingml/2006/main">
            <a:off x="1720477" y="5159360"/>
            <a:ext cx="230079" cy="174415"/>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dr:relSizeAnchor xmlns:cdr="http://schemas.openxmlformats.org/drawingml/2006/chartDrawing">
    <cdr:from>
      <cdr:x>0.14509</cdr:x>
      <cdr:y>0.1143</cdr:y>
    </cdr:from>
    <cdr:to>
      <cdr:x>0.17886</cdr:x>
      <cdr:y>0.87569</cdr:y>
    </cdr:to>
    <cdr:grpSp>
      <cdr:nvGrpSpPr>
        <cdr:cNvPr id="26" name="Grupo 25">
          <a:extLst xmlns:a="http://schemas.openxmlformats.org/drawingml/2006/main">
            <a:ext uri="{FF2B5EF4-FFF2-40B4-BE49-F238E27FC236}">
              <a16:creationId xmlns:a16="http://schemas.microsoft.com/office/drawing/2014/main" id="{B61D7B9C-419B-C7A7-BF57-57C5069B62BD}"/>
            </a:ext>
          </a:extLst>
        </cdr:cNvPr>
        <cdr:cNvGrpSpPr/>
      </cdr:nvGrpSpPr>
      <cdr:grpSpPr>
        <a:xfrm xmlns:a="http://schemas.openxmlformats.org/drawingml/2006/main">
          <a:off x="1349214" y="694753"/>
          <a:ext cx="314032" cy="4627975"/>
          <a:chOff x="0" y="0"/>
          <a:chExt cx="314081" cy="4645265"/>
        </a:xfrm>
      </cdr:grpSpPr>
      <cdr:grpSp>
        <cdr:nvGrpSpPr>
          <cdr:cNvPr id="27" name="Grupo 26">
            <a:extLst xmlns:a="http://schemas.openxmlformats.org/drawingml/2006/main">
              <a:ext uri="{FF2B5EF4-FFF2-40B4-BE49-F238E27FC236}">
                <a16:creationId xmlns:a16="http://schemas.microsoft.com/office/drawing/2014/main" id="{5B1CF67F-1BF2-5380-4B62-2A968FAA94B8}"/>
              </a:ext>
            </a:extLst>
          </cdr:cNvPr>
          <cdr:cNvGrpSpPr/>
        </cdr:nvGrpSpPr>
        <cdr:grpSpPr>
          <a:xfrm xmlns:a="http://schemas.openxmlformats.org/drawingml/2006/main">
            <a:off x="0" y="0"/>
            <a:ext cx="314081" cy="4645265"/>
            <a:chOff x="0" y="0"/>
            <a:chExt cx="313851" cy="4770255"/>
          </a:xfrm>
        </cdr:grpSpPr>
        <cdr:sp macro="" textlink="">
          <cdr:nvSpPr>
            <cdr:cNvPr id="30" name="Rectángulo 29"/>
            <cdr:cNvSpPr/>
          </cdr:nvSpPr>
          <cdr:spPr>
            <a:xfrm xmlns:a="http://schemas.openxmlformats.org/drawingml/2006/main">
              <a:off x="40019" y="0"/>
              <a:ext cx="227504" cy="3130958"/>
            </a:xfrm>
            <a:prstGeom xmlns:a="http://schemas.openxmlformats.org/drawingml/2006/main" prst="rect">
              <a:avLst/>
            </a:prstGeom>
            <a:solidFill xmlns:a="http://schemas.openxmlformats.org/drawingml/2006/main">
              <a:srgbClr val="FF0000">
                <a:alpha val="50196"/>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31" name="Rectángulo 30"/>
            <cdr:cNvSpPr/>
          </cdr:nvSpPr>
          <cdr:spPr>
            <a:xfrm xmlns:a="http://schemas.openxmlformats.org/drawingml/2006/main">
              <a:off x="40019" y="4648000"/>
              <a:ext cx="224838" cy="122255"/>
            </a:xfrm>
            <a:prstGeom xmlns:a="http://schemas.openxmlformats.org/drawingml/2006/main" prst="rect">
              <a:avLst/>
            </a:prstGeom>
            <a:solidFill xmlns:a="http://schemas.openxmlformats.org/drawingml/2006/main">
              <a:schemeClr val="accent6">
                <a:alpha val="50196"/>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32" name="CuadroTexto 1"/>
            <cdr:cNvSpPr txBox="1"/>
          </cdr:nvSpPr>
          <cdr:spPr>
            <a:xfrm xmlns:a="http://schemas.openxmlformats.org/drawingml/2006/main" rot="16200000">
              <a:off x="-105572" y="138019"/>
              <a:ext cx="524996" cy="3138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100" b="1"/>
                <a:t>NOAA</a:t>
              </a:r>
            </a:p>
          </cdr:txBody>
        </cdr:sp>
      </cdr:grpSp>
      <cdr:sp macro="" textlink="">
        <cdr:nvSpPr>
          <cdr:cNvPr id="28" name="Rectángulo 27"/>
          <cdr:cNvSpPr/>
        </cdr:nvSpPr>
        <cdr:spPr>
          <a:xfrm xmlns:a="http://schemas.openxmlformats.org/drawingml/2006/main">
            <a:off x="39767" y="3048921"/>
            <a:ext cx="225878" cy="1352085"/>
          </a:xfrm>
          <a:prstGeom xmlns:a="http://schemas.openxmlformats.org/drawingml/2006/main" prst="rect">
            <a:avLst/>
          </a:prstGeom>
          <a:solidFill xmlns:a="http://schemas.openxmlformats.org/drawingml/2006/main">
            <a:schemeClr val="accent2">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sp macro="" textlink="">
        <cdr:nvSpPr>
          <cdr:cNvPr id="29" name="Rectángulo 28"/>
          <cdr:cNvSpPr/>
        </cdr:nvSpPr>
        <cdr:spPr>
          <a:xfrm xmlns:a="http://schemas.openxmlformats.org/drawingml/2006/main">
            <a:off x="37047" y="4401006"/>
            <a:ext cx="228600" cy="130098"/>
          </a:xfrm>
          <a:prstGeom xmlns:a="http://schemas.openxmlformats.org/drawingml/2006/main" prst="rect">
            <a:avLst/>
          </a:prstGeom>
          <a:solidFill xmlns:a="http://schemas.openxmlformats.org/drawingml/2006/main">
            <a:srgbClr val="FFFF00">
              <a:alpha val="50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ES"/>
          </a:p>
        </cdr:txBody>
      </cdr:sp>
    </cdr:grpSp>
  </cdr:relSizeAnchor>
</c:userShapes>
</file>

<file path=xl/drawings/drawing9.xml><?xml version="1.0" encoding="utf-8"?>
<xdr:wsDr xmlns:xdr="http://schemas.openxmlformats.org/drawingml/2006/spreadsheetDrawing" xmlns:a="http://schemas.openxmlformats.org/drawingml/2006/main">
  <xdr:absoluteAnchor>
    <xdr:pos x="0" y="0"/>
    <xdr:ext cx="9299149" cy="6078325"/>
    <xdr:graphicFrame macro="">
      <xdr:nvGraphicFramePr>
        <xdr:cNvPr id="2" name="Gráfico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2</xdr:col>
      <xdr:colOff>750866</xdr:colOff>
      <xdr:row>32</xdr:row>
      <xdr:rowOff>138545</xdr:rowOff>
    </xdr:from>
    <xdr:to>
      <xdr:col>8</xdr:col>
      <xdr:colOff>165759</xdr:colOff>
      <xdr:row>47</xdr:row>
      <xdr:rowOff>161028</xdr:rowOff>
    </xdr:to>
    <xdr:grpSp>
      <xdr:nvGrpSpPr>
        <xdr:cNvPr id="7" name="Grupo 6">
          <a:extLst>
            <a:ext uri="{FF2B5EF4-FFF2-40B4-BE49-F238E27FC236}">
              <a16:creationId xmlns:a16="http://schemas.microsoft.com/office/drawing/2014/main" id="{00000000-0008-0000-0700-000007000000}"/>
            </a:ext>
          </a:extLst>
        </xdr:cNvPr>
        <xdr:cNvGrpSpPr/>
      </xdr:nvGrpSpPr>
      <xdr:grpSpPr>
        <a:xfrm>
          <a:off x="2274866" y="6008767"/>
          <a:ext cx="3986893" cy="2774150"/>
          <a:chOff x="2274866" y="6234545"/>
          <a:chExt cx="3986893" cy="2879983"/>
        </a:xfrm>
      </xdr:grpSpPr>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2274866" y="6234545"/>
              <a:ext cx="3986893" cy="2879983"/>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74866" y="6234545"/>
                <a:ext cx="3986893" cy="2879983"/>
              </a:xfrm>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29250" y="7089321"/>
            <a:ext cx="776654" cy="1351500"/>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E10" totalsRowShown="0">
  <autoFilter ref="B2:E10" xr:uid="{00000000-0009-0000-0100-000002000000}"/>
  <tableColumns count="4">
    <tableColumn id="1" xr3:uid="{00000000-0010-0000-0000-000001000000}" name="METALS"/>
    <tableColumn id="2" xr3:uid="{00000000-0010-0000-0000-000002000000}" name="Not polluted"/>
    <tableColumn id="3" xr3:uid="{00000000-0010-0000-0000-000003000000}" name="Moderately polluted"/>
    <tableColumn id="4" xr3:uid="{00000000-0010-0000-0000-000004000000}" name="Heavily polluted"/>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B13:D21" totalsRowShown="0">
  <autoFilter ref="B13:D21" xr:uid="{00000000-0009-0000-0100-000003000000}"/>
  <tableColumns count="3">
    <tableColumn id="1" xr3:uid="{00000000-0010-0000-0100-000001000000}" name="Metals"/>
    <tableColumn id="2" xr3:uid="{00000000-0010-0000-0100-000002000000}" name="C0"/>
    <tableColumn id="3" xr3:uid="{00000000-0010-0000-0100-000003000000}" name="C10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a6" displayName="Tabla6" ref="B24:D35" totalsRowShown="0" headerRowDxfId="10">
  <autoFilter ref="B24:D35" xr:uid="{00000000-0009-0000-0100-000006000000}"/>
  <tableColumns count="3">
    <tableColumn id="1" xr3:uid="{00000000-0010-0000-0200-000001000000}" name="CONCENTRACIONES " dataDxfId="9"/>
    <tableColumn id="2" xr3:uid="{00000000-0010-0000-0200-000002000000}" name="LÍMITE EN "/>
    <tableColumn id="3" xr3:uid="{00000000-0010-0000-0200-000003000000}" name="SEDIMENTOS"/>
  </tableColumns>
  <tableStyleInfo name="TableStyleMedium18"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N77:T90" totalsRowShown="0" headerRowDxfId="8">
  <autoFilter ref="N77:T90" xr:uid="{00000000-0009-0000-0100-000004000000}"/>
  <tableColumns count="7">
    <tableColumn id="1" xr3:uid="{00000000-0010-0000-0300-000001000000}" name="Estación"/>
    <tableColumn id="2" xr3:uid="{00000000-0010-0000-0300-000002000000}" name="Ciudad_x000a_Jardín A"/>
    <tableColumn id="3" xr3:uid="{00000000-0010-0000-0300-000003000000}" name="Ciudad_x000a_Jardín B"/>
    <tableColumn id="4" xr3:uid="{00000000-0010-0000-0300-000004000000}" name="Can Pera_x000a_Antoni"/>
    <tableColumn id="5" xr3:uid="{00000000-0010-0000-0300-000005000000}" name="Media" dataDxfId="7"/>
    <tableColumn id="6" xr3:uid="{00000000-0010-0000-0300-000006000000}" name="Mediana"/>
    <tableColumn id="7" xr3:uid="{00000000-0010-0000-0300-000007000000}" name="Desv. típica"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a8" displayName="Tabla8" ref="M41:P46" totalsRowShown="0" headerRowDxfId="5" dataDxfId="4">
  <autoFilter ref="M41:P46" xr:uid="{00000000-0009-0000-0100-000008000000}"/>
  <tableColumns count="4">
    <tableColumn id="1" xr3:uid="{00000000-0010-0000-0400-000001000000}" name="Estación" dataDxfId="3"/>
    <tableColumn id="2" xr3:uid="{00000000-0010-0000-0400-000002000000}" name="Metal Promedio (mg metal /kg arena)" dataDxfId="2"/>
    <tableColumn id="3" xr3:uid="{00000000-0010-0000-0400-000003000000}" name="Metal en el volumen (Tn)" dataDxfId="1">
      <calculatedColumnFormula>N42*240000000/1000000000</calculatedColumnFormula>
    </tableColumn>
    <tableColumn id="4" xr3:uid="{00000000-0010-0000-0400-000004000000}" name="Excedente (T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2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74"/>
  <sheetViews>
    <sheetView zoomScale="70" zoomScaleNormal="70" workbookViewId="0">
      <selection activeCell="M78" sqref="M78"/>
    </sheetView>
  </sheetViews>
  <sheetFormatPr baseColWidth="10" defaultColWidth="11.453125" defaultRowHeight="14.5" x14ac:dyDescent="0.35"/>
  <cols>
    <col min="1" max="6" width="11.453125" style="54"/>
    <col min="7" max="7" width="13.54296875" style="54" bestFit="1" customWidth="1"/>
    <col min="8" max="16384" width="11.453125" style="54"/>
  </cols>
  <sheetData>
    <row r="1" spans="1:36" x14ac:dyDescent="0.35">
      <c r="B1" s="56" t="s">
        <v>359</v>
      </c>
      <c r="C1" s="57"/>
      <c r="D1" s="57"/>
      <c r="E1" s="57"/>
      <c r="F1" s="57"/>
      <c r="L1" s="57"/>
      <c r="Q1" s="57"/>
      <c r="R1" s="57"/>
      <c r="S1" s="57"/>
      <c r="T1" s="57"/>
      <c r="U1" s="57"/>
      <c r="Y1" s="57"/>
      <c r="Z1" s="57"/>
      <c r="AA1" s="57"/>
      <c r="AB1" s="57"/>
      <c r="AC1" s="57"/>
    </row>
    <row r="2" spans="1:36" x14ac:dyDescent="0.3">
      <c r="B2" s="58" t="s">
        <v>360</v>
      </c>
      <c r="C2" s="57"/>
      <c r="D2" s="57"/>
      <c r="E2" s="57"/>
      <c r="F2" s="57"/>
      <c r="L2" s="57"/>
      <c r="Q2" s="57"/>
      <c r="R2" s="57"/>
      <c r="S2" s="57"/>
      <c r="T2" s="57"/>
      <c r="U2" s="57"/>
      <c r="Y2" s="57"/>
      <c r="Z2" s="57"/>
      <c r="AA2" s="57"/>
      <c r="AB2" s="57"/>
      <c r="AC2" s="57"/>
    </row>
    <row r="3" spans="1:36" x14ac:dyDescent="0.35">
      <c r="B3" s="56" t="s">
        <v>361</v>
      </c>
      <c r="C3" s="57"/>
      <c r="D3" s="57"/>
      <c r="E3" s="57"/>
      <c r="F3" s="57"/>
      <c r="L3" s="57"/>
      <c r="Q3" s="57"/>
      <c r="R3" s="57"/>
      <c r="S3" s="57"/>
      <c r="T3" s="57"/>
      <c r="U3" s="57"/>
      <c r="Y3" s="57"/>
      <c r="Z3" s="57"/>
      <c r="AA3" s="57"/>
      <c r="AB3" s="57"/>
      <c r="AC3" s="57"/>
    </row>
    <row r="4" spans="1:36" x14ac:dyDescent="0.35">
      <c r="B4" s="56"/>
      <c r="C4" s="57"/>
      <c r="D4" s="57"/>
      <c r="E4" s="57"/>
      <c r="F4" s="57"/>
      <c r="L4" s="57"/>
      <c r="Q4" s="57"/>
      <c r="R4" s="57"/>
      <c r="S4" s="57"/>
      <c r="T4" s="57"/>
      <c r="U4" s="57"/>
      <c r="Y4" s="57"/>
      <c r="Z4" s="57"/>
      <c r="AA4" s="57"/>
      <c r="AB4" s="57"/>
      <c r="AC4" s="57"/>
    </row>
    <row r="5" spans="1:36" x14ac:dyDescent="0.35">
      <c r="AJ5" s="53"/>
    </row>
    <row r="6" spans="1:36" x14ac:dyDescent="0.35">
      <c r="A6" s="59" t="s">
        <v>235</v>
      </c>
      <c r="B6" s="59" t="s">
        <v>227</v>
      </c>
      <c r="C6" s="59" t="s">
        <v>0</v>
      </c>
      <c r="D6" s="59" t="s">
        <v>403</v>
      </c>
      <c r="E6" s="59" t="s">
        <v>402</v>
      </c>
      <c r="F6" s="59" t="s">
        <v>407</v>
      </c>
      <c r="G6" s="59" t="s">
        <v>38</v>
      </c>
      <c r="H6" s="59" t="s">
        <v>44</v>
      </c>
      <c r="I6" s="59" t="s">
        <v>42</v>
      </c>
      <c r="J6" s="59" t="s">
        <v>49</v>
      </c>
      <c r="K6" s="59" t="s">
        <v>36</v>
      </c>
      <c r="L6" s="59" t="s">
        <v>362</v>
      </c>
      <c r="M6" s="59" t="s">
        <v>35</v>
      </c>
      <c r="N6" s="59" t="s">
        <v>46</v>
      </c>
      <c r="O6" s="59" t="s">
        <v>33</v>
      </c>
      <c r="P6" s="59" t="s">
        <v>37</v>
      </c>
      <c r="Q6" s="59" t="s">
        <v>364</v>
      </c>
      <c r="R6" s="59" t="s">
        <v>217</v>
      </c>
      <c r="S6" s="59" t="s">
        <v>363</v>
      </c>
      <c r="T6" s="59" t="s">
        <v>358</v>
      </c>
      <c r="U6" s="59" t="s">
        <v>365</v>
      </c>
      <c r="V6" s="59" t="s">
        <v>40</v>
      </c>
      <c r="W6" s="59" t="s">
        <v>39</v>
      </c>
      <c r="X6" s="59" t="s">
        <v>34</v>
      </c>
      <c r="Y6" s="59" t="s">
        <v>366</v>
      </c>
      <c r="Z6" s="59" t="s">
        <v>367</v>
      </c>
      <c r="AA6" s="59" t="s">
        <v>368</v>
      </c>
      <c r="AB6" s="59" t="s">
        <v>369</v>
      </c>
      <c r="AC6" s="59" t="s">
        <v>31</v>
      </c>
      <c r="AD6" s="59" t="s">
        <v>32</v>
      </c>
      <c r="AE6" s="59" t="s">
        <v>41</v>
      </c>
      <c r="AF6" s="59" t="s">
        <v>43</v>
      </c>
      <c r="AG6" s="59" t="s">
        <v>45</v>
      </c>
      <c r="AH6" s="59" t="s">
        <v>47</v>
      </c>
      <c r="AI6" s="59" t="s">
        <v>48</v>
      </c>
      <c r="AJ6" s="59" t="s">
        <v>101</v>
      </c>
    </row>
    <row r="7" spans="1:36" x14ac:dyDescent="0.35">
      <c r="A7" s="54" t="s">
        <v>247</v>
      </c>
      <c r="B7" s="60" t="s">
        <v>74</v>
      </c>
      <c r="C7" s="54" t="s">
        <v>75</v>
      </c>
      <c r="D7" s="53">
        <v>28.693009118541028</v>
      </c>
      <c r="E7" s="53">
        <v>69.613547546678248</v>
      </c>
      <c r="F7" s="53">
        <f>100-D7-E7</f>
        <v>1.6934433347807243</v>
      </c>
      <c r="G7" s="53">
        <v>7.9017930040798436</v>
      </c>
      <c r="H7" s="53">
        <v>118.29350683474694</v>
      </c>
      <c r="I7" s="53">
        <v>10.397352999134764</v>
      </c>
      <c r="J7" s="53">
        <v>17.158572269739729</v>
      </c>
      <c r="K7" s="53">
        <v>44.803481405491006</v>
      </c>
      <c r="L7" s="52">
        <v>1.0087473757872638</v>
      </c>
      <c r="M7" s="53">
        <v>8.3192322453531879</v>
      </c>
      <c r="N7" s="53">
        <v>153.77124097819623</v>
      </c>
      <c r="O7" s="53">
        <v>10.917046842496916</v>
      </c>
      <c r="P7" s="53">
        <v>136.41940426006622</v>
      </c>
      <c r="Q7" s="53">
        <v>8.5842711256751052</v>
      </c>
      <c r="R7" s="54">
        <f t="shared" ref="R7:R23" si="0">Q7*4.9961</f>
        <v>42.887876970985396</v>
      </c>
      <c r="S7" s="53">
        <v>0.18022850336911134</v>
      </c>
      <c r="U7" s="53">
        <v>11.258518723181011</v>
      </c>
      <c r="V7" s="53">
        <v>0.52388299929586601</v>
      </c>
      <c r="W7" s="53">
        <v>2.4246083422538858</v>
      </c>
      <c r="X7" s="53">
        <v>1.0472825679773641</v>
      </c>
      <c r="Y7" s="53">
        <v>0.99106089391060892</v>
      </c>
      <c r="Z7" s="53">
        <v>1.4447196870925687</v>
      </c>
      <c r="AA7" s="52">
        <v>5.4090534156522612</v>
      </c>
      <c r="AB7" s="52">
        <v>0.54990376684080289</v>
      </c>
      <c r="AC7" s="52">
        <v>0.25715103049407434</v>
      </c>
      <c r="AD7" s="53">
        <v>0.13165542817793821</v>
      </c>
      <c r="AE7" s="53">
        <v>1.8936901252679936</v>
      </c>
      <c r="AF7" s="53">
        <v>1.0012275598657339</v>
      </c>
      <c r="AG7" s="53">
        <v>9.5305543744470728E-2</v>
      </c>
      <c r="AH7" s="53">
        <v>0.72777120828871766</v>
      </c>
      <c r="AI7" s="53">
        <v>1.900174963877159</v>
      </c>
      <c r="AJ7" s="64">
        <f t="shared" ref="AJ7:AJ23" si="1">SUM(G7:P7)</f>
        <v>508.99037821509205</v>
      </c>
    </row>
    <row r="8" spans="1:36" x14ac:dyDescent="0.35">
      <c r="A8" s="54" t="s">
        <v>248</v>
      </c>
      <c r="B8" s="60" t="s">
        <v>76</v>
      </c>
      <c r="C8" s="54" t="s">
        <v>77</v>
      </c>
      <c r="D8" s="53">
        <v>46.001719690455722</v>
      </c>
      <c r="E8" s="53">
        <v>52.295786758383493</v>
      </c>
      <c r="F8" s="53">
        <f t="shared" ref="F8:F19" si="2">100-D8-E8</f>
        <v>1.702493551160785</v>
      </c>
      <c r="G8" s="53">
        <v>3.0564828946645628</v>
      </c>
      <c r="H8" s="53">
        <v>64.600399767750119</v>
      </c>
      <c r="I8" s="53">
        <v>2.2910016676680756</v>
      </c>
      <c r="J8" s="53">
        <v>24.492434375552005</v>
      </c>
      <c r="K8" s="53">
        <v>34.97932767088956</v>
      </c>
      <c r="L8" s="52">
        <v>0.42508247525742276</v>
      </c>
      <c r="M8" s="53">
        <v>6.0083122744281994</v>
      </c>
      <c r="N8" s="53">
        <v>60.423489652515478</v>
      </c>
      <c r="O8" s="53">
        <v>13.256419055547582</v>
      </c>
      <c r="P8" s="53">
        <v>214.63046913380629</v>
      </c>
      <c r="Q8" s="53">
        <v>8.6246374866053728</v>
      </c>
      <c r="R8" s="54">
        <f t="shared" si="0"/>
        <v>43.089551346829104</v>
      </c>
      <c r="S8" s="53">
        <v>0.20089016011081973</v>
      </c>
      <c r="U8" s="53">
        <v>11.17777472814347</v>
      </c>
      <c r="V8" s="53">
        <v>1.1677065994155615</v>
      </c>
      <c r="W8" s="53">
        <v>1.1156741710554128</v>
      </c>
      <c r="X8" s="53">
        <v>1.4128781775419601</v>
      </c>
      <c r="Y8" s="53">
        <v>0.32098370488853345</v>
      </c>
      <c r="Z8" s="53">
        <v>1.3964797913950455</v>
      </c>
      <c r="AA8" s="52">
        <v>4.2895710428957106</v>
      </c>
      <c r="AB8" s="52">
        <v>0.53994600539946014</v>
      </c>
      <c r="AC8" s="52">
        <v>0.27161936589210456</v>
      </c>
      <c r="AD8" s="53">
        <v>0.29269044371284464</v>
      </c>
      <c r="AE8" s="53">
        <v>1.2733241179251391</v>
      </c>
      <c r="AF8" s="53">
        <v>0.74350437753326448</v>
      </c>
      <c r="AG8" s="53">
        <v>0.1</v>
      </c>
      <c r="AH8" s="53">
        <v>0.78779291946529895</v>
      </c>
      <c r="AI8" s="53">
        <v>2.2951447852369862</v>
      </c>
      <c r="AJ8" s="64">
        <f t="shared" si="1"/>
        <v>424.16341896807933</v>
      </c>
    </row>
    <row r="9" spans="1:36" x14ac:dyDescent="0.35">
      <c r="A9" s="54" t="s">
        <v>249</v>
      </c>
      <c r="B9" s="60" t="s">
        <v>78</v>
      </c>
      <c r="C9" s="54" t="s">
        <v>79</v>
      </c>
      <c r="D9" s="53">
        <v>45.806850282485868</v>
      </c>
      <c r="E9" s="53">
        <v>53.116172316384173</v>
      </c>
      <c r="F9" s="53">
        <f t="shared" si="2"/>
        <v>1.0769774011299589</v>
      </c>
      <c r="G9" s="53">
        <v>1.8128261939253514</v>
      </c>
      <c r="H9" s="53">
        <v>65.528153362535363</v>
      </c>
      <c r="I9" s="53">
        <v>0.90554349348008178</v>
      </c>
      <c r="J9" s="53">
        <v>9.7930874235379068</v>
      </c>
      <c r="K9" s="53">
        <v>19.338808400502835</v>
      </c>
      <c r="L9" s="52">
        <v>1.1488604558176732</v>
      </c>
      <c r="M9" s="53">
        <v>4.4341418497662559</v>
      </c>
      <c r="N9" s="53">
        <v>318.82532701612956</v>
      </c>
      <c r="O9" s="53">
        <v>11.056861504330138</v>
      </c>
      <c r="P9" s="53">
        <v>59.519013389767387</v>
      </c>
      <c r="Q9" s="53">
        <v>8.7661815459728079</v>
      </c>
      <c r="R9" s="54">
        <f t="shared" si="0"/>
        <v>43.796719621834747</v>
      </c>
      <c r="S9" s="53">
        <v>0.15777082508131496</v>
      </c>
      <c r="U9" s="53">
        <v>11.300387591969411</v>
      </c>
      <c r="V9" s="53">
        <v>0.51674922782633703</v>
      </c>
      <c r="W9" s="53">
        <v>1.0978668626692436</v>
      </c>
      <c r="X9" s="53">
        <v>0.98191136179867267</v>
      </c>
      <c r="Y9" s="53">
        <v>0.39068465767116445</v>
      </c>
      <c r="Z9" s="53">
        <v>1.194393741851369</v>
      </c>
      <c r="AA9" s="52">
        <v>5.1393575803024634</v>
      </c>
      <c r="AB9" s="52">
        <v>0.41994750656167984</v>
      </c>
      <c r="AC9" s="52">
        <v>0.21196660777637893</v>
      </c>
      <c r="AD9" s="53">
        <v>0.28702901457540925</v>
      </c>
      <c r="AE9" s="53">
        <v>2.1500194820327017</v>
      </c>
      <c r="AF9" s="53">
        <v>0.69194167760441339</v>
      </c>
      <c r="AG9" s="53">
        <v>0.1</v>
      </c>
      <c r="AH9" s="53">
        <v>0.72456998593275279</v>
      </c>
      <c r="AI9" s="53">
        <v>1.76344562550021</v>
      </c>
      <c r="AJ9" s="64">
        <f t="shared" si="1"/>
        <v>492.36262308979258</v>
      </c>
    </row>
    <row r="10" spans="1:36" x14ac:dyDescent="0.35">
      <c r="A10" s="54" t="s">
        <v>250</v>
      </c>
      <c r="B10" s="60" t="s">
        <v>80</v>
      </c>
      <c r="C10" s="54" t="s">
        <v>81</v>
      </c>
      <c r="D10" s="53">
        <v>12.062084257206209</v>
      </c>
      <c r="E10" s="53">
        <v>86.873614190687363</v>
      </c>
      <c r="F10" s="53">
        <f t="shared" si="2"/>
        <v>1.0643015521064285</v>
      </c>
      <c r="G10" s="53">
        <v>3.8812649216827966</v>
      </c>
      <c r="H10" s="53">
        <v>47.286281230579945</v>
      </c>
      <c r="I10" s="53">
        <v>0.5</v>
      </c>
      <c r="J10" s="53">
        <v>12.735004466053143</v>
      </c>
      <c r="K10" s="53">
        <v>21.929278785901115</v>
      </c>
      <c r="L10" s="52">
        <v>0.15561219390304848</v>
      </c>
      <c r="M10" s="53">
        <v>3.7833906823273153</v>
      </c>
      <c r="N10" s="53">
        <v>23.83754370491819</v>
      </c>
      <c r="O10" s="53">
        <v>11.520233383874642</v>
      </c>
      <c r="P10" s="53">
        <v>18.040153527292283</v>
      </c>
      <c r="Q10" s="53">
        <v>9.0733350926252072</v>
      </c>
      <c r="R10" s="54">
        <f t="shared" si="0"/>
        <v>45.331289456264798</v>
      </c>
      <c r="S10" s="53">
        <v>0.21297024013270191</v>
      </c>
      <c r="U10" s="53">
        <v>10.717147110521887</v>
      </c>
      <c r="V10" s="53">
        <v>0.5</v>
      </c>
      <c r="W10" s="53">
        <v>1.2669404425598905</v>
      </c>
      <c r="X10" s="53">
        <v>0.78454647662858989</v>
      </c>
      <c r="Y10" s="53">
        <v>0.93494602159136353</v>
      </c>
      <c r="Z10" s="53">
        <v>0.4799217731421121</v>
      </c>
      <c r="AA10" s="52">
        <v>5.9897005149742508</v>
      </c>
      <c r="AB10" s="52">
        <v>0.86995650217489118</v>
      </c>
      <c r="AC10" s="52">
        <v>0.36212294765908193</v>
      </c>
      <c r="AD10" s="53">
        <v>0.13855697551867838</v>
      </c>
      <c r="AE10" s="53">
        <v>0.26608592478479998</v>
      </c>
      <c r="AF10" s="53">
        <v>0.15627952192145531</v>
      </c>
      <c r="AG10" s="53">
        <v>9.6535399327219995E-2</v>
      </c>
      <c r="AH10" s="53">
        <v>1.0428081460955509</v>
      </c>
      <c r="AI10" s="53">
        <v>1.5056783481380869</v>
      </c>
      <c r="AJ10" s="64">
        <f t="shared" si="1"/>
        <v>143.66876289653248</v>
      </c>
    </row>
    <row r="11" spans="1:36" x14ac:dyDescent="0.35">
      <c r="A11" s="54" t="s">
        <v>251</v>
      </c>
      <c r="B11" s="60" t="s">
        <v>82</v>
      </c>
      <c r="C11" s="54" t="s">
        <v>83</v>
      </c>
      <c r="D11" s="53">
        <v>30.479304706995961</v>
      </c>
      <c r="E11" s="53">
        <v>68.22992857757508</v>
      </c>
      <c r="F11" s="53">
        <f t="shared" si="2"/>
        <v>1.2907667154289584</v>
      </c>
      <c r="G11" s="53">
        <v>5.6167051098678282</v>
      </c>
      <c r="H11" s="53">
        <v>34.760036604229732</v>
      </c>
      <c r="I11" s="53">
        <v>0.79605586557435104</v>
      </c>
      <c r="J11" s="53">
        <v>10.699400456086192</v>
      </c>
      <c r="K11" s="53">
        <v>5.4684719598891407</v>
      </c>
      <c r="L11" s="52">
        <v>0.46757621189405302</v>
      </c>
      <c r="M11" s="53">
        <v>2.9293571690450588</v>
      </c>
      <c r="N11" s="53">
        <v>16.729592181740905</v>
      </c>
      <c r="O11" s="53">
        <v>11.854360010926792</v>
      </c>
      <c r="P11" s="53">
        <v>14.98099019228396</v>
      </c>
      <c r="Q11" s="53">
        <v>9.0378158816263099</v>
      </c>
      <c r="R11" s="54">
        <f t="shared" si="0"/>
        <v>45.153831926193206</v>
      </c>
      <c r="S11" s="53">
        <v>0.19221186182320585</v>
      </c>
      <c r="U11" s="53">
        <v>10.747248233829168</v>
      </c>
      <c r="V11" s="53">
        <v>0.5</v>
      </c>
      <c r="W11" s="53">
        <v>1.3092949009206274</v>
      </c>
      <c r="X11" s="53">
        <v>0.8707397797577775</v>
      </c>
      <c r="Y11" s="53">
        <v>0.47459254074592544</v>
      </c>
      <c r="Z11" s="53">
        <v>0.57770534550195574</v>
      </c>
      <c r="AA11" s="52">
        <v>6.0798480037999054</v>
      </c>
      <c r="AB11" s="52">
        <v>1.0299742506437339</v>
      </c>
      <c r="AC11" s="52">
        <v>0.32296555247964887</v>
      </c>
      <c r="AD11" s="53">
        <v>9.8889951660676823E-2</v>
      </c>
      <c r="AE11" s="53">
        <v>0.1</v>
      </c>
      <c r="AF11" s="53">
        <v>0.19907608203851143</v>
      </c>
      <c r="AG11" s="53">
        <v>0.1</v>
      </c>
      <c r="AH11" s="53">
        <v>0.92617536086454055</v>
      </c>
      <c r="AI11" s="53">
        <v>1.5699531145018273</v>
      </c>
      <c r="AJ11" s="64">
        <f t="shared" si="1"/>
        <v>104.30254576153801</v>
      </c>
    </row>
    <row r="12" spans="1:36" x14ac:dyDescent="0.35">
      <c r="A12" s="54" t="s">
        <v>252</v>
      </c>
      <c r="B12" s="60" t="s">
        <v>84</v>
      </c>
      <c r="C12" s="54" t="s">
        <v>85</v>
      </c>
      <c r="D12" s="53">
        <v>14.252710147503109</v>
      </c>
      <c r="E12" s="53">
        <v>85.223031810911664</v>
      </c>
      <c r="F12" s="53">
        <f t="shared" si="2"/>
        <v>0.52425804158522737</v>
      </c>
      <c r="G12" s="53">
        <v>2.7136884251815676</v>
      </c>
      <c r="H12" s="53">
        <v>53.794096994418545</v>
      </c>
      <c r="I12" s="53">
        <v>0.5</v>
      </c>
      <c r="J12" s="53">
        <v>17.622824791506428</v>
      </c>
      <c r="K12" s="53">
        <v>15.786643630384399</v>
      </c>
      <c r="L12" s="52">
        <v>0.21293741251749654</v>
      </c>
      <c r="M12" s="53">
        <v>4.6779701536853953</v>
      </c>
      <c r="N12" s="53">
        <v>42.681416795081027</v>
      </c>
      <c r="O12" s="53">
        <v>9.7006483281377474</v>
      </c>
      <c r="P12" s="53">
        <v>37.457969898961025</v>
      </c>
      <c r="Q12" s="53">
        <v>9.5048555921587496</v>
      </c>
      <c r="R12" s="54">
        <f t="shared" si="0"/>
        <v>47.487209023984335</v>
      </c>
      <c r="S12" s="53">
        <v>0.21785420184169504</v>
      </c>
      <c r="U12" s="53">
        <v>11.169341397802139</v>
      </c>
      <c r="V12" s="53">
        <v>1.2082705120119317</v>
      </c>
      <c r="W12" s="53">
        <v>1</v>
      </c>
      <c r="X12" s="53">
        <v>0.77010624266494909</v>
      </c>
      <c r="Y12" s="53">
        <v>0.57201678992604443</v>
      </c>
      <c r="Z12" s="53">
        <v>1.3521512385919163</v>
      </c>
      <c r="AA12" s="52">
        <v>8.8680046989427392</v>
      </c>
      <c r="AB12" s="52">
        <v>1.2097278112424705</v>
      </c>
      <c r="AC12" s="52">
        <v>0.41559760842199156</v>
      </c>
      <c r="AD12" s="53">
        <v>0.25820330323819607</v>
      </c>
      <c r="AE12" s="53">
        <v>0.83398895251956451</v>
      </c>
      <c r="AF12" s="53">
        <v>0.26583648479321814</v>
      </c>
      <c r="AG12" s="53">
        <v>0.1</v>
      </c>
      <c r="AH12" s="53">
        <v>0.8819156712466768</v>
      </c>
      <c r="AI12" s="53">
        <v>2.1620459183373377</v>
      </c>
      <c r="AJ12" s="64">
        <f t="shared" si="1"/>
        <v>185.14819642987362</v>
      </c>
    </row>
    <row r="13" spans="1:36" x14ac:dyDescent="0.35">
      <c r="A13" s="54" t="s">
        <v>253</v>
      </c>
      <c r="B13" s="60" t="s">
        <v>86</v>
      </c>
      <c r="C13" s="54" t="s">
        <v>87</v>
      </c>
      <c r="D13" s="53">
        <v>9.75</v>
      </c>
      <c r="E13" s="53">
        <v>89.83620689655173</v>
      </c>
      <c r="F13" s="53">
        <f t="shared" si="2"/>
        <v>0.41379310344827047</v>
      </c>
      <c r="G13" s="53">
        <v>2.1406735504721475</v>
      </c>
      <c r="H13" s="53">
        <v>55.346108130396125</v>
      </c>
      <c r="I13" s="53">
        <v>8.7261595378676304</v>
      </c>
      <c r="J13" s="53">
        <v>16.247656214483595</v>
      </c>
      <c r="K13" s="53">
        <v>20.835180882135994</v>
      </c>
      <c r="L13" s="52">
        <v>0.26493454581792747</v>
      </c>
      <c r="M13" s="53">
        <v>3.2202196197536108</v>
      </c>
      <c r="N13" s="53">
        <v>36.335968379259157</v>
      </c>
      <c r="O13" s="53">
        <v>8.7597074285607359</v>
      </c>
      <c r="P13" s="53">
        <v>39.416018172806695</v>
      </c>
      <c r="Q13" s="53">
        <v>9.4326682735665432</v>
      </c>
      <c r="R13" s="54">
        <f t="shared" si="0"/>
        <v>47.126553961565811</v>
      </c>
      <c r="S13" s="53">
        <v>0.28789621053710457</v>
      </c>
      <c r="U13" s="53">
        <v>11.655397756593327</v>
      </c>
      <c r="V13" s="53">
        <v>0.5</v>
      </c>
      <c r="W13" s="53">
        <v>2.2094334896333332</v>
      </c>
      <c r="X13" s="53">
        <v>0.70391970590007791</v>
      </c>
      <c r="Y13" s="53">
        <v>0.27906046976511745</v>
      </c>
      <c r="Z13" s="53">
        <v>1.5046936114732725</v>
      </c>
      <c r="AA13" s="52">
        <v>8.8097797555061135</v>
      </c>
      <c r="AB13" s="52">
        <v>1.1299717507062326</v>
      </c>
      <c r="AC13" s="52">
        <v>0.42997801329058294</v>
      </c>
      <c r="AD13" s="53">
        <v>0.11796590299455594</v>
      </c>
      <c r="AE13" s="53">
        <v>0.63614811031605867</v>
      </c>
      <c r="AF13" s="53">
        <v>0.15941123676825542</v>
      </c>
      <c r="AG13" s="53">
        <v>0.1</v>
      </c>
      <c r="AH13" s="53">
        <v>0.7426837979326536</v>
      </c>
      <c r="AI13" s="53">
        <v>1.8890353679959238</v>
      </c>
      <c r="AJ13" s="64">
        <f t="shared" si="1"/>
        <v>191.29262646155365</v>
      </c>
    </row>
    <row r="14" spans="1:36" x14ac:dyDescent="0.35">
      <c r="A14" s="54" t="s">
        <v>254</v>
      </c>
      <c r="B14" s="60" t="s">
        <v>88</v>
      </c>
      <c r="C14" s="54" t="s">
        <v>89</v>
      </c>
      <c r="D14" s="53">
        <v>13.239861567131072</v>
      </c>
      <c r="E14" s="53">
        <v>86.351938947555254</v>
      </c>
      <c r="F14" s="53">
        <f t="shared" si="2"/>
        <v>0.40819948531367345</v>
      </c>
      <c r="G14" s="53">
        <v>2.6602851632243283</v>
      </c>
      <c r="H14" s="53">
        <v>62.871182999201523</v>
      </c>
      <c r="I14" s="53">
        <v>0.5</v>
      </c>
      <c r="J14" s="53">
        <v>21.395645441597008</v>
      </c>
      <c r="K14" s="53">
        <v>23.002865341837492</v>
      </c>
      <c r="L14" s="52">
        <v>0.27893053473263374</v>
      </c>
      <c r="M14" s="53">
        <v>5.4471884565680302</v>
      </c>
      <c r="N14" s="53">
        <v>64.143740851313964</v>
      </c>
      <c r="O14" s="53">
        <v>9.3764320727162414</v>
      </c>
      <c r="P14" s="53">
        <v>50.286714897375496</v>
      </c>
      <c r="Q14" s="53">
        <v>9.5206491903698769</v>
      </c>
      <c r="R14" s="54">
        <f t="shared" si="0"/>
        <v>47.566115420006945</v>
      </c>
      <c r="S14" s="53">
        <v>0.25607692205945276</v>
      </c>
      <c r="U14" s="53">
        <v>11.38692609642443</v>
      </c>
      <c r="V14" s="53">
        <v>0.5</v>
      </c>
      <c r="W14" s="53">
        <v>1.1097996458727875</v>
      </c>
      <c r="X14" s="53">
        <v>0.64634822125187019</v>
      </c>
      <c r="Y14" s="53">
        <v>0.29307207837648708</v>
      </c>
      <c r="Z14" s="53">
        <v>1.3391134289439375</v>
      </c>
      <c r="AA14" s="52">
        <v>9.319534023298834</v>
      </c>
      <c r="AB14" s="52">
        <v>1.1699415029248539</v>
      </c>
      <c r="AC14" s="52">
        <v>0.39915824912420239</v>
      </c>
      <c r="AD14" s="53">
        <v>0.13681128836925457</v>
      </c>
      <c r="AE14" s="53">
        <v>0.94126306591491504</v>
      </c>
      <c r="AF14" s="53">
        <v>0.3566383387745129</v>
      </c>
      <c r="AG14" s="53">
        <v>0.1</v>
      </c>
      <c r="AH14" s="53">
        <v>0.82495543387626102</v>
      </c>
      <c r="AI14" s="53">
        <v>2.0296165154714303</v>
      </c>
      <c r="AJ14" s="64">
        <f t="shared" si="1"/>
        <v>239.9629857585667</v>
      </c>
    </row>
    <row r="15" spans="1:36" x14ac:dyDescent="0.35">
      <c r="A15" s="54" t="s">
        <v>255</v>
      </c>
      <c r="B15" s="60" t="s">
        <v>90</v>
      </c>
      <c r="C15" s="54" t="s">
        <v>91</v>
      </c>
      <c r="D15" s="53">
        <v>4.8073217726396962</v>
      </c>
      <c r="E15" s="53">
        <v>94.633911368015404</v>
      </c>
      <c r="F15" s="53">
        <f t="shared" si="2"/>
        <v>0.55876685934489956</v>
      </c>
      <c r="G15" s="53">
        <v>2.2475625333721654</v>
      </c>
      <c r="H15" s="53">
        <v>28.572149441329451</v>
      </c>
      <c r="I15" s="53">
        <v>0.5</v>
      </c>
      <c r="J15" s="53">
        <v>13.778604042082264</v>
      </c>
      <c r="K15" s="53">
        <v>6.8640403202355404</v>
      </c>
      <c r="L15" s="52">
        <v>0.12330601639016592</v>
      </c>
      <c r="M15" s="53">
        <v>1.9576579416126194</v>
      </c>
      <c r="N15" s="53">
        <v>21.267124140529763</v>
      </c>
      <c r="O15" s="53">
        <v>8.4642781611705864</v>
      </c>
      <c r="P15" s="53">
        <v>21.38856475880004</v>
      </c>
      <c r="Q15" s="53">
        <v>9.6403023597346902</v>
      </c>
      <c r="R15" s="54">
        <f t="shared" si="0"/>
        <v>48.163914619470489</v>
      </c>
      <c r="S15" s="53">
        <v>0.2424933221544705</v>
      </c>
      <c r="U15" s="53">
        <v>12.004399780410639</v>
      </c>
      <c r="V15" s="53">
        <v>0.5</v>
      </c>
      <c r="W15" s="53">
        <v>1</v>
      </c>
      <c r="X15" s="53">
        <v>0.45271756547714925</v>
      </c>
      <c r="Y15" s="53">
        <v>0.86491455980813448</v>
      </c>
      <c r="Z15" s="53">
        <v>0.78631029986962186</v>
      </c>
      <c r="AA15" s="52">
        <v>7.2985402919416114</v>
      </c>
      <c r="AB15" s="52">
        <v>1.0597880423915218</v>
      </c>
      <c r="AC15" s="52">
        <v>0.42181201868251733</v>
      </c>
      <c r="AD15" s="53">
        <v>7.6922442380618267E-2</v>
      </c>
      <c r="AE15" s="53">
        <v>0.18707169444049174</v>
      </c>
      <c r="AF15" s="53">
        <v>0.10926540913205422</v>
      </c>
      <c r="AG15" s="53">
        <v>0.1</v>
      </c>
      <c r="AH15" s="53">
        <v>0.83131018398200462</v>
      </c>
      <c r="AI15" s="53">
        <v>1.5851648909320635</v>
      </c>
      <c r="AJ15" s="64">
        <f t="shared" si="1"/>
        <v>105.1632873555226</v>
      </c>
    </row>
    <row r="16" spans="1:36" x14ac:dyDescent="0.35">
      <c r="A16" s="54" t="s">
        <v>256</v>
      </c>
      <c r="B16" s="60" t="s">
        <v>92</v>
      </c>
      <c r="C16" s="54" t="s">
        <v>70</v>
      </c>
      <c r="D16" s="53">
        <v>1.5407601083201001</v>
      </c>
      <c r="E16" s="53">
        <v>97.45074236623401</v>
      </c>
      <c r="F16" s="53">
        <f t="shared" si="2"/>
        <v>1.0084975254458897</v>
      </c>
      <c r="G16" s="53">
        <v>3.1586248461181836</v>
      </c>
      <c r="H16" s="53">
        <v>35.513513169872496</v>
      </c>
      <c r="I16" s="53">
        <v>3.412378805267275</v>
      </c>
      <c r="J16" s="53">
        <v>14.278703749904928</v>
      </c>
      <c r="K16" s="53">
        <v>8.0253313642361537</v>
      </c>
      <c r="L16" s="52">
        <v>0.12326905784793687</v>
      </c>
      <c r="M16" s="53">
        <v>2.4277780801532627</v>
      </c>
      <c r="N16" s="53">
        <v>25.142541013287527</v>
      </c>
      <c r="O16" s="53">
        <v>10.430082113753219</v>
      </c>
      <c r="P16" s="53">
        <v>21.35291478777323</v>
      </c>
      <c r="Q16" s="53">
        <v>9.8050172092687564</v>
      </c>
      <c r="R16" s="54">
        <f t="shared" si="0"/>
        <v>48.986846479227637</v>
      </c>
      <c r="S16" s="53">
        <v>0.2376873509110283</v>
      </c>
      <c r="U16" s="53">
        <v>11.661931500352637</v>
      </c>
      <c r="V16" s="53">
        <v>0.5</v>
      </c>
      <c r="W16" s="53">
        <v>2.0066618154687834</v>
      </c>
      <c r="X16" s="53">
        <v>0.50012356212125186</v>
      </c>
      <c r="Y16" s="53">
        <v>0.9906646676661669</v>
      </c>
      <c r="Z16" s="53">
        <v>0.60508474576271176</v>
      </c>
      <c r="AA16" s="52">
        <v>8.6895655217239121</v>
      </c>
      <c r="AB16" s="52">
        <v>1.1399430028498576</v>
      </c>
      <c r="AC16" s="52">
        <v>0.44245456963026081</v>
      </c>
      <c r="AD16" s="53">
        <v>0.11678123611594093</v>
      </c>
      <c r="AE16" s="53">
        <v>0.27852174064309021</v>
      </c>
      <c r="AF16" s="53">
        <v>0.16122910654674816</v>
      </c>
      <c r="AG16" s="53">
        <v>0.1</v>
      </c>
      <c r="AH16" s="53">
        <v>1.0436420076293778</v>
      </c>
      <c r="AI16" s="53">
        <v>1.8248340695702703</v>
      </c>
      <c r="AJ16" s="64">
        <f t="shared" si="1"/>
        <v>123.8651369882142</v>
      </c>
    </row>
    <row r="17" spans="1:36" x14ac:dyDescent="0.35">
      <c r="A17" s="54" t="s">
        <v>260</v>
      </c>
      <c r="B17" s="60" t="s">
        <v>93</v>
      </c>
      <c r="C17" s="54" t="s">
        <v>71</v>
      </c>
      <c r="D17" s="53">
        <v>11.448433650123206</v>
      </c>
      <c r="E17" s="53">
        <v>87.99718409010913</v>
      </c>
      <c r="F17" s="53">
        <f t="shared" si="2"/>
        <v>0.55438225976766375</v>
      </c>
      <c r="G17" s="53">
        <v>2.9783449344686708</v>
      </c>
      <c r="H17" s="53">
        <v>32.00564927147898</v>
      </c>
      <c r="I17" s="53">
        <v>3.7415046312761264</v>
      </c>
      <c r="J17" s="53">
        <v>12.21347669991818</v>
      </c>
      <c r="K17" s="53">
        <v>5.4223251556859244</v>
      </c>
      <c r="L17" s="52">
        <v>9.9110266919924028E-2</v>
      </c>
      <c r="M17" s="53">
        <v>2.2174747851014605</v>
      </c>
      <c r="N17" s="53">
        <v>18.288037214651784</v>
      </c>
      <c r="O17" s="53">
        <v>10.075590868464163</v>
      </c>
      <c r="P17" s="53">
        <v>16.062272445037195</v>
      </c>
      <c r="Q17" s="53">
        <v>9.9546007886660099</v>
      </c>
      <c r="R17" s="54">
        <f t="shared" si="0"/>
        <v>49.734181000254253</v>
      </c>
      <c r="S17" s="53">
        <v>0.21228618307454813</v>
      </c>
      <c r="U17" s="53">
        <v>11.644021426059437</v>
      </c>
      <c r="V17" s="53">
        <v>0.5</v>
      </c>
      <c r="W17" s="53">
        <v>1.1830218529611021</v>
      </c>
      <c r="X17" s="53">
        <v>0.50799102833304066</v>
      </c>
      <c r="Y17" s="53">
        <v>0.86517393042782897</v>
      </c>
      <c r="Z17" s="53">
        <v>0.60769230769230764</v>
      </c>
      <c r="AA17" s="52">
        <v>6.6989951507273906</v>
      </c>
      <c r="AB17" s="52">
        <v>0.9098635204719292</v>
      </c>
      <c r="AC17" s="52">
        <v>0.36212294765908193</v>
      </c>
      <c r="AD17" s="53">
        <v>9.7098864007443109E-2</v>
      </c>
      <c r="AE17" s="53">
        <v>0.18325459225200186</v>
      </c>
      <c r="AF17" s="53">
        <v>0.29691286094171065</v>
      </c>
      <c r="AG17" s="53">
        <v>0.1</v>
      </c>
      <c r="AH17" s="53">
        <v>0.81387016486613994</v>
      </c>
      <c r="AI17" s="53">
        <v>1.7624021466787592</v>
      </c>
      <c r="AJ17" s="64">
        <f t="shared" si="1"/>
        <v>103.10378627300241</v>
      </c>
    </row>
    <row r="18" spans="1:36" x14ac:dyDescent="0.35">
      <c r="A18" s="54" t="s">
        <v>257</v>
      </c>
      <c r="B18" s="60" t="s">
        <v>94</v>
      </c>
      <c r="C18" s="54" t="s">
        <v>72</v>
      </c>
      <c r="D18" s="53">
        <v>12.991579531784964</v>
      </c>
      <c r="E18" s="53">
        <v>84.010363653187767</v>
      </c>
      <c r="F18" s="53">
        <f t="shared" si="2"/>
        <v>2.9980568150272688</v>
      </c>
      <c r="G18" s="53">
        <v>3.4165700095702132</v>
      </c>
      <c r="H18" s="53">
        <v>38.999081329589231</v>
      </c>
      <c r="I18" s="53">
        <v>1.6897271289987836</v>
      </c>
      <c r="J18" s="53">
        <v>49.491233367909487</v>
      </c>
      <c r="K18" s="53">
        <v>12.214776752195185</v>
      </c>
      <c r="L18" s="52">
        <v>0.12254196642685854</v>
      </c>
      <c r="M18" s="53">
        <v>3.9198620739444041</v>
      </c>
      <c r="N18" s="53">
        <v>22.23765465760124</v>
      </c>
      <c r="O18" s="53">
        <v>10.545652802029089</v>
      </c>
      <c r="P18" s="53">
        <v>20.19948134542522</v>
      </c>
      <c r="Q18" s="53">
        <v>8.9338594010279486</v>
      </c>
      <c r="R18" s="54">
        <f t="shared" si="0"/>
        <v>44.634454953475739</v>
      </c>
      <c r="S18" s="53">
        <v>0.27755645583321792</v>
      </c>
      <c r="U18" s="53">
        <v>11.545211521122226</v>
      </c>
      <c r="V18" s="53">
        <v>0.5</v>
      </c>
      <c r="W18" s="53">
        <v>1.3954659838502246</v>
      </c>
      <c r="X18" s="53">
        <v>0.66601734918474564</v>
      </c>
      <c r="Y18" s="53">
        <v>1.1021786927843296</v>
      </c>
      <c r="Z18" s="53">
        <v>0.54641460234680561</v>
      </c>
      <c r="AA18" s="52">
        <v>8.398110425154341</v>
      </c>
      <c r="AB18" s="52">
        <v>1.4296783223774654</v>
      </c>
      <c r="AC18" s="52">
        <v>0.39496424252285778</v>
      </c>
      <c r="AD18" s="53">
        <v>0.11647778636378832</v>
      </c>
      <c r="AE18" s="53">
        <v>0.26501358060286068</v>
      </c>
      <c r="AF18" s="53">
        <v>0.18053197996544657</v>
      </c>
      <c r="AG18" s="53">
        <v>0.1</v>
      </c>
      <c r="AH18" s="53">
        <v>0.99625473485781157</v>
      </c>
      <c r="AI18" s="53">
        <v>1.2685100329956265</v>
      </c>
      <c r="AJ18" s="64">
        <f t="shared" si="1"/>
        <v>162.8365814336897</v>
      </c>
    </row>
    <row r="19" spans="1:36" x14ac:dyDescent="0.35">
      <c r="A19" s="54" t="s">
        <v>258</v>
      </c>
      <c r="B19" s="60" t="s">
        <v>95</v>
      </c>
      <c r="C19" s="54" t="s">
        <v>73</v>
      </c>
      <c r="D19" s="53">
        <v>1.7293015167616659</v>
      </c>
      <c r="E19" s="53">
        <v>97.691044343541662</v>
      </c>
      <c r="F19" s="53">
        <f t="shared" si="2"/>
        <v>0.57965413969667168</v>
      </c>
      <c r="G19" s="53">
        <v>3.9588483985279499</v>
      </c>
      <c r="H19" s="53">
        <v>33.362966961676428</v>
      </c>
      <c r="I19" s="53">
        <v>0.56313282882625126</v>
      </c>
      <c r="J19" s="53">
        <v>10.95954240082769</v>
      </c>
      <c r="K19" s="53">
        <v>7.3170417264704612</v>
      </c>
      <c r="L19" s="52">
        <v>8.6566516741629211</v>
      </c>
      <c r="M19" s="53">
        <v>2.1512424790887925</v>
      </c>
      <c r="N19" s="53">
        <v>24.774112511911174</v>
      </c>
      <c r="O19" s="53">
        <v>10.845103185866314</v>
      </c>
      <c r="P19" s="53">
        <v>10.744469604409018</v>
      </c>
      <c r="Q19" s="53">
        <v>9.5375483438903288</v>
      </c>
      <c r="R19" s="54">
        <f t="shared" si="0"/>
        <v>47.650545280910471</v>
      </c>
      <c r="S19" s="53">
        <v>0.20739007315582256</v>
      </c>
      <c r="U19" s="53">
        <v>10.963638865592205</v>
      </c>
      <c r="V19" s="53">
        <v>0.5</v>
      </c>
      <c r="W19" s="53">
        <v>1.0230752287661247</v>
      </c>
      <c r="X19" s="53">
        <v>0.55695590252038185</v>
      </c>
      <c r="Y19" s="53">
        <v>0.58626137386261379</v>
      </c>
      <c r="Z19" s="53">
        <v>0.34823989569752278</v>
      </c>
      <c r="AA19" s="52">
        <v>6.16</v>
      </c>
      <c r="AB19" s="52">
        <v>1.05</v>
      </c>
      <c r="AC19" s="52">
        <v>0.34561098498400489</v>
      </c>
      <c r="AD19" s="53">
        <v>0.15724376934812084</v>
      </c>
      <c r="AE19" s="53">
        <v>0.1</v>
      </c>
      <c r="AF19" s="53">
        <v>9.7755113047477374E-2</v>
      </c>
      <c r="AG19" s="53">
        <v>0.1</v>
      </c>
      <c r="AH19" s="53">
        <v>0.86989215730018998</v>
      </c>
      <c r="AI19" s="53">
        <v>1.3755707562722324</v>
      </c>
      <c r="AJ19" s="64">
        <f t="shared" si="1"/>
        <v>113.33311177176698</v>
      </c>
    </row>
    <row r="20" spans="1:36" x14ac:dyDescent="0.35">
      <c r="A20" s="54" t="s">
        <v>259</v>
      </c>
      <c r="B20" s="60" t="s">
        <v>370</v>
      </c>
      <c r="C20" s="54" t="s">
        <v>218</v>
      </c>
      <c r="D20" s="53"/>
      <c r="E20" s="53"/>
      <c r="G20" s="53">
        <v>4.1501712568744722</v>
      </c>
      <c r="H20" s="53">
        <v>176.05019551094526</v>
      </c>
      <c r="I20" s="53">
        <v>0.6764431716479109</v>
      </c>
      <c r="J20" s="53">
        <v>28.649616204179047</v>
      </c>
      <c r="K20" s="53">
        <v>110.67651761176322</v>
      </c>
      <c r="L20" s="52">
        <v>0.59736237386352287</v>
      </c>
      <c r="M20" s="53">
        <v>13.434632858701852</v>
      </c>
      <c r="N20" s="53">
        <v>393.47599849884892</v>
      </c>
      <c r="O20" s="53">
        <v>12.983592992461027</v>
      </c>
      <c r="P20" s="53">
        <v>235.10489872168591</v>
      </c>
      <c r="Q20" s="53">
        <v>7.6056958550455773</v>
      </c>
      <c r="R20" s="54">
        <f t="shared" si="0"/>
        <v>37.998817061393211</v>
      </c>
      <c r="S20" s="53">
        <v>0.27227920065147121</v>
      </c>
      <c r="U20" s="53">
        <v>11.179785185728836</v>
      </c>
      <c r="V20" s="53">
        <v>2.6657058389618404</v>
      </c>
      <c r="W20" s="53">
        <v>1</v>
      </c>
      <c r="X20" s="53">
        <v>2.3772821831050108</v>
      </c>
      <c r="Y20" s="53">
        <v>0.53041634239999991</v>
      </c>
      <c r="Z20" s="53">
        <v>1.7056578947368424</v>
      </c>
      <c r="AA20" s="52"/>
      <c r="AB20" s="52"/>
      <c r="AC20" s="52">
        <v>0.16667551997926675</v>
      </c>
      <c r="AD20" s="53">
        <v>0.18709686634815312</v>
      </c>
      <c r="AE20" s="53">
        <v>2.7728943476615444</v>
      </c>
      <c r="AF20" s="53">
        <v>4.2463332987412317</v>
      </c>
      <c r="AG20" s="53" t="s">
        <v>371</v>
      </c>
      <c r="AH20" s="53">
        <v>0.91012032498925199</v>
      </c>
      <c r="AI20" s="53">
        <v>2.280614647141451</v>
      </c>
      <c r="AJ20" s="64">
        <f t="shared" si="1"/>
        <v>975.79942920097108</v>
      </c>
    </row>
    <row r="21" spans="1:36" x14ac:dyDescent="0.35">
      <c r="A21" s="54" t="s">
        <v>261</v>
      </c>
      <c r="B21" s="60" t="s">
        <v>372</v>
      </c>
      <c r="C21" s="54" t="s">
        <v>219</v>
      </c>
      <c r="D21" s="53"/>
      <c r="E21" s="53"/>
      <c r="G21" s="53">
        <v>1.5057470642888602</v>
      </c>
      <c r="H21" s="53">
        <v>76.034003522384282</v>
      </c>
      <c r="I21" s="53" t="s">
        <v>373</v>
      </c>
      <c r="J21" s="53">
        <v>13.536675765492928</v>
      </c>
      <c r="K21" s="53">
        <v>17.047184437590083</v>
      </c>
      <c r="L21" s="52">
        <v>5.9554044595540451E-2</v>
      </c>
      <c r="M21" s="53">
        <v>5.3059368630124002</v>
      </c>
      <c r="N21" s="53">
        <v>19.065831364535818</v>
      </c>
      <c r="O21" s="53">
        <v>11.476328088181365</v>
      </c>
      <c r="P21" s="53">
        <v>72.272388619388977</v>
      </c>
      <c r="Q21" s="53">
        <v>9.6338291304573715</v>
      </c>
      <c r="R21" s="54">
        <f t="shared" si="0"/>
        <v>48.131573718678077</v>
      </c>
      <c r="S21" s="53">
        <v>0.12641247243644055</v>
      </c>
      <c r="U21" s="53">
        <v>11.871427768064825</v>
      </c>
      <c r="V21" s="53">
        <v>1.5640782558872803</v>
      </c>
      <c r="W21" s="53">
        <v>1</v>
      </c>
      <c r="X21" s="53">
        <v>0.97790109711597728</v>
      </c>
      <c r="Y21" s="53">
        <v>8.3775073784639997E-2</v>
      </c>
      <c r="Z21" s="53">
        <v>1.8859210526315793</v>
      </c>
      <c r="AA21" s="52"/>
      <c r="AB21" s="52"/>
      <c r="AC21" s="52">
        <v>0.12758517137235786</v>
      </c>
      <c r="AD21" s="53">
        <v>0.19312504606912295</v>
      </c>
      <c r="AE21" s="53">
        <v>0.24457813365735601</v>
      </c>
      <c r="AF21" s="53">
        <v>0.38277670738813174</v>
      </c>
      <c r="AG21" s="53" t="s">
        <v>371</v>
      </c>
      <c r="AH21" s="53">
        <v>0.67060011086539406</v>
      </c>
      <c r="AI21" s="53">
        <v>2.0692771342201466</v>
      </c>
      <c r="AJ21" s="64">
        <f t="shared" si="1"/>
        <v>216.30364976947027</v>
      </c>
    </row>
    <row r="22" spans="1:36" x14ac:dyDescent="0.35">
      <c r="A22" s="54" t="s">
        <v>262</v>
      </c>
      <c r="B22" s="60" t="s">
        <v>374</v>
      </c>
      <c r="C22" s="54" t="s">
        <v>220</v>
      </c>
      <c r="G22" s="53">
        <v>4.1641969632384805</v>
      </c>
      <c r="H22" s="53">
        <v>120.72044048501155</v>
      </c>
      <c r="I22" s="53" t="s">
        <v>373</v>
      </c>
      <c r="J22" s="53">
        <v>22.394695413366911</v>
      </c>
      <c r="K22" s="53">
        <v>45.177983928433058</v>
      </c>
      <c r="L22" s="52">
        <v>0.54835647916874819</v>
      </c>
      <c r="M22" s="53">
        <v>4.5138746950830138</v>
      </c>
      <c r="N22" s="53">
        <v>103.8329235756071</v>
      </c>
      <c r="O22" s="53">
        <v>8.8480837579515015</v>
      </c>
      <c r="P22" s="53">
        <v>317.71540727529549</v>
      </c>
      <c r="Q22" s="53">
        <v>8.8479454109738676</v>
      </c>
      <c r="R22" s="54">
        <f t="shared" si="0"/>
        <v>44.20522006776654</v>
      </c>
      <c r="S22" s="53">
        <v>0.38930183465963003</v>
      </c>
      <c r="U22" s="53">
        <v>10.753671322724527</v>
      </c>
      <c r="V22" s="53">
        <v>0.78138320173320353</v>
      </c>
      <c r="W22" s="53">
        <v>1</v>
      </c>
      <c r="X22" s="53">
        <v>1.1408665617720797</v>
      </c>
      <c r="Y22" s="53">
        <v>0.27930607924799999</v>
      </c>
      <c r="Z22" s="53">
        <v>2.7477631578947377</v>
      </c>
      <c r="AA22" s="52"/>
      <c r="AB22" s="52"/>
      <c r="AC22" s="52">
        <v>0.51023864796359131</v>
      </c>
      <c r="AD22" s="53">
        <v>0.22523857719378348</v>
      </c>
      <c r="AE22" s="53">
        <v>0.75074119922674876</v>
      </c>
      <c r="AF22" s="53">
        <v>2.8143960816606328</v>
      </c>
      <c r="AG22" s="53" t="s">
        <v>371</v>
      </c>
      <c r="AH22" s="53">
        <v>0.66438984622737174</v>
      </c>
      <c r="AI22" s="53">
        <v>3.5502071384294496</v>
      </c>
      <c r="AJ22" s="64">
        <f t="shared" si="1"/>
        <v>627.91596257315587</v>
      </c>
    </row>
    <row r="23" spans="1:36" x14ac:dyDescent="0.35">
      <c r="A23" s="54" t="s">
        <v>397</v>
      </c>
      <c r="B23" s="54" t="s">
        <v>318</v>
      </c>
      <c r="C23" s="54" t="s">
        <v>319</v>
      </c>
      <c r="D23" s="53"/>
      <c r="E23" s="53"/>
      <c r="F23" s="53"/>
      <c r="G23" s="53">
        <v>10.910147533248063</v>
      </c>
      <c r="H23" s="53">
        <v>65.647735531192453</v>
      </c>
      <c r="I23" s="53">
        <v>0.5</v>
      </c>
      <c r="J23" s="53">
        <v>33.989538700090478</v>
      </c>
      <c r="K23" s="53">
        <v>9.7364793752092602</v>
      </c>
      <c r="L23" s="53">
        <v>0.1333533173461231</v>
      </c>
      <c r="M23" s="53">
        <v>10.069299154045293</v>
      </c>
      <c r="N23" s="53">
        <v>36.478103672444398</v>
      </c>
      <c r="O23" s="53">
        <v>23.375270014254884</v>
      </c>
      <c r="P23" s="53">
        <v>48.588730095105888</v>
      </c>
      <c r="Q23" s="53">
        <v>9.6986000000000008</v>
      </c>
      <c r="R23" s="53">
        <f t="shared" si="0"/>
        <v>48.455175460000007</v>
      </c>
      <c r="S23" s="53">
        <v>0.114</v>
      </c>
      <c r="T23" s="53">
        <v>11.6</v>
      </c>
      <c r="U23" s="53">
        <v>10.843999999999999</v>
      </c>
      <c r="V23" s="53">
        <v>2.1798752477767156</v>
      </c>
      <c r="W23" s="53">
        <v>1</v>
      </c>
      <c r="X23" s="53">
        <v>1.0952012093149956</v>
      </c>
      <c r="Y23" s="53">
        <v>0.495</v>
      </c>
      <c r="Z23" s="53">
        <v>0.23594164456233424</v>
      </c>
      <c r="AA23" s="53"/>
      <c r="AB23" s="53"/>
      <c r="AC23" s="53"/>
      <c r="AD23" s="53">
        <v>0.22251900026449506</v>
      </c>
      <c r="AE23" s="53">
        <v>0.1</v>
      </c>
      <c r="AF23" s="53">
        <v>0.34602441245334409</v>
      </c>
      <c r="AG23" s="53">
        <v>0.23508698232230768</v>
      </c>
      <c r="AH23" s="53">
        <v>2.3047866215486037</v>
      </c>
      <c r="AI23" s="53">
        <v>3.2843755514979698</v>
      </c>
      <c r="AJ23" s="64">
        <f t="shared" si="1"/>
        <v>239.42865739293683</v>
      </c>
    </row>
    <row r="24" spans="1:36" x14ac:dyDescent="0.35">
      <c r="B24" s="61"/>
      <c r="C24" s="59" t="s">
        <v>225</v>
      </c>
      <c r="D24" s="64">
        <f>AVERAGE(D7:D22)</f>
        <v>17.907918180765282</v>
      </c>
      <c r="E24" s="64">
        <f>AVERAGE(E7:E22)</f>
        <v>81.024882528139642</v>
      </c>
      <c r="F24" s="64">
        <f>AVERAGE(F7:F22)</f>
        <v>1.0671992910951091</v>
      </c>
      <c r="G24" s="64">
        <f>AVERAGE(G7:G22)</f>
        <v>3.4602365793473395</v>
      </c>
      <c r="H24" s="64">
        <f t="shared" ref="H24:AI24" si="3">AVERAGE(H7:H22)</f>
        <v>65.233610351009133</v>
      </c>
      <c r="I24" s="64">
        <f t="shared" si="3"/>
        <v>2.5142357235529462</v>
      </c>
      <c r="J24" s="64">
        <f t="shared" si="3"/>
        <v>18.46544831763984</v>
      </c>
      <c r="K24" s="64">
        <f t="shared" si="3"/>
        <v>24.930578710852572</v>
      </c>
      <c r="L24" s="64">
        <f t="shared" si="3"/>
        <v>0.89330206781894606</v>
      </c>
      <c r="M24" s="64">
        <f t="shared" si="3"/>
        <v>4.6717670142265533</v>
      </c>
      <c r="N24" s="64">
        <f t="shared" si="3"/>
        <v>84.052033908507994</v>
      </c>
      <c r="O24" s="64">
        <f t="shared" si="3"/>
        <v>10.631901287279252</v>
      </c>
      <c r="P24" s="64">
        <f t="shared" si="3"/>
        <v>80.349445689385902</v>
      </c>
      <c r="Q24" s="64">
        <f>AVERAGE(Q7:Q22)</f>
        <v>9.1564507929790331</v>
      </c>
      <c r="R24" s="64">
        <f>AVERAGE(R7:R22)</f>
        <v>45.746543806802549</v>
      </c>
      <c r="S24" s="64">
        <f t="shared" si="3"/>
        <v>0.2294566136145022</v>
      </c>
      <c r="T24" s="64"/>
      <c r="U24" s="64">
        <f t="shared" si="3"/>
        <v>11.31480181303251</v>
      </c>
      <c r="V24" s="64">
        <f>AVERAGE(V7:V22)</f>
        <v>0.80798603969575122</v>
      </c>
      <c r="W24" s="64">
        <f>AVERAGE(W7:W22)</f>
        <v>1.3213651710007135</v>
      </c>
      <c r="X24" s="64">
        <f>AVERAGE(X7:X22)</f>
        <v>0.89984923644693116</v>
      </c>
      <c r="Y24" s="64">
        <f t="shared" si="3"/>
        <v>0.59744424230355997</v>
      </c>
      <c r="Z24" s="64">
        <f t="shared" si="3"/>
        <v>1.1576414109140192</v>
      </c>
      <c r="AA24" s="64">
        <f t="shared" si="3"/>
        <v>7.0115431096091942</v>
      </c>
      <c r="AB24" s="64">
        <f t="shared" si="3"/>
        <v>0.96220322958345372</v>
      </c>
      <c r="AC24" s="64">
        <f t="shared" si="3"/>
        <v>0.34012646737075031</v>
      </c>
      <c r="AD24" s="64">
        <f t="shared" si="3"/>
        <v>0.1644866810046578</v>
      </c>
      <c r="AE24" s="64">
        <f t="shared" si="3"/>
        <v>0.8047871917028292</v>
      </c>
      <c r="AF24" s="64">
        <f t="shared" si="3"/>
        <v>0.74144473979517489</v>
      </c>
      <c r="AG24" s="64">
        <f t="shared" si="3"/>
        <v>9.9372380236283905E-2</v>
      </c>
      <c r="AH24" s="64">
        <f t="shared" si="3"/>
        <v>0.84117200340124987</v>
      </c>
      <c r="AI24" s="64">
        <f t="shared" si="3"/>
        <v>1.9269797159561848</v>
      </c>
      <c r="AJ24" s="63"/>
    </row>
    <row r="25" spans="1:36" x14ac:dyDescent="0.35">
      <c r="B25" s="56"/>
      <c r="C25" s="57"/>
      <c r="D25" s="57"/>
      <c r="E25" s="57"/>
      <c r="F25" s="57"/>
      <c r="L25" s="57"/>
      <c r="Q25" s="57"/>
      <c r="R25" s="57"/>
      <c r="S25" s="57"/>
      <c r="T25" s="57"/>
      <c r="U25" s="57"/>
      <c r="Y25" s="57"/>
      <c r="Z25" s="57"/>
      <c r="AA25" s="57"/>
      <c r="AB25" s="57"/>
      <c r="AC25" s="57"/>
    </row>
    <row r="26" spans="1:36" x14ac:dyDescent="0.35">
      <c r="A26" s="59" t="s">
        <v>235</v>
      </c>
      <c r="B26" s="59" t="s">
        <v>226</v>
      </c>
      <c r="C26" s="59" t="s">
        <v>0</v>
      </c>
      <c r="D26" s="59" t="s">
        <v>394</v>
      </c>
      <c r="E26" s="59" t="s">
        <v>395</v>
      </c>
      <c r="F26" s="59" t="s">
        <v>396</v>
      </c>
      <c r="G26" s="59" t="s">
        <v>38</v>
      </c>
      <c r="H26" s="59" t="s">
        <v>44</v>
      </c>
      <c r="I26" s="59" t="s">
        <v>42</v>
      </c>
      <c r="J26" s="59" t="s">
        <v>49</v>
      </c>
      <c r="K26" s="59" t="s">
        <v>36</v>
      </c>
      <c r="L26" s="59" t="s">
        <v>362</v>
      </c>
      <c r="M26" s="59" t="s">
        <v>35</v>
      </c>
      <c r="N26" s="59" t="s">
        <v>46</v>
      </c>
      <c r="O26" s="59" t="s">
        <v>33</v>
      </c>
      <c r="P26" s="59" t="s">
        <v>37</v>
      </c>
      <c r="Q26" s="59" t="s">
        <v>364</v>
      </c>
      <c r="R26" s="59" t="s">
        <v>217</v>
      </c>
      <c r="S26" s="59" t="s">
        <v>363</v>
      </c>
      <c r="T26" s="59" t="s">
        <v>358</v>
      </c>
      <c r="U26" s="59" t="s">
        <v>365</v>
      </c>
      <c r="V26" s="59" t="s">
        <v>40</v>
      </c>
      <c r="W26" s="59" t="s">
        <v>39</v>
      </c>
      <c r="X26" s="59" t="s">
        <v>34</v>
      </c>
      <c r="Y26" s="59" t="s">
        <v>366</v>
      </c>
      <c r="Z26" s="59" t="s">
        <v>367</v>
      </c>
      <c r="AA26" s="59" t="s">
        <v>368</v>
      </c>
      <c r="AB26" s="59" t="s">
        <v>369</v>
      </c>
      <c r="AC26" s="59" t="s">
        <v>31</v>
      </c>
      <c r="AD26" s="59" t="s">
        <v>32</v>
      </c>
      <c r="AE26" s="59" t="s">
        <v>41</v>
      </c>
      <c r="AF26" s="59" t="s">
        <v>43</v>
      </c>
      <c r="AG26" s="59" t="s">
        <v>45</v>
      </c>
      <c r="AH26" s="59" t="s">
        <v>47</v>
      </c>
      <c r="AI26" s="59" t="s">
        <v>48</v>
      </c>
      <c r="AJ26" s="59" t="s">
        <v>101</v>
      </c>
    </row>
    <row r="27" spans="1:36" x14ac:dyDescent="0.35">
      <c r="A27" s="54" t="s">
        <v>236</v>
      </c>
      <c r="B27" s="60" t="s">
        <v>4</v>
      </c>
      <c r="C27" s="54" t="s">
        <v>5</v>
      </c>
      <c r="D27" s="53">
        <v>4.8583721764073147</v>
      </c>
      <c r="E27" s="53">
        <v>88.705629257798492</v>
      </c>
      <c r="F27" s="53">
        <f t="shared" ref="F27:F37" si="4">100-D27-E27</f>
        <v>6.4359985657941934</v>
      </c>
      <c r="G27" s="53">
        <v>6.0204984442074618</v>
      </c>
      <c r="H27" s="53">
        <v>23.531992214029618</v>
      </c>
      <c r="I27" s="53">
        <v>0.72793610149223675</v>
      </c>
      <c r="J27" s="53">
        <v>10.204031571138815</v>
      </c>
      <c r="K27" s="53">
        <v>2.07420123889163</v>
      </c>
      <c r="L27" s="52">
        <v>0.1</v>
      </c>
      <c r="M27" s="53">
        <v>1.8134972516406367</v>
      </c>
      <c r="N27" s="53">
        <v>11.57084181566405</v>
      </c>
      <c r="O27" s="53">
        <v>13.592594898800892</v>
      </c>
      <c r="P27" s="53">
        <v>14.1711368370899</v>
      </c>
      <c r="Q27" s="53">
        <v>10.690608366867867</v>
      </c>
      <c r="R27" s="54">
        <f t="shared" ref="R27:R37" si="5">Q27*4.9961</f>
        <v>53.411348461708549</v>
      </c>
      <c r="S27" s="53">
        <v>0.19675463351542399</v>
      </c>
      <c r="U27" s="53">
        <v>11.60203964717161</v>
      </c>
      <c r="V27" s="53">
        <v>0.5</v>
      </c>
      <c r="W27" s="53">
        <v>1.0129171404077133</v>
      </c>
      <c r="X27" s="53">
        <v>0.54906299663169611</v>
      </c>
      <c r="Y27" s="53">
        <v>1.0044169081642851</v>
      </c>
      <c r="Z27" s="53">
        <v>0.28232931726907634</v>
      </c>
      <c r="AA27" s="52">
        <v>7.9496025198740057</v>
      </c>
      <c r="AB27" s="52">
        <v>0.94995250237488116</v>
      </c>
      <c r="AC27" s="52">
        <v>0.38275551411711017</v>
      </c>
      <c r="AD27" s="53">
        <v>0.18157346255015949</v>
      </c>
      <c r="AE27" s="53">
        <v>0.1</v>
      </c>
      <c r="AF27" s="53">
        <v>0.16543541723338356</v>
      </c>
      <c r="AG27" s="53">
        <v>0.1</v>
      </c>
      <c r="AH27" s="53">
        <v>0.87791886229772298</v>
      </c>
      <c r="AI27" s="53">
        <v>1.6626596657833692</v>
      </c>
      <c r="AJ27" s="64">
        <f t="shared" ref="AJ27:AJ38" si="6">SUM(G27:P27)</f>
        <v>83.806730372955244</v>
      </c>
    </row>
    <row r="28" spans="1:36" x14ac:dyDescent="0.35">
      <c r="A28" s="54" t="s">
        <v>237</v>
      </c>
      <c r="B28" s="60" t="s">
        <v>6</v>
      </c>
      <c r="C28" s="54" t="s">
        <v>7</v>
      </c>
      <c r="D28" s="53">
        <v>4.5937668888488616</v>
      </c>
      <c r="E28" s="53">
        <v>82.354530715186456</v>
      </c>
      <c r="F28" s="53">
        <f t="shared" si="4"/>
        <v>13.051702395964682</v>
      </c>
      <c r="G28" s="53">
        <v>6.6345292348937059</v>
      </c>
      <c r="H28" s="53">
        <v>26.529924262228697</v>
      </c>
      <c r="I28" s="53">
        <v>0.5</v>
      </c>
      <c r="J28" s="53">
        <v>14.362520914962586</v>
      </c>
      <c r="K28" s="53">
        <v>4.3397468940847981</v>
      </c>
      <c r="L28" s="52">
        <v>0.1</v>
      </c>
      <c r="M28" s="53">
        <v>4.5450092813654246</v>
      </c>
      <c r="N28" s="53">
        <v>14.378863759365602</v>
      </c>
      <c r="O28" s="53">
        <v>20.753443301939839</v>
      </c>
      <c r="P28" s="53">
        <v>13.058780812889445</v>
      </c>
      <c r="Q28" s="53">
        <v>9.5717150014143009</v>
      </c>
      <c r="R28" s="54">
        <f t="shared" si="5"/>
        <v>47.821245318565992</v>
      </c>
      <c r="S28" s="53">
        <v>0.29294330201259311</v>
      </c>
      <c r="U28" s="53">
        <v>11.703407218351744</v>
      </c>
      <c r="V28" s="53">
        <v>0.49664033191819912</v>
      </c>
      <c r="W28" s="53">
        <v>1</v>
      </c>
      <c r="X28" s="53">
        <v>1.0736924775641992</v>
      </c>
      <c r="Y28" s="53">
        <v>1.13076</v>
      </c>
      <c r="Z28" s="53">
        <v>0.19129852744310577</v>
      </c>
      <c r="AA28" s="52">
        <v>6.9398265043373915</v>
      </c>
      <c r="AB28" s="52">
        <v>0.73998150046248856</v>
      </c>
      <c r="AC28" s="52">
        <v>0.36418046440714008</v>
      </c>
      <c r="AD28" s="53">
        <v>0.19868829980868638</v>
      </c>
      <c r="AE28" s="53">
        <v>0.1</v>
      </c>
      <c r="AF28" s="53">
        <v>0.59967148594908126</v>
      </c>
      <c r="AG28" s="53">
        <v>0.11531404466992426</v>
      </c>
      <c r="AH28" s="53">
        <v>1.316324030728887</v>
      </c>
      <c r="AI28" s="53">
        <v>2.894149495532476</v>
      </c>
      <c r="AJ28" s="64">
        <f t="shared" si="6"/>
        <v>105.20281846173009</v>
      </c>
    </row>
    <row r="29" spans="1:36" x14ac:dyDescent="0.35">
      <c r="A29" s="54" t="s">
        <v>238</v>
      </c>
      <c r="B29" s="60" t="s">
        <v>8</v>
      </c>
      <c r="C29" s="54" t="s">
        <v>9</v>
      </c>
      <c r="D29" s="53">
        <v>12.335864225100494</v>
      </c>
      <c r="E29" s="53">
        <v>82.903081732916476</v>
      </c>
      <c r="F29" s="53">
        <f t="shared" si="4"/>
        <v>4.7610540419830301</v>
      </c>
      <c r="G29" s="53">
        <v>6.4261632668424102</v>
      </c>
      <c r="H29" s="53">
        <v>19.99933973520848</v>
      </c>
      <c r="I29" s="53">
        <v>0.5</v>
      </c>
      <c r="J29" s="53">
        <v>9.0263457774821418</v>
      </c>
      <c r="K29" s="53">
        <v>2.1883453625791036</v>
      </c>
      <c r="L29" s="52">
        <v>0.1</v>
      </c>
      <c r="M29" s="53">
        <v>1.9552925841664004</v>
      </c>
      <c r="N29" s="53">
        <v>14.153091347318462</v>
      </c>
      <c r="O29" s="53">
        <v>13.228382773609459</v>
      </c>
      <c r="P29" s="53">
        <v>10.940032397436708</v>
      </c>
      <c r="Q29" s="53">
        <v>10.456271820059801</v>
      </c>
      <c r="R29" s="54">
        <f t="shared" si="5"/>
        <v>52.240579640200771</v>
      </c>
      <c r="S29" s="53">
        <v>0.15427124971251385</v>
      </c>
      <c r="U29" s="53">
        <v>11.702505140829624</v>
      </c>
      <c r="V29" s="53">
        <v>0.76378470157890666</v>
      </c>
      <c r="W29" s="53">
        <v>1</v>
      </c>
      <c r="X29" s="53">
        <v>0.60623118405132437</v>
      </c>
      <c r="Y29" s="53">
        <v>0.55806516090345792</v>
      </c>
      <c r="Z29" s="53">
        <v>0.23681392235609106</v>
      </c>
      <c r="AA29" s="52">
        <v>4.6694163229596306</v>
      </c>
      <c r="AB29" s="52">
        <v>0.64991876015498062</v>
      </c>
      <c r="AC29" s="52">
        <v>0.31688926020746139</v>
      </c>
      <c r="AD29" s="53">
        <v>0.16449185843446551</v>
      </c>
      <c r="AE29" s="53">
        <v>0.1</v>
      </c>
      <c r="AF29" s="53">
        <v>0.10896563516199761</v>
      </c>
      <c r="AG29" s="53">
        <v>0.1</v>
      </c>
      <c r="AH29" s="53">
        <v>0.75117320500965601</v>
      </c>
      <c r="AI29" s="53">
        <v>1.7665103263928639</v>
      </c>
      <c r="AJ29" s="64">
        <f t="shared" si="6"/>
        <v>78.51699324464316</v>
      </c>
    </row>
    <row r="30" spans="1:36" x14ac:dyDescent="0.35">
      <c r="A30" s="54" t="s">
        <v>239</v>
      </c>
      <c r="B30" s="60" t="s">
        <v>10</v>
      </c>
      <c r="C30" s="54" t="s">
        <v>11</v>
      </c>
      <c r="D30" s="53">
        <v>9.1422226334782977</v>
      </c>
      <c r="E30" s="53">
        <v>82.696400481169619</v>
      </c>
      <c r="F30" s="53">
        <f t="shared" si="4"/>
        <v>8.1613768853520838</v>
      </c>
      <c r="G30" s="53">
        <v>5.2252708966223711</v>
      </c>
      <c r="H30" s="53">
        <v>21.706263919409366</v>
      </c>
      <c r="I30" s="53">
        <v>1.1033265648712318</v>
      </c>
      <c r="J30" s="53">
        <v>9.4153673443071568</v>
      </c>
      <c r="K30" s="53">
        <v>4.9168093175412544</v>
      </c>
      <c r="L30" s="52">
        <v>0.1</v>
      </c>
      <c r="M30" s="53">
        <v>2.0421445354738661</v>
      </c>
      <c r="N30" s="53">
        <v>12.244646827902342</v>
      </c>
      <c r="O30" s="53">
        <v>12.463664768589201</v>
      </c>
      <c r="P30" s="53">
        <v>14.481879195702486</v>
      </c>
      <c r="Q30" s="53">
        <v>9.9195291265906373</v>
      </c>
      <c r="R30" s="54">
        <f t="shared" si="5"/>
        <v>49.558959469359486</v>
      </c>
      <c r="S30" s="53">
        <v>0.17595608425011283</v>
      </c>
      <c r="U30" s="53">
        <v>11.738449800872521</v>
      </c>
      <c r="V30" s="53">
        <v>0.5</v>
      </c>
      <c r="W30" s="53">
        <v>1</v>
      </c>
      <c r="X30" s="53">
        <v>0.51286430943709604</v>
      </c>
      <c r="Y30" s="53">
        <v>0.69793020697930208</v>
      </c>
      <c r="Z30" s="53">
        <v>0.32115127175368141</v>
      </c>
      <c r="AA30" s="52">
        <v>5.3491976203569465</v>
      </c>
      <c r="AB30" s="52">
        <v>0.72989051642253655</v>
      </c>
      <c r="AC30" s="52">
        <v>0.37443061444444892</v>
      </c>
      <c r="AD30" s="53">
        <v>0.15198880255777325</v>
      </c>
      <c r="AE30" s="53">
        <v>0.1</v>
      </c>
      <c r="AF30" s="53">
        <v>0.1216194339245019</v>
      </c>
      <c r="AG30" s="53">
        <v>0.1</v>
      </c>
      <c r="AH30" s="53">
        <v>0.77473088293835513</v>
      </c>
      <c r="AI30" s="53">
        <v>1.6159505770143821</v>
      </c>
      <c r="AJ30" s="64">
        <f t="shared" si="6"/>
        <v>83.699373370419281</v>
      </c>
    </row>
    <row r="31" spans="1:36" x14ac:dyDescent="0.35">
      <c r="A31" s="54" t="s">
        <v>240</v>
      </c>
      <c r="B31" s="60" t="s">
        <v>12</v>
      </c>
      <c r="C31" s="54" t="s">
        <v>13</v>
      </c>
      <c r="D31" s="53">
        <v>26.577229876722257</v>
      </c>
      <c r="E31" s="53">
        <v>67.648658448150826</v>
      </c>
      <c r="F31" s="53">
        <f t="shared" si="4"/>
        <v>5.7741116751269175</v>
      </c>
      <c r="G31" s="53">
        <v>10.798356317378504</v>
      </c>
      <c r="H31" s="53">
        <v>26.546664697706504</v>
      </c>
      <c r="I31" s="53">
        <v>0.5</v>
      </c>
      <c r="J31" s="53">
        <v>10.799041768298181</v>
      </c>
      <c r="K31" s="53">
        <v>2.6544285218628274</v>
      </c>
      <c r="L31" s="52">
        <v>0.1</v>
      </c>
      <c r="M31" s="53">
        <v>5.6634687927654239</v>
      </c>
      <c r="N31" s="53">
        <v>13.486139683811475</v>
      </c>
      <c r="O31" s="53">
        <v>17.783285559598408</v>
      </c>
      <c r="P31" s="53">
        <v>15.085101690813483</v>
      </c>
      <c r="Q31" s="53">
        <v>9.5797059749706115</v>
      </c>
      <c r="R31" s="54">
        <f t="shared" si="5"/>
        <v>47.861169021550673</v>
      </c>
      <c r="S31" s="53">
        <v>0.18073484936467907</v>
      </c>
      <c r="U31" s="53">
        <v>11.471892190107949</v>
      </c>
      <c r="V31" s="53">
        <v>0.5</v>
      </c>
      <c r="W31" s="53">
        <v>1</v>
      </c>
      <c r="X31" s="53">
        <v>0.6240410801254862</v>
      </c>
      <c r="Y31" s="53">
        <v>0.72570228931320602</v>
      </c>
      <c r="Z31" s="53">
        <v>0.41753681392235614</v>
      </c>
      <c r="AA31" s="52">
        <v>5.1689662067586486</v>
      </c>
      <c r="AB31" s="52">
        <v>0.86982603479304144</v>
      </c>
      <c r="AC31" s="52">
        <v>0.38890954661822813</v>
      </c>
      <c r="AD31" s="53">
        <v>5.7003014215391432E-2</v>
      </c>
      <c r="AE31" s="53">
        <v>0.1</v>
      </c>
      <c r="AF31" s="53">
        <v>0.13911483341715344</v>
      </c>
      <c r="AG31" s="53">
        <v>0.1</v>
      </c>
      <c r="AH31" s="53">
        <v>0.62969296369650807</v>
      </c>
      <c r="AI31" s="53">
        <v>1.2403653120214972</v>
      </c>
      <c r="AJ31" s="64">
        <f t="shared" si="6"/>
        <v>103.41648703223481</v>
      </c>
    </row>
    <row r="32" spans="1:36" x14ac:dyDescent="0.35">
      <c r="A32" s="54" t="s">
        <v>241</v>
      </c>
      <c r="B32" s="60" t="s">
        <v>14</v>
      </c>
      <c r="C32" s="54" t="s">
        <v>15</v>
      </c>
      <c r="D32" s="53">
        <v>6.7938659058487758</v>
      </c>
      <c r="E32" s="53">
        <v>91.49429386590586</v>
      </c>
      <c r="F32" s="53">
        <f t="shared" si="4"/>
        <v>1.7118402282453644</v>
      </c>
      <c r="G32" s="53">
        <v>7.4306408180828489</v>
      </c>
      <c r="H32" s="53">
        <v>19.206942437155746</v>
      </c>
      <c r="I32" s="53">
        <v>0.5</v>
      </c>
      <c r="J32" s="53">
        <v>9.5627873980385587</v>
      </c>
      <c r="K32" s="53">
        <v>2.0523144635555788</v>
      </c>
      <c r="L32" s="52">
        <v>0.1</v>
      </c>
      <c r="M32" s="53">
        <v>2.1007263335775912</v>
      </c>
      <c r="N32" s="53">
        <v>12.429298124485324</v>
      </c>
      <c r="O32" s="53">
        <v>14.383917229273768</v>
      </c>
      <c r="P32" s="53">
        <v>14.604634581471563</v>
      </c>
      <c r="Q32" s="53">
        <v>10.16658904851964</v>
      </c>
      <c r="R32" s="54">
        <f t="shared" si="5"/>
        <v>50.793295545308972</v>
      </c>
      <c r="S32" s="53">
        <v>0.141712260253582</v>
      </c>
      <c r="U32" s="53">
        <v>11.631778032911297</v>
      </c>
      <c r="V32" s="53">
        <v>0.5</v>
      </c>
      <c r="W32" s="53">
        <v>1.0365680859766517</v>
      </c>
      <c r="X32" s="53">
        <v>0.70228410267879116</v>
      </c>
      <c r="Y32" s="53">
        <v>0.58614415675297415</v>
      </c>
      <c r="Z32" s="53">
        <v>0.29437751004016066</v>
      </c>
      <c r="AA32" s="52">
        <v>5.139100657384958</v>
      </c>
      <c r="AB32" s="52">
        <v>0.50991076561601723</v>
      </c>
      <c r="AC32" s="52">
        <v>0.28189388565611972</v>
      </c>
      <c r="AD32" s="53">
        <v>0.13003164311974863</v>
      </c>
      <c r="AE32" s="53">
        <v>0.1</v>
      </c>
      <c r="AF32" s="53">
        <v>0.1020512508532968</v>
      </c>
      <c r="AG32" s="53">
        <v>0.1</v>
      </c>
      <c r="AH32" s="53">
        <v>0.71437390224028519</v>
      </c>
      <c r="AI32" s="53">
        <v>1.6372694889659807</v>
      </c>
      <c r="AJ32" s="64">
        <f t="shared" si="6"/>
        <v>82.371261385640977</v>
      </c>
    </row>
    <row r="33" spans="1:36" x14ac:dyDescent="0.35">
      <c r="A33" s="54" t="s">
        <v>242</v>
      </c>
      <c r="B33" s="60" t="s">
        <v>16</v>
      </c>
      <c r="C33" s="54" t="s">
        <v>17</v>
      </c>
      <c r="D33" s="53">
        <v>2.4342223017719817</v>
      </c>
      <c r="E33" s="53">
        <v>92.697333094684112</v>
      </c>
      <c r="F33" s="53">
        <f t="shared" si="4"/>
        <v>4.8684446035439066</v>
      </c>
      <c r="G33" s="53">
        <v>5.9950701399057698</v>
      </c>
      <c r="H33" s="53">
        <v>18.985859769401401</v>
      </c>
      <c r="I33" s="53">
        <v>0.5</v>
      </c>
      <c r="J33" s="53">
        <v>10.511330722580352</v>
      </c>
      <c r="K33" s="53">
        <v>2.6142211388245533</v>
      </c>
      <c r="L33" s="52">
        <v>0.1</v>
      </c>
      <c r="M33" s="53">
        <v>2.4596765579347317</v>
      </c>
      <c r="N33" s="53">
        <v>12.515426093191076</v>
      </c>
      <c r="O33" s="53">
        <v>16.425526440210568</v>
      </c>
      <c r="P33" s="53">
        <v>19.312415800679798</v>
      </c>
      <c r="Q33" s="53">
        <v>9.994584833319573</v>
      </c>
      <c r="R33" s="54">
        <f t="shared" si="5"/>
        <v>49.933945285747924</v>
      </c>
      <c r="S33" s="53">
        <v>0.22516566549258626</v>
      </c>
      <c r="U33" s="53">
        <v>11.6186156814288</v>
      </c>
      <c r="V33" s="53">
        <v>0.5</v>
      </c>
      <c r="W33" s="53">
        <v>1</v>
      </c>
      <c r="X33" s="53">
        <v>0.63301848816869377</v>
      </c>
      <c r="Y33" s="53">
        <v>0.7813693153423289</v>
      </c>
      <c r="Z33" s="53">
        <v>0.27161981258366802</v>
      </c>
      <c r="AA33" s="52">
        <v>6.5688504511710448</v>
      </c>
      <c r="AB33" s="52">
        <v>1.2197865373559629</v>
      </c>
      <c r="AC33" s="52">
        <v>0.39712058344254975</v>
      </c>
      <c r="AD33" s="53">
        <v>8.8332509586998509E-2</v>
      </c>
      <c r="AE33" s="53">
        <v>0.1</v>
      </c>
      <c r="AF33" s="53">
        <v>0.31737175265133766</v>
      </c>
      <c r="AG33" s="53">
        <v>0.1</v>
      </c>
      <c r="AH33" s="53">
        <v>0.85154715782407286</v>
      </c>
      <c r="AI33" s="53">
        <v>1.7737792942135526</v>
      </c>
      <c r="AJ33" s="64">
        <f t="shared" si="6"/>
        <v>89.419526662728259</v>
      </c>
    </row>
    <row r="34" spans="1:36" x14ac:dyDescent="0.35">
      <c r="A34" s="54" t="s">
        <v>243</v>
      </c>
      <c r="B34" s="60" t="s">
        <v>18</v>
      </c>
      <c r="C34" s="54" t="s">
        <v>19</v>
      </c>
      <c r="D34" s="53">
        <v>7.0237129203859041</v>
      </c>
      <c r="E34" s="53">
        <v>90.054999549184018</v>
      </c>
      <c r="F34" s="53">
        <f t="shared" si="4"/>
        <v>2.921287530430078</v>
      </c>
      <c r="G34" s="53">
        <v>7.1106219209599208</v>
      </c>
      <c r="H34" s="53">
        <v>20.360698363684392</v>
      </c>
      <c r="I34" s="53">
        <v>1.3454773069543688</v>
      </c>
      <c r="J34" s="53">
        <v>10.115672383735951</v>
      </c>
      <c r="K34" s="53">
        <v>2.2937272738405108</v>
      </c>
      <c r="L34" s="52">
        <v>0.1</v>
      </c>
      <c r="M34" s="53">
        <v>1.9941273580241246</v>
      </c>
      <c r="N34" s="53">
        <v>13.918733293598805</v>
      </c>
      <c r="O34" s="53">
        <v>15.055247578514546</v>
      </c>
      <c r="P34" s="53">
        <v>11.02315059661035</v>
      </c>
      <c r="Q34" s="53">
        <v>10.046865032575313</v>
      </c>
      <c r="R34" s="54">
        <f t="shared" si="5"/>
        <v>50.195142389249526</v>
      </c>
      <c r="S34" s="53">
        <v>0.17479861274103264</v>
      </c>
      <c r="U34" s="53">
        <v>11.626136620954043</v>
      </c>
      <c r="V34" s="53">
        <v>0.5</v>
      </c>
      <c r="W34" s="53">
        <v>1.1429593427081592</v>
      </c>
      <c r="X34" s="53">
        <v>0.64051488610328811</v>
      </c>
      <c r="Y34" s="53">
        <v>0.37676929228308681</v>
      </c>
      <c r="Z34" s="53">
        <v>0.21271753681392239</v>
      </c>
      <c r="AA34" s="52">
        <v>4.8693913260842399</v>
      </c>
      <c r="AB34" s="52">
        <v>0.87989001374828157</v>
      </c>
      <c r="AC34" s="52">
        <v>0.32306242761412257</v>
      </c>
      <c r="AD34" s="53">
        <v>0.15014618207034186</v>
      </c>
      <c r="AE34" s="53">
        <v>0.1</v>
      </c>
      <c r="AF34" s="53">
        <v>0.16649616768227959</v>
      </c>
      <c r="AG34" s="53">
        <v>0.1</v>
      </c>
      <c r="AH34" s="53">
        <v>0.89479250783762754</v>
      </c>
      <c r="AI34" s="53">
        <v>1.7899497589582292</v>
      </c>
      <c r="AJ34" s="64">
        <f t="shared" si="6"/>
        <v>83.317456075922962</v>
      </c>
    </row>
    <row r="35" spans="1:36" x14ac:dyDescent="0.35">
      <c r="A35" s="54" t="s">
        <v>244</v>
      </c>
      <c r="B35" s="60" t="s">
        <v>20</v>
      </c>
      <c r="C35" s="54" t="s">
        <v>21</v>
      </c>
      <c r="D35" s="53">
        <v>7.4348422496570663</v>
      </c>
      <c r="E35" s="53">
        <v>91.220850480109746</v>
      </c>
      <c r="F35" s="53">
        <f t="shared" si="4"/>
        <v>1.3443072702331875</v>
      </c>
      <c r="G35" s="53">
        <v>8.1501434495687608</v>
      </c>
      <c r="H35" s="53">
        <v>20.331084981054918</v>
      </c>
      <c r="I35" s="53">
        <v>4.9340273512549269</v>
      </c>
      <c r="J35" s="53">
        <v>9.4252942284678447</v>
      </c>
      <c r="K35" s="53">
        <v>2.0229041824828893</v>
      </c>
      <c r="L35" s="52">
        <v>0.1</v>
      </c>
      <c r="M35" s="53">
        <v>1.9260556203801509</v>
      </c>
      <c r="N35" s="53">
        <v>33.014516437172681</v>
      </c>
      <c r="O35" s="53">
        <v>14.843190895802756</v>
      </c>
      <c r="P35" s="53">
        <v>13.20168869286772</v>
      </c>
      <c r="Q35" s="53">
        <v>10.417157384768137</v>
      </c>
      <c r="R35" s="54">
        <f t="shared" si="5"/>
        <v>52.045160010040092</v>
      </c>
      <c r="S35" s="53">
        <v>0.16978627149348705</v>
      </c>
      <c r="U35" s="53">
        <v>11.531356710656175</v>
      </c>
      <c r="V35" s="53">
        <v>0.5</v>
      </c>
      <c r="W35" s="53">
        <v>3.1091315204513319</v>
      </c>
      <c r="X35" s="53">
        <v>0.54682167148533656</v>
      </c>
      <c r="Y35" s="53">
        <v>0.32095161935225908</v>
      </c>
      <c r="Z35" s="53">
        <v>0.25020080321285143</v>
      </c>
      <c r="AA35" s="52">
        <v>5.3998650033749165</v>
      </c>
      <c r="AB35" s="52">
        <v>0.74998125046873831</v>
      </c>
      <c r="AC35" s="52">
        <v>0.33127675613601826</v>
      </c>
      <c r="AD35" s="53">
        <v>9.8314733302142965E-2</v>
      </c>
      <c r="AE35" s="53">
        <v>0.1</v>
      </c>
      <c r="AF35" s="53">
        <v>9.7566365235695604E-2</v>
      </c>
      <c r="AG35" s="53">
        <v>0.1</v>
      </c>
      <c r="AH35" s="53">
        <v>0.68643314841785597</v>
      </c>
      <c r="AI35" s="53">
        <v>1.5496140305230817</v>
      </c>
      <c r="AJ35" s="64">
        <f t="shared" si="6"/>
        <v>107.94890583905266</v>
      </c>
    </row>
    <row r="36" spans="1:36" x14ac:dyDescent="0.35">
      <c r="A36" s="54" t="s">
        <v>245</v>
      </c>
      <c r="B36" s="60" t="s">
        <v>22</v>
      </c>
      <c r="C36" s="54" t="s">
        <v>23</v>
      </c>
      <c r="D36" s="53">
        <v>8.2535003684598394</v>
      </c>
      <c r="E36" s="53">
        <v>89.296241709653657</v>
      </c>
      <c r="F36" s="53">
        <f t="shared" si="4"/>
        <v>2.4502579218865037</v>
      </c>
      <c r="G36" s="53">
        <v>7.5597080856103096</v>
      </c>
      <c r="H36" s="53">
        <v>19.935238273103973</v>
      </c>
      <c r="I36" s="53">
        <v>0.77538652702214461</v>
      </c>
      <c r="J36" s="53">
        <v>9.2894012385562732</v>
      </c>
      <c r="K36" s="53">
        <v>2.0217429094566133</v>
      </c>
      <c r="L36" s="52">
        <v>0.1</v>
      </c>
      <c r="M36" s="53">
        <v>1.6517411719554629</v>
      </c>
      <c r="N36" s="53">
        <v>13.504112390572821</v>
      </c>
      <c r="O36" s="53">
        <v>12.863920402138241</v>
      </c>
      <c r="P36" s="53">
        <v>13.400114164837678</v>
      </c>
      <c r="Q36" s="53">
        <v>10.071873639442803</v>
      </c>
      <c r="R36" s="54">
        <f t="shared" si="5"/>
        <v>50.32008789002019</v>
      </c>
      <c r="S36" s="53">
        <v>0.19982459600921049</v>
      </c>
      <c r="U36" s="53">
        <v>11.541730072806825</v>
      </c>
      <c r="V36" s="53">
        <v>0.5</v>
      </c>
      <c r="W36" s="53">
        <v>1.4568025674747829</v>
      </c>
      <c r="X36" s="53">
        <v>0.40461344751502115</v>
      </c>
      <c r="Y36" s="53">
        <v>0.54416791604197912</v>
      </c>
      <c r="Z36" s="53">
        <v>0.34926372155287821</v>
      </c>
      <c r="AA36" s="52">
        <v>6.0186458046939437</v>
      </c>
      <c r="AB36" s="52">
        <v>0.80981779099702578</v>
      </c>
      <c r="AC36" s="52">
        <v>0.42588467793739959</v>
      </c>
      <c r="AD36" s="53">
        <v>4.559730917021225E-2</v>
      </c>
      <c r="AE36" s="53">
        <v>0.1</v>
      </c>
      <c r="AF36" s="53">
        <v>0.11270067549735671</v>
      </c>
      <c r="AG36" s="53">
        <v>0.1</v>
      </c>
      <c r="AH36" s="53">
        <v>0.68885492248275493</v>
      </c>
      <c r="AI36" s="53">
        <v>1.429566655545671</v>
      </c>
      <c r="AJ36" s="64">
        <f t="shared" si="6"/>
        <v>81.101365163253519</v>
      </c>
    </row>
    <row r="37" spans="1:36" x14ac:dyDescent="0.35">
      <c r="A37" s="54" t="s">
        <v>246</v>
      </c>
      <c r="B37" s="60" t="s">
        <v>24</v>
      </c>
      <c r="C37" s="54" t="s">
        <v>25</v>
      </c>
      <c r="D37" s="53">
        <v>9.2624521072796995</v>
      </c>
      <c r="E37" s="53">
        <v>88.553639846743295</v>
      </c>
      <c r="F37" s="53">
        <f t="shared" si="4"/>
        <v>2.1839080459770059</v>
      </c>
      <c r="G37" s="53">
        <v>5.9882702431823214</v>
      </c>
      <c r="H37" s="53">
        <v>19.742242672561339</v>
      </c>
      <c r="I37" s="53">
        <v>0.5</v>
      </c>
      <c r="J37" s="53">
        <v>10.569792680023459</v>
      </c>
      <c r="K37" s="53">
        <v>2.6253318755722153</v>
      </c>
      <c r="L37" s="52">
        <v>0.1</v>
      </c>
      <c r="M37" s="53">
        <v>1.7817518278183824</v>
      </c>
      <c r="N37" s="53">
        <v>12.208516079142253</v>
      </c>
      <c r="O37" s="53">
        <v>13.006926044786775</v>
      </c>
      <c r="P37" s="53">
        <v>11.462524222749634</v>
      </c>
      <c r="Q37" s="53">
        <v>9.9648945055649509</v>
      </c>
      <c r="R37" s="54">
        <f t="shared" si="5"/>
        <v>49.785609439253051</v>
      </c>
      <c r="S37" s="53">
        <v>0.18707025575172134</v>
      </c>
      <c r="U37" s="53">
        <v>11.70366300211624</v>
      </c>
      <c r="V37" s="53">
        <v>0.5</v>
      </c>
      <c r="W37" s="53">
        <v>1</v>
      </c>
      <c r="X37" s="53">
        <v>0.53223208379770981</v>
      </c>
      <c r="Y37" s="53">
        <v>0.66981207516993202</v>
      </c>
      <c r="Z37" s="53">
        <v>0.35729585006693443</v>
      </c>
      <c r="AA37" s="52">
        <v>5.6392950881139861</v>
      </c>
      <c r="AB37" s="52">
        <v>0.84989376327959021</v>
      </c>
      <c r="AC37" s="52">
        <v>0.36621967474806266</v>
      </c>
      <c r="AD37" s="53">
        <v>0.1776563578297605</v>
      </c>
      <c r="AE37" s="53">
        <v>0.1</v>
      </c>
      <c r="AF37" s="53">
        <v>0.14959889317953914</v>
      </c>
      <c r="AG37" s="53">
        <v>0.1</v>
      </c>
      <c r="AH37" s="53">
        <v>0.82193760385742465</v>
      </c>
      <c r="AI37" s="53">
        <v>1.6031822151132706</v>
      </c>
      <c r="AJ37" s="64">
        <f t="shared" si="6"/>
        <v>77.985355645836393</v>
      </c>
    </row>
    <row r="38" spans="1:36" x14ac:dyDescent="0.35">
      <c r="C38" s="59" t="s">
        <v>225</v>
      </c>
      <c r="D38" s="64">
        <f>AVERAGE(D27:D37)</f>
        <v>8.9736410594509533</v>
      </c>
      <c r="E38" s="64">
        <f>AVERAGE(E27:E37)</f>
        <v>86.147787198318412</v>
      </c>
      <c r="F38" s="64">
        <f>AVERAGE(F27:F37)</f>
        <v>4.8785717422306325</v>
      </c>
      <c r="G38" s="64">
        <f>AVERAGE(G27:G37)</f>
        <v>7.0308429833867621</v>
      </c>
      <c r="H38" s="64">
        <f t="shared" ref="H38:AI38" si="7">AVERAGE(H27:H37)</f>
        <v>21.534204665958587</v>
      </c>
      <c r="I38" s="64">
        <f t="shared" si="7"/>
        <v>1.0805594410540824</v>
      </c>
      <c r="J38" s="64">
        <f t="shared" si="7"/>
        <v>10.298326002508302</v>
      </c>
      <c r="K38" s="64">
        <f t="shared" si="7"/>
        <v>2.7094339253356341</v>
      </c>
      <c r="L38" s="64">
        <f t="shared" si="7"/>
        <v>9.9999999999999992E-2</v>
      </c>
      <c r="M38" s="64">
        <f t="shared" si="7"/>
        <v>2.5394083013729269</v>
      </c>
      <c r="N38" s="64">
        <f t="shared" si="7"/>
        <v>14.856744168384081</v>
      </c>
      <c r="O38" s="64">
        <f t="shared" si="7"/>
        <v>14.945463626660406</v>
      </c>
      <c r="P38" s="64">
        <f t="shared" si="7"/>
        <v>13.703768999377161</v>
      </c>
      <c r="Q38" s="64">
        <f>AVERAGE(Q27:Q37)</f>
        <v>10.079981339463059</v>
      </c>
      <c r="R38" s="64">
        <f>AVERAGE(R27:R37)</f>
        <v>50.360594770091389</v>
      </c>
      <c r="S38" s="64">
        <f t="shared" si="7"/>
        <v>0.19081979823608569</v>
      </c>
      <c r="T38" s="64"/>
      <c r="U38" s="64">
        <f t="shared" si="7"/>
        <v>11.624688556200621</v>
      </c>
      <c r="V38" s="64">
        <f>AVERAGE(V27:V37)</f>
        <v>0.52367500304519143</v>
      </c>
      <c r="W38" s="64">
        <f>AVERAGE(W27:W37)</f>
        <v>1.2507616960926036</v>
      </c>
      <c r="X38" s="64">
        <f>AVERAGE(X27:X37)</f>
        <v>0.62048879341442198</v>
      </c>
      <c r="Y38" s="64">
        <f t="shared" si="7"/>
        <v>0.67237172184571015</v>
      </c>
      <c r="Z38" s="64">
        <f t="shared" si="7"/>
        <v>0.28950955336497503</v>
      </c>
      <c r="AA38" s="64">
        <f t="shared" si="7"/>
        <v>5.7920143186463378</v>
      </c>
      <c r="AB38" s="64">
        <f t="shared" si="7"/>
        <v>0.81444085778850384</v>
      </c>
      <c r="AC38" s="64">
        <f t="shared" si="7"/>
        <v>0.35932940048442374</v>
      </c>
      <c r="AD38" s="64">
        <f t="shared" si="7"/>
        <v>0.13125674296778916</v>
      </c>
      <c r="AE38" s="64">
        <f t="shared" si="7"/>
        <v>9.9999999999999992E-2</v>
      </c>
      <c r="AF38" s="64">
        <f t="shared" si="7"/>
        <v>0.18914471916232942</v>
      </c>
      <c r="AG38" s="64">
        <f t="shared" si="7"/>
        <v>0.10139218587908404</v>
      </c>
      <c r="AH38" s="64">
        <f t="shared" si="7"/>
        <v>0.81888901703010464</v>
      </c>
      <c r="AI38" s="64">
        <f t="shared" si="7"/>
        <v>1.7239088018240343</v>
      </c>
      <c r="AJ38" s="63">
        <f t="shared" si="6"/>
        <v>88.798752114037939</v>
      </c>
    </row>
    <row r="39" spans="1:36" x14ac:dyDescent="0.35">
      <c r="B39" s="61"/>
      <c r="C39" s="61"/>
      <c r="D39" s="61"/>
      <c r="E39" s="61"/>
      <c r="F39" s="61"/>
      <c r="G39" s="55"/>
      <c r="H39" s="55"/>
      <c r="I39" s="55"/>
      <c r="J39" s="55"/>
      <c r="K39" s="55"/>
      <c r="L39" s="61"/>
      <c r="M39" s="55"/>
      <c r="N39" s="55"/>
      <c r="O39" s="55"/>
      <c r="P39" s="55"/>
      <c r="Q39" s="61"/>
      <c r="R39" s="61"/>
      <c r="S39" s="61"/>
      <c r="T39" s="61"/>
      <c r="U39" s="61"/>
      <c r="V39" s="55"/>
      <c r="W39" s="55"/>
      <c r="X39" s="55"/>
      <c r="Y39" s="61"/>
      <c r="Z39" s="61"/>
      <c r="AA39" s="61"/>
      <c r="AB39" s="61"/>
      <c r="AC39" s="61"/>
      <c r="AD39" s="55"/>
      <c r="AE39" s="55"/>
      <c r="AF39" s="55"/>
      <c r="AG39" s="55"/>
      <c r="AH39" s="55"/>
      <c r="AI39" s="55"/>
      <c r="AJ39" s="53"/>
    </row>
    <row r="40" spans="1:36" x14ac:dyDescent="0.35">
      <c r="A40" s="59" t="s">
        <v>235</v>
      </c>
      <c r="B40" s="59" t="s">
        <v>375</v>
      </c>
      <c r="C40" s="59" t="s">
        <v>0</v>
      </c>
      <c r="D40" s="59" t="s">
        <v>394</v>
      </c>
      <c r="E40" s="59" t="s">
        <v>395</v>
      </c>
      <c r="F40" s="59" t="s">
        <v>396</v>
      </c>
      <c r="G40" s="59" t="s">
        <v>38</v>
      </c>
      <c r="H40" s="59" t="s">
        <v>44</v>
      </c>
      <c r="I40" s="59" t="s">
        <v>42</v>
      </c>
      <c r="J40" s="59" t="s">
        <v>49</v>
      </c>
      <c r="K40" s="59" t="s">
        <v>36</v>
      </c>
      <c r="L40" s="59" t="s">
        <v>362</v>
      </c>
      <c r="M40" s="59" t="s">
        <v>35</v>
      </c>
      <c r="N40" s="59" t="s">
        <v>46</v>
      </c>
      <c r="O40" s="59" t="s">
        <v>33</v>
      </c>
      <c r="P40" s="59" t="s">
        <v>37</v>
      </c>
      <c r="Q40" s="59" t="s">
        <v>364</v>
      </c>
      <c r="R40" s="59" t="s">
        <v>217</v>
      </c>
      <c r="S40" s="59" t="s">
        <v>363</v>
      </c>
      <c r="T40" s="59" t="s">
        <v>358</v>
      </c>
      <c r="U40" s="59" t="s">
        <v>365</v>
      </c>
      <c r="V40" s="59" t="s">
        <v>40</v>
      </c>
      <c r="W40" s="59" t="s">
        <v>39</v>
      </c>
      <c r="X40" s="59" t="s">
        <v>34</v>
      </c>
      <c r="Y40" s="59" t="s">
        <v>366</v>
      </c>
      <c r="Z40" s="59" t="s">
        <v>367</v>
      </c>
      <c r="AA40" s="59" t="s">
        <v>368</v>
      </c>
      <c r="AB40" s="59" t="s">
        <v>376</v>
      </c>
      <c r="AC40" s="59" t="s">
        <v>31</v>
      </c>
      <c r="AD40" s="59" t="s">
        <v>32</v>
      </c>
      <c r="AE40" s="59" t="s">
        <v>41</v>
      </c>
      <c r="AF40" s="59" t="s">
        <v>43</v>
      </c>
      <c r="AG40" s="59" t="s">
        <v>45</v>
      </c>
      <c r="AH40" s="59" t="s">
        <v>47</v>
      </c>
      <c r="AI40" s="59" t="s">
        <v>48</v>
      </c>
      <c r="AJ40" s="59" t="s">
        <v>101</v>
      </c>
    </row>
    <row r="41" spans="1:36" x14ac:dyDescent="0.35">
      <c r="A41" s="54" t="s">
        <v>263</v>
      </c>
      <c r="B41" s="60" t="s">
        <v>291</v>
      </c>
      <c r="C41" s="54" t="s">
        <v>231</v>
      </c>
      <c r="G41" s="52">
        <v>4.3063236652872598</v>
      </c>
      <c r="H41" s="53">
        <v>44.686472352495095</v>
      </c>
      <c r="I41" s="53">
        <v>0.5</v>
      </c>
      <c r="J41" s="53">
        <v>18.89814916102204</v>
      </c>
      <c r="K41" s="52">
        <v>219.46046093251616</v>
      </c>
      <c r="L41" s="53"/>
      <c r="M41" s="53">
        <v>5.8303176334575895</v>
      </c>
      <c r="N41" s="53">
        <v>23.3408155983448</v>
      </c>
      <c r="O41" s="53">
        <v>12.291268249408255</v>
      </c>
      <c r="P41" s="52">
        <v>115.57072917615012</v>
      </c>
      <c r="Q41" s="53"/>
      <c r="S41" s="53"/>
      <c r="T41" s="54">
        <v>18.100000000000001</v>
      </c>
      <c r="U41" s="53"/>
      <c r="V41" s="53">
        <v>1.0326176148003707</v>
      </c>
      <c r="W41" s="53">
        <v>1</v>
      </c>
      <c r="X41" s="53">
        <v>1.004394429117204</v>
      </c>
      <c r="Y41" s="53"/>
      <c r="Z41" s="53"/>
      <c r="AA41" s="53"/>
      <c r="AB41" s="53"/>
      <c r="AC41" s="53"/>
      <c r="AD41" s="53">
        <v>0.13341988903291527</v>
      </c>
      <c r="AE41" s="53">
        <v>0.1</v>
      </c>
      <c r="AF41" s="53">
        <v>0.6346101075399373</v>
      </c>
      <c r="AG41" s="53">
        <v>0.1</v>
      </c>
      <c r="AH41" s="53">
        <v>0.82914835085027994</v>
      </c>
      <c r="AI41" s="53">
        <v>1.5467808581032307</v>
      </c>
      <c r="AJ41" s="64">
        <f t="shared" ref="AJ41:AJ58" si="8">SUM(G41:P41)</f>
        <v>444.8845367686813</v>
      </c>
    </row>
    <row r="42" spans="1:36" x14ac:dyDescent="0.35">
      <c r="A42" s="54" t="s">
        <v>264</v>
      </c>
      <c r="B42" s="60" t="s">
        <v>292</v>
      </c>
      <c r="C42" s="54" t="s">
        <v>232</v>
      </c>
      <c r="G42" s="52">
        <v>4.6302004858999908</v>
      </c>
      <c r="H42" s="53">
        <v>20.108287076001137</v>
      </c>
      <c r="I42" s="53">
        <v>0.5</v>
      </c>
      <c r="J42" s="53">
        <v>7.5882160065326083</v>
      </c>
      <c r="K42" s="52">
        <v>3.3112312998976292</v>
      </c>
      <c r="L42" s="53"/>
      <c r="M42" s="53">
        <v>3.1609921995602237</v>
      </c>
      <c r="N42" s="53">
        <v>14.308806876079577</v>
      </c>
      <c r="O42" s="53">
        <v>11.463835613743406</v>
      </c>
      <c r="P42" s="52">
        <v>13.957993074929153</v>
      </c>
      <c r="Q42" s="53"/>
      <c r="S42" s="53"/>
      <c r="T42" s="54">
        <v>4.9400000000000004</v>
      </c>
      <c r="U42" s="53"/>
      <c r="V42" s="53">
        <v>0.5</v>
      </c>
      <c r="W42" s="53">
        <v>1</v>
      </c>
      <c r="X42" s="53">
        <v>0.57769212109018075</v>
      </c>
      <c r="Y42" s="53"/>
      <c r="Z42" s="53"/>
      <c r="AA42" s="53"/>
      <c r="AB42" s="53"/>
      <c r="AC42" s="53"/>
      <c r="AD42" s="53">
        <v>0.1</v>
      </c>
      <c r="AE42" s="53">
        <v>0.1</v>
      </c>
      <c r="AF42" s="53">
        <v>0.1905308081540166</v>
      </c>
      <c r="AG42" s="53">
        <v>0.1</v>
      </c>
      <c r="AH42" s="53">
        <v>0.44373431610199154</v>
      </c>
      <c r="AI42" s="53">
        <v>1.4266282237317502</v>
      </c>
      <c r="AJ42" s="64">
        <f t="shared" si="8"/>
        <v>79.029562632643731</v>
      </c>
    </row>
    <row r="43" spans="1:36" x14ac:dyDescent="0.35">
      <c r="A43" s="54" t="s">
        <v>265</v>
      </c>
      <c r="B43" s="60" t="s">
        <v>293</v>
      </c>
      <c r="C43" s="54" t="s">
        <v>233</v>
      </c>
      <c r="G43" s="53">
        <v>8.31</v>
      </c>
      <c r="H43" s="53">
        <v>19.5</v>
      </c>
      <c r="I43" s="53">
        <v>0.61</v>
      </c>
      <c r="J43" s="53">
        <v>10.5</v>
      </c>
      <c r="K43" s="53">
        <v>1.64</v>
      </c>
      <c r="L43" s="53"/>
      <c r="M43" s="53">
        <v>2.0499999999999998</v>
      </c>
      <c r="N43" s="52">
        <v>12</v>
      </c>
      <c r="O43" s="53">
        <v>16.3</v>
      </c>
      <c r="P43" s="53">
        <v>14.5</v>
      </c>
      <c r="Q43" s="53"/>
      <c r="S43" s="53"/>
      <c r="T43" s="54">
        <v>2.83</v>
      </c>
      <c r="U43" s="53"/>
      <c r="V43" s="53">
        <v>0.5</v>
      </c>
      <c r="W43" s="53">
        <v>1</v>
      </c>
      <c r="X43" s="53">
        <v>0.57999999999999996</v>
      </c>
      <c r="Y43" s="53"/>
      <c r="Z43" s="53"/>
      <c r="AA43" s="53"/>
      <c r="AB43" s="53"/>
      <c r="AC43" s="53"/>
      <c r="AD43" s="53">
        <v>0.1</v>
      </c>
      <c r="AE43" s="53">
        <v>0.1</v>
      </c>
      <c r="AF43" s="53">
        <v>0.13</v>
      </c>
      <c r="AG43" s="52">
        <v>0.1</v>
      </c>
      <c r="AH43" s="52">
        <v>0.54</v>
      </c>
      <c r="AI43" s="52">
        <v>1.53</v>
      </c>
      <c r="AJ43" s="64">
        <f t="shared" si="8"/>
        <v>85.41</v>
      </c>
    </row>
    <row r="44" spans="1:36" x14ac:dyDescent="0.35">
      <c r="A44" s="54" t="s">
        <v>266</v>
      </c>
      <c r="B44" s="60" t="s">
        <v>294</v>
      </c>
      <c r="C44" s="54" t="s">
        <v>234</v>
      </c>
      <c r="D44" s="53"/>
      <c r="E44" s="53"/>
      <c r="G44" s="53">
        <v>5.08</v>
      </c>
      <c r="H44" s="53">
        <v>17.7</v>
      </c>
      <c r="I44" s="53">
        <v>0.5</v>
      </c>
      <c r="J44" s="53">
        <v>10.4</v>
      </c>
      <c r="K44" s="53">
        <v>3.26</v>
      </c>
      <c r="L44" s="53"/>
      <c r="M44" s="53">
        <v>1.42</v>
      </c>
      <c r="N44" s="52">
        <v>9.82</v>
      </c>
      <c r="O44" s="53">
        <v>12.9</v>
      </c>
      <c r="P44" s="53">
        <v>10.5</v>
      </c>
      <c r="Q44" s="53"/>
      <c r="S44" s="53"/>
      <c r="T44" s="54">
        <v>3.46</v>
      </c>
      <c r="U44" s="53"/>
      <c r="V44" s="53">
        <v>0.5</v>
      </c>
      <c r="W44" s="53">
        <v>1</v>
      </c>
      <c r="X44" s="53">
        <v>0.59</v>
      </c>
      <c r="Y44" s="53"/>
      <c r="Z44" s="53"/>
      <c r="AA44" s="53"/>
      <c r="AB44" s="53"/>
      <c r="AC44" s="53"/>
      <c r="AD44" s="53">
        <v>0.12</v>
      </c>
      <c r="AE44" s="53">
        <v>0.1</v>
      </c>
      <c r="AF44" s="53">
        <v>0.13</v>
      </c>
      <c r="AG44" s="52">
        <v>0.1</v>
      </c>
      <c r="AH44" s="52">
        <v>0.79</v>
      </c>
      <c r="AI44" s="52">
        <v>1.72</v>
      </c>
      <c r="AJ44" s="64">
        <f t="shared" si="8"/>
        <v>71.58</v>
      </c>
    </row>
    <row r="45" spans="1:36" ht="16.5" customHeight="1" x14ac:dyDescent="0.35">
      <c r="A45" s="54" t="s">
        <v>267</v>
      </c>
      <c r="B45" s="60" t="s">
        <v>377</v>
      </c>
      <c r="C45" s="54" t="s">
        <v>229</v>
      </c>
      <c r="D45" s="53">
        <v>35.700164744645804</v>
      </c>
      <c r="E45" s="53">
        <v>63.789126853377269</v>
      </c>
      <c r="F45" s="53">
        <f>100-D45-E45</f>
        <v>0.51070840197692746</v>
      </c>
      <c r="G45" s="53">
        <v>3.67</v>
      </c>
      <c r="H45" s="53">
        <v>15.7</v>
      </c>
      <c r="I45" s="53">
        <v>0.5</v>
      </c>
      <c r="J45" s="53">
        <v>7.17</v>
      </c>
      <c r="K45" s="53">
        <v>24.2</v>
      </c>
      <c r="L45" s="52">
        <v>0.05</v>
      </c>
      <c r="M45" s="53">
        <v>3.38</v>
      </c>
      <c r="N45" s="53">
        <v>16.100000000000001</v>
      </c>
      <c r="O45" s="53">
        <v>10.3</v>
      </c>
      <c r="P45" s="53">
        <v>30.2</v>
      </c>
      <c r="Q45" s="53">
        <v>9.3664420878101726</v>
      </c>
      <c r="R45" s="54">
        <f>Q45*4.9961</f>
        <v>46.795681314908407</v>
      </c>
      <c r="S45" s="53">
        <v>7.444618094464113E-2</v>
      </c>
      <c r="U45" s="53">
        <v>11.898291837178634</v>
      </c>
      <c r="V45" s="53">
        <v>0.5</v>
      </c>
      <c r="W45" s="53">
        <v>1</v>
      </c>
      <c r="X45" s="53">
        <v>0.62</v>
      </c>
      <c r="Y45" s="53">
        <v>0.165833006860032</v>
      </c>
      <c r="Z45" s="53">
        <v>0.48953974895397484</v>
      </c>
      <c r="AA45" s="52">
        <v>5</v>
      </c>
      <c r="AB45" s="52">
        <v>2400</v>
      </c>
      <c r="AC45" s="52">
        <v>9.6683955200940058E-2</v>
      </c>
      <c r="AD45" s="53">
        <v>0.1</v>
      </c>
      <c r="AE45" s="53">
        <v>0.1</v>
      </c>
      <c r="AF45" s="53">
        <v>0.15</v>
      </c>
      <c r="AG45" s="53">
        <v>0.1</v>
      </c>
      <c r="AH45" s="53">
        <v>0.48</v>
      </c>
      <c r="AI45" s="53">
        <v>1.97</v>
      </c>
      <c r="AJ45" s="64">
        <f t="shared" si="8"/>
        <v>111.27</v>
      </c>
    </row>
    <row r="46" spans="1:36" x14ac:dyDescent="0.35">
      <c r="A46" s="54" t="s">
        <v>268</v>
      </c>
      <c r="B46" s="60" t="s">
        <v>378</v>
      </c>
      <c r="C46" s="54" t="s">
        <v>230</v>
      </c>
      <c r="D46" s="53">
        <v>28.854522327107176</v>
      </c>
      <c r="E46" s="53">
        <v>70.328713931847091</v>
      </c>
      <c r="F46" s="53">
        <f>100-D46-E46</f>
        <v>0.81676374104573313</v>
      </c>
      <c r="G46" s="53">
        <v>4.5999999999999996</v>
      </c>
      <c r="H46" s="53">
        <v>22</v>
      </c>
      <c r="I46" s="53">
        <v>0.5</v>
      </c>
      <c r="J46" s="53">
        <v>9.1199999999999992</v>
      </c>
      <c r="K46" s="53">
        <v>7.03</v>
      </c>
      <c r="L46" s="52">
        <v>0.05</v>
      </c>
      <c r="M46" s="53">
        <v>3.51</v>
      </c>
      <c r="N46" s="53">
        <v>10.1</v>
      </c>
      <c r="O46" s="53">
        <v>12</v>
      </c>
      <c r="P46" s="53">
        <v>21.9</v>
      </c>
      <c r="Q46" s="53">
        <v>9.3678170363675033</v>
      </c>
      <c r="R46" s="54">
        <f>Q46*4.9961</f>
        <v>46.802550695395688</v>
      </c>
      <c r="S46" s="53">
        <v>0.10676553927433337</v>
      </c>
      <c r="U46" s="53">
        <v>11.780362349292473</v>
      </c>
      <c r="V46" s="53">
        <v>0.5</v>
      </c>
      <c r="W46" s="53">
        <v>1</v>
      </c>
      <c r="X46" s="53">
        <v>0.71</v>
      </c>
      <c r="Y46" s="53">
        <v>0.49749902058009599</v>
      </c>
      <c r="Z46" s="53">
        <v>0.57322175732217573</v>
      </c>
      <c r="AA46" s="52">
        <v>5</v>
      </c>
      <c r="AB46" s="52">
        <v>3600</v>
      </c>
      <c r="AC46" s="52">
        <v>0.12140562566390989</v>
      </c>
      <c r="AD46" s="53">
        <v>0.1</v>
      </c>
      <c r="AE46" s="53">
        <v>0.1</v>
      </c>
      <c r="AF46" s="53">
        <v>0.23</v>
      </c>
      <c r="AG46" s="53">
        <v>0.1</v>
      </c>
      <c r="AH46" s="53">
        <v>0.52</v>
      </c>
      <c r="AI46" s="53">
        <v>1.73</v>
      </c>
      <c r="AJ46" s="64">
        <f t="shared" si="8"/>
        <v>90.81</v>
      </c>
    </row>
    <row r="47" spans="1:36" x14ac:dyDescent="0.35">
      <c r="A47" s="54" t="s">
        <v>334</v>
      </c>
      <c r="B47" s="60" t="s">
        <v>346</v>
      </c>
      <c r="C47" s="54" t="s">
        <v>379</v>
      </c>
      <c r="D47" s="53"/>
      <c r="E47" s="53"/>
      <c r="G47" s="53">
        <v>5.203342773094394</v>
      </c>
      <c r="H47" s="53">
        <v>23.156970205743519</v>
      </c>
      <c r="I47" s="53" t="s">
        <v>448</v>
      </c>
      <c r="J47" s="53">
        <v>6.7662975771011968</v>
      </c>
      <c r="K47" s="53">
        <v>2.2300869395002296</v>
      </c>
      <c r="L47" s="52" t="s">
        <v>449</v>
      </c>
      <c r="M47" s="53">
        <v>1.2509990111877816</v>
      </c>
      <c r="N47" s="53">
        <v>8.1407591142867268</v>
      </c>
      <c r="O47" s="53">
        <v>11.516794760504395</v>
      </c>
      <c r="P47" s="53">
        <v>22.327752808507061</v>
      </c>
      <c r="Q47" s="53">
        <v>10.6509</v>
      </c>
      <c r="S47" s="53">
        <v>9.3398610208470637E-2</v>
      </c>
      <c r="T47" s="53">
        <v>4.13</v>
      </c>
      <c r="U47" s="53">
        <v>11.9147</v>
      </c>
      <c r="V47" s="53">
        <v>1.3328185546131428</v>
      </c>
      <c r="W47" s="53" t="s">
        <v>450</v>
      </c>
      <c r="X47" s="53">
        <v>0.4273561061801503</v>
      </c>
      <c r="Z47" s="53">
        <v>0.43040000000000006</v>
      </c>
      <c r="AA47" s="53"/>
      <c r="AB47" s="53"/>
      <c r="AC47" s="53">
        <v>0.27985025576764061</v>
      </c>
      <c r="AD47" s="53">
        <v>0.11656624389269717</v>
      </c>
      <c r="AE47" s="53" t="s">
        <v>451</v>
      </c>
      <c r="AF47" s="53">
        <v>0.17035151117726668</v>
      </c>
      <c r="AG47" s="53" t="s">
        <v>451</v>
      </c>
      <c r="AH47" s="53">
        <v>0.42491005616860239</v>
      </c>
      <c r="AI47" s="53">
        <v>1.6746800875065035</v>
      </c>
      <c r="AJ47" s="64">
        <f t="shared" si="8"/>
        <v>80.593003189925298</v>
      </c>
    </row>
    <row r="48" spans="1:36" x14ac:dyDescent="0.35">
      <c r="A48" s="54" t="s">
        <v>335</v>
      </c>
      <c r="B48" s="60" t="s">
        <v>347</v>
      </c>
      <c r="C48" s="54" t="s">
        <v>380</v>
      </c>
      <c r="D48" s="53"/>
      <c r="E48" s="53"/>
      <c r="G48" s="53">
        <v>7.7107126273183137</v>
      </c>
      <c r="H48" s="53">
        <v>17.939347793512198</v>
      </c>
      <c r="I48" s="53" t="s">
        <v>448</v>
      </c>
      <c r="J48" s="53">
        <v>9.1110118132870852</v>
      </c>
      <c r="K48" s="53">
        <v>1.8083829088048873</v>
      </c>
      <c r="L48" s="52" t="s">
        <v>449</v>
      </c>
      <c r="M48" s="53">
        <v>1.7597626336083847</v>
      </c>
      <c r="N48" s="53">
        <v>9.5346163941197712</v>
      </c>
      <c r="O48" s="53">
        <v>16.010861700911008</v>
      </c>
      <c r="P48" s="53">
        <v>13.6090968519367</v>
      </c>
      <c r="Q48" s="53">
        <v>10.786199999999999</v>
      </c>
      <c r="S48" s="53">
        <v>9.2688687025181238E-2</v>
      </c>
      <c r="T48" s="53">
        <v>3.3</v>
      </c>
      <c r="U48" s="53">
        <v>12.0113</v>
      </c>
      <c r="V48" s="53">
        <v>0.79648359487520903</v>
      </c>
      <c r="W48" s="53" t="s">
        <v>450</v>
      </c>
      <c r="X48" s="53">
        <v>0.53953637300815582</v>
      </c>
      <c r="Z48" s="53">
        <v>0.74640000000000017</v>
      </c>
      <c r="AA48" s="53"/>
      <c r="AB48" s="53"/>
      <c r="AC48" s="53">
        <v>0.27772311293355056</v>
      </c>
      <c r="AD48" s="53">
        <v>0.1562943426918573</v>
      </c>
      <c r="AE48" s="53" t="s">
        <v>451</v>
      </c>
      <c r="AF48" s="53">
        <v>0.18414795034874334</v>
      </c>
      <c r="AG48" s="53" t="s">
        <v>451</v>
      </c>
      <c r="AH48" s="53">
        <v>0.68387377171140162</v>
      </c>
      <c r="AI48" s="53">
        <v>1.8577879080108666</v>
      </c>
      <c r="AJ48" s="64">
        <f t="shared" si="8"/>
        <v>77.483792723498354</v>
      </c>
    </row>
    <row r="49" spans="1:36" x14ac:dyDescent="0.35">
      <c r="A49" s="54" t="s">
        <v>336</v>
      </c>
      <c r="B49" s="60" t="s">
        <v>348</v>
      </c>
      <c r="C49" s="54" t="s">
        <v>381</v>
      </c>
      <c r="D49" s="53"/>
      <c r="E49" s="53"/>
      <c r="G49" s="53">
        <v>6.6772687806324038</v>
      </c>
      <c r="H49" s="53">
        <v>16.274804038798088</v>
      </c>
      <c r="I49" s="53" t="s">
        <v>448</v>
      </c>
      <c r="J49" s="53">
        <v>7.3215230562633833</v>
      </c>
      <c r="K49" s="53">
        <v>2.2036540243236522</v>
      </c>
      <c r="L49" s="52" t="s">
        <v>449</v>
      </c>
      <c r="M49" s="53">
        <v>1.0758383022986941</v>
      </c>
      <c r="N49" s="53">
        <v>8.0786429258633934</v>
      </c>
      <c r="O49" s="53">
        <v>14.116554706738054</v>
      </c>
      <c r="P49" s="53">
        <v>13.204238507473425</v>
      </c>
      <c r="Q49" s="53">
        <v>10.7088</v>
      </c>
      <c r="S49" s="53">
        <v>0.10989170541472934</v>
      </c>
      <c r="T49" s="53">
        <v>2.8</v>
      </c>
      <c r="U49" s="53">
        <v>12.1031</v>
      </c>
      <c r="V49" s="53" t="s">
        <v>448</v>
      </c>
      <c r="W49" s="53" t="s">
        <v>450</v>
      </c>
      <c r="X49" s="53">
        <v>0.45582805100008117</v>
      </c>
      <c r="Z49" s="53">
        <v>0.56773333333333331</v>
      </c>
      <c r="AA49" s="53"/>
      <c r="AB49" s="53"/>
      <c r="AC49" s="53">
        <v>0.32926851693415354</v>
      </c>
      <c r="AD49" s="53" t="s">
        <v>451</v>
      </c>
      <c r="AE49" s="53" t="s">
        <v>451</v>
      </c>
      <c r="AF49" s="53">
        <v>0.142765110154462</v>
      </c>
      <c r="AG49" s="53" t="s">
        <v>451</v>
      </c>
      <c r="AH49" s="53">
        <v>0.4806515482026929</v>
      </c>
      <c r="AI49" s="53">
        <v>1.8059602948145714</v>
      </c>
      <c r="AJ49" s="64">
        <f t="shared" si="8"/>
        <v>68.952524342391087</v>
      </c>
    </row>
    <row r="50" spans="1:36" x14ac:dyDescent="0.35">
      <c r="A50" s="54" t="s">
        <v>337</v>
      </c>
      <c r="B50" s="60" t="s">
        <v>349</v>
      </c>
      <c r="C50" s="54" t="s">
        <v>382</v>
      </c>
      <c r="G50" s="53">
        <v>4.0510040337344781</v>
      </c>
      <c r="H50" s="53">
        <v>107.40174621377082</v>
      </c>
      <c r="I50" s="53" t="s">
        <v>448</v>
      </c>
      <c r="J50" s="53">
        <v>11.95810761095767</v>
      </c>
      <c r="K50" s="53">
        <v>2.6020407186177512</v>
      </c>
      <c r="L50" s="52">
        <v>5.0184944516645007E-2</v>
      </c>
      <c r="M50" s="53">
        <v>1.9706354346488164</v>
      </c>
      <c r="N50" s="53">
        <v>12.288155822354589</v>
      </c>
      <c r="O50" s="53">
        <v>11.325176974716985</v>
      </c>
      <c r="P50" s="53">
        <v>13.309489364539859</v>
      </c>
      <c r="Q50" s="53">
        <v>10.7593</v>
      </c>
      <c r="S50" s="53">
        <v>0.13526358524516605</v>
      </c>
      <c r="T50" s="53">
        <v>4.17</v>
      </c>
      <c r="U50" s="53">
        <v>11.9407</v>
      </c>
      <c r="V50" s="53" t="s">
        <v>448</v>
      </c>
      <c r="W50" s="53" t="s">
        <v>450</v>
      </c>
      <c r="X50" s="53">
        <v>0.61769328856615058</v>
      </c>
      <c r="Z50" s="53">
        <v>0.26373333333333332</v>
      </c>
      <c r="AA50" s="53"/>
      <c r="AB50" s="53"/>
      <c r="AC50" s="53">
        <v>0.40529028047009102</v>
      </c>
      <c r="AD50" s="53" t="s">
        <v>451</v>
      </c>
      <c r="AE50" s="53" t="s">
        <v>451</v>
      </c>
      <c r="AF50" s="53">
        <v>0.17287240638652004</v>
      </c>
      <c r="AG50" s="53" t="s">
        <v>451</v>
      </c>
      <c r="AH50" s="53">
        <v>1.1173543173914584</v>
      </c>
      <c r="AI50" s="53">
        <v>1.8408299212521995</v>
      </c>
      <c r="AJ50" s="64">
        <f t="shared" si="8"/>
        <v>164.95654111785763</v>
      </c>
    </row>
    <row r="51" spans="1:36" x14ac:dyDescent="0.35">
      <c r="A51" s="54" t="s">
        <v>338</v>
      </c>
      <c r="B51" s="60" t="s">
        <v>350</v>
      </c>
      <c r="C51" s="54" t="s">
        <v>383</v>
      </c>
      <c r="G51" s="53">
        <v>8.3604576370070589</v>
      </c>
      <c r="H51" s="53">
        <v>16.425701430768132</v>
      </c>
      <c r="I51" s="53" t="s">
        <v>448</v>
      </c>
      <c r="J51" s="53">
        <v>8.6462235878221101</v>
      </c>
      <c r="K51" s="53">
        <v>1.6532804955256222</v>
      </c>
      <c r="L51" s="52" t="s">
        <v>449</v>
      </c>
      <c r="M51" s="53">
        <v>1.6174654093005472</v>
      </c>
      <c r="N51" s="53">
        <v>9.6644033313185851</v>
      </c>
      <c r="O51" s="53">
        <v>16.781691310147757</v>
      </c>
      <c r="P51" s="53">
        <v>12.349555740226538</v>
      </c>
      <c r="Q51" s="53">
        <v>10.711399999999999</v>
      </c>
      <c r="S51" s="53">
        <v>8.3097292906053402E-2</v>
      </c>
      <c r="T51" s="53">
        <v>2.37</v>
      </c>
      <c r="U51" s="53">
        <v>12.2746</v>
      </c>
      <c r="V51" s="53" t="s">
        <v>448</v>
      </c>
      <c r="W51" s="53" t="s">
        <v>450</v>
      </c>
      <c r="X51" s="53">
        <v>0.4663400828534478</v>
      </c>
      <c r="Z51" s="53">
        <v>0.43706666666666677</v>
      </c>
      <c r="AA51" s="53"/>
      <c r="AB51" s="53"/>
      <c r="AC51" s="53">
        <v>0.24898441873440783</v>
      </c>
      <c r="AD51" s="53" t="s">
        <v>451</v>
      </c>
      <c r="AE51" s="53" t="s">
        <v>451</v>
      </c>
      <c r="AF51" s="53">
        <v>0.1459825167923888</v>
      </c>
      <c r="AG51" s="53" t="s">
        <v>451</v>
      </c>
      <c r="AH51" s="53">
        <v>0.54573020057414123</v>
      </c>
      <c r="AI51" s="53">
        <v>1.5649895169265791</v>
      </c>
      <c r="AJ51" s="64">
        <f t="shared" si="8"/>
        <v>75.49877894211636</v>
      </c>
    </row>
    <row r="52" spans="1:36" x14ac:dyDescent="0.35">
      <c r="A52" s="54" t="s">
        <v>339</v>
      </c>
      <c r="B52" s="60" t="s">
        <v>351</v>
      </c>
      <c r="C52" s="54" t="s">
        <v>384</v>
      </c>
      <c r="G52" s="53">
        <v>7.1352173965567944</v>
      </c>
      <c r="H52" s="53">
        <v>49.106225034922005</v>
      </c>
      <c r="I52" s="53" t="s">
        <v>448</v>
      </c>
      <c r="J52" s="53">
        <v>14.043690407519991</v>
      </c>
      <c r="K52" s="53">
        <v>2.4239591593112668</v>
      </c>
      <c r="L52" s="52" t="s">
        <v>449</v>
      </c>
      <c r="M52" s="53">
        <v>2.40963993835918</v>
      </c>
      <c r="N52" s="53">
        <v>12.627164468506789</v>
      </c>
      <c r="O52" s="53">
        <v>16.84647311580439</v>
      </c>
      <c r="P52" s="53">
        <v>12.013770595584527</v>
      </c>
      <c r="Q52" s="53">
        <v>10.590999999999999</v>
      </c>
      <c r="S52" s="53">
        <v>9.8200982303542197E-2</v>
      </c>
      <c r="T52" s="53">
        <v>4.0999999999999996</v>
      </c>
      <c r="U52" s="53">
        <v>11.958399999999999</v>
      </c>
      <c r="V52" s="53" t="s">
        <v>448</v>
      </c>
      <c r="W52" s="53" t="s">
        <v>450</v>
      </c>
      <c r="X52" s="53">
        <v>0.67988773421192517</v>
      </c>
      <c r="Z52" s="53">
        <v>0.30640000000000001</v>
      </c>
      <c r="AA52" s="53"/>
      <c r="AB52" s="53"/>
      <c r="AC52" s="53">
        <v>0.29423960327610349</v>
      </c>
      <c r="AD52" s="53">
        <v>0.21682249990547817</v>
      </c>
      <c r="AE52" s="53" t="s">
        <v>451</v>
      </c>
      <c r="AF52" s="53">
        <v>0.27609087595997001</v>
      </c>
      <c r="AG52" s="53" t="s">
        <v>451</v>
      </c>
      <c r="AH52" s="53">
        <v>0.9502790374482416</v>
      </c>
      <c r="AI52" s="53">
        <v>1.9158720514945047</v>
      </c>
      <c r="AJ52" s="64">
        <f t="shared" si="8"/>
        <v>116.60614011656494</v>
      </c>
    </row>
    <row r="53" spans="1:36" x14ac:dyDescent="0.35">
      <c r="A53" s="54" t="s">
        <v>340</v>
      </c>
      <c r="B53" s="60" t="s">
        <v>352</v>
      </c>
      <c r="C53" s="54" t="s">
        <v>385</v>
      </c>
      <c r="G53" s="53">
        <v>5.457260075522929</v>
      </c>
      <c r="H53" s="53">
        <v>31.429785299484497</v>
      </c>
      <c r="I53" s="53" t="s">
        <v>448</v>
      </c>
      <c r="J53" s="53">
        <v>15.149284884586191</v>
      </c>
      <c r="K53" s="53">
        <v>4.084148731958674</v>
      </c>
      <c r="L53" s="52">
        <v>7.460253974602539E-2</v>
      </c>
      <c r="M53" s="53">
        <v>2.0760206862349113</v>
      </c>
      <c r="N53" s="53">
        <v>15.509215129019356</v>
      </c>
      <c r="O53" s="53">
        <v>13.705052228076195</v>
      </c>
      <c r="P53" s="53">
        <v>13.367130659618057</v>
      </c>
      <c r="Q53" s="53">
        <v>10.454700000000001</v>
      </c>
      <c r="S53" s="53">
        <v>7.3471710986703506E-2</v>
      </c>
      <c r="T53" s="53">
        <v>3.91</v>
      </c>
      <c r="U53" s="53">
        <v>11.8344</v>
      </c>
      <c r="V53" s="53" t="s">
        <v>448</v>
      </c>
      <c r="W53" s="53" t="s">
        <v>450</v>
      </c>
      <c r="X53" s="53">
        <v>0.62828284972879789</v>
      </c>
      <c r="Z53" s="53">
        <v>0.32506666666666667</v>
      </c>
      <c r="AA53" s="53"/>
      <c r="AB53" s="53"/>
      <c r="AC53" s="53">
        <v>0.22014328762945973</v>
      </c>
      <c r="AD53" s="53" t="s">
        <v>451</v>
      </c>
      <c r="AE53" s="53" t="s">
        <v>451</v>
      </c>
      <c r="AF53" s="53">
        <v>0.17590185633514449</v>
      </c>
      <c r="AG53" s="53" t="s">
        <v>451</v>
      </c>
      <c r="AH53" s="53">
        <v>1.0893585829902852</v>
      </c>
      <c r="AI53" s="53">
        <v>1.7189456713038398</v>
      </c>
      <c r="AJ53" s="64">
        <f t="shared" si="8"/>
        <v>100.85250023424683</v>
      </c>
    </row>
    <row r="54" spans="1:36" x14ac:dyDescent="0.35">
      <c r="A54" s="54" t="s">
        <v>341</v>
      </c>
      <c r="B54" s="60" t="s">
        <v>353</v>
      </c>
      <c r="C54" s="54" t="s">
        <v>386</v>
      </c>
      <c r="G54" s="53">
        <v>8.4111187422787452</v>
      </c>
      <c r="H54" s="53">
        <v>30.866269192524303</v>
      </c>
      <c r="I54" s="53" t="s">
        <v>448</v>
      </c>
      <c r="J54" s="53">
        <v>13.408912168406546</v>
      </c>
      <c r="K54" s="53">
        <v>4.0022847633486665</v>
      </c>
      <c r="L54" s="52" t="s">
        <v>449</v>
      </c>
      <c r="M54" s="53">
        <v>2.1818831057876515</v>
      </c>
      <c r="N54" s="53">
        <v>12.684446764009259</v>
      </c>
      <c r="O54" s="53">
        <v>16.531681534459768</v>
      </c>
      <c r="P54" s="53">
        <v>16.578939441886824</v>
      </c>
      <c r="Q54" s="53">
        <v>10.680899999999999</v>
      </c>
      <c r="S54" s="53">
        <v>0.17376625918703828</v>
      </c>
      <c r="T54" s="53">
        <v>3.22</v>
      </c>
      <c r="U54" s="53">
        <v>11.819699999999999</v>
      </c>
      <c r="V54" s="53">
        <v>1.4034753506782371</v>
      </c>
      <c r="W54" s="53" t="s">
        <v>450</v>
      </c>
      <c r="X54" s="53">
        <v>0.6662252645523945</v>
      </c>
      <c r="Z54" s="53">
        <v>0.36106666666666676</v>
      </c>
      <c r="AA54" s="53"/>
      <c r="AB54" s="53"/>
      <c r="AC54" s="53">
        <v>0.52065584240212281</v>
      </c>
      <c r="AD54" s="53">
        <v>9.5686139160151562E-2</v>
      </c>
      <c r="AE54" s="53" t="s">
        <v>451</v>
      </c>
      <c r="AF54" s="53">
        <v>0.18323055303306879</v>
      </c>
      <c r="AG54" s="53" t="s">
        <v>451</v>
      </c>
      <c r="AH54" s="53">
        <v>1.0693350774417802</v>
      </c>
      <c r="AI54" s="53">
        <v>1.6876535201951823</v>
      </c>
      <c r="AJ54" s="64">
        <f t="shared" si="8"/>
        <v>104.66553571270174</v>
      </c>
    </row>
    <row r="55" spans="1:36" x14ac:dyDescent="0.35">
      <c r="A55" s="54" t="s">
        <v>342</v>
      </c>
      <c r="B55" s="60" t="s">
        <v>354</v>
      </c>
      <c r="C55" s="54" t="s">
        <v>387</v>
      </c>
      <c r="G55" s="53">
        <v>7.7899686329786428</v>
      </c>
      <c r="H55" s="53">
        <v>22.009087805211031</v>
      </c>
      <c r="I55" s="53" t="s">
        <v>448</v>
      </c>
      <c r="J55" s="53">
        <v>12.319341558564926</v>
      </c>
      <c r="K55" s="53">
        <v>2.3170626133745054</v>
      </c>
      <c r="L55" s="52" t="s">
        <v>449</v>
      </c>
      <c r="M55" s="53">
        <v>1.7353315493349819</v>
      </c>
      <c r="N55" s="53">
        <v>11.152098488616183</v>
      </c>
      <c r="O55" s="53">
        <v>14.622382688552772</v>
      </c>
      <c r="P55" s="53">
        <v>18.438880295407397</v>
      </c>
      <c r="Q55" s="53">
        <v>10.798999999999999</v>
      </c>
      <c r="S55" s="53">
        <v>0.16688968353164829</v>
      </c>
      <c r="T55" s="53">
        <v>3.08</v>
      </c>
      <c r="U55" s="53">
        <v>11.623699999999999</v>
      </c>
      <c r="V55" s="53" t="s">
        <v>448</v>
      </c>
      <c r="W55" s="53" t="s">
        <v>450</v>
      </c>
      <c r="X55" s="53">
        <v>0.52032774726903852</v>
      </c>
      <c r="Z55" s="53">
        <v>0.33040000000000003</v>
      </c>
      <c r="AA55" s="53"/>
      <c r="AB55" s="53"/>
      <c r="AC55" s="53">
        <v>0.50005155876587781</v>
      </c>
      <c r="AD55" s="53" t="s">
        <v>451</v>
      </c>
      <c r="AE55" s="53" t="s">
        <v>451</v>
      </c>
      <c r="AF55" s="53">
        <v>0.15720040405359167</v>
      </c>
      <c r="AG55" s="53" t="s">
        <v>451</v>
      </c>
      <c r="AH55" s="53">
        <v>0.92788523392530631</v>
      </c>
      <c r="AI55" s="53">
        <v>1.6633049716775334</v>
      </c>
      <c r="AJ55" s="64">
        <f t="shared" si="8"/>
        <v>90.384153632040437</v>
      </c>
    </row>
    <row r="56" spans="1:36" x14ac:dyDescent="0.35">
      <c r="A56" s="54" t="s">
        <v>343</v>
      </c>
      <c r="B56" s="60" t="s">
        <v>355</v>
      </c>
      <c r="C56" s="54" t="s">
        <v>388</v>
      </c>
      <c r="G56" s="53">
        <v>7.7737519646067721</v>
      </c>
      <c r="H56" s="53">
        <v>21.637404003569802</v>
      </c>
      <c r="I56" s="53" t="s">
        <v>448</v>
      </c>
      <c r="J56" s="53">
        <v>9.828857182400089</v>
      </c>
      <c r="K56" s="53">
        <v>1.4240626170278845</v>
      </c>
      <c r="L56" s="52" t="s">
        <v>449</v>
      </c>
      <c r="M56" s="53">
        <v>1.4074990061951196</v>
      </c>
      <c r="N56" s="53">
        <v>9.8441178434541303</v>
      </c>
      <c r="O56" s="53">
        <v>14.281354770357602</v>
      </c>
      <c r="P56" s="53">
        <v>21.162625587461498</v>
      </c>
      <c r="Q56" s="53">
        <v>11.1305</v>
      </c>
      <c r="S56" s="53">
        <v>0.15453521073945667</v>
      </c>
      <c r="T56" s="53">
        <v>2.56</v>
      </c>
      <c r="U56" s="53">
        <v>11.962</v>
      </c>
      <c r="V56" s="53" t="s">
        <v>448</v>
      </c>
      <c r="W56" s="53" t="s">
        <v>450</v>
      </c>
      <c r="X56" s="53">
        <v>0.53627022789243051</v>
      </c>
      <c r="Z56" s="53">
        <v>0.29173333333333334</v>
      </c>
      <c r="AA56" s="53"/>
      <c r="AB56" s="53"/>
      <c r="AC56" s="53">
        <v>0.46303385193863406</v>
      </c>
      <c r="AD56" s="53" t="s">
        <v>451</v>
      </c>
      <c r="AE56" s="53" t="s">
        <v>451</v>
      </c>
      <c r="AF56" s="53">
        <v>0.15195745060107421</v>
      </c>
      <c r="AG56" s="53" t="s">
        <v>451</v>
      </c>
      <c r="AH56" s="53">
        <v>0.74231868247438981</v>
      </c>
      <c r="AI56" s="53">
        <v>1.7039913651051208</v>
      </c>
      <c r="AJ56" s="64">
        <f t="shared" si="8"/>
        <v>87.359672975072897</v>
      </c>
    </row>
    <row r="57" spans="1:36" x14ac:dyDescent="0.35">
      <c r="A57" s="54" t="s">
        <v>344</v>
      </c>
      <c r="B57" s="60" t="s">
        <v>356</v>
      </c>
      <c r="C57" s="54" t="s">
        <v>389</v>
      </c>
      <c r="G57" s="53">
        <v>6.3463669069710384</v>
      </c>
      <c r="H57" s="53">
        <v>26.945973356597683</v>
      </c>
      <c r="I57" s="53" t="s">
        <v>448</v>
      </c>
      <c r="J57" s="53">
        <v>15.194789240577771</v>
      </c>
      <c r="K57" s="53">
        <v>3.2341716330915884</v>
      </c>
      <c r="L57" s="52" t="s">
        <v>449</v>
      </c>
      <c r="M57" s="53">
        <v>4.4370373091102442</v>
      </c>
      <c r="N57" s="53">
        <v>12.132757540064679</v>
      </c>
      <c r="O57" s="53">
        <v>15.018865153696417</v>
      </c>
      <c r="P57" s="53">
        <v>12.170937736629881</v>
      </c>
      <c r="Q57" s="53">
        <v>10.4712</v>
      </c>
      <c r="S57" s="53">
        <v>0.13871053736565242</v>
      </c>
      <c r="T57" s="53">
        <v>4.3600000000000003</v>
      </c>
      <c r="U57" s="53">
        <v>11.8718</v>
      </c>
      <c r="V57" s="53" t="s">
        <v>448</v>
      </c>
      <c r="W57" s="53" t="s">
        <v>450</v>
      </c>
      <c r="X57" s="53">
        <v>0.85085238331395163</v>
      </c>
      <c r="Z57" s="53">
        <v>0.2050666666666667</v>
      </c>
      <c r="AA57" s="53"/>
      <c r="AB57" s="53"/>
      <c r="AC57" s="53">
        <v>0.41561838310870436</v>
      </c>
      <c r="AD57" s="53">
        <v>0.12133501064551268</v>
      </c>
      <c r="AE57" s="53" t="s">
        <v>451</v>
      </c>
      <c r="AF57" s="53">
        <v>0.2706415669124137</v>
      </c>
      <c r="AG57" s="53">
        <v>0.10561396308475607</v>
      </c>
      <c r="AH57" s="53">
        <v>0.9268222524074603</v>
      </c>
      <c r="AI57" s="53">
        <v>2.0661695098263886</v>
      </c>
      <c r="AJ57" s="64">
        <f t="shared" si="8"/>
        <v>95.480898876739289</v>
      </c>
    </row>
    <row r="58" spans="1:36" x14ac:dyDescent="0.35">
      <c r="A58" s="54" t="s">
        <v>345</v>
      </c>
      <c r="B58" s="60" t="s">
        <v>357</v>
      </c>
      <c r="C58" s="54" t="s">
        <v>390</v>
      </c>
      <c r="D58" s="54">
        <v>13.476959904248957</v>
      </c>
      <c r="E58" s="54">
        <v>86.271693596648717</v>
      </c>
      <c r="F58" s="53">
        <f>100-D58-E58</f>
        <v>0.25134649910232554</v>
      </c>
      <c r="G58" s="53">
        <v>7.2392286614865959</v>
      </c>
      <c r="H58" s="53">
        <v>19.246511554518442</v>
      </c>
      <c r="I58" s="53" t="s">
        <v>448</v>
      </c>
      <c r="J58" s="53">
        <v>8.9236861873214224</v>
      </c>
      <c r="K58" s="53">
        <v>4.0252606484924893</v>
      </c>
      <c r="L58" s="52" t="s">
        <v>449</v>
      </c>
      <c r="M58" s="53">
        <v>1.3284194090411248</v>
      </c>
      <c r="N58" s="53">
        <v>9.7927398388391733</v>
      </c>
      <c r="O58" s="53">
        <v>15.118064549582678</v>
      </c>
      <c r="P58" s="53">
        <v>12.264703773109622</v>
      </c>
      <c r="Q58" s="53">
        <v>10.8172</v>
      </c>
      <c r="S58" s="53">
        <v>0.13320373369321403</v>
      </c>
      <c r="T58" s="53">
        <v>2.37</v>
      </c>
      <c r="U58" s="53">
        <v>12.0375</v>
      </c>
      <c r="V58" s="53">
        <v>1.5132164434343718</v>
      </c>
      <c r="W58" s="53" t="s">
        <v>450</v>
      </c>
      <c r="X58" s="53">
        <v>0.48783042191274495</v>
      </c>
      <c r="Z58" s="53">
        <v>0.5290666666666668</v>
      </c>
      <c r="AA58" s="53"/>
      <c r="AB58" s="53"/>
      <c r="AC58" s="53">
        <v>0.39911834726497725</v>
      </c>
      <c r="AD58" s="53" t="s">
        <v>451</v>
      </c>
      <c r="AE58" s="53" t="s">
        <v>451</v>
      </c>
      <c r="AF58" s="53">
        <v>0.14042683329256619</v>
      </c>
      <c r="AG58" s="53" t="s">
        <v>451</v>
      </c>
      <c r="AH58" s="53">
        <v>0.48768772921173581</v>
      </c>
      <c r="AI58" s="53">
        <v>1.426843704564654</v>
      </c>
      <c r="AJ58" s="64">
        <f t="shared" si="8"/>
        <v>77.938614622391555</v>
      </c>
    </row>
    <row r="59" spans="1:36" x14ac:dyDescent="0.35">
      <c r="C59" s="59" t="s">
        <v>225</v>
      </c>
      <c r="D59" s="64">
        <f>AVERAGE(D41:D58)</f>
        <v>26.010548992000647</v>
      </c>
      <c r="E59" s="64">
        <f>AVERAGE(E41:E58)</f>
        <v>73.46317812729103</v>
      </c>
      <c r="F59" s="64">
        <f>AVERAGE(F41:F58)</f>
        <v>0.52627288070832867</v>
      </c>
      <c r="G59" s="64">
        <f>AVERAGE(G41:G58)</f>
        <v>6.2640123546319675</v>
      </c>
      <c r="H59" s="64">
        <f t="shared" ref="H59:Y59" si="9">AVERAGE(H41:H58)</f>
        <v>29.00747696432871</v>
      </c>
      <c r="I59" s="64">
        <f t="shared" si="9"/>
        <v>0.51833333333333331</v>
      </c>
      <c r="J59" s="64">
        <f t="shared" si="9"/>
        <v>10.908227246797948</v>
      </c>
      <c r="K59" s="64">
        <f t="shared" si="9"/>
        <v>16.161671526988382</v>
      </c>
      <c r="L59" s="64">
        <f t="shared" si="9"/>
        <v>5.6196871065667606E-2</v>
      </c>
      <c r="M59" s="64">
        <f t="shared" si="9"/>
        <v>2.3667689793402915</v>
      </c>
      <c r="N59" s="64">
        <f t="shared" si="9"/>
        <v>12.062152229715391</v>
      </c>
      <c r="O59" s="64">
        <f t="shared" si="9"/>
        <v>13.951669853149983</v>
      </c>
      <c r="P59" s="64">
        <f t="shared" si="9"/>
        <v>21.523657978525588</v>
      </c>
      <c r="Q59" s="64">
        <f>AVERAGE(Q41:Q58)</f>
        <v>10.521097080298404</v>
      </c>
      <c r="R59" s="64">
        <f>AVERAGE(R41:R58)</f>
        <v>46.799116005152044</v>
      </c>
      <c r="S59" s="64">
        <f>AVERAGE(S41:S58)</f>
        <v>0.11673783705898789</v>
      </c>
      <c r="T59" s="64">
        <f>AVERAGE(T41:T58)</f>
        <v>4.3562500000000002</v>
      </c>
      <c r="U59" s="64">
        <f t="shared" si="9"/>
        <v>11.930753870462221</v>
      </c>
      <c r="V59" s="64">
        <f>AVERAGE(V41:V58)</f>
        <v>0.85786115584013312</v>
      </c>
      <c r="W59" s="64">
        <f>AVERAGE(W41:W58)</f>
        <v>1</v>
      </c>
      <c r="X59" s="64">
        <f>AVERAGE(X41:X58)</f>
        <v>0.60880650448314733</v>
      </c>
      <c r="Y59" s="64">
        <f t="shared" si="9"/>
        <v>0.33166601372006399</v>
      </c>
      <c r="Z59" s="64">
        <f t="shared" ref="Z59:AI59" si="10">AVERAGE(Z41:Z58)</f>
        <v>0.41834963140067749</v>
      </c>
      <c r="AA59" s="64">
        <f t="shared" si="10"/>
        <v>5</v>
      </c>
      <c r="AB59" s="64">
        <f t="shared" si="10"/>
        <v>3000</v>
      </c>
      <c r="AC59" s="64">
        <f t="shared" si="10"/>
        <v>0.32657621714932666</v>
      </c>
      <c r="AD59" s="64">
        <f t="shared" si="10"/>
        <v>0.12364764775714655</v>
      </c>
      <c r="AE59" s="64">
        <f t="shared" si="10"/>
        <v>9.9999999999999992E-2</v>
      </c>
      <c r="AF59" s="64">
        <f t="shared" si="10"/>
        <v>0.20203944170784244</v>
      </c>
      <c r="AG59" s="64">
        <f t="shared" si="10"/>
        <v>0.10080199472639371</v>
      </c>
      <c r="AH59" s="64">
        <f t="shared" si="10"/>
        <v>0.72494939760554256</v>
      </c>
      <c r="AI59" s="64">
        <f t="shared" si="10"/>
        <v>1.713913200250718</v>
      </c>
      <c r="AJ59" s="63"/>
    </row>
    <row r="60" spans="1:36" x14ac:dyDescent="0.35">
      <c r="J60" s="57"/>
      <c r="O60" s="57"/>
      <c r="X60" s="57"/>
      <c r="AD60" s="57"/>
      <c r="AJ60" s="53"/>
    </row>
    <row r="61" spans="1:36" x14ac:dyDescent="0.35">
      <c r="A61" s="59" t="s">
        <v>235</v>
      </c>
      <c r="B61" s="59" t="s">
        <v>228</v>
      </c>
      <c r="C61" s="59" t="s">
        <v>0</v>
      </c>
      <c r="D61" s="59" t="s">
        <v>394</v>
      </c>
      <c r="E61" s="59" t="s">
        <v>395</v>
      </c>
      <c r="F61" s="59" t="s">
        <v>396</v>
      </c>
      <c r="G61" s="59" t="s">
        <v>38</v>
      </c>
      <c r="H61" s="59" t="s">
        <v>44</v>
      </c>
      <c r="I61" s="59" t="s">
        <v>42</v>
      </c>
      <c r="J61" s="59" t="s">
        <v>49</v>
      </c>
      <c r="K61" s="59" t="s">
        <v>36</v>
      </c>
      <c r="L61" s="59" t="s">
        <v>362</v>
      </c>
      <c r="M61" s="59" t="s">
        <v>35</v>
      </c>
      <c r="N61" s="59" t="s">
        <v>46</v>
      </c>
      <c r="O61" s="59" t="s">
        <v>33</v>
      </c>
      <c r="P61" s="59" t="s">
        <v>37</v>
      </c>
      <c r="Q61" s="59" t="s">
        <v>364</v>
      </c>
      <c r="R61" s="59" t="s">
        <v>217</v>
      </c>
      <c r="S61" s="59" t="s">
        <v>363</v>
      </c>
      <c r="T61" s="59"/>
      <c r="U61" s="59" t="s">
        <v>365</v>
      </c>
      <c r="V61" s="59" t="s">
        <v>40</v>
      </c>
      <c r="W61" s="59" t="s">
        <v>39</v>
      </c>
      <c r="X61" s="59" t="s">
        <v>34</v>
      </c>
      <c r="Y61" s="59" t="s">
        <v>366</v>
      </c>
      <c r="Z61" s="59" t="s">
        <v>367</v>
      </c>
      <c r="AA61" s="59" t="s">
        <v>368</v>
      </c>
      <c r="AB61" s="59" t="s">
        <v>369</v>
      </c>
      <c r="AC61" s="59" t="s">
        <v>31</v>
      </c>
      <c r="AD61" s="59" t="s">
        <v>32</v>
      </c>
      <c r="AE61" s="59" t="s">
        <v>41</v>
      </c>
      <c r="AF61" s="59" t="s">
        <v>43</v>
      </c>
      <c r="AG61" s="59" t="s">
        <v>45</v>
      </c>
      <c r="AH61" s="59" t="s">
        <v>47</v>
      </c>
      <c r="AI61" s="59" t="s">
        <v>48</v>
      </c>
      <c r="AJ61" s="59" t="s">
        <v>101</v>
      </c>
    </row>
    <row r="62" spans="1:36" x14ac:dyDescent="0.35">
      <c r="A62" s="54" t="s">
        <v>269</v>
      </c>
      <c r="B62" s="54" t="s">
        <v>99</v>
      </c>
      <c r="C62" s="54" t="s">
        <v>391</v>
      </c>
      <c r="G62" s="53">
        <v>4.6467007881313984</v>
      </c>
      <c r="H62" s="53">
        <v>17.719652115148254</v>
      </c>
      <c r="I62" s="53">
        <v>0.5</v>
      </c>
      <c r="J62" s="53">
        <v>9.2499508410341296</v>
      </c>
      <c r="K62" s="53">
        <v>1.0452801911327578</v>
      </c>
      <c r="L62" s="53"/>
      <c r="M62" s="53">
        <v>1.354900131401485</v>
      </c>
      <c r="N62" s="53">
        <v>12.284003652196656</v>
      </c>
      <c r="O62" s="53">
        <v>7.9468609923967239</v>
      </c>
      <c r="P62" s="53">
        <v>8.5004857622422829</v>
      </c>
      <c r="Q62" s="53"/>
      <c r="S62" s="53"/>
      <c r="U62" s="53"/>
      <c r="V62" s="53">
        <v>0.5</v>
      </c>
      <c r="W62" s="53">
        <v>1</v>
      </c>
      <c r="X62" s="53">
        <v>0.35620793386051947</v>
      </c>
      <c r="Y62" s="53"/>
      <c r="Z62" s="53"/>
      <c r="AA62" s="53"/>
      <c r="AB62" s="53"/>
      <c r="AC62" s="53"/>
      <c r="AD62" s="53">
        <v>0.1</v>
      </c>
      <c r="AE62" s="53">
        <v>0.1</v>
      </c>
      <c r="AF62" s="53">
        <v>0.17540990032986375</v>
      </c>
      <c r="AG62" s="53">
        <v>0.1</v>
      </c>
      <c r="AH62" s="53">
        <v>0.58467681358433188</v>
      </c>
      <c r="AI62" s="53">
        <v>1.4357350510066746</v>
      </c>
      <c r="AJ62" s="64">
        <f>SUM(G62:P62)</f>
        <v>63.247834473683689</v>
      </c>
    </row>
    <row r="63" spans="1:36" x14ac:dyDescent="0.35">
      <c r="A63" s="54" t="s">
        <v>270</v>
      </c>
      <c r="B63" s="54" t="s">
        <v>99</v>
      </c>
      <c r="C63" s="54" t="s">
        <v>392</v>
      </c>
      <c r="G63" s="53">
        <v>4.7906092900339861</v>
      </c>
      <c r="H63" s="53">
        <v>14.018209101784954</v>
      </c>
      <c r="I63" s="53">
        <v>0.5</v>
      </c>
      <c r="J63" s="53">
        <v>7.7257029316043049</v>
      </c>
      <c r="K63" s="53">
        <v>0.97779827887345117</v>
      </c>
      <c r="L63" s="53"/>
      <c r="M63" s="53">
        <v>1.3593365138975786</v>
      </c>
      <c r="N63" s="53">
        <v>9.2363738815083938</v>
      </c>
      <c r="O63" s="53">
        <v>8.3933741903829837</v>
      </c>
      <c r="P63" s="53">
        <v>7.9522194777360573</v>
      </c>
      <c r="Q63" s="53"/>
      <c r="S63" s="53"/>
      <c r="U63" s="53"/>
      <c r="V63" s="53">
        <v>0.5</v>
      </c>
      <c r="W63" s="53">
        <v>1</v>
      </c>
      <c r="X63" s="53">
        <v>0.37833952000761856</v>
      </c>
      <c r="Y63" s="53"/>
      <c r="Z63" s="53"/>
      <c r="AA63" s="53"/>
      <c r="AB63" s="53"/>
      <c r="AC63" s="53"/>
      <c r="AD63" s="53">
        <v>0.1</v>
      </c>
      <c r="AE63" s="53">
        <v>0.1</v>
      </c>
      <c r="AF63" s="53">
        <v>0.1</v>
      </c>
      <c r="AG63" s="53">
        <v>0.1</v>
      </c>
      <c r="AH63" s="53">
        <v>0.46132835287106289</v>
      </c>
      <c r="AI63" s="53">
        <v>1.5096783534794815</v>
      </c>
      <c r="AJ63" s="64">
        <f>SUM(G63:P63)</f>
        <v>54.953623665821709</v>
      </c>
    </row>
    <row r="64" spans="1:36" x14ac:dyDescent="0.35">
      <c r="A64" s="54" t="s">
        <v>271</v>
      </c>
      <c r="B64" s="54" t="s">
        <v>100</v>
      </c>
      <c r="C64" s="54" t="s">
        <v>393</v>
      </c>
      <c r="G64" s="53">
        <v>5.5080573578409702</v>
      </c>
      <c r="H64" s="53">
        <v>17.333057651820592</v>
      </c>
      <c r="I64" s="53">
        <v>0.5</v>
      </c>
      <c r="J64" s="53">
        <v>9.3408623899934682</v>
      </c>
      <c r="K64" s="53">
        <v>1.4681450693338154</v>
      </c>
      <c r="L64" s="53"/>
      <c r="M64" s="53">
        <v>2.3646468486357479</v>
      </c>
      <c r="N64" s="53">
        <v>8.7891654554948797</v>
      </c>
      <c r="O64" s="53">
        <v>8.8143230821063394</v>
      </c>
      <c r="P64" s="53">
        <v>10.158090626675786</v>
      </c>
      <c r="Q64" s="53"/>
      <c r="S64" s="53"/>
      <c r="U64" s="53"/>
      <c r="V64" s="53">
        <v>0.5</v>
      </c>
      <c r="W64" s="53">
        <v>1</v>
      </c>
      <c r="X64" s="53">
        <v>0.34683840714966185</v>
      </c>
      <c r="Y64" s="53"/>
      <c r="Z64" s="53"/>
      <c r="AA64" s="53"/>
      <c r="AB64" s="53"/>
      <c r="AC64" s="53"/>
      <c r="AD64" s="53">
        <v>0.1</v>
      </c>
      <c r="AE64" s="53">
        <v>0.1</v>
      </c>
      <c r="AF64" s="53">
        <v>0.11575000526612768</v>
      </c>
      <c r="AG64" s="53">
        <v>0.1</v>
      </c>
      <c r="AH64" s="53">
        <v>0.43544671301861043</v>
      </c>
      <c r="AI64" s="53">
        <v>1.7278393147040854</v>
      </c>
      <c r="AJ64" s="64">
        <f>SUM(G64:P64)</f>
        <v>64.276348481901607</v>
      </c>
    </row>
    <row r="65" spans="1:36" x14ac:dyDescent="0.35">
      <c r="C65" s="59" t="s">
        <v>225</v>
      </c>
      <c r="D65" s="64"/>
      <c r="E65" s="64"/>
      <c r="F65" s="64"/>
      <c r="G65" s="64">
        <f>AVERAGE(G62:G64)</f>
        <v>4.9817891453354521</v>
      </c>
      <c r="H65" s="64">
        <f t="shared" ref="H65:AI65" si="11">AVERAGE(H62:H64)</f>
        <v>16.356972956251266</v>
      </c>
      <c r="I65" s="64">
        <f t="shared" si="11"/>
        <v>0.5</v>
      </c>
      <c r="J65" s="64">
        <f t="shared" si="11"/>
        <v>8.7721720542106336</v>
      </c>
      <c r="K65" s="64">
        <f t="shared" si="11"/>
        <v>1.1637411797800081</v>
      </c>
      <c r="L65" s="64"/>
      <c r="M65" s="64">
        <f t="shared" si="11"/>
        <v>1.6929611646449372</v>
      </c>
      <c r="N65" s="64">
        <f t="shared" si="11"/>
        <v>10.103180996399978</v>
      </c>
      <c r="O65" s="64">
        <f t="shared" si="11"/>
        <v>8.3848527549620169</v>
      </c>
      <c r="P65" s="64">
        <f t="shared" si="11"/>
        <v>8.870265288884708</v>
      </c>
      <c r="Q65" s="64"/>
      <c r="R65" s="64"/>
      <c r="S65" s="64"/>
      <c r="T65" s="64"/>
      <c r="U65" s="64"/>
      <c r="V65" s="64">
        <f>AVERAGE(V62:V64)</f>
        <v>0.5</v>
      </c>
      <c r="W65" s="64">
        <f>AVERAGE(W62:W64)</f>
        <v>1</v>
      </c>
      <c r="X65" s="64">
        <f>AVERAGE(X62:X64)</f>
        <v>0.36046195367259992</v>
      </c>
      <c r="Y65" s="64"/>
      <c r="Z65" s="64"/>
      <c r="AA65" s="64"/>
      <c r="AB65" s="64"/>
      <c r="AC65" s="64"/>
      <c r="AD65" s="64">
        <f t="shared" si="11"/>
        <v>0.10000000000000002</v>
      </c>
      <c r="AE65" s="64">
        <f t="shared" si="11"/>
        <v>0.10000000000000002</v>
      </c>
      <c r="AF65" s="64">
        <f t="shared" si="11"/>
        <v>0.13038663519866381</v>
      </c>
      <c r="AG65" s="64">
        <f t="shared" si="11"/>
        <v>0.10000000000000002</v>
      </c>
      <c r="AH65" s="64">
        <f t="shared" si="11"/>
        <v>0.49381729315800177</v>
      </c>
      <c r="AI65" s="64">
        <f t="shared" si="11"/>
        <v>1.5577509063967472</v>
      </c>
      <c r="AJ65" s="63"/>
    </row>
    <row r="66" spans="1:36" x14ac:dyDescent="0.35">
      <c r="AJ66" s="53"/>
    </row>
    <row r="67" spans="1:36" x14ac:dyDescent="0.35">
      <c r="A67" s="59" t="s">
        <v>235</v>
      </c>
      <c r="B67" s="59" t="s">
        <v>326</v>
      </c>
      <c r="C67" s="59" t="s">
        <v>311</v>
      </c>
      <c r="D67" s="59" t="s">
        <v>394</v>
      </c>
      <c r="E67" s="59" t="s">
        <v>395</v>
      </c>
      <c r="F67" s="59" t="s">
        <v>396</v>
      </c>
      <c r="G67" s="59" t="s">
        <v>38</v>
      </c>
      <c r="H67" s="59" t="s">
        <v>44</v>
      </c>
      <c r="I67" s="59" t="s">
        <v>42</v>
      </c>
      <c r="J67" s="59" t="s">
        <v>49</v>
      </c>
      <c r="K67" s="59" t="s">
        <v>36</v>
      </c>
      <c r="L67" s="59" t="s">
        <v>362</v>
      </c>
      <c r="M67" s="59" t="s">
        <v>35</v>
      </c>
      <c r="N67" s="59" t="s">
        <v>46</v>
      </c>
      <c r="O67" s="59" t="s">
        <v>33</v>
      </c>
      <c r="P67" s="59" t="s">
        <v>37</v>
      </c>
      <c r="Q67" s="59" t="s">
        <v>364</v>
      </c>
      <c r="R67" s="59" t="s">
        <v>217</v>
      </c>
      <c r="S67" s="59" t="s">
        <v>363</v>
      </c>
      <c r="T67" s="59" t="s">
        <v>358</v>
      </c>
      <c r="U67" s="59" t="s">
        <v>365</v>
      </c>
      <c r="V67" s="59" t="s">
        <v>40</v>
      </c>
      <c r="W67" s="59" t="s">
        <v>39</v>
      </c>
      <c r="X67" s="59" t="s">
        <v>34</v>
      </c>
      <c r="Y67" s="59" t="s">
        <v>366</v>
      </c>
      <c r="Z67" s="59" t="s">
        <v>367</v>
      </c>
      <c r="AA67" s="59" t="s">
        <v>368</v>
      </c>
      <c r="AB67" s="59" t="s">
        <v>369</v>
      </c>
      <c r="AC67" s="59" t="s">
        <v>31</v>
      </c>
      <c r="AD67" s="59" t="s">
        <v>32</v>
      </c>
      <c r="AE67" s="59" t="s">
        <v>41</v>
      </c>
      <c r="AF67" s="59" t="s">
        <v>43</v>
      </c>
      <c r="AG67" s="59" t="s">
        <v>45</v>
      </c>
      <c r="AH67" s="59" t="s">
        <v>47</v>
      </c>
      <c r="AI67" s="59" t="s">
        <v>48</v>
      </c>
      <c r="AJ67" s="59" t="s">
        <v>101</v>
      </c>
    </row>
    <row r="68" spans="1:36" x14ac:dyDescent="0.35">
      <c r="A68" s="54" t="s">
        <v>327</v>
      </c>
      <c r="B68" s="54" t="s">
        <v>312</v>
      </c>
      <c r="C68" s="54" t="s">
        <v>313</v>
      </c>
      <c r="D68" s="53"/>
      <c r="E68" s="53"/>
      <c r="F68" s="53"/>
      <c r="G68" s="53">
        <v>5.276298365409307</v>
      </c>
      <c r="H68" s="53">
        <v>12.758473486105702</v>
      </c>
      <c r="I68" s="53">
        <v>0.5</v>
      </c>
      <c r="J68" s="53">
        <v>12.139617799927496</v>
      </c>
      <c r="K68" s="53">
        <v>1.556182252193421</v>
      </c>
      <c r="L68" s="53">
        <v>5.7489757169981018E-2</v>
      </c>
      <c r="M68" s="53">
        <v>3.7383454442296702</v>
      </c>
      <c r="N68" s="53">
        <v>10.166273112896743</v>
      </c>
      <c r="O68" s="53">
        <v>10.358399118614903</v>
      </c>
      <c r="P68" s="53">
        <v>10.443829218222252</v>
      </c>
      <c r="Q68" s="53">
        <v>10.081099999999999</v>
      </c>
      <c r="R68" s="53">
        <f t="shared" ref="R68:R73" si="12">Q68*4.9961</f>
        <v>50.366183710000001</v>
      </c>
      <c r="S68" s="53">
        <v>0.1787</v>
      </c>
      <c r="T68" s="53">
        <v>4.46</v>
      </c>
      <c r="U68" s="53">
        <v>11.579800000000001</v>
      </c>
      <c r="V68" s="53">
        <v>0.5</v>
      </c>
      <c r="W68" s="53">
        <v>1</v>
      </c>
      <c r="X68" s="53">
        <v>0.41766338457249697</v>
      </c>
      <c r="Y68" s="53">
        <v>0.49299999999999999</v>
      </c>
      <c r="Z68" s="53">
        <v>0.33010610079575603</v>
      </c>
      <c r="AA68" s="53"/>
      <c r="AB68" s="53"/>
      <c r="AC68" s="53"/>
      <c r="AD68" s="53">
        <v>0.1</v>
      </c>
      <c r="AE68" s="53">
        <v>0.1</v>
      </c>
      <c r="AF68" s="53">
        <v>0.1</v>
      </c>
      <c r="AG68" s="53">
        <v>0.15453322393667179</v>
      </c>
      <c r="AH68" s="53">
        <v>0.65358711197902819</v>
      </c>
      <c r="AI68" s="53">
        <v>1.3634899250400252</v>
      </c>
      <c r="AJ68" s="64">
        <f t="shared" ref="AJ68:AJ73" si="13">SUM(G68:P68)</f>
        <v>66.994908554769481</v>
      </c>
    </row>
    <row r="69" spans="1:36" x14ac:dyDescent="0.35">
      <c r="A69" s="54" t="s">
        <v>328</v>
      </c>
      <c r="B69" s="54" t="s">
        <v>314</v>
      </c>
      <c r="C69" s="54" t="s">
        <v>315</v>
      </c>
      <c r="D69" s="53"/>
      <c r="E69" s="53"/>
      <c r="F69" s="53"/>
      <c r="G69" s="53">
        <v>5.131388963378348</v>
      </c>
      <c r="H69" s="53">
        <v>32.122599936409507</v>
      </c>
      <c r="I69" s="53">
        <v>0.5</v>
      </c>
      <c r="J69" s="53">
        <v>16.8830742335753</v>
      </c>
      <c r="K69" s="53">
        <v>3.6873660577568375</v>
      </c>
      <c r="L69" s="53">
        <v>0.05</v>
      </c>
      <c r="M69" s="53">
        <v>3.9536309495715245</v>
      </c>
      <c r="N69" s="53">
        <v>16.474643285149767</v>
      </c>
      <c r="O69" s="53">
        <v>12.35509994012701</v>
      </c>
      <c r="P69" s="53">
        <v>11.809293092399429</v>
      </c>
      <c r="Q69" s="53">
        <v>11.030200000000001</v>
      </c>
      <c r="R69" s="53">
        <f t="shared" si="12"/>
        <v>55.107982220000004</v>
      </c>
      <c r="S69" s="53">
        <v>9.3299999999999994E-2</v>
      </c>
      <c r="T69" s="53">
        <v>1.99</v>
      </c>
      <c r="U69" s="53">
        <v>12.112</v>
      </c>
      <c r="V69" s="53">
        <v>0.5</v>
      </c>
      <c r="W69" s="53">
        <v>1</v>
      </c>
      <c r="X69" s="53">
        <v>0.71084239463688714</v>
      </c>
      <c r="Y69" s="53">
        <v>0.45100000000000001</v>
      </c>
      <c r="Z69" s="53">
        <v>0.37917771883289131</v>
      </c>
      <c r="AA69" s="53"/>
      <c r="AB69" s="53"/>
      <c r="AC69" s="53"/>
      <c r="AD69" s="53">
        <v>0.1</v>
      </c>
      <c r="AE69" s="53">
        <v>0.1</v>
      </c>
      <c r="AF69" s="53">
        <v>0.26931216111082629</v>
      </c>
      <c r="AG69" s="53">
        <v>0.17146372157924758</v>
      </c>
      <c r="AH69" s="53">
        <v>1.1596275896674386</v>
      </c>
      <c r="AI69" s="53">
        <v>1.6937070462931678</v>
      </c>
      <c r="AJ69" s="64">
        <f t="shared" si="13"/>
        <v>102.96709645836772</v>
      </c>
    </row>
    <row r="70" spans="1:36" x14ac:dyDescent="0.35">
      <c r="A70" s="54" t="s">
        <v>329</v>
      </c>
      <c r="B70" s="54" t="s">
        <v>316</v>
      </c>
      <c r="C70" s="54" t="s">
        <v>317</v>
      </c>
      <c r="D70" s="53">
        <v>1.398836168307966</v>
      </c>
      <c r="E70" s="53">
        <v>97.538048343777973</v>
      </c>
      <c r="F70" s="53">
        <f>100-D70-E70</f>
        <v>1.063115487914061</v>
      </c>
      <c r="G70" s="53">
        <v>6.2029680230317261</v>
      </c>
      <c r="H70" s="53">
        <v>18.423501668484576</v>
      </c>
      <c r="I70" s="53">
        <v>0.5</v>
      </c>
      <c r="J70" s="53">
        <v>11.04623279881144</v>
      </c>
      <c r="K70" s="53">
        <v>4.2878206395874541</v>
      </c>
      <c r="L70" s="53">
        <v>0.05</v>
      </c>
      <c r="M70" s="53">
        <v>2.2219713119777302</v>
      </c>
      <c r="N70" s="53">
        <v>14.595831139488221</v>
      </c>
      <c r="O70" s="53">
        <v>14.33316887661805</v>
      </c>
      <c r="P70" s="53">
        <v>11.15194022453931</v>
      </c>
      <c r="Q70" s="53">
        <v>10.9504</v>
      </c>
      <c r="R70" s="53">
        <f t="shared" si="12"/>
        <v>54.709293440000003</v>
      </c>
      <c r="S70" s="53">
        <v>0.1198</v>
      </c>
      <c r="T70" s="53">
        <v>2.4300000000000002</v>
      </c>
      <c r="U70" s="53">
        <v>11.837300000000001</v>
      </c>
      <c r="V70" s="53">
        <v>0.5</v>
      </c>
      <c r="W70" s="53">
        <v>1</v>
      </c>
      <c r="X70" s="53">
        <v>0.42174002746086858</v>
      </c>
      <c r="Y70" s="53">
        <v>0.47499999999999998</v>
      </c>
      <c r="Z70" s="53">
        <v>0.29562334217506636</v>
      </c>
      <c r="AA70" s="53"/>
      <c r="AB70" s="53"/>
      <c r="AC70" s="53"/>
      <c r="AD70" s="53">
        <v>0.1</v>
      </c>
      <c r="AE70" s="53">
        <v>0.1</v>
      </c>
      <c r="AF70" s="53">
        <v>0.19421588760303901</v>
      </c>
      <c r="AG70" s="53">
        <v>0.13955693914228198</v>
      </c>
      <c r="AH70" s="53">
        <v>0.8982202725356947</v>
      </c>
      <c r="AI70" s="53">
        <v>1.6872346216300043</v>
      </c>
      <c r="AJ70" s="64">
        <f t="shared" si="13"/>
        <v>82.813434682538514</v>
      </c>
    </row>
    <row r="71" spans="1:36" x14ac:dyDescent="0.35">
      <c r="A71" s="54" t="s">
        <v>331</v>
      </c>
      <c r="B71" s="54" t="s">
        <v>320</v>
      </c>
      <c r="C71" s="54" t="s">
        <v>321</v>
      </c>
      <c r="D71" s="53"/>
      <c r="E71" s="53"/>
      <c r="F71" s="53"/>
      <c r="G71" s="53">
        <v>1.5160750884546959</v>
      </c>
      <c r="H71" s="53">
        <v>15.696085056963865</v>
      </c>
      <c r="I71" s="53">
        <v>0.5</v>
      </c>
      <c r="J71" s="53">
        <v>6.4955392577842881</v>
      </c>
      <c r="K71" s="53">
        <v>2.4427059954680987</v>
      </c>
      <c r="L71" s="53">
        <v>6.5761847630473907E-2</v>
      </c>
      <c r="M71" s="53">
        <v>1.9748250134648047</v>
      </c>
      <c r="N71" s="53">
        <v>6.079499057328392</v>
      </c>
      <c r="O71" s="53">
        <v>6.7392561753586628</v>
      </c>
      <c r="P71" s="53">
        <v>7.2239605027226794</v>
      </c>
      <c r="Q71" s="53">
        <v>9.8080999999999996</v>
      </c>
      <c r="R71" s="53">
        <f t="shared" si="12"/>
        <v>49.00224841</v>
      </c>
      <c r="S71" s="53">
        <v>9.2399999999999996E-2</v>
      </c>
      <c r="T71" s="53">
        <v>5.42</v>
      </c>
      <c r="U71" s="53">
        <v>11.867599999999999</v>
      </c>
      <c r="V71" s="53">
        <v>0.5</v>
      </c>
      <c r="W71" s="53">
        <v>1</v>
      </c>
      <c r="X71" s="53">
        <v>0.3777689924981068</v>
      </c>
      <c r="Y71" s="53">
        <v>0.51</v>
      </c>
      <c r="Z71" s="53">
        <v>0.19482758620689658</v>
      </c>
      <c r="AA71" s="53"/>
      <c r="AB71" s="53"/>
      <c r="AC71" s="53"/>
      <c r="AD71" s="53">
        <v>0.1</v>
      </c>
      <c r="AE71" s="53">
        <v>0.1</v>
      </c>
      <c r="AF71" s="53">
        <v>0.112521843677084</v>
      </c>
      <c r="AG71" s="53">
        <v>0.1479108360094</v>
      </c>
      <c r="AH71" s="53">
        <v>0.41712005909742467</v>
      </c>
      <c r="AI71" s="53">
        <v>0.95416850527216823</v>
      </c>
      <c r="AJ71" s="64">
        <f t="shared" si="13"/>
        <v>48.733707995175962</v>
      </c>
    </row>
    <row r="72" spans="1:36" x14ac:dyDescent="0.35">
      <c r="A72" s="54" t="s">
        <v>332</v>
      </c>
      <c r="B72" s="54" t="s">
        <v>322</v>
      </c>
      <c r="C72" s="54" t="s">
        <v>323</v>
      </c>
      <c r="D72" s="53"/>
      <c r="E72" s="53"/>
      <c r="F72" s="53"/>
      <c r="G72" s="53">
        <v>2.4367725628415289</v>
      </c>
      <c r="H72" s="53">
        <v>24.741399625474724</v>
      </c>
      <c r="I72" s="53">
        <v>0.5</v>
      </c>
      <c r="J72" s="53">
        <v>11.050652617111759</v>
      </c>
      <c r="K72" s="53">
        <v>3.7254040600323002</v>
      </c>
      <c r="L72" s="53">
        <v>0.05</v>
      </c>
      <c r="M72" s="53">
        <v>2.9523216155038674</v>
      </c>
      <c r="N72" s="53">
        <v>8.8572704789878873</v>
      </c>
      <c r="O72" s="53">
        <v>9.8293180370629045</v>
      </c>
      <c r="P72" s="53">
        <v>8.4218626883933005</v>
      </c>
      <c r="Q72" s="53">
        <v>9.4414999999999996</v>
      </c>
      <c r="R72" s="53">
        <f t="shared" si="12"/>
        <v>47.170678150000001</v>
      </c>
      <c r="S72" s="53">
        <v>0.14219999999999999</v>
      </c>
      <c r="T72" s="53">
        <v>5.65</v>
      </c>
      <c r="U72" s="53">
        <v>12.214600000000001</v>
      </c>
      <c r="V72" s="53">
        <v>0.5</v>
      </c>
      <c r="W72" s="53">
        <v>1</v>
      </c>
      <c r="X72" s="53">
        <v>0.50366506924950138</v>
      </c>
      <c r="Y72" s="53">
        <v>0.58299999999999996</v>
      </c>
      <c r="Z72" s="53">
        <v>0.2558355437665783</v>
      </c>
      <c r="AA72" s="53"/>
      <c r="AB72" s="53"/>
      <c r="AC72" s="53"/>
      <c r="AD72" s="53">
        <v>0.11677455928224027</v>
      </c>
      <c r="AE72" s="53">
        <v>0.1</v>
      </c>
      <c r="AF72" s="53">
        <v>0.18393482707459211</v>
      </c>
      <c r="AG72" s="53">
        <v>0.18589505950167332</v>
      </c>
      <c r="AH72" s="53">
        <v>0.8680519957895011</v>
      </c>
      <c r="AI72" s="53">
        <v>1.4619768429400322</v>
      </c>
      <c r="AJ72" s="64">
        <f t="shared" si="13"/>
        <v>72.565001685408276</v>
      </c>
    </row>
    <row r="73" spans="1:36" x14ac:dyDescent="0.35">
      <c r="A73" s="54" t="s">
        <v>333</v>
      </c>
      <c r="B73" s="54" t="s">
        <v>324</v>
      </c>
      <c r="C73" s="54" t="s">
        <v>325</v>
      </c>
      <c r="D73" s="53"/>
      <c r="E73" s="53"/>
      <c r="F73" s="53"/>
      <c r="G73" s="53">
        <v>5.8951554481713977</v>
      </c>
      <c r="H73" s="53">
        <v>14.620429707530985</v>
      </c>
      <c r="I73" s="53">
        <v>0.5</v>
      </c>
      <c r="J73" s="53">
        <v>12.205055416359398</v>
      </c>
      <c r="K73" s="53">
        <v>1.2532649778442042</v>
      </c>
      <c r="L73" s="53">
        <v>5.1889244302279099E-2</v>
      </c>
      <c r="M73" s="53">
        <v>3.9866829616494326</v>
      </c>
      <c r="N73" s="53">
        <v>9.2487752365227749</v>
      </c>
      <c r="O73" s="53">
        <v>13.547945707273239</v>
      </c>
      <c r="P73" s="53">
        <v>12.357423820634104</v>
      </c>
      <c r="Q73" s="53">
        <v>10.870100000000001</v>
      </c>
      <c r="R73" s="53">
        <f t="shared" si="12"/>
        <v>54.308106610000003</v>
      </c>
      <c r="S73" s="53">
        <v>6.9800000000000001E-2</v>
      </c>
      <c r="T73" s="53">
        <v>2.68</v>
      </c>
      <c r="U73" s="53">
        <v>11.987</v>
      </c>
      <c r="V73" s="53">
        <v>0.5</v>
      </c>
      <c r="W73" s="53">
        <v>1</v>
      </c>
      <c r="X73" s="53">
        <v>0.53622397366015617</v>
      </c>
      <c r="Y73" s="53">
        <v>0.502</v>
      </c>
      <c r="Z73" s="53">
        <v>0.2014588859416446</v>
      </c>
      <c r="AA73" s="53"/>
      <c r="AB73" s="53"/>
      <c r="AC73" s="53"/>
      <c r="AD73" s="53">
        <v>0.10635612413520526</v>
      </c>
      <c r="AE73" s="53">
        <v>0.1</v>
      </c>
      <c r="AF73" s="53">
        <v>0.15720273040571578</v>
      </c>
      <c r="AG73" s="53">
        <v>0.17493312216202397</v>
      </c>
      <c r="AH73" s="53">
        <v>0.5590173451683047</v>
      </c>
      <c r="AI73" s="53">
        <v>1.5281958221135181</v>
      </c>
      <c r="AJ73" s="64">
        <f t="shared" si="13"/>
        <v>73.666622520287831</v>
      </c>
    </row>
    <row r="74" spans="1:36" x14ac:dyDescent="0.35">
      <c r="C74" s="59" t="s">
        <v>225</v>
      </c>
      <c r="D74" s="64">
        <f>AVERAGE(D68:D73)</f>
        <v>1.398836168307966</v>
      </c>
      <c r="E74" s="64">
        <f>AVERAGE(E68:E73)</f>
        <v>97.538048343777973</v>
      </c>
      <c r="F74" s="64">
        <f>AVERAGE(F68:F73)</f>
        <v>1.063115487914061</v>
      </c>
      <c r="G74" s="64">
        <f t="shared" ref="G74:T74" si="14">AVERAGE(G68:G73)</f>
        <v>4.4097764085478337</v>
      </c>
      <c r="H74" s="64">
        <f t="shared" si="14"/>
        <v>19.72708158016156</v>
      </c>
      <c r="I74" s="64">
        <f t="shared" si="14"/>
        <v>0.5</v>
      </c>
      <c r="J74" s="64">
        <f t="shared" si="14"/>
        <v>11.63669535392828</v>
      </c>
      <c r="K74" s="64">
        <f t="shared" si="14"/>
        <v>2.8254573304803858</v>
      </c>
      <c r="L74" s="64">
        <f t="shared" si="14"/>
        <v>5.4190141517122342E-2</v>
      </c>
      <c r="M74" s="64">
        <f t="shared" si="14"/>
        <v>3.1379628827328383</v>
      </c>
      <c r="N74" s="64">
        <f t="shared" si="14"/>
        <v>10.903715385062299</v>
      </c>
      <c r="O74" s="64">
        <f t="shared" si="14"/>
        <v>11.193864642509128</v>
      </c>
      <c r="P74" s="64">
        <f t="shared" si="14"/>
        <v>10.234718257818512</v>
      </c>
      <c r="Q74" s="64">
        <f>AVERAGE(Q68:Q73)</f>
        <v>10.363566666666665</v>
      </c>
      <c r="R74" s="64">
        <f t="shared" si="14"/>
        <v>51.777415423333331</v>
      </c>
      <c r="S74" s="64">
        <f t="shared" si="14"/>
        <v>0.11603333333333334</v>
      </c>
      <c r="T74" s="64">
        <f t="shared" si="14"/>
        <v>3.7716666666666669</v>
      </c>
      <c r="U74" s="64">
        <f t="shared" ref="U74:AI74" si="15">AVERAGE(U68:U73)</f>
        <v>11.93305</v>
      </c>
      <c r="V74" s="64">
        <f>AVERAGE(V68:V73)</f>
        <v>0.5</v>
      </c>
      <c r="W74" s="64">
        <f>AVERAGE(W68:W73)</f>
        <v>1</v>
      </c>
      <c r="X74" s="64">
        <f>AVERAGE(X68:X73)</f>
        <v>0.49465064034633621</v>
      </c>
      <c r="Y74" s="64">
        <f t="shared" si="15"/>
        <v>0.50233333333333341</v>
      </c>
      <c r="Z74" s="64">
        <f t="shared" si="15"/>
        <v>0.27617152961980557</v>
      </c>
      <c r="AA74" s="64"/>
      <c r="AB74" s="64"/>
      <c r="AC74" s="64"/>
      <c r="AD74" s="64">
        <f t="shared" si="15"/>
        <v>0.10385511390290758</v>
      </c>
      <c r="AE74" s="64">
        <f t="shared" si="15"/>
        <v>9.9999999999999992E-2</v>
      </c>
      <c r="AF74" s="64">
        <f t="shared" si="15"/>
        <v>0.16953124164520952</v>
      </c>
      <c r="AG74" s="64">
        <f t="shared" si="15"/>
        <v>0.16238215038854978</v>
      </c>
      <c r="AH74" s="64">
        <f t="shared" si="15"/>
        <v>0.75927072903956516</v>
      </c>
      <c r="AI74" s="64">
        <f t="shared" si="15"/>
        <v>1.4481287938814862</v>
      </c>
      <c r="AJ74" s="63"/>
    </row>
  </sheetData>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topLeftCell="A19" zoomScale="85" zoomScaleNormal="85" workbookViewId="0">
      <selection activeCell="C34" sqref="C34"/>
    </sheetView>
  </sheetViews>
  <sheetFormatPr baseColWidth="10" defaultRowHeight="14.5" x14ac:dyDescent="0.3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topLeftCell="A25" zoomScaleNormal="100" workbookViewId="0">
      <selection activeCell="B34" sqref="B34"/>
    </sheetView>
  </sheetViews>
  <sheetFormatPr baseColWidth="10" defaultRowHeight="14.5" x14ac:dyDescent="0.3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5" zoomScaleNormal="85" workbookViewId="0">
      <selection activeCell="B39" sqref="B39"/>
    </sheetView>
  </sheetViews>
  <sheetFormatPr baseColWidth="10" defaultRowHeight="14.5" x14ac:dyDescent="0.3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Normal="100" workbookViewId="0">
      <selection activeCell="L42" sqref="L42"/>
    </sheetView>
  </sheetViews>
  <sheetFormatPr baseColWidth="10" defaultRowHeight="14.5" x14ac:dyDescent="0.3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topLeftCell="A13" zoomScaleNormal="100" workbookViewId="0">
      <selection activeCell="O25" sqref="O25"/>
    </sheetView>
  </sheetViews>
  <sheetFormatPr baseColWidth="10" defaultRowHeight="14.5" x14ac:dyDescent="0.3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topLeftCell="A27" zoomScale="130" zoomScaleNormal="130" workbookViewId="0">
      <selection activeCell="H40" sqref="H40"/>
    </sheetView>
  </sheetViews>
  <sheetFormatPr baseColWidth="10" defaultRowHeight="14.5" x14ac:dyDescent="0.3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topLeftCell="A24" zoomScaleNormal="100" workbookViewId="0">
      <selection activeCell="L41" sqref="L41"/>
    </sheetView>
  </sheetViews>
  <sheetFormatPr baseColWidth="10" defaultRowHeight="14.5" x14ac:dyDescent="0.3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topLeftCell="A19" zoomScale="115" zoomScaleNormal="115" workbookViewId="0">
      <selection activeCell="C36" sqref="C36"/>
    </sheetView>
  </sheetViews>
  <sheetFormatPr baseColWidth="10" defaultRowHeight="14.5" x14ac:dyDescent="0.3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46"/>
  <sheetViews>
    <sheetView zoomScale="70" zoomScaleNormal="70" workbookViewId="0">
      <selection activeCell="H33" sqref="H33"/>
    </sheetView>
  </sheetViews>
  <sheetFormatPr baseColWidth="10" defaultColWidth="11.453125" defaultRowHeight="14.5" x14ac:dyDescent="0.35"/>
  <cols>
    <col min="1" max="1" width="11.1796875" style="54" customWidth="1"/>
    <col min="2" max="2" width="7.1796875" style="54" customWidth="1"/>
    <col min="3" max="23" width="9.26953125" style="54" customWidth="1"/>
    <col min="24" max="24" width="10.7265625" style="54" customWidth="1"/>
    <col min="25" max="25" width="14.7265625" style="54" bestFit="1" customWidth="1"/>
    <col min="26" max="16384" width="11.453125" style="54"/>
  </cols>
  <sheetData>
    <row r="1" spans="1:25" x14ac:dyDescent="0.35">
      <c r="A1" s="59" t="s">
        <v>102</v>
      </c>
      <c r="B1" s="59" t="s">
        <v>235</v>
      </c>
      <c r="C1" s="59" t="s">
        <v>38</v>
      </c>
      <c r="D1" s="59" t="s">
        <v>44</v>
      </c>
      <c r="E1" s="59" t="s">
        <v>42</v>
      </c>
      <c r="F1" s="59" t="s">
        <v>34</v>
      </c>
      <c r="G1" s="59" t="s">
        <v>49</v>
      </c>
      <c r="H1" s="59" t="s">
        <v>36</v>
      </c>
      <c r="I1" s="59" t="s">
        <v>28</v>
      </c>
      <c r="J1" s="59" t="s">
        <v>40</v>
      </c>
      <c r="K1" s="59" t="s">
        <v>35</v>
      </c>
      <c r="L1" s="59" t="s">
        <v>46</v>
      </c>
      <c r="M1" s="59" t="s">
        <v>39</v>
      </c>
      <c r="N1" s="59" t="s">
        <v>33</v>
      </c>
      <c r="O1" s="59" t="s">
        <v>37</v>
      </c>
      <c r="P1" s="59" t="s">
        <v>41</v>
      </c>
      <c r="Q1" s="59" t="s">
        <v>32</v>
      </c>
      <c r="R1" s="59" t="s">
        <v>30</v>
      </c>
      <c r="S1" s="59" t="s">
        <v>43</v>
      </c>
      <c r="T1" s="59" t="s">
        <v>47</v>
      </c>
      <c r="U1" s="59" t="s">
        <v>45</v>
      </c>
      <c r="V1" s="59" t="s">
        <v>48</v>
      </c>
      <c r="W1" s="59" t="s">
        <v>27</v>
      </c>
      <c r="X1" s="59" t="s">
        <v>279</v>
      </c>
      <c r="Y1" s="59" t="s">
        <v>276</v>
      </c>
    </row>
    <row r="2" spans="1:25" x14ac:dyDescent="0.35">
      <c r="A2" s="65">
        <v>1</v>
      </c>
      <c r="B2" s="65" t="s">
        <v>236</v>
      </c>
      <c r="C2" s="76">
        <v>6.0204984442074618</v>
      </c>
      <c r="D2" s="76">
        <v>23.531992214029618</v>
      </c>
      <c r="E2" s="76">
        <v>0.72793610149223675</v>
      </c>
      <c r="F2" s="76">
        <v>0.54906299663169611</v>
      </c>
      <c r="G2" s="76">
        <v>10.204031571138815</v>
      </c>
      <c r="H2" s="76">
        <v>2.07420123889163</v>
      </c>
      <c r="I2" s="67">
        <v>0.1</v>
      </c>
      <c r="J2" s="66">
        <v>0.5</v>
      </c>
      <c r="K2" s="76">
        <v>1.8134972516406367</v>
      </c>
      <c r="L2" s="76">
        <v>11.57084181566405</v>
      </c>
      <c r="M2" s="76">
        <v>1.0129171404077133</v>
      </c>
      <c r="N2" s="76">
        <v>13.592594898800892</v>
      </c>
      <c r="O2" s="76">
        <v>14.1711368370899</v>
      </c>
      <c r="P2" s="66">
        <v>0.1</v>
      </c>
      <c r="Q2" s="76">
        <v>0.18157346255015949</v>
      </c>
      <c r="R2" s="67">
        <v>7.9496025198740057</v>
      </c>
      <c r="S2" s="76">
        <v>0.16543541723338356</v>
      </c>
      <c r="T2" s="76">
        <v>0.87791886229772298</v>
      </c>
      <c r="U2" s="66">
        <v>0.1</v>
      </c>
      <c r="V2" s="66">
        <v>1.6626596657833692</v>
      </c>
      <c r="W2" s="66">
        <v>0.28232931726907634</v>
      </c>
      <c r="X2" s="76">
        <f>SUM(C2:W2)</f>
        <v>97.188229755002354</v>
      </c>
      <c r="Y2" s="66">
        <f>X2*240000000/1000000000</f>
        <v>23.325175141200564</v>
      </c>
    </row>
    <row r="3" spans="1:25" x14ac:dyDescent="0.35">
      <c r="A3" s="65">
        <v>2</v>
      </c>
      <c r="B3" s="65" t="s">
        <v>237</v>
      </c>
      <c r="C3" s="76">
        <v>6.6345292348937059</v>
      </c>
      <c r="D3" s="76">
        <v>26.529924262228697</v>
      </c>
      <c r="E3" s="66">
        <v>0.5</v>
      </c>
      <c r="F3" s="76">
        <v>1.0736924775641992</v>
      </c>
      <c r="G3" s="76">
        <v>14.362520914962586</v>
      </c>
      <c r="H3" s="76">
        <v>4.3397468940847981</v>
      </c>
      <c r="I3" s="67">
        <v>0.1</v>
      </c>
      <c r="J3" s="66">
        <v>0.49664033191819912</v>
      </c>
      <c r="K3" s="76">
        <v>4.5450092813654246</v>
      </c>
      <c r="L3" s="76">
        <v>14.378863759365602</v>
      </c>
      <c r="M3" s="66">
        <v>1</v>
      </c>
      <c r="N3" s="76">
        <v>20.753443301939839</v>
      </c>
      <c r="O3" s="76">
        <v>13.058780812889445</v>
      </c>
      <c r="P3" s="66">
        <v>0.1</v>
      </c>
      <c r="Q3" s="76">
        <v>0.19868829980868638</v>
      </c>
      <c r="R3" s="67">
        <v>6.9398265043373915</v>
      </c>
      <c r="S3" s="76">
        <v>0.59967148594908126</v>
      </c>
      <c r="T3" s="76">
        <v>1.316324030728887</v>
      </c>
      <c r="U3" s="76">
        <v>0.11531404466992426</v>
      </c>
      <c r="V3" s="66">
        <v>2.894149495532476</v>
      </c>
      <c r="W3" s="66">
        <v>0.19129852744310577</v>
      </c>
      <c r="X3" s="76">
        <f t="shared" ref="X3:X37" si="0">SUM(C3:W3)</f>
        <v>120.12842365968206</v>
      </c>
      <c r="Y3" s="66">
        <f t="shared" ref="Y3:Y38" si="1">X3*240000000/1000000000</f>
        <v>28.830821678323691</v>
      </c>
    </row>
    <row r="4" spans="1:25" x14ac:dyDescent="0.35">
      <c r="A4" s="65">
        <v>3</v>
      </c>
      <c r="B4" s="65" t="s">
        <v>238</v>
      </c>
      <c r="C4" s="76">
        <v>6.4261632668424102</v>
      </c>
      <c r="D4" s="76">
        <v>19.99933973520848</v>
      </c>
      <c r="E4" s="66">
        <v>0.5</v>
      </c>
      <c r="F4" s="76">
        <v>0.60623118405132437</v>
      </c>
      <c r="G4" s="76">
        <v>9.0263457774821418</v>
      </c>
      <c r="H4" s="76">
        <v>2.1883453625791036</v>
      </c>
      <c r="I4" s="67">
        <v>0.1</v>
      </c>
      <c r="J4" s="76">
        <v>0.76378470157890666</v>
      </c>
      <c r="K4" s="76">
        <v>1.9552925841664004</v>
      </c>
      <c r="L4" s="76">
        <v>14.153091347318462</v>
      </c>
      <c r="M4" s="66">
        <v>1</v>
      </c>
      <c r="N4" s="76">
        <v>13.228382773609459</v>
      </c>
      <c r="O4" s="76">
        <v>10.940032397436708</v>
      </c>
      <c r="P4" s="66">
        <v>0.1</v>
      </c>
      <c r="Q4" s="76">
        <v>0.16449185843446551</v>
      </c>
      <c r="R4" s="67">
        <v>4.6694163229596306</v>
      </c>
      <c r="S4" s="66">
        <v>0.10896563516199761</v>
      </c>
      <c r="T4" s="76">
        <v>0.75117320500965601</v>
      </c>
      <c r="U4" s="66">
        <v>0.1</v>
      </c>
      <c r="V4" s="66">
        <v>1.7665103263928639</v>
      </c>
      <c r="W4" s="66">
        <v>0.23681392235609106</v>
      </c>
      <c r="X4" s="76">
        <f t="shared" si="0"/>
        <v>88.784380400588077</v>
      </c>
      <c r="Y4" s="66">
        <f t="shared" si="1"/>
        <v>21.30825129614114</v>
      </c>
    </row>
    <row r="5" spans="1:25" x14ac:dyDescent="0.35">
      <c r="A5" s="65">
        <v>4</v>
      </c>
      <c r="B5" s="65" t="s">
        <v>239</v>
      </c>
      <c r="C5" s="76">
        <v>5.2252708966223711</v>
      </c>
      <c r="D5" s="76">
        <v>21.706263919409366</v>
      </c>
      <c r="E5" s="76">
        <v>1.1033265648712318</v>
      </c>
      <c r="F5" s="76">
        <v>0.51286430943709604</v>
      </c>
      <c r="G5" s="76">
        <v>9.4153673443071568</v>
      </c>
      <c r="H5" s="76">
        <v>4.9168093175412544</v>
      </c>
      <c r="I5" s="67">
        <v>0.1</v>
      </c>
      <c r="J5" s="66">
        <v>0.5</v>
      </c>
      <c r="K5" s="76">
        <v>2.0421445354738661</v>
      </c>
      <c r="L5" s="76">
        <v>12.244646827902342</v>
      </c>
      <c r="M5" s="66">
        <v>1</v>
      </c>
      <c r="N5" s="76">
        <v>12.463664768589201</v>
      </c>
      <c r="O5" s="76">
        <v>14.481879195702486</v>
      </c>
      <c r="P5" s="66">
        <v>0.1</v>
      </c>
      <c r="Q5" s="76">
        <v>0.15198880255777325</v>
      </c>
      <c r="R5" s="67">
        <v>5.3491976203569465</v>
      </c>
      <c r="S5" s="66">
        <v>0.1216194339245019</v>
      </c>
      <c r="T5" s="76">
        <v>0.77473088293835513</v>
      </c>
      <c r="U5" s="66">
        <v>0.1</v>
      </c>
      <c r="V5" s="66">
        <v>1.6159505770143821</v>
      </c>
      <c r="W5" s="66">
        <v>0.32115127175368141</v>
      </c>
      <c r="X5" s="76">
        <f t="shared" si="0"/>
        <v>94.246876268402005</v>
      </c>
      <c r="Y5" s="66">
        <f t="shared" si="1"/>
        <v>22.619250304416482</v>
      </c>
    </row>
    <row r="6" spans="1:25" x14ac:dyDescent="0.35">
      <c r="A6" s="65">
        <v>5</v>
      </c>
      <c r="B6" s="65" t="s">
        <v>240</v>
      </c>
      <c r="C6" s="76">
        <v>10.798356317378504</v>
      </c>
      <c r="D6" s="76">
        <v>26.546664697706504</v>
      </c>
      <c r="E6" s="66">
        <v>0.5</v>
      </c>
      <c r="F6" s="76">
        <v>0.6240410801254862</v>
      </c>
      <c r="G6" s="76">
        <v>10.799041768298181</v>
      </c>
      <c r="H6" s="76">
        <v>2.6544285218628274</v>
      </c>
      <c r="I6" s="67">
        <v>0.1</v>
      </c>
      <c r="J6" s="66">
        <v>0.5</v>
      </c>
      <c r="K6" s="76">
        <v>5.6634687927654239</v>
      </c>
      <c r="L6" s="76">
        <v>13.486139683811475</v>
      </c>
      <c r="M6" s="66">
        <v>1</v>
      </c>
      <c r="N6" s="76">
        <v>17.783285559598408</v>
      </c>
      <c r="O6" s="76">
        <v>15.085101690813483</v>
      </c>
      <c r="P6" s="66">
        <v>0.1</v>
      </c>
      <c r="Q6" s="66">
        <v>5.7003014215391432E-2</v>
      </c>
      <c r="R6" s="67">
        <v>5.1689662067586486</v>
      </c>
      <c r="S6" s="76">
        <v>0.13911483341715344</v>
      </c>
      <c r="T6" s="76">
        <v>0.62969296369650807</v>
      </c>
      <c r="U6" s="66">
        <v>0.1</v>
      </c>
      <c r="V6" s="66">
        <v>1.2403653120214972</v>
      </c>
      <c r="W6" s="66">
        <v>0.41753681392235614</v>
      </c>
      <c r="X6" s="76">
        <f t="shared" si="0"/>
        <v>113.39320725639186</v>
      </c>
      <c r="Y6" s="66">
        <f t="shared" si="1"/>
        <v>27.214369741534046</v>
      </c>
    </row>
    <row r="7" spans="1:25" x14ac:dyDescent="0.35">
      <c r="A7" s="65">
        <v>6</v>
      </c>
      <c r="B7" s="65" t="s">
        <v>241</v>
      </c>
      <c r="C7" s="76">
        <v>7.4306408180828489</v>
      </c>
      <c r="D7" s="76">
        <v>19.206942437155746</v>
      </c>
      <c r="E7" s="66">
        <v>0.5</v>
      </c>
      <c r="F7" s="76">
        <v>0.70228410267879116</v>
      </c>
      <c r="G7" s="76">
        <v>9.5627873980385587</v>
      </c>
      <c r="H7" s="76">
        <v>2.0523144635555788</v>
      </c>
      <c r="I7" s="67">
        <v>0.1</v>
      </c>
      <c r="J7" s="66">
        <v>0.5</v>
      </c>
      <c r="K7" s="76">
        <v>2.1007263335775912</v>
      </c>
      <c r="L7" s="76">
        <v>12.429298124485324</v>
      </c>
      <c r="M7" s="76">
        <v>1.0365680859766517</v>
      </c>
      <c r="N7" s="76">
        <v>14.383917229273768</v>
      </c>
      <c r="O7" s="76">
        <v>14.604634581471563</v>
      </c>
      <c r="P7" s="66">
        <v>0.1</v>
      </c>
      <c r="Q7" s="76">
        <v>0.13003164311974863</v>
      </c>
      <c r="R7" s="67">
        <v>5.139100657384958</v>
      </c>
      <c r="S7" s="66">
        <v>0.1020512508532968</v>
      </c>
      <c r="T7" s="76">
        <v>0.71437390224028519</v>
      </c>
      <c r="U7" s="66">
        <v>0.1</v>
      </c>
      <c r="V7" s="66">
        <v>1.6372694889659807</v>
      </c>
      <c r="W7" s="66">
        <v>0.29437751004016066</v>
      </c>
      <c r="X7" s="76">
        <f t="shared" si="0"/>
        <v>92.827318026900841</v>
      </c>
      <c r="Y7" s="66">
        <f t="shared" si="1"/>
        <v>22.278556326456204</v>
      </c>
    </row>
    <row r="8" spans="1:25" x14ac:dyDescent="0.35">
      <c r="A8" s="65">
        <v>7</v>
      </c>
      <c r="B8" s="65" t="s">
        <v>242</v>
      </c>
      <c r="C8" s="76">
        <v>5.9950701399057698</v>
      </c>
      <c r="D8" s="76">
        <v>18.985859769401401</v>
      </c>
      <c r="E8" s="66">
        <v>0.5</v>
      </c>
      <c r="F8" s="76">
        <v>0.63301848816869377</v>
      </c>
      <c r="G8" s="76">
        <v>10.511330722580352</v>
      </c>
      <c r="H8" s="76">
        <v>2.6142211388245533</v>
      </c>
      <c r="I8" s="67">
        <v>0.1</v>
      </c>
      <c r="J8" s="66">
        <v>0.5</v>
      </c>
      <c r="K8" s="76">
        <v>2.4596765579347317</v>
      </c>
      <c r="L8" s="76">
        <v>12.515426093191076</v>
      </c>
      <c r="M8" s="66">
        <v>1</v>
      </c>
      <c r="N8" s="76">
        <v>16.425526440210568</v>
      </c>
      <c r="O8" s="76">
        <v>19.312415800679798</v>
      </c>
      <c r="P8" s="66">
        <v>0.1</v>
      </c>
      <c r="Q8" s="66">
        <v>8.8332509586998509E-2</v>
      </c>
      <c r="R8" s="67">
        <v>6.5688504511710448</v>
      </c>
      <c r="S8" s="76">
        <v>0.31737175265133766</v>
      </c>
      <c r="T8" s="76">
        <v>0.85154715782407286</v>
      </c>
      <c r="U8" s="66">
        <v>0.1</v>
      </c>
      <c r="V8" s="66">
        <v>1.7737792942135526</v>
      </c>
      <c r="W8" s="66">
        <v>0.27161981258366802</v>
      </c>
      <c r="X8" s="76">
        <f t="shared" si="0"/>
        <v>101.62404612892763</v>
      </c>
      <c r="Y8" s="66">
        <f t="shared" si="1"/>
        <v>24.389771070942629</v>
      </c>
    </row>
    <row r="9" spans="1:25" x14ac:dyDescent="0.35">
      <c r="A9" s="65">
        <v>8</v>
      </c>
      <c r="B9" s="65" t="s">
        <v>243</v>
      </c>
      <c r="C9" s="76">
        <v>7.1106219209599208</v>
      </c>
      <c r="D9" s="76">
        <v>20.360698363684392</v>
      </c>
      <c r="E9" s="76">
        <v>1.3454773069543688</v>
      </c>
      <c r="F9" s="76">
        <v>0.64051488610328811</v>
      </c>
      <c r="G9" s="76">
        <v>10.115672383735951</v>
      </c>
      <c r="H9" s="76">
        <v>2.2937272738405108</v>
      </c>
      <c r="I9" s="67">
        <v>0.1</v>
      </c>
      <c r="J9" s="66">
        <v>0.5</v>
      </c>
      <c r="K9" s="76">
        <v>1.9941273580241246</v>
      </c>
      <c r="L9" s="76">
        <v>13.918733293598805</v>
      </c>
      <c r="M9" s="76">
        <v>1.1429593427081592</v>
      </c>
      <c r="N9" s="76">
        <v>15.055247578514546</v>
      </c>
      <c r="O9" s="76">
        <v>11.02315059661035</v>
      </c>
      <c r="P9" s="66">
        <v>0.1</v>
      </c>
      <c r="Q9" s="76">
        <v>0.15014618207034186</v>
      </c>
      <c r="R9" s="67">
        <v>4.8693913260842399</v>
      </c>
      <c r="S9" s="76">
        <v>0.16649616768227959</v>
      </c>
      <c r="T9" s="76">
        <v>0.89479250783762754</v>
      </c>
      <c r="U9" s="66">
        <v>0.1</v>
      </c>
      <c r="V9" s="66">
        <v>1.7899497589582292</v>
      </c>
      <c r="W9" s="66">
        <v>0.21271753681392239</v>
      </c>
      <c r="X9" s="76">
        <f t="shared" si="0"/>
        <v>93.884423784181052</v>
      </c>
      <c r="Y9" s="66">
        <f t="shared" si="1"/>
        <v>22.532261708203453</v>
      </c>
    </row>
    <row r="10" spans="1:25" x14ac:dyDescent="0.35">
      <c r="A10" s="65">
        <v>9</v>
      </c>
      <c r="B10" s="65" t="s">
        <v>244</v>
      </c>
      <c r="C10" s="76">
        <v>8.1501434495687608</v>
      </c>
      <c r="D10" s="76">
        <v>20.331084981054918</v>
      </c>
      <c r="E10" s="76">
        <v>4.9340273512549269</v>
      </c>
      <c r="F10" s="76">
        <v>0.54682167148533656</v>
      </c>
      <c r="G10" s="76">
        <v>9.4252942284678447</v>
      </c>
      <c r="H10" s="76">
        <v>2.0229041824828893</v>
      </c>
      <c r="I10" s="67">
        <v>0.1</v>
      </c>
      <c r="J10" s="66">
        <v>0.5</v>
      </c>
      <c r="K10" s="76">
        <v>1.9260556203801509</v>
      </c>
      <c r="L10" s="76">
        <v>33.014516437172681</v>
      </c>
      <c r="M10" s="76">
        <v>3.1091315204513319</v>
      </c>
      <c r="N10" s="76">
        <v>14.843190895802756</v>
      </c>
      <c r="O10" s="76">
        <v>13.20168869286772</v>
      </c>
      <c r="P10" s="66">
        <v>0.1</v>
      </c>
      <c r="Q10" s="66">
        <v>9.8314733302142965E-2</v>
      </c>
      <c r="R10" s="67">
        <v>5.3998650033749165</v>
      </c>
      <c r="S10" s="66">
        <v>9.7566365235695604E-2</v>
      </c>
      <c r="T10" s="76">
        <v>0.68643314841785597</v>
      </c>
      <c r="U10" s="66">
        <v>0.1</v>
      </c>
      <c r="V10" s="66">
        <v>1.5496140305230817</v>
      </c>
      <c r="W10" s="66">
        <v>0.25020080321285143</v>
      </c>
      <c r="X10" s="76">
        <f t="shared" si="0"/>
        <v>120.38685311505587</v>
      </c>
      <c r="Y10" s="66">
        <f t="shared" si="1"/>
        <v>28.892844747613406</v>
      </c>
    </row>
    <row r="11" spans="1:25" x14ac:dyDescent="0.35">
      <c r="A11" s="65">
        <v>10</v>
      </c>
      <c r="B11" s="65" t="s">
        <v>245</v>
      </c>
      <c r="C11" s="76">
        <v>7.5597080856103096</v>
      </c>
      <c r="D11" s="76">
        <v>19.935238273103973</v>
      </c>
      <c r="E11" s="76">
        <v>0.77538652702214461</v>
      </c>
      <c r="F11" s="76">
        <v>0.40461344751502115</v>
      </c>
      <c r="G11" s="76">
        <v>9.2894012385562732</v>
      </c>
      <c r="H11" s="76">
        <v>2.0217429094566133</v>
      </c>
      <c r="I11" s="67">
        <v>0.1</v>
      </c>
      <c r="J11" s="66">
        <v>0.5</v>
      </c>
      <c r="K11" s="66">
        <v>1.6517411719554629</v>
      </c>
      <c r="L11" s="76">
        <v>13.504112390572821</v>
      </c>
      <c r="M11" s="76">
        <v>1.4568025674747829</v>
      </c>
      <c r="N11" s="76">
        <v>12.863920402138241</v>
      </c>
      <c r="O11" s="76">
        <v>13.400114164837678</v>
      </c>
      <c r="P11" s="66">
        <v>0.1</v>
      </c>
      <c r="Q11" s="66">
        <v>4.559730917021225E-2</v>
      </c>
      <c r="R11" s="67">
        <v>6.0186458046939437</v>
      </c>
      <c r="S11" s="66">
        <v>0.11270067549735671</v>
      </c>
      <c r="T11" s="76">
        <v>0.68885492248275493</v>
      </c>
      <c r="U11" s="66">
        <v>0.1</v>
      </c>
      <c r="V11" s="66">
        <v>1.429566655545671</v>
      </c>
      <c r="W11" s="66">
        <v>0.34926372155287821</v>
      </c>
      <c r="X11" s="76">
        <f t="shared" si="0"/>
        <v>92.307410267186128</v>
      </c>
      <c r="Y11" s="66">
        <f t="shared" si="1"/>
        <v>22.15377846412467</v>
      </c>
    </row>
    <row r="12" spans="1:25" x14ac:dyDescent="0.35">
      <c r="A12" s="65">
        <v>11</v>
      </c>
      <c r="B12" s="65" t="s">
        <v>246</v>
      </c>
      <c r="C12" s="76">
        <v>5.9882702431823214</v>
      </c>
      <c r="D12" s="76">
        <v>19.742242672561339</v>
      </c>
      <c r="E12" s="66">
        <v>0.5</v>
      </c>
      <c r="F12" s="76">
        <v>0.53223208379770981</v>
      </c>
      <c r="G12" s="76">
        <v>10.569792680023459</v>
      </c>
      <c r="H12" s="76">
        <v>2.6253318755722153</v>
      </c>
      <c r="I12" s="67">
        <v>0.1</v>
      </c>
      <c r="J12" s="66">
        <v>0.5</v>
      </c>
      <c r="K12" s="76">
        <v>1.7817518278183824</v>
      </c>
      <c r="L12" s="76">
        <v>12.208516079142253</v>
      </c>
      <c r="M12" s="66">
        <v>1</v>
      </c>
      <c r="N12" s="76">
        <v>13.006926044786775</v>
      </c>
      <c r="O12" s="76">
        <v>11.462524222749634</v>
      </c>
      <c r="P12" s="66">
        <v>0.1</v>
      </c>
      <c r="Q12" s="76">
        <v>0.1776563578297605</v>
      </c>
      <c r="R12" s="67">
        <v>5.6392950881139861</v>
      </c>
      <c r="S12" s="76">
        <v>0.14959889317953914</v>
      </c>
      <c r="T12" s="76">
        <v>0.82193760385742465</v>
      </c>
      <c r="U12" s="66">
        <v>0.1</v>
      </c>
      <c r="V12" s="66">
        <v>1.6031822151132706</v>
      </c>
      <c r="W12" s="66">
        <v>0.35729585006693443</v>
      </c>
      <c r="X12" s="76">
        <f t="shared" si="0"/>
        <v>88.966553737794996</v>
      </c>
      <c r="Y12" s="66">
        <f t="shared" si="1"/>
        <v>21.351972897070802</v>
      </c>
    </row>
    <row r="13" spans="1:25" x14ac:dyDescent="0.35">
      <c r="A13" s="71">
        <v>12</v>
      </c>
      <c r="B13" s="71" t="s">
        <v>247</v>
      </c>
      <c r="C13" s="78">
        <v>7.9017930040798436</v>
      </c>
      <c r="D13" s="78">
        <v>118.29350683474694</v>
      </c>
      <c r="E13" s="78">
        <v>10.397352999134764</v>
      </c>
      <c r="F13" s="78">
        <v>1.0472825679773641</v>
      </c>
      <c r="G13" s="78">
        <v>17.158572269739729</v>
      </c>
      <c r="H13" s="78">
        <v>44.803481405491006</v>
      </c>
      <c r="I13" s="73">
        <v>1.0087473757872638</v>
      </c>
      <c r="J13" s="78">
        <v>0.52388299929586601</v>
      </c>
      <c r="K13" s="78">
        <v>8.3192322453531879</v>
      </c>
      <c r="L13" s="78">
        <v>153.77124097819623</v>
      </c>
      <c r="M13" s="78">
        <v>2.4246083422538858</v>
      </c>
      <c r="N13" s="78">
        <v>10.917046842496916</v>
      </c>
      <c r="O13" s="78">
        <v>136.41940426006622</v>
      </c>
      <c r="P13" s="78">
        <v>1.8936901252679936</v>
      </c>
      <c r="Q13" s="78">
        <v>0.13165542817793821</v>
      </c>
      <c r="R13" s="73">
        <v>5.4090534156522612</v>
      </c>
      <c r="S13" s="78">
        <v>1.0012275598657339</v>
      </c>
      <c r="T13" s="78">
        <v>0.72777120828871766</v>
      </c>
      <c r="U13" s="72">
        <v>9.5305543744470728E-2</v>
      </c>
      <c r="V13" s="72">
        <v>1.900174963877159</v>
      </c>
      <c r="W13" s="72">
        <v>1.4447196870925687</v>
      </c>
      <c r="X13" s="78">
        <f t="shared" si="0"/>
        <v>525.58975005658579</v>
      </c>
      <c r="Y13" s="72">
        <f t="shared" si="1"/>
        <v>126.14154001358058</v>
      </c>
    </row>
    <row r="14" spans="1:25" x14ac:dyDescent="0.35">
      <c r="A14" s="71">
        <v>13</v>
      </c>
      <c r="B14" s="71" t="s">
        <v>248</v>
      </c>
      <c r="C14" s="72">
        <v>3.0564828946645628</v>
      </c>
      <c r="D14" s="78">
        <v>64.600399767750119</v>
      </c>
      <c r="E14" s="78">
        <v>2.2910016676680756</v>
      </c>
      <c r="F14" s="78">
        <v>1.4128781775419601</v>
      </c>
      <c r="G14" s="78">
        <v>24.492434375552005</v>
      </c>
      <c r="H14" s="78">
        <v>34.97932767088956</v>
      </c>
      <c r="I14" s="73">
        <v>0.42508247525742276</v>
      </c>
      <c r="J14" s="78">
        <v>1.1677065994155615</v>
      </c>
      <c r="K14" s="78">
        <v>6.0083122744281994</v>
      </c>
      <c r="L14" s="78">
        <v>60.423489652515478</v>
      </c>
      <c r="M14" s="78">
        <v>1.1156741710554128</v>
      </c>
      <c r="N14" s="78">
        <v>13.256419055547582</v>
      </c>
      <c r="O14" s="78">
        <v>214.63046913380629</v>
      </c>
      <c r="P14" s="78">
        <v>1.2733241179251391</v>
      </c>
      <c r="Q14" s="78">
        <v>0.29269044371284464</v>
      </c>
      <c r="R14" s="73">
        <v>4.2895710428957106</v>
      </c>
      <c r="S14" s="78">
        <v>0.74350437753326448</v>
      </c>
      <c r="T14" s="78">
        <v>0.78779291946529895</v>
      </c>
      <c r="U14" s="72">
        <v>0.1</v>
      </c>
      <c r="V14" s="72">
        <v>2.2951447852369862</v>
      </c>
      <c r="W14" s="72">
        <v>1.3964797913950455</v>
      </c>
      <c r="X14" s="78">
        <f t="shared" si="0"/>
        <v>439.03818539425652</v>
      </c>
      <c r="Y14" s="72">
        <f t="shared" si="1"/>
        <v>105.36916449462157</v>
      </c>
    </row>
    <row r="15" spans="1:25" x14ac:dyDescent="0.35">
      <c r="A15" s="71">
        <v>14</v>
      </c>
      <c r="B15" s="71" t="s">
        <v>249</v>
      </c>
      <c r="C15" s="72">
        <v>1.8128261939253514</v>
      </c>
      <c r="D15" s="78">
        <v>65.528153362535363</v>
      </c>
      <c r="E15" s="78">
        <v>0.90554349348008178</v>
      </c>
      <c r="F15" s="78">
        <v>0.98191136179867267</v>
      </c>
      <c r="G15" s="78">
        <v>9.7930874235379068</v>
      </c>
      <c r="H15" s="78">
        <v>19.338808400502835</v>
      </c>
      <c r="I15" s="73">
        <v>1.1488604558176732</v>
      </c>
      <c r="J15" s="78">
        <v>0.51674922782633703</v>
      </c>
      <c r="K15" s="78">
        <v>4.4341418497662559</v>
      </c>
      <c r="L15" s="78">
        <v>318.82532701612956</v>
      </c>
      <c r="M15" s="78">
        <v>1.0978668626692436</v>
      </c>
      <c r="N15" s="78">
        <v>11.056861504330138</v>
      </c>
      <c r="O15" s="78">
        <v>59.519013389767387</v>
      </c>
      <c r="P15" s="78">
        <v>2.1500194820327017</v>
      </c>
      <c r="Q15" s="78">
        <v>0.28702901457540925</v>
      </c>
      <c r="R15" s="73">
        <v>5.1393575803024634</v>
      </c>
      <c r="S15" s="78">
        <v>0.69194167760441339</v>
      </c>
      <c r="T15" s="78">
        <v>0.72456998593275279</v>
      </c>
      <c r="U15" s="72">
        <v>0.1</v>
      </c>
      <c r="V15" s="72">
        <v>1.76344562550021</v>
      </c>
      <c r="W15" s="72">
        <v>1.194393741851369</v>
      </c>
      <c r="X15" s="78">
        <f t="shared" si="0"/>
        <v>507.00990764988609</v>
      </c>
      <c r="Y15" s="72">
        <f t="shared" si="1"/>
        <v>121.68237783597266</v>
      </c>
    </row>
    <row r="16" spans="1:25" x14ac:dyDescent="0.35">
      <c r="A16" s="71">
        <v>15</v>
      </c>
      <c r="B16" s="71" t="s">
        <v>250</v>
      </c>
      <c r="C16" s="72">
        <v>3.8812649216827966</v>
      </c>
      <c r="D16" s="78">
        <v>47.286281230579945</v>
      </c>
      <c r="E16" s="72">
        <v>0.5</v>
      </c>
      <c r="F16" s="78">
        <v>0.78454647662858989</v>
      </c>
      <c r="G16" s="78">
        <v>12.735004466053143</v>
      </c>
      <c r="H16" s="78">
        <v>21.929278785901115</v>
      </c>
      <c r="I16" s="73">
        <v>0.15561219390304848</v>
      </c>
      <c r="J16" s="72">
        <v>0.5</v>
      </c>
      <c r="K16" s="78">
        <v>3.7833906823273153</v>
      </c>
      <c r="L16" s="78">
        <v>23.83754370491819</v>
      </c>
      <c r="M16" s="78">
        <v>1.2669404425598905</v>
      </c>
      <c r="N16" s="78">
        <v>11.520233383874642</v>
      </c>
      <c r="O16" s="78">
        <v>18.040153527292283</v>
      </c>
      <c r="P16" s="78">
        <v>0.26608592478479998</v>
      </c>
      <c r="Q16" s="78">
        <v>0.13855697551867838</v>
      </c>
      <c r="R16" s="73">
        <v>5.9897005149742508</v>
      </c>
      <c r="S16" s="78">
        <v>0.15627952192145531</v>
      </c>
      <c r="T16" s="78">
        <v>1.0428081460955509</v>
      </c>
      <c r="U16" s="72">
        <v>9.6535399327219995E-2</v>
      </c>
      <c r="V16" s="72">
        <v>1.5056783481380869</v>
      </c>
      <c r="W16" s="72">
        <v>0.4799217731421121</v>
      </c>
      <c r="X16" s="78">
        <f t="shared" si="0"/>
        <v>155.89581641962312</v>
      </c>
      <c r="Y16" s="72">
        <f t="shared" si="1"/>
        <v>37.414995940709552</v>
      </c>
    </row>
    <row r="17" spans="1:25" x14ac:dyDescent="0.35">
      <c r="A17" s="71">
        <v>16</v>
      </c>
      <c r="B17" s="71" t="s">
        <v>251</v>
      </c>
      <c r="C17" s="78">
        <v>5.6167051098678282</v>
      </c>
      <c r="D17" s="78">
        <v>34.760036604229732</v>
      </c>
      <c r="E17" s="78">
        <v>0.79605586557435104</v>
      </c>
      <c r="F17" s="78">
        <v>0.8707397797577775</v>
      </c>
      <c r="G17" s="78">
        <v>10.699400456086192</v>
      </c>
      <c r="H17" s="78">
        <v>5.4684719598891407</v>
      </c>
      <c r="I17" s="73">
        <v>0.46757621189405302</v>
      </c>
      <c r="J17" s="72">
        <v>0.5</v>
      </c>
      <c r="K17" s="78">
        <v>2.9293571690450588</v>
      </c>
      <c r="L17" s="78">
        <v>16.729592181740905</v>
      </c>
      <c r="M17" s="78">
        <v>1.3092949009206274</v>
      </c>
      <c r="N17" s="78">
        <v>11.854360010926792</v>
      </c>
      <c r="O17" s="78">
        <v>14.98099019228396</v>
      </c>
      <c r="P17" s="72">
        <v>0.1</v>
      </c>
      <c r="Q17" s="72">
        <v>9.8889951660676823E-2</v>
      </c>
      <c r="R17" s="73">
        <v>6.0798480037999054</v>
      </c>
      <c r="S17" s="78">
        <v>0.19907608203851143</v>
      </c>
      <c r="T17" s="78">
        <v>0.92617536086454055</v>
      </c>
      <c r="U17" s="72">
        <v>0.1</v>
      </c>
      <c r="V17" s="72">
        <v>1.5699531145018273</v>
      </c>
      <c r="W17" s="72">
        <v>0.57770534550195574</v>
      </c>
      <c r="X17" s="78">
        <f t="shared" si="0"/>
        <v>116.63422830058386</v>
      </c>
      <c r="Y17" s="72">
        <f t="shared" si="1"/>
        <v>27.992214792140125</v>
      </c>
    </row>
    <row r="18" spans="1:25" x14ac:dyDescent="0.35">
      <c r="A18" s="71">
        <v>17</v>
      </c>
      <c r="B18" s="71" t="s">
        <v>252</v>
      </c>
      <c r="C18" s="72">
        <v>2.7136884251815676</v>
      </c>
      <c r="D18" s="78">
        <v>53.794096994418545</v>
      </c>
      <c r="E18" s="72">
        <v>0.5</v>
      </c>
      <c r="F18" s="78">
        <v>0.77010624266494909</v>
      </c>
      <c r="G18" s="78">
        <v>17.622824791506428</v>
      </c>
      <c r="H18" s="78">
        <v>15.786643630384399</v>
      </c>
      <c r="I18" s="73">
        <v>0.21293741251749654</v>
      </c>
      <c r="J18" s="78">
        <v>1.2082705120119317</v>
      </c>
      <c r="K18" s="78">
        <v>4.6779701536853953</v>
      </c>
      <c r="L18" s="78">
        <v>42.681416795081027</v>
      </c>
      <c r="M18" s="72">
        <v>1</v>
      </c>
      <c r="N18" s="78">
        <v>9.7006483281377474</v>
      </c>
      <c r="O18" s="78">
        <v>37.457969898961025</v>
      </c>
      <c r="P18" s="78">
        <v>0.83398895251956451</v>
      </c>
      <c r="Q18" s="78">
        <v>0.25820330323819607</v>
      </c>
      <c r="R18" s="73">
        <v>8.8680046989427392</v>
      </c>
      <c r="S18" s="78">
        <v>0.26583648479321814</v>
      </c>
      <c r="T18" s="78">
        <v>0.8819156712466768</v>
      </c>
      <c r="U18" s="72">
        <v>0.1</v>
      </c>
      <c r="V18" s="72">
        <v>2.1620459183373377</v>
      </c>
      <c r="W18" s="72">
        <v>1.3521512385919163</v>
      </c>
      <c r="X18" s="78">
        <f t="shared" si="0"/>
        <v>202.84871945222017</v>
      </c>
      <c r="Y18" s="72">
        <f t="shared" si="1"/>
        <v>48.683692668532835</v>
      </c>
    </row>
    <row r="19" spans="1:25" x14ac:dyDescent="0.35">
      <c r="A19" s="71">
        <v>18</v>
      </c>
      <c r="B19" s="71" t="s">
        <v>253</v>
      </c>
      <c r="C19" s="72">
        <v>2.1406735504721475</v>
      </c>
      <c r="D19" s="78">
        <v>55.346108130396125</v>
      </c>
      <c r="E19" s="78">
        <v>8.7261595378676304</v>
      </c>
      <c r="F19" s="78">
        <v>0.70391970590007791</v>
      </c>
      <c r="G19" s="78">
        <v>16.247656214483595</v>
      </c>
      <c r="H19" s="78">
        <v>20.835180882135994</v>
      </c>
      <c r="I19" s="73">
        <v>0.26493454581792747</v>
      </c>
      <c r="J19" s="72">
        <v>0.5</v>
      </c>
      <c r="K19" s="78">
        <v>3.2202196197536108</v>
      </c>
      <c r="L19" s="78">
        <v>36.335968379259157</v>
      </c>
      <c r="M19" s="78">
        <v>2.2094334896333332</v>
      </c>
      <c r="N19" s="78">
        <v>8.7597074285607359</v>
      </c>
      <c r="O19" s="78">
        <v>39.416018172806695</v>
      </c>
      <c r="P19" s="78">
        <v>0.63614811031605867</v>
      </c>
      <c r="Q19" s="78">
        <v>0.11796590299455594</v>
      </c>
      <c r="R19" s="73">
        <v>8.8097797555061135</v>
      </c>
      <c r="S19" s="78">
        <v>0.15941123676825542</v>
      </c>
      <c r="T19" s="78">
        <v>0.7426837979326536</v>
      </c>
      <c r="U19" s="72">
        <v>0.1</v>
      </c>
      <c r="V19" s="72">
        <v>1.8890353679959238</v>
      </c>
      <c r="W19" s="72">
        <v>1.5046936114732725</v>
      </c>
      <c r="X19" s="78">
        <f t="shared" si="0"/>
        <v>208.66569744007384</v>
      </c>
      <c r="Y19" s="72">
        <f t="shared" si="1"/>
        <v>50.079767385617721</v>
      </c>
    </row>
    <row r="20" spans="1:25" x14ac:dyDescent="0.35">
      <c r="A20" s="71">
        <v>19</v>
      </c>
      <c r="B20" s="71" t="s">
        <v>254</v>
      </c>
      <c r="C20" s="72">
        <v>2.6602851632243283</v>
      </c>
      <c r="D20" s="78">
        <v>62.871182999201523</v>
      </c>
      <c r="E20" s="72">
        <v>0.5</v>
      </c>
      <c r="F20" s="78">
        <v>0.64634822125187019</v>
      </c>
      <c r="G20" s="78">
        <v>21.395645441597008</v>
      </c>
      <c r="H20" s="78">
        <v>23.002865341837492</v>
      </c>
      <c r="I20" s="73">
        <v>0.27893053473263374</v>
      </c>
      <c r="J20" s="72">
        <v>0.5</v>
      </c>
      <c r="K20" s="78">
        <v>5.4471884565680302</v>
      </c>
      <c r="L20" s="78">
        <v>64.143740851313964</v>
      </c>
      <c r="M20" s="78">
        <v>1.1097996458727875</v>
      </c>
      <c r="N20" s="78">
        <v>9.3764320727162414</v>
      </c>
      <c r="O20" s="78">
        <v>50.286714897375496</v>
      </c>
      <c r="P20" s="78">
        <v>0.94126306591491504</v>
      </c>
      <c r="Q20" s="78">
        <v>0.13681128836925457</v>
      </c>
      <c r="R20" s="73">
        <v>9.319534023298834</v>
      </c>
      <c r="S20" s="78">
        <v>0.3566383387745129</v>
      </c>
      <c r="T20" s="78">
        <v>0.82495543387626102</v>
      </c>
      <c r="U20" s="72">
        <v>0.1</v>
      </c>
      <c r="V20" s="72">
        <v>2.0296165154714303</v>
      </c>
      <c r="W20" s="72">
        <v>1.3391134289439375</v>
      </c>
      <c r="X20" s="78">
        <f t="shared" si="0"/>
        <v>257.2670657203405</v>
      </c>
      <c r="Y20" s="72">
        <f t="shared" si="1"/>
        <v>61.744095772881721</v>
      </c>
    </row>
    <row r="21" spans="1:25" x14ac:dyDescent="0.35">
      <c r="A21" s="71">
        <v>20</v>
      </c>
      <c r="B21" s="71" t="s">
        <v>255</v>
      </c>
      <c r="C21" s="72">
        <v>2.2475625333721654</v>
      </c>
      <c r="D21" s="78">
        <v>28.572149441329451</v>
      </c>
      <c r="E21" s="72">
        <v>0.5</v>
      </c>
      <c r="F21" s="78">
        <v>0.45271756547714925</v>
      </c>
      <c r="G21" s="78">
        <v>13.778604042082264</v>
      </c>
      <c r="H21" s="78">
        <v>6.8640403202355404</v>
      </c>
      <c r="I21" s="73">
        <v>0.12330601639016592</v>
      </c>
      <c r="J21" s="72">
        <v>0.5</v>
      </c>
      <c r="K21" s="78">
        <v>1.9576579416126194</v>
      </c>
      <c r="L21" s="78">
        <v>21.267124140529763</v>
      </c>
      <c r="M21" s="72">
        <v>1</v>
      </c>
      <c r="N21" s="78">
        <v>8.4642781611705864</v>
      </c>
      <c r="O21" s="78">
        <v>21.38856475880004</v>
      </c>
      <c r="P21" s="78">
        <v>0.18707169444049174</v>
      </c>
      <c r="Q21" s="72">
        <v>7.6922442380618267E-2</v>
      </c>
      <c r="R21" s="73">
        <v>7.2985402919416114</v>
      </c>
      <c r="S21" s="72">
        <v>0.10926540913205422</v>
      </c>
      <c r="T21" s="78">
        <v>0.83131018398200462</v>
      </c>
      <c r="U21" s="72">
        <v>0.1</v>
      </c>
      <c r="V21" s="72">
        <v>1.5851648909320635</v>
      </c>
      <c r="W21" s="72">
        <v>0.78631029986962186</v>
      </c>
      <c r="X21" s="78">
        <f t="shared" si="0"/>
        <v>118.09059013367819</v>
      </c>
      <c r="Y21" s="72">
        <f t="shared" si="1"/>
        <v>28.341741632082769</v>
      </c>
    </row>
    <row r="22" spans="1:25" x14ac:dyDescent="0.35">
      <c r="A22" s="71">
        <v>21</v>
      </c>
      <c r="B22" s="71" t="s">
        <v>256</v>
      </c>
      <c r="C22" s="72">
        <v>3.1586248461181836</v>
      </c>
      <c r="D22" s="78">
        <v>35.513513169872496</v>
      </c>
      <c r="E22" s="78">
        <v>3.412378805267275</v>
      </c>
      <c r="F22" s="78">
        <v>0.50012356212125186</v>
      </c>
      <c r="G22" s="78">
        <v>14.278703749904928</v>
      </c>
      <c r="H22" s="78">
        <v>8.0253313642361537</v>
      </c>
      <c r="I22" s="73">
        <v>0.12326905784793687</v>
      </c>
      <c r="J22" s="72">
        <v>0.5</v>
      </c>
      <c r="K22" s="78">
        <v>2.4277780801532627</v>
      </c>
      <c r="L22" s="78">
        <v>25.142541013287527</v>
      </c>
      <c r="M22" s="78">
        <v>2.0066618154687834</v>
      </c>
      <c r="N22" s="78">
        <v>10.430082113753219</v>
      </c>
      <c r="O22" s="78">
        <v>21.35291478777323</v>
      </c>
      <c r="P22" s="78">
        <v>0.27852174064309021</v>
      </c>
      <c r="Q22" s="78">
        <v>0.11678123611594093</v>
      </c>
      <c r="R22" s="73">
        <v>8.6895655217239121</v>
      </c>
      <c r="S22" s="78">
        <v>0.16122910654674816</v>
      </c>
      <c r="T22" s="78">
        <v>1.0436420076293778</v>
      </c>
      <c r="U22" s="72">
        <v>0.1</v>
      </c>
      <c r="V22" s="72">
        <v>1.8248340695702703</v>
      </c>
      <c r="W22" s="72">
        <v>0.60508474576271176</v>
      </c>
      <c r="X22" s="78">
        <f t="shared" si="0"/>
        <v>139.69158079379633</v>
      </c>
      <c r="Y22" s="72">
        <f t="shared" si="1"/>
        <v>33.525979390511118</v>
      </c>
    </row>
    <row r="23" spans="1:25" x14ac:dyDescent="0.35">
      <c r="A23" s="71">
        <v>22</v>
      </c>
      <c r="B23" s="71" t="s">
        <v>260</v>
      </c>
      <c r="C23" s="72">
        <v>2.9783449344686708</v>
      </c>
      <c r="D23" s="78">
        <v>32.00564927147898</v>
      </c>
      <c r="E23" s="78">
        <v>3.7415046312761264</v>
      </c>
      <c r="F23" s="78">
        <v>0.50799102833304066</v>
      </c>
      <c r="G23" s="78">
        <v>12.21347669991818</v>
      </c>
      <c r="H23" s="78">
        <v>5.4223251556859244</v>
      </c>
      <c r="I23" s="73">
        <v>9.9110266919924028E-2</v>
      </c>
      <c r="J23" s="72">
        <v>0.5</v>
      </c>
      <c r="K23" s="78">
        <v>2.2174747851014605</v>
      </c>
      <c r="L23" s="78">
        <v>18.288037214651784</v>
      </c>
      <c r="M23" s="78">
        <v>1.1830218529611021</v>
      </c>
      <c r="N23" s="78">
        <v>10.075590868464163</v>
      </c>
      <c r="O23" s="78">
        <v>16.062272445037195</v>
      </c>
      <c r="P23" s="78">
        <v>0.18325459225200186</v>
      </c>
      <c r="Q23" s="72">
        <v>9.7098864007443109E-2</v>
      </c>
      <c r="R23" s="73">
        <v>6.6989951507273906</v>
      </c>
      <c r="S23" s="78">
        <v>0.29691286094171065</v>
      </c>
      <c r="T23" s="78">
        <v>0.81387016486613994</v>
      </c>
      <c r="U23" s="72">
        <v>0.1</v>
      </c>
      <c r="V23" s="72">
        <v>1.7624021466787592</v>
      </c>
      <c r="W23" s="72">
        <v>0.60769230769230764</v>
      </c>
      <c r="X23" s="78">
        <f t="shared" si="0"/>
        <v>115.8550252414623</v>
      </c>
      <c r="Y23" s="72">
        <f t="shared" si="1"/>
        <v>27.805206057950951</v>
      </c>
    </row>
    <row r="24" spans="1:25" x14ac:dyDescent="0.35">
      <c r="A24" s="71">
        <v>23</v>
      </c>
      <c r="B24" s="71" t="s">
        <v>257</v>
      </c>
      <c r="C24" s="72">
        <v>3.4165700095702132</v>
      </c>
      <c r="D24" s="78">
        <v>38.999081329589231</v>
      </c>
      <c r="E24" s="78">
        <v>1.6897271289987836</v>
      </c>
      <c r="F24" s="78">
        <v>0.66601734918474564</v>
      </c>
      <c r="G24" s="78">
        <v>49.491233367909487</v>
      </c>
      <c r="H24" s="78">
        <v>12.214776752195185</v>
      </c>
      <c r="I24" s="73">
        <v>0.12254196642685854</v>
      </c>
      <c r="J24" s="72">
        <v>0.5</v>
      </c>
      <c r="K24" s="78">
        <v>3.9198620739444041</v>
      </c>
      <c r="L24" s="78">
        <v>22.23765465760124</v>
      </c>
      <c r="M24" s="78">
        <v>1.3954659838502246</v>
      </c>
      <c r="N24" s="78">
        <v>10.545652802029089</v>
      </c>
      <c r="O24" s="78">
        <v>20.19948134542522</v>
      </c>
      <c r="P24" s="78">
        <v>0.26501358060286068</v>
      </c>
      <c r="Q24" s="78">
        <v>0.11647778636378832</v>
      </c>
      <c r="R24" s="73">
        <v>8.398110425154341</v>
      </c>
      <c r="S24" s="78">
        <v>0.18053197996544657</v>
      </c>
      <c r="T24" s="78">
        <v>0.99625473485781157</v>
      </c>
      <c r="U24" s="72">
        <v>0.1</v>
      </c>
      <c r="V24" s="72">
        <v>1.2685100329956265</v>
      </c>
      <c r="W24" s="72">
        <v>0.54641460234680561</v>
      </c>
      <c r="X24" s="78">
        <f t="shared" si="0"/>
        <v>177.26937790901135</v>
      </c>
      <c r="Y24" s="72">
        <f t="shared" si="1"/>
        <v>42.544650698162727</v>
      </c>
    </row>
    <row r="25" spans="1:25" x14ac:dyDescent="0.35">
      <c r="A25" s="71">
        <v>24</v>
      </c>
      <c r="B25" s="71" t="s">
        <v>258</v>
      </c>
      <c r="C25" s="72">
        <v>3.9588483985279499</v>
      </c>
      <c r="D25" s="78">
        <v>33.362966961676428</v>
      </c>
      <c r="E25" s="78">
        <v>0.56313282882625126</v>
      </c>
      <c r="F25" s="78">
        <v>0.55695590252038185</v>
      </c>
      <c r="G25" s="78">
        <v>10.95954240082769</v>
      </c>
      <c r="H25" s="78">
        <v>7.3170417264704612</v>
      </c>
      <c r="I25" s="73">
        <v>8.6566516741629211</v>
      </c>
      <c r="J25" s="72">
        <v>0.5</v>
      </c>
      <c r="K25" s="78">
        <v>2.1512424790887925</v>
      </c>
      <c r="L25" s="78">
        <v>24.774112511911174</v>
      </c>
      <c r="M25" s="78">
        <v>1.0230752287661247</v>
      </c>
      <c r="N25" s="78">
        <v>10.845103185866314</v>
      </c>
      <c r="O25" s="78">
        <v>10.744469604409018</v>
      </c>
      <c r="P25" s="72">
        <v>0.1</v>
      </c>
      <c r="Q25" s="78">
        <v>0.15724376934812084</v>
      </c>
      <c r="R25" s="73">
        <v>6.16</v>
      </c>
      <c r="S25" s="72">
        <v>9.7755113047477374E-2</v>
      </c>
      <c r="T25" s="78">
        <v>0.86989215730018998</v>
      </c>
      <c r="U25" s="72">
        <v>0.1</v>
      </c>
      <c r="V25" s="72">
        <v>1.3755707562722324</v>
      </c>
      <c r="W25" s="72">
        <v>0.34823989569752278</v>
      </c>
      <c r="X25" s="78">
        <f t="shared" si="0"/>
        <v>124.62184459471904</v>
      </c>
      <c r="Y25" s="72">
        <f t="shared" si="1"/>
        <v>29.909242702732566</v>
      </c>
    </row>
    <row r="26" spans="1:25" x14ac:dyDescent="0.35">
      <c r="A26" s="71">
        <v>25</v>
      </c>
      <c r="B26" s="71" t="s">
        <v>259</v>
      </c>
      <c r="C26" s="72">
        <v>4.1501712568744722</v>
      </c>
      <c r="D26" s="78">
        <v>176.05019551094526</v>
      </c>
      <c r="E26" s="78">
        <v>0.6764431716479109</v>
      </c>
      <c r="F26" s="78">
        <v>2.3772821831050108</v>
      </c>
      <c r="G26" s="78">
        <v>28.649616204179047</v>
      </c>
      <c r="H26" s="78">
        <v>110.67651761176322</v>
      </c>
      <c r="I26" s="73">
        <v>0.59736237386352287</v>
      </c>
      <c r="J26" s="78">
        <v>2.6657058389618404</v>
      </c>
      <c r="K26" s="78">
        <v>13.434632858701852</v>
      </c>
      <c r="L26" s="78">
        <v>393.47599849884892</v>
      </c>
      <c r="M26" s="72">
        <v>1</v>
      </c>
      <c r="N26" s="78">
        <v>12.983592992461027</v>
      </c>
      <c r="O26" s="78">
        <v>235.10489872168591</v>
      </c>
      <c r="P26" s="78">
        <v>2.7728943476615444</v>
      </c>
      <c r="Q26" s="78">
        <v>0.18709686634815312</v>
      </c>
      <c r="R26" s="73"/>
      <c r="S26" s="78">
        <v>4.2463332987412317</v>
      </c>
      <c r="T26" s="78">
        <v>0.91012032498925199</v>
      </c>
      <c r="U26" s="72">
        <v>0.1</v>
      </c>
      <c r="V26" s="72">
        <v>2.280614647141451</v>
      </c>
      <c r="W26" s="72">
        <v>1.7056578947368424</v>
      </c>
      <c r="X26" s="78">
        <f t="shared" si="0"/>
        <v>994.0451346026565</v>
      </c>
      <c r="Y26" s="72">
        <f t="shared" si="1"/>
        <v>238.57083230463758</v>
      </c>
    </row>
    <row r="27" spans="1:25" x14ac:dyDescent="0.35">
      <c r="A27" s="71">
        <v>26</v>
      </c>
      <c r="B27" s="71" t="s">
        <v>261</v>
      </c>
      <c r="C27" s="72">
        <v>1.5057470642888602</v>
      </c>
      <c r="D27" s="78">
        <v>76.034003522384282</v>
      </c>
      <c r="E27" s="72">
        <v>0.5</v>
      </c>
      <c r="F27" s="78">
        <v>0.97790109711597728</v>
      </c>
      <c r="G27" s="78">
        <v>13.536675765492928</v>
      </c>
      <c r="H27" s="78">
        <v>17.047184437590083</v>
      </c>
      <c r="I27" s="73">
        <v>5.9554044595540451E-2</v>
      </c>
      <c r="J27" s="78">
        <v>1.5640782558872803</v>
      </c>
      <c r="K27" s="78">
        <v>5.3059368630124002</v>
      </c>
      <c r="L27" s="78">
        <v>19.065831364535818</v>
      </c>
      <c r="M27" s="72">
        <v>1</v>
      </c>
      <c r="N27" s="78">
        <v>11.476328088181365</v>
      </c>
      <c r="O27" s="78">
        <v>72.272388619388977</v>
      </c>
      <c r="P27" s="78">
        <v>0.24457813365735601</v>
      </c>
      <c r="Q27" s="78">
        <v>0.19312504606912295</v>
      </c>
      <c r="R27" s="73"/>
      <c r="S27" s="78">
        <v>0.38277670738813174</v>
      </c>
      <c r="T27" s="78">
        <v>0.67060011086539406</v>
      </c>
      <c r="U27" s="72">
        <v>0.1</v>
      </c>
      <c r="V27" s="72">
        <v>2.0692771342201466</v>
      </c>
      <c r="W27" s="72">
        <v>1.8859210526315793</v>
      </c>
      <c r="X27" s="78">
        <f t="shared" si="0"/>
        <v>225.89190730730522</v>
      </c>
      <c r="Y27" s="72">
        <f t="shared" si="1"/>
        <v>54.214057753753252</v>
      </c>
    </row>
    <row r="28" spans="1:25" x14ac:dyDescent="0.35">
      <c r="A28" s="71">
        <v>27</v>
      </c>
      <c r="B28" s="71" t="s">
        <v>262</v>
      </c>
      <c r="C28" s="72">
        <v>4.1641969632384805</v>
      </c>
      <c r="D28" s="78">
        <v>120.72044048501155</v>
      </c>
      <c r="E28" s="72">
        <v>0.5</v>
      </c>
      <c r="F28" s="78">
        <v>1.1408665617720797</v>
      </c>
      <c r="G28" s="78">
        <v>22.394695413366911</v>
      </c>
      <c r="H28" s="78">
        <v>45.177983928433058</v>
      </c>
      <c r="I28" s="73">
        <v>0.54835647916874819</v>
      </c>
      <c r="J28" s="78">
        <v>0.78138320173320353</v>
      </c>
      <c r="K28" s="78">
        <v>4.5138746950830138</v>
      </c>
      <c r="L28" s="78">
        <v>103.8329235756071</v>
      </c>
      <c r="M28" s="72">
        <v>1</v>
      </c>
      <c r="N28" s="78">
        <v>8.8480837579515015</v>
      </c>
      <c r="O28" s="78">
        <v>317.71540727529549</v>
      </c>
      <c r="P28" s="78">
        <v>0.75074119922674876</v>
      </c>
      <c r="Q28" s="78">
        <v>0.22523857719378348</v>
      </c>
      <c r="R28" s="73"/>
      <c r="S28" s="78">
        <v>2.8143960816606328</v>
      </c>
      <c r="T28" s="78">
        <v>0.66438984622737174</v>
      </c>
      <c r="U28" s="72">
        <v>0.1</v>
      </c>
      <c r="V28" s="72">
        <v>3.5502071384294496</v>
      </c>
      <c r="W28" s="72">
        <v>2.7477631578947377</v>
      </c>
      <c r="X28" s="78">
        <f t="shared" si="0"/>
        <v>642.19094833729378</v>
      </c>
      <c r="Y28" s="72">
        <f t="shared" si="1"/>
        <v>154.12582760095049</v>
      </c>
    </row>
    <row r="29" spans="1:25" ht="16.5" customHeight="1" x14ac:dyDescent="0.35">
      <c r="A29" s="68">
        <v>28</v>
      </c>
      <c r="B29" s="68" t="s">
        <v>263</v>
      </c>
      <c r="C29" s="70">
        <v>4.3063236652872554</v>
      </c>
      <c r="D29" s="75">
        <v>44.686472352495095</v>
      </c>
      <c r="E29" s="69">
        <v>0.5</v>
      </c>
      <c r="F29" s="75">
        <v>1.004394429117204</v>
      </c>
      <c r="G29" s="75">
        <v>18.89814916102204</v>
      </c>
      <c r="H29" s="79">
        <v>219.46046093251616</v>
      </c>
      <c r="I29" s="69"/>
      <c r="J29" s="75">
        <v>1.0326176148003707</v>
      </c>
      <c r="K29" s="75">
        <v>5.8303176334575895</v>
      </c>
      <c r="L29" s="75">
        <v>23.3408155983448</v>
      </c>
      <c r="M29" s="69">
        <v>1</v>
      </c>
      <c r="N29" s="75">
        <v>12.291268249408255</v>
      </c>
      <c r="O29" s="79">
        <v>115.57072917615012</v>
      </c>
      <c r="P29" s="69">
        <v>0.1</v>
      </c>
      <c r="Q29" s="75">
        <v>0.13341988903291527</v>
      </c>
      <c r="R29" s="69"/>
      <c r="S29" s="75">
        <v>0.6346101075399373</v>
      </c>
      <c r="T29" s="75">
        <v>0.82914835085027994</v>
      </c>
      <c r="U29" s="69">
        <v>0.1</v>
      </c>
      <c r="V29" s="69">
        <v>1.5467808581032307</v>
      </c>
      <c r="W29" s="69"/>
      <c r="X29" s="75">
        <f t="shared" si="0"/>
        <v>451.26550801812522</v>
      </c>
      <c r="Y29" s="69">
        <f t="shared" si="1"/>
        <v>108.30372192435006</v>
      </c>
    </row>
    <row r="30" spans="1:25" x14ac:dyDescent="0.35">
      <c r="A30" s="68">
        <v>29</v>
      </c>
      <c r="B30" s="68" t="s">
        <v>264</v>
      </c>
      <c r="C30" s="70">
        <v>4.6302004858999908</v>
      </c>
      <c r="D30" s="75">
        <v>20.108287076001137</v>
      </c>
      <c r="E30" s="69">
        <v>0.5</v>
      </c>
      <c r="F30" s="75">
        <v>0.57769212109018075</v>
      </c>
      <c r="G30" s="69">
        <v>7.5882160065326083</v>
      </c>
      <c r="H30" s="79">
        <v>3.3112312998976292</v>
      </c>
      <c r="I30" s="69"/>
      <c r="J30" s="69">
        <v>0.5</v>
      </c>
      <c r="K30" s="75">
        <v>3.1609921995602237</v>
      </c>
      <c r="L30" s="75">
        <v>14.308806876079577</v>
      </c>
      <c r="M30" s="69">
        <v>1</v>
      </c>
      <c r="N30" s="75">
        <v>11.463835613743406</v>
      </c>
      <c r="O30" s="79">
        <v>13.957993074929153</v>
      </c>
      <c r="P30" s="69">
        <v>0.1</v>
      </c>
      <c r="Q30" s="69">
        <v>0.1</v>
      </c>
      <c r="R30" s="69"/>
      <c r="S30" s="75">
        <v>0.1905308081540166</v>
      </c>
      <c r="T30" s="69">
        <v>0.44373431610199154</v>
      </c>
      <c r="U30" s="69">
        <v>0.1</v>
      </c>
      <c r="V30" s="69">
        <v>1.4266282237317502</v>
      </c>
      <c r="W30" s="69"/>
      <c r="X30" s="75">
        <f t="shared" si="0"/>
        <v>83.468148101721653</v>
      </c>
      <c r="Y30" s="69">
        <f t="shared" si="1"/>
        <v>20.032355544413196</v>
      </c>
    </row>
    <row r="31" spans="1:25" x14ac:dyDescent="0.35">
      <c r="A31" s="68">
        <v>30</v>
      </c>
      <c r="B31" s="68" t="s">
        <v>265</v>
      </c>
      <c r="C31" s="75">
        <v>8.31</v>
      </c>
      <c r="D31" s="75">
        <v>19.5</v>
      </c>
      <c r="E31" s="75">
        <v>0.61</v>
      </c>
      <c r="F31" s="75">
        <v>0.57999999999999996</v>
      </c>
      <c r="G31" s="75">
        <v>10.5</v>
      </c>
      <c r="H31" s="75">
        <v>1.64</v>
      </c>
      <c r="I31" s="69"/>
      <c r="J31" s="69">
        <v>0.5</v>
      </c>
      <c r="K31" s="75">
        <v>2.0499999999999998</v>
      </c>
      <c r="L31" s="79">
        <v>12</v>
      </c>
      <c r="M31" s="69">
        <v>1</v>
      </c>
      <c r="N31" s="75">
        <v>16.3</v>
      </c>
      <c r="O31" s="75">
        <v>14.5</v>
      </c>
      <c r="P31" s="69">
        <v>0.1</v>
      </c>
      <c r="Q31" s="69">
        <v>0.1</v>
      </c>
      <c r="R31" s="69"/>
      <c r="S31" s="69">
        <v>0.13</v>
      </c>
      <c r="T31" s="79">
        <v>0.54</v>
      </c>
      <c r="U31" s="70">
        <v>0.1</v>
      </c>
      <c r="V31" s="70">
        <v>1.53</v>
      </c>
      <c r="W31" s="69"/>
      <c r="X31" s="75">
        <f t="shared" si="0"/>
        <v>89.989999999999981</v>
      </c>
      <c r="Y31" s="69">
        <f t="shared" si="1"/>
        <v>21.597599999999996</v>
      </c>
    </row>
    <row r="32" spans="1:25" x14ac:dyDescent="0.35">
      <c r="A32" s="68">
        <v>31</v>
      </c>
      <c r="B32" s="68" t="s">
        <v>266</v>
      </c>
      <c r="C32" s="75">
        <v>5.08</v>
      </c>
      <c r="D32" s="75">
        <v>17.7</v>
      </c>
      <c r="E32" s="69">
        <v>0.5</v>
      </c>
      <c r="F32" s="75">
        <v>0.59</v>
      </c>
      <c r="G32" s="75">
        <v>10.4</v>
      </c>
      <c r="H32" s="75">
        <v>3.26</v>
      </c>
      <c r="I32" s="69"/>
      <c r="J32" s="69">
        <v>0.5</v>
      </c>
      <c r="K32" s="69">
        <v>1.42</v>
      </c>
      <c r="L32" s="70">
        <v>9.82</v>
      </c>
      <c r="M32" s="69">
        <v>1</v>
      </c>
      <c r="N32" s="75">
        <v>12.9</v>
      </c>
      <c r="O32" s="75">
        <v>10.5</v>
      </c>
      <c r="P32" s="69">
        <v>0.1</v>
      </c>
      <c r="Q32" s="75">
        <v>0.12</v>
      </c>
      <c r="R32" s="69"/>
      <c r="S32" s="69">
        <v>0.13</v>
      </c>
      <c r="T32" s="79">
        <v>0.79</v>
      </c>
      <c r="U32" s="70">
        <v>0.1</v>
      </c>
      <c r="V32" s="70">
        <v>1.72</v>
      </c>
      <c r="W32" s="69"/>
      <c r="X32" s="75">
        <f t="shared" si="0"/>
        <v>76.63</v>
      </c>
      <c r="Y32" s="69">
        <f t="shared" si="1"/>
        <v>18.391200000000001</v>
      </c>
    </row>
    <row r="33" spans="1:25" x14ac:dyDescent="0.35">
      <c r="A33" s="68">
        <v>32</v>
      </c>
      <c r="B33" s="68" t="s">
        <v>267</v>
      </c>
      <c r="C33" s="69">
        <v>3.67</v>
      </c>
      <c r="D33" s="69">
        <v>15.7</v>
      </c>
      <c r="E33" s="69">
        <v>0.5</v>
      </c>
      <c r="F33" s="75">
        <v>0.62</v>
      </c>
      <c r="G33" s="69">
        <v>7.17</v>
      </c>
      <c r="H33" s="75">
        <v>24.2</v>
      </c>
      <c r="I33" s="70">
        <v>0.05</v>
      </c>
      <c r="J33" s="69">
        <v>0.5</v>
      </c>
      <c r="K33" s="75">
        <v>3.38</v>
      </c>
      <c r="L33" s="75">
        <v>16.100000000000001</v>
      </c>
      <c r="M33" s="69">
        <v>1</v>
      </c>
      <c r="N33" s="75">
        <v>10.3</v>
      </c>
      <c r="O33" s="75">
        <v>30.2</v>
      </c>
      <c r="P33" s="69">
        <v>0.1</v>
      </c>
      <c r="Q33" s="69">
        <v>0.1</v>
      </c>
      <c r="R33" s="70">
        <v>5</v>
      </c>
      <c r="S33" s="75">
        <v>0.15</v>
      </c>
      <c r="T33" s="69">
        <v>0.48</v>
      </c>
      <c r="U33" s="69">
        <v>0.1</v>
      </c>
      <c r="V33" s="69">
        <v>1.97</v>
      </c>
      <c r="W33" s="69">
        <v>0.48953974895397484</v>
      </c>
      <c r="X33" s="75">
        <f t="shared" si="0"/>
        <v>121.77953974895397</v>
      </c>
      <c r="Y33" s="69">
        <f t="shared" si="1"/>
        <v>29.227089539748953</v>
      </c>
    </row>
    <row r="34" spans="1:25" x14ac:dyDescent="0.35">
      <c r="A34" s="68">
        <v>33</v>
      </c>
      <c r="B34" s="68" t="s">
        <v>268</v>
      </c>
      <c r="C34" s="69">
        <v>4.5999999999999996</v>
      </c>
      <c r="D34" s="75">
        <v>22</v>
      </c>
      <c r="E34" s="69">
        <v>0.5</v>
      </c>
      <c r="F34" s="75">
        <v>0.71</v>
      </c>
      <c r="G34" s="75">
        <v>9.1199999999999992</v>
      </c>
      <c r="H34" s="75">
        <v>7.03</v>
      </c>
      <c r="I34" s="70">
        <v>0.05</v>
      </c>
      <c r="J34" s="69">
        <v>0.5</v>
      </c>
      <c r="K34" s="75">
        <v>3.51</v>
      </c>
      <c r="L34" s="69">
        <v>10.1</v>
      </c>
      <c r="M34" s="69">
        <v>1</v>
      </c>
      <c r="N34" s="75">
        <v>12</v>
      </c>
      <c r="O34" s="75">
        <v>21.9</v>
      </c>
      <c r="P34" s="69">
        <v>0.1</v>
      </c>
      <c r="Q34" s="69">
        <v>0.1</v>
      </c>
      <c r="R34" s="70">
        <v>5</v>
      </c>
      <c r="S34" s="75">
        <v>0.23</v>
      </c>
      <c r="T34" s="75">
        <v>0.52</v>
      </c>
      <c r="U34" s="69">
        <v>0.1</v>
      </c>
      <c r="V34" s="69">
        <v>1.73</v>
      </c>
      <c r="W34" s="69">
        <v>0.57322175732217573</v>
      </c>
      <c r="X34" s="75">
        <f t="shared" si="0"/>
        <v>101.37322175732217</v>
      </c>
      <c r="Y34" s="69">
        <f t="shared" si="1"/>
        <v>24.329573221757322</v>
      </c>
    </row>
    <row r="35" spans="1:25" x14ac:dyDescent="0.35">
      <c r="A35" s="74">
        <v>34</v>
      </c>
      <c r="B35" s="74" t="s">
        <v>96</v>
      </c>
      <c r="C35" s="74" t="s">
        <v>269</v>
      </c>
      <c r="D35" s="63">
        <v>4.6467007881313984</v>
      </c>
      <c r="E35" s="77">
        <v>17.719652115148254</v>
      </c>
      <c r="F35" s="63">
        <v>0.5</v>
      </c>
      <c r="G35" s="63">
        <v>0.35620793386051947</v>
      </c>
      <c r="H35" s="77">
        <v>9.2499508410341296</v>
      </c>
      <c r="I35" s="63">
        <v>1.0452801911327578</v>
      </c>
      <c r="J35" s="63"/>
      <c r="K35" s="63">
        <v>0.5</v>
      </c>
      <c r="L35" s="63">
        <v>1.354900131401485</v>
      </c>
      <c r="M35" s="77">
        <v>12.284003652196656</v>
      </c>
      <c r="N35" s="63">
        <v>1</v>
      </c>
      <c r="O35" s="63">
        <v>7.9468609923967239</v>
      </c>
      <c r="P35" s="63">
        <v>8.5004857622422829</v>
      </c>
      <c r="Q35" s="63">
        <v>0.1</v>
      </c>
      <c r="R35" s="63">
        <v>0.1</v>
      </c>
      <c r="S35" s="63"/>
      <c r="T35" s="77">
        <v>0.17540990032986375</v>
      </c>
      <c r="U35" s="77">
        <v>0.58467681358433188</v>
      </c>
      <c r="V35" s="63">
        <v>0.1</v>
      </c>
      <c r="W35" s="63">
        <v>1.4357350510066746</v>
      </c>
      <c r="X35" s="77">
        <f t="shared" si="0"/>
        <v>67.599864172465061</v>
      </c>
      <c r="Y35" s="63">
        <f t="shared" si="1"/>
        <v>16.223967401391615</v>
      </c>
    </row>
    <row r="36" spans="1:25" x14ac:dyDescent="0.35">
      <c r="A36" s="74">
        <v>35</v>
      </c>
      <c r="B36" s="74" t="s">
        <v>97</v>
      </c>
      <c r="C36" s="74" t="s">
        <v>270</v>
      </c>
      <c r="D36" s="63">
        <v>4.7906092900339861</v>
      </c>
      <c r="E36" s="63">
        <v>14.018209101784954</v>
      </c>
      <c r="F36" s="63">
        <v>0.5</v>
      </c>
      <c r="G36" s="77">
        <v>0.37833952000761856</v>
      </c>
      <c r="H36" s="63">
        <v>7.7257029316043049</v>
      </c>
      <c r="I36" s="63">
        <v>0.97779827887345117</v>
      </c>
      <c r="J36" s="63"/>
      <c r="K36" s="63">
        <v>0.5</v>
      </c>
      <c r="L36" s="63">
        <v>1.3593365138975786</v>
      </c>
      <c r="M36" s="63">
        <v>9.2363738815083938</v>
      </c>
      <c r="N36" s="63">
        <v>1</v>
      </c>
      <c r="O36" s="77">
        <v>8.3933741903829837</v>
      </c>
      <c r="P36" s="63">
        <v>7.9522194777360573</v>
      </c>
      <c r="Q36" s="63">
        <v>0.1</v>
      </c>
      <c r="R36" s="63">
        <v>0.1</v>
      </c>
      <c r="S36" s="63"/>
      <c r="T36" s="63">
        <v>0.1</v>
      </c>
      <c r="U36" s="63">
        <v>0.46132835287106289</v>
      </c>
      <c r="V36" s="63">
        <v>0.1</v>
      </c>
      <c r="W36" s="63">
        <v>1.5096783534794815</v>
      </c>
      <c r="X36" s="77">
        <f t="shared" si="0"/>
        <v>59.20296989217988</v>
      </c>
      <c r="Y36" s="63">
        <f t="shared" si="1"/>
        <v>14.208712774123171</v>
      </c>
    </row>
    <row r="37" spans="1:25" x14ac:dyDescent="0.35">
      <c r="A37" s="74">
        <v>36</v>
      </c>
      <c r="B37" s="74" t="s">
        <v>98</v>
      </c>
      <c r="C37" s="74" t="s">
        <v>271</v>
      </c>
      <c r="D37" s="77">
        <v>5.5080573578409702</v>
      </c>
      <c r="E37" s="77">
        <v>17.333057651820592</v>
      </c>
      <c r="F37" s="63">
        <v>0.5</v>
      </c>
      <c r="G37" s="63">
        <v>0.34683840714966185</v>
      </c>
      <c r="H37" s="77">
        <v>9.3408623899934682</v>
      </c>
      <c r="I37" s="77">
        <v>1.4681450693338154</v>
      </c>
      <c r="J37" s="63"/>
      <c r="K37" s="63">
        <v>0.5</v>
      </c>
      <c r="L37" s="77">
        <v>2.3646468486357479</v>
      </c>
      <c r="M37" s="63">
        <v>8.7891654554948797</v>
      </c>
      <c r="N37" s="63">
        <v>1</v>
      </c>
      <c r="O37" s="77">
        <v>8.8143230821063394</v>
      </c>
      <c r="P37" s="77">
        <v>10.158090626675786</v>
      </c>
      <c r="Q37" s="63">
        <v>0.1</v>
      </c>
      <c r="R37" s="63">
        <v>0.1</v>
      </c>
      <c r="S37" s="63"/>
      <c r="T37" s="63">
        <v>0.11575000526612768</v>
      </c>
      <c r="U37" s="63">
        <v>0.43544671301861043</v>
      </c>
      <c r="V37" s="63">
        <v>0.1</v>
      </c>
      <c r="W37" s="63">
        <v>1.7278393147040854</v>
      </c>
      <c r="X37" s="77">
        <f t="shared" si="0"/>
        <v>68.702222922040065</v>
      </c>
      <c r="Y37" s="63">
        <f t="shared" si="1"/>
        <v>16.488533501289616</v>
      </c>
    </row>
    <row r="38" spans="1:25" x14ac:dyDescent="0.35">
      <c r="W38" s="81" t="s">
        <v>281</v>
      </c>
      <c r="X38" s="62">
        <f>SUM(X2:X34)</f>
        <v>6978.8499193797279</v>
      </c>
      <c r="Y38" s="62">
        <f t="shared" si="1"/>
        <v>1674.9239806511348</v>
      </c>
    </row>
    <row r="41" spans="1:25" ht="72.5" x14ac:dyDescent="0.35">
      <c r="M41" s="54" t="s">
        <v>206</v>
      </c>
      <c r="N41" s="80" t="s">
        <v>283</v>
      </c>
      <c r="O41" s="80" t="s">
        <v>277</v>
      </c>
      <c r="P41" s="80" t="s">
        <v>278</v>
      </c>
    </row>
    <row r="42" spans="1:25" x14ac:dyDescent="0.35">
      <c r="M42" s="54" t="s">
        <v>274</v>
      </c>
      <c r="N42" s="53">
        <f>AVERAGE(X2:X12)</f>
        <v>100.33979294546479</v>
      </c>
      <c r="O42" s="54">
        <f>N42*240000000/1000000000</f>
        <v>24.081550306911549</v>
      </c>
      <c r="P42" s="54">
        <f>O42-O46</f>
        <v>8.441145747976746</v>
      </c>
    </row>
    <row r="43" spans="1:25" x14ac:dyDescent="0.35">
      <c r="M43" s="54" t="s">
        <v>273</v>
      </c>
      <c r="N43" s="53">
        <f>AVERAGE(X13:X28)</f>
        <v>309.4128612095933</v>
      </c>
      <c r="O43" s="54">
        <f>N43*240000000/1000000000</f>
        <v>74.259086690302397</v>
      </c>
      <c r="P43" s="54">
        <f>O43-O46</f>
        <v>58.618682131367592</v>
      </c>
    </row>
    <row r="44" spans="1:25" x14ac:dyDescent="0.35">
      <c r="M44" s="54" t="s">
        <v>275</v>
      </c>
      <c r="N44" s="53">
        <f>AVERAGE(X29:X34)</f>
        <v>154.08440293768717</v>
      </c>
      <c r="O44" s="54">
        <f>N44*240000000/1000000000</f>
        <v>36.980256705044923</v>
      </c>
      <c r="P44" s="54">
        <f>O44-O46</f>
        <v>21.339852146110118</v>
      </c>
    </row>
    <row r="45" spans="1:25" x14ac:dyDescent="0.35">
      <c r="M45" s="54" t="s">
        <v>282</v>
      </c>
      <c r="N45" s="53">
        <f>AVERAGE(X2:X34)</f>
        <v>211.48030058726448</v>
      </c>
      <c r="O45" s="54">
        <f>N45*240000000/1000000000</f>
        <v>50.755272140943475</v>
      </c>
      <c r="P45" s="54">
        <f>O45-O46</f>
        <v>35.114867582008671</v>
      </c>
    </row>
    <row r="46" spans="1:25" x14ac:dyDescent="0.35">
      <c r="M46" s="54" t="s">
        <v>280</v>
      </c>
      <c r="N46" s="53">
        <f>AVERAGE(X35:X37)</f>
        <v>65.168352328895011</v>
      </c>
      <c r="O46" s="54">
        <f>N46*240000000/1000000000</f>
        <v>15.640404558934803</v>
      </c>
    </row>
  </sheetData>
  <autoFilter ref="A1:Y1" xr:uid="{00000000-0009-0000-0000-000011000000}"/>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5"/>
  <sheetViews>
    <sheetView zoomScale="70" zoomScaleNormal="70" workbookViewId="0">
      <selection activeCell="G46" sqref="G46"/>
    </sheetView>
  </sheetViews>
  <sheetFormatPr baseColWidth="10" defaultRowHeight="14.5" x14ac:dyDescent="0.35"/>
  <sheetData>
    <row r="1" spans="1:16" x14ac:dyDescent="0.35">
      <c r="B1" t="s">
        <v>0</v>
      </c>
      <c r="C1" s="1" t="s">
        <v>37</v>
      </c>
      <c r="D1" s="1" t="s">
        <v>36</v>
      </c>
      <c r="E1" s="1" t="s">
        <v>42</v>
      </c>
      <c r="F1" s="1" t="s">
        <v>103</v>
      </c>
      <c r="G1" s="1" t="s">
        <v>104</v>
      </c>
      <c r="H1" s="1" t="s">
        <v>105</v>
      </c>
      <c r="I1" s="1"/>
      <c r="J1" s="2" t="s">
        <v>38</v>
      </c>
      <c r="K1" s="2" t="s">
        <v>46</v>
      </c>
      <c r="L1" s="2" t="s">
        <v>35</v>
      </c>
      <c r="M1" s="2" t="s">
        <v>106</v>
      </c>
      <c r="N1" s="2" t="s">
        <v>107</v>
      </c>
      <c r="O1" s="2" t="s">
        <v>108</v>
      </c>
    </row>
    <row r="2" spans="1:16" x14ac:dyDescent="0.35">
      <c r="A2" t="s">
        <v>4</v>
      </c>
      <c r="B2" t="s">
        <v>50</v>
      </c>
      <c r="C2" s="3">
        <v>14.1711368370899</v>
      </c>
      <c r="D2" s="3">
        <v>2.07420123889163</v>
      </c>
      <c r="E2" s="4">
        <v>0.72793610149223675</v>
      </c>
      <c r="F2" s="17">
        <f>C2/(SUM($C2:$E2))*100</f>
        <v>83.490885075651775</v>
      </c>
      <c r="G2" s="17">
        <f t="shared" ref="G2:H17" si="0">D2/(SUM($C2:$E2))*100</f>
        <v>12.220395530076484</v>
      </c>
      <c r="H2" s="17">
        <f t="shared" si="0"/>
        <v>4.2887193942717534</v>
      </c>
      <c r="I2" s="13">
        <f>SUM(F2:H2)</f>
        <v>100.00000000000001</v>
      </c>
      <c r="J2" s="5">
        <v>6.0204984442074618</v>
      </c>
      <c r="K2" s="5">
        <v>11.57084181566405</v>
      </c>
      <c r="L2" s="5">
        <v>1.8134972516406367</v>
      </c>
      <c r="M2" s="18">
        <f>J2/(SUM($J2:$L2))*100</f>
        <v>31.025760667337359</v>
      </c>
      <c r="N2" s="18">
        <f>K2/(SUM($J2:$L2))*100</f>
        <v>59.628645737432798</v>
      </c>
      <c r="O2" s="18">
        <f>L2/(SUM($J2:$L2))*100</f>
        <v>9.3455935952298397</v>
      </c>
      <c r="P2" s="14">
        <f>SUM(M2:O2)</f>
        <v>100</v>
      </c>
    </row>
    <row r="3" spans="1:16" x14ac:dyDescent="0.35">
      <c r="A3" t="s">
        <v>6</v>
      </c>
      <c r="B3" t="s">
        <v>51</v>
      </c>
      <c r="C3" s="3">
        <v>13.058780812889445</v>
      </c>
      <c r="D3" s="3">
        <v>4.3397468940847981</v>
      </c>
      <c r="E3" s="3">
        <v>0.4</v>
      </c>
      <c r="F3" s="17">
        <f t="shared" ref="F3:F25" si="1">C3/(SUM($C3:$E3))*100</f>
        <v>73.370005811056188</v>
      </c>
      <c r="G3" s="17">
        <f t="shared" si="0"/>
        <v>24.382617290217187</v>
      </c>
      <c r="H3" s="17">
        <f t="shared" si="0"/>
        <v>2.2473768987266434</v>
      </c>
      <c r="I3" s="13">
        <f t="shared" ref="I3:I25" si="2">SUM(F3:H3)</f>
        <v>100.00000000000001</v>
      </c>
      <c r="J3" s="5">
        <v>6.6345292348937059</v>
      </c>
      <c r="K3" s="5">
        <v>14.378863759365602</v>
      </c>
      <c r="L3" s="5">
        <v>4.5450092813654246</v>
      </c>
      <c r="M3" s="18">
        <f t="shared" ref="M3:O24" si="3">J3/(SUM($J3:$L3))*100</f>
        <v>25.958309769703845</v>
      </c>
      <c r="N3" s="18">
        <f t="shared" si="3"/>
        <v>56.258852193898079</v>
      </c>
      <c r="O3" s="18">
        <f t="shared" si="3"/>
        <v>17.782838036398068</v>
      </c>
      <c r="P3" s="14">
        <f t="shared" ref="P3:P25" si="4">SUM(M3:O3)</f>
        <v>100</v>
      </c>
    </row>
    <row r="4" spans="1:16" x14ac:dyDescent="0.35">
      <c r="A4" t="s">
        <v>8</v>
      </c>
      <c r="B4" t="s">
        <v>52</v>
      </c>
      <c r="C4" s="3">
        <v>10.940032397436708</v>
      </c>
      <c r="D4" s="3">
        <v>2.1883453625791036</v>
      </c>
      <c r="E4" s="3">
        <v>0.4</v>
      </c>
      <c r="F4" s="17">
        <f t="shared" si="1"/>
        <v>80.867289423058807</v>
      </c>
      <c r="G4" s="17">
        <f t="shared" si="0"/>
        <v>16.175962864127957</v>
      </c>
      <c r="H4" s="17">
        <f t="shared" si="0"/>
        <v>2.9567477128132214</v>
      </c>
      <c r="I4" s="13">
        <f t="shared" si="2"/>
        <v>99.999999999999986</v>
      </c>
      <c r="J4" s="5">
        <v>6.4261632668424102</v>
      </c>
      <c r="K4" s="5">
        <v>14.153091347318462</v>
      </c>
      <c r="L4" s="5">
        <v>1.9552925841664004</v>
      </c>
      <c r="M4" s="18">
        <f t="shared" si="3"/>
        <v>28.516939835913014</v>
      </c>
      <c r="N4" s="18">
        <f t="shared" si="3"/>
        <v>62.806193631301532</v>
      </c>
      <c r="O4" s="18">
        <f t="shared" si="3"/>
        <v>8.6768665327854482</v>
      </c>
      <c r="P4" s="14">
        <f t="shared" si="4"/>
        <v>100</v>
      </c>
    </row>
    <row r="5" spans="1:16" ht="15" thickBot="1" x14ac:dyDescent="0.4">
      <c r="A5" t="s">
        <v>10</v>
      </c>
      <c r="B5" t="s">
        <v>53</v>
      </c>
      <c r="C5" s="3">
        <v>14.481879195702486</v>
      </c>
      <c r="D5" s="3">
        <v>4.9168093175412544</v>
      </c>
      <c r="E5" s="4">
        <v>1.1033265648712318</v>
      </c>
      <c r="F5" s="17">
        <f t="shared" si="1"/>
        <v>70.636369842305285</v>
      </c>
      <c r="G5" s="17">
        <f t="shared" si="0"/>
        <v>23.982078341117496</v>
      </c>
      <c r="H5" s="17">
        <f t="shared" si="0"/>
        <v>5.38155181657722</v>
      </c>
      <c r="I5" s="13">
        <f t="shared" si="2"/>
        <v>100</v>
      </c>
      <c r="J5" s="5">
        <v>5.2252708966223711</v>
      </c>
      <c r="K5" s="5">
        <v>12.244646827902342</v>
      </c>
      <c r="L5" s="5">
        <v>2.0421445354738661</v>
      </c>
      <c r="M5" s="18">
        <f t="shared" si="3"/>
        <v>26.779695692826021</v>
      </c>
      <c r="N5" s="18">
        <f t="shared" si="3"/>
        <v>62.754242297621865</v>
      </c>
      <c r="O5" s="18">
        <f t="shared" si="3"/>
        <v>10.466062009552109</v>
      </c>
      <c r="P5" s="14">
        <f t="shared" si="4"/>
        <v>99.999999999999986</v>
      </c>
    </row>
    <row r="6" spans="1:16" ht="15" thickBot="1" x14ac:dyDescent="0.4">
      <c r="A6" t="s">
        <v>12</v>
      </c>
      <c r="B6" t="s">
        <v>54</v>
      </c>
      <c r="C6" s="3">
        <v>15.085101690813483</v>
      </c>
      <c r="D6" s="3">
        <v>2.6544285218628274</v>
      </c>
      <c r="E6" s="3">
        <v>0.4</v>
      </c>
      <c r="F6" s="17">
        <f t="shared" si="1"/>
        <v>83.16147945370534</v>
      </c>
      <c r="G6" s="17">
        <f t="shared" si="0"/>
        <v>14.633391773331889</v>
      </c>
      <c r="H6" s="17">
        <f t="shared" si="0"/>
        <v>2.20512877296277</v>
      </c>
      <c r="I6" s="13">
        <f t="shared" si="2"/>
        <v>100</v>
      </c>
      <c r="J6" s="6">
        <v>10.798356317378504</v>
      </c>
      <c r="K6" s="5">
        <v>13.486139683811475</v>
      </c>
      <c r="L6" s="5">
        <v>5.6634687927654239</v>
      </c>
      <c r="M6" s="18">
        <f t="shared" si="3"/>
        <v>36.057062280098606</v>
      </c>
      <c r="N6" s="18">
        <f t="shared" si="3"/>
        <v>45.031907098186089</v>
      </c>
      <c r="O6" s="18">
        <f t="shared" si="3"/>
        <v>18.911030621715298</v>
      </c>
      <c r="P6" s="14">
        <f t="shared" si="4"/>
        <v>100</v>
      </c>
    </row>
    <row r="7" spans="1:16" x14ac:dyDescent="0.35">
      <c r="A7" t="s">
        <v>14</v>
      </c>
      <c r="B7" t="s">
        <v>55</v>
      </c>
      <c r="C7" s="3">
        <v>14.604634581471563</v>
      </c>
      <c r="D7" s="3">
        <v>2.0523144635555788</v>
      </c>
      <c r="E7" s="3">
        <v>0.4</v>
      </c>
      <c r="F7" s="17">
        <f t="shared" si="1"/>
        <v>85.622783669682505</v>
      </c>
      <c r="G7" s="17">
        <f t="shared" si="0"/>
        <v>12.032131057775072</v>
      </c>
      <c r="H7" s="17">
        <f t="shared" si="0"/>
        <v>2.3450852725424411</v>
      </c>
      <c r="I7" s="13">
        <f t="shared" si="2"/>
        <v>100.00000000000003</v>
      </c>
      <c r="J7" s="5">
        <v>7.4306408180828489</v>
      </c>
      <c r="K7" s="5">
        <v>12.429298124485324</v>
      </c>
      <c r="L7" s="5">
        <v>2.1007263335775912</v>
      </c>
      <c r="M7" s="18">
        <f t="shared" si="3"/>
        <v>33.836137132667837</v>
      </c>
      <c r="N7" s="18">
        <f t="shared" si="3"/>
        <v>56.598003604136458</v>
      </c>
      <c r="O7" s="18">
        <f t="shared" si="3"/>
        <v>9.5658592631956996</v>
      </c>
      <c r="P7" s="14">
        <f t="shared" si="4"/>
        <v>100</v>
      </c>
    </row>
    <row r="8" spans="1:16" x14ac:dyDescent="0.35">
      <c r="A8" t="s">
        <v>16</v>
      </c>
      <c r="B8" t="s">
        <v>56</v>
      </c>
      <c r="C8" s="3">
        <v>19.312415800679798</v>
      </c>
      <c r="D8" s="3">
        <v>2.6142211388245533</v>
      </c>
      <c r="E8" s="3">
        <v>0.4</v>
      </c>
      <c r="F8" s="17">
        <f t="shared" si="1"/>
        <v>86.499439449874131</v>
      </c>
      <c r="G8" s="17">
        <f t="shared" si="0"/>
        <v>11.708978588705392</v>
      </c>
      <c r="H8" s="17">
        <f t="shared" si="0"/>
        <v>1.7915819614204735</v>
      </c>
      <c r="I8" s="13">
        <f t="shared" si="2"/>
        <v>100</v>
      </c>
      <c r="J8" s="5">
        <v>5.9950701399057698</v>
      </c>
      <c r="K8" s="5">
        <v>12.515426093191076</v>
      </c>
      <c r="L8" s="5">
        <v>2.4596765579347317</v>
      </c>
      <c r="M8" s="18">
        <f t="shared" si="3"/>
        <v>28.588558614403563</v>
      </c>
      <c r="N8" s="18">
        <f t="shared" si="3"/>
        <v>59.682036089581544</v>
      </c>
      <c r="O8" s="18">
        <f t="shared" si="3"/>
        <v>11.729405296014892</v>
      </c>
      <c r="P8" s="14">
        <f t="shared" si="4"/>
        <v>100</v>
      </c>
    </row>
    <row r="9" spans="1:16" x14ac:dyDescent="0.35">
      <c r="A9" t="s">
        <v>18</v>
      </c>
      <c r="B9" t="s">
        <v>57</v>
      </c>
      <c r="C9" s="3">
        <v>11.02315059661035</v>
      </c>
      <c r="D9" s="3">
        <v>2.2937272738405108</v>
      </c>
      <c r="E9" s="4">
        <v>1.3454773069543688</v>
      </c>
      <c r="F9" s="17">
        <f t="shared" si="1"/>
        <v>75.179945262798483</v>
      </c>
      <c r="G9" s="17">
        <f t="shared" si="0"/>
        <v>15.643648282202014</v>
      </c>
      <c r="H9" s="17">
        <f t="shared" si="0"/>
        <v>9.1764064549995137</v>
      </c>
      <c r="I9" s="13">
        <f t="shared" si="2"/>
        <v>100</v>
      </c>
      <c r="J9" s="5">
        <v>7.1106219209599208</v>
      </c>
      <c r="K9" s="5">
        <v>13.918733293598805</v>
      </c>
      <c r="L9" s="5">
        <v>1.9941273580241246</v>
      </c>
      <c r="M9" s="18">
        <f t="shared" si="3"/>
        <v>30.884215272573456</v>
      </c>
      <c r="N9" s="18">
        <f t="shared" si="3"/>
        <v>60.454508781281021</v>
      </c>
      <c r="O9" s="18">
        <f t="shared" si="3"/>
        <v>8.6612759461455227</v>
      </c>
      <c r="P9" s="14">
        <f t="shared" si="4"/>
        <v>100</v>
      </c>
    </row>
    <row r="10" spans="1:16" x14ac:dyDescent="0.35">
      <c r="A10" t="s">
        <v>20</v>
      </c>
      <c r="B10" t="s">
        <v>58</v>
      </c>
      <c r="C10" s="3">
        <v>13.20168869286772</v>
      </c>
      <c r="D10" s="3">
        <v>2.0229041824828893</v>
      </c>
      <c r="E10" s="4">
        <v>4.9340273512549269</v>
      </c>
      <c r="F10" s="17">
        <f t="shared" si="1"/>
        <v>65.48904907412269</v>
      </c>
      <c r="G10" s="17">
        <f t="shared" si="0"/>
        <v>10.034933739230038</v>
      </c>
      <c r="H10" s="17">
        <f t="shared" si="0"/>
        <v>24.476017186647287</v>
      </c>
      <c r="I10" s="13">
        <f t="shared" si="2"/>
        <v>100.00000000000001</v>
      </c>
      <c r="J10" s="5">
        <v>8.1501434495687608</v>
      </c>
      <c r="K10" s="5">
        <v>33.014516437172681</v>
      </c>
      <c r="L10" s="5">
        <v>1.9260556203801509</v>
      </c>
      <c r="M10" s="18">
        <f t="shared" si="3"/>
        <v>18.913919979402031</v>
      </c>
      <c r="N10" s="18">
        <f t="shared" si="3"/>
        <v>76.616310610382826</v>
      </c>
      <c r="O10" s="18">
        <f t="shared" si="3"/>
        <v>4.469769410215136</v>
      </c>
      <c r="P10" s="14">
        <f t="shared" si="4"/>
        <v>99.999999999999986</v>
      </c>
    </row>
    <row r="11" spans="1:16" x14ac:dyDescent="0.35">
      <c r="A11" t="s">
        <v>22</v>
      </c>
      <c r="B11" t="s">
        <v>59</v>
      </c>
      <c r="C11" s="3">
        <v>13.400114164837678</v>
      </c>
      <c r="D11" s="3">
        <v>2.0217429094566133</v>
      </c>
      <c r="E11" s="4">
        <v>0.77538652702214461</v>
      </c>
      <c r="F11" s="17">
        <f t="shared" si="1"/>
        <v>82.730830594833918</v>
      </c>
      <c r="G11" s="17">
        <f t="shared" si="0"/>
        <v>12.482018294102186</v>
      </c>
      <c r="H11" s="17">
        <f t="shared" si="0"/>
        <v>4.7871511110638902</v>
      </c>
      <c r="I11" s="13">
        <f t="shared" si="2"/>
        <v>100</v>
      </c>
      <c r="J11" s="5">
        <v>7.5597080856103096</v>
      </c>
      <c r="K11" s="5">
        <v>13.504112390572821</v>
      </c>
      <c r="L11" s="5">
        <v>1.6517411719554629</v>
      </c>
      <c r="M11" s="18">
        <f t="shared" si="3"/>
        <v>33.279864274145218</v>
      </c>
      <c r="N11" s="18">
        <f t="shared" si="3"/>
        <v>59.448727703721126</v>
      </c>
      <c r="O11" s="18">
        <f t="shared" si="3"/>
        <v>7.2714080221336426</v>
      </c>
      <c r="P11" s="14">
        <f t="shared" si="4"/>
        <v>99.999999999999986</v>
      </c>
    </row>
    <row r="12" spans="1:16" ht="15" thickBot="1" x14ac:dyDescent="0.4">
      <c r="A12" t="s">
        <v>24</v>
      </c>
      <c r="B12" t="s">
        <v>60</v>
      </c>
      <c r="C12" s="3">
        <v>11.462524222749634</v>
      </c>
      <c r="D12" s="3">
        <v>2.6253318755722153</v>
      </c>
      <c r="E12" s="3">
        <v>0.4</v>
      </c>
      <c r="F12" s="17">
        <f t="shared" si="1"/>
        <v>79.118153472530395</v>
      </c>
      <c r="G12" s="17">
        <f t="shared" si="0"/>
        <v>18.12091352754609</v>
      </c>
      <c r="H12" s="17">
        <f t="shared" si="0"/>
        <v>2.7609329999235195</v>
      </c>
      <c r="I12" s="13">
        <f t="shared" si="2"/>
        <v>100.00000000000001</v>
      </c>
      <c r="J12" s="5">
        <v>5.9882702431823214</v>
      </c>
      <c r="K12" s="5">
        <v>12.208516079142253</v>
      </c>
      <c r="L12" s="5">
        <v>1.7817518278183824</v>
      </c>
      <c r="M12" s="18">
        <f t="shared" si="3"/>
        <v>29.973515570454651</v>
      </c>
      <c r="N12" s="18">
        <f t="shared" si="3"/>
        <v>61.108155098199191</v>
      </c>
      <c r="O12" s="18">
        <f t="shared" si="3"/>
        <v>8.9183293313461629</v>
      </c>
      <c r="P12" s="14">
        <f t="shared" si="4"/>
        <v>100</v>
      </c>
    </row>
    <row r="13" spans="1:16" ht="15" thickBot="1" x14ac:dyDescent="0.4">
      <c r="A13" s="21" t="s">
        <v>74</v>
      </c>
      <c r="B13" s="21" t="s">
        <v>61</v>
      </c>
      <c r="C13" s="22">
        <v>136.41940426006622</v>
      </c>
      <c r="D13" s="23">
        <v>44.803481405491006</v>
      </c>
      <c r="E13" s="23">
        <v>10.397352999134764</v>
      </c>
      <c r="F13" s="24">
        <f t="shared" si="1"/>
        <v>71.192586550724769</v>
      </c>
      <c r="G13" s="24">
        <f t="shared" si="0"/>
        <v>23.381393175222318</v>
      </c>
      <c r="H13" s="24">
        <f t="shared" si="0"/>
        <v>5.4260202740529113</v>
      </c>
      <c r="I13" s="25">
        <f t="shared" si="2"/>
        <v>100</v>
      </c>
      <c r="J13" s="26">
        <v>7.9017930040798436</v>
      </c>
      <c r="K13" s="27">
        <v>153.77124097819623</v>
      </c>
      <c r="L13" s="28">
        <v>8.3192322453531879</v>
      </c>
      <c r="M13" s="29">
        <f t="shared" si="3"/>
        <v>4.6483249970318621</v>
      </c>
      <c r="N13" s="29">
        <f t="shared" si="3"/>
        <v>90.457786339696085</v>
      </c>
      <c r="O13" s="29">
        <f t="shared" si="3"/>
        <v>4.8938886632720484</v>
      </c>
      <c r="P13" s="30">
        <f t="shared" si="4"/>
        <v>100</v>
      </c>
    </row>
    <row r="14" spans="1:16" ht="15" thickBot="1" x14ac:dyDescent="0.4">
      <c r="A14" s="8" t="s">
        <v>76</v>
      </c>
      <c r="B14" s="8" t="s">
        <v>62</v>
      </c>
      <c r="C14" s="10">
        <v>214.63046913380629</v>
      </c>
      <c r="D14" s="9">
        <v>34.97932767088956</v>
      </c>
      <c r="E14" s="9">
        <v>2.2910016676680756</v>
      </c>
      <c r="F14" s="19">
        <f t="shared" si="1"/>
        <v>85.204362366224657</v>
      </c>
      <c r="G14" s="19">
        <f t="shared" si="0"/>
        <v>13.886151962605686</v>
      </c>
      <c r="H14" s="19">
        <f t="shared" si="0"/>
        <v>0.90948567116964574</v>
      </c>
      <c r="I14" s="15">
        <f t="shared" si="2"/>
        <v>99.999999999999986</v>
      </c>
      <c r="J14" s="11">
        <v>3.0564828946645628</v>
      </c>
      <c r="K14" s="12">
        <v>60.423489652515478</v>
      </c>
      <c r="L14" s="11">
        <v>6.0083122744281994</v>
      </c>
      <c r="M14" s="20">
        <f t="shared" si="3"/>
        <v>4.398558552008053</v>
      </c>
      <c r="N14" s="20">
        <f t="shared" si="3"/>
        <v>86.954930327660136</v>
      </c>
      <c r="O14" s="20">
        <f t="shared" si="3"/>
        <v>8.6465111203318141</v>
      </c>
      <c r="P14" s="16">
        <f t="shared" si="4"/>
        <v>100</v>
      </c>
    </row>
    <row r="15" spans="1:16" ht="15" thickBot="1" x14ac:dyDescent="0.4">
      <c r="A15" t="s">
        <v>78</v>
      </c>
      <c r="B15" t="s">
        <v>63</v>
      </c>
      <c r="C15" s="3">
        <v>59.519013389767387</v>
      </c>
      <c r="D15" s="3">
        <v>19.338808400502835</v>
      </c>
      <c r="E15" s="4">
        <v>0.90554349348008178</v>
      </c>
      <c r="F15" s="17">
        <f t="shared" si="1"/>
        <v>74.619486249150057</v>
      </c>
      <c r="G15" s="17">
        <f t="shared" si="0"/>
        <v>24.245226278639237</v>
      </c>
      <c r="H15" s="17">
        <f t="shared" si="0"/>
        <v>1.1352874722107074</v>
      </c>
      <c r="I15" s="13">
        <f t="shared" si="2"/>
        <v>100</v>
      </c>
      <c r="J15" s="5">
        <v>1.8128261939253514</v>
      </c>
      <c r="K15" s="6">
        <v>318.82532701612956</v>
      </c>
      <c r="L15" s="5">
        <v>4.4341418497662559</v>
      </c>
      <c r="M15" s="18">
        <f t="shared" si="3"/>
        <v>0.5576686237108418</v>
      </c>
      <c r="N15" s="18">
        <f t="shared" si="3"/>
        <v>98.078283465362077</v>
      </c>
      <c r="O15" s="18">
        <f t="shared" si="3"/>
        <v>1.364047910927096</v>
      </c>
      <c r="P15" s="14">
        <f t="shared" si="4"/>
        <v>100.00000000000001</v>
      </c>
    </row>
    <row r="16" spans="1:16" x14ac:dyDescent="0.35">
      <c r="A16" t="s">
        <v>80</v>
      </c>
      <c r="B16" t="s">
        <v>64</v>
      </c>
      <c r="C16" s="3">
        <v>18.040153527292283</v>
      </c>
      <c r="D16" s="4">
        <v>21.929278785901115</v>
      </c>
      <c r="E16" s="3">
        <v>0.4</v>
      </c>
      <c r="F16" s="17">
        <f t="shared" si="1"/>
        <v>44.687657203929682</v>
      </c>
      <c r="G16" s="17">
        <f t="shared" si="0"/>
        <v>54.321494084360133</v>
      </c>
      <c r="H16" s="17">
        <f t="shared" si="0"/>
        <v>0.99084871171020528</v>
      </c>
      <c r="I16" s="13">
        <f t="shared" si="2"/>
        <v>100.00000000000001</v>
      </c>
      <c r="J16" s="5">
        <v>3.8812649216827966</v>
      </c>
      <c r="K16" s="5">
        <v>23.83754370491819</v>
      </c>
      <c r="L16" s="5">
        <v>3.7833906823273153</v>
      </c>
      <c r="M16" s="18">
        <f t="shared" si="3"/>
        <v>12.320615724702037</v>
      </c>
      <c r="N16" s="18">
        <f t="shared" si="3"/>
        <v>75.669458729385269</v>
      </c>
      <c r="O16" s="18">
        <f t="shared" si="3"/>
        <v>12.009925545912704</v>
      </c>
      <c r="P16" s="14">
        <f t="shared" si="4"/>
        <v>100.00000000000001</v>
      </c>
    </row>
    <row r="17" spans="1:16" x14ac:dyDescent="0.35">
      <c r="A17" t="s">
        <v>82</v>
      </c>
      <c r="B17" t="s">
        <v>65</v>
      </c>
      <c r="C17" s="3">
        <v>14.98099019228396</v>
      </c>
      <c r="D17" s="3">
        <v>5.4684719598891407</v>
      </c>
      <c r="E17" s="4">
        <v>0.79605586557435104</v>
      </c>
      <c r="F17" s="17">
        <f t="shared" si="1"/>
        <v>70.513649889683009</v>
      </c>
      <c r="G17" s="17">
        <f t="shared" si="0"/>
        <v>25.739414568856596</v>
      </c>
      <c r="H17" s="17">
        <f t="shared" si="0"/>
        <v>3.7469355414603935</v>
      </c>
      <c r="I17" s="13">
        <f t="shared" si="2"/>
        <v>99.999999999999986</v>
      </c>
      <c r="J17" s="5">
        <v>5.6167051098678282</v>
      </c>
      <c r="K17" s="5">
        <v>16.729592181740905</v>
      </c>
      <c r="L17" s="5">
        <v>2.9293571690450588</v>
      </c>
      <c r="M17" s="18">
        <f t="shared" si="3"/>
        <v>22.221798919633372</v>
      </c>
      <c r="N17" s="18">
        <f t="shared" si="3"/>
        <v>66.188561834407068</v>
      </c>
      <c r="O17" s="18">
        <f t="shared" si="3"/>
        <v>11.589639245959555</v>
      </c>
      <c r="P17" s="14">
        <f t="shared" si="4"/>
        <v>100</v>
      </c>
    </row>
    <row r="18" spans="1:16" x14ac:dyDescent="0.35">
      <c r="A18" t="s">
        <v>84</v>
      </c>
      <c r="B18" t="s">
        <v>66</v>
      </c>
      <c r="C18" s="3">
        <v>37.457969898961025</v>
      </c>
      <c r="D18" s="3">
        <v>15.786643630384399</v>
      </c>
      <c r="E18" s="3">
        <v>0.4</v>
      </c>
      <c r="F18" s="17">
        <f t="shared" si="1"/>
        <v>69.826152962161331</v>
      </c>
      <c r="G18" s="17">
        <f t="shared" ref="G18:G25" si="5">D18/(SUM($C18:$E18))*100</f>
        <v>29.428199015262862</v>
      </c>
      <c r="H18" s="17">
        <f t="shared" ref="H18:H25" si="6">E18/(SUM($C18:$E18))*100</f>
        <v>0.74564802257581086</v>
      </c>
      <c r="I18" s="13">
        <f t="shared" si="2"/>
        <v>100</v>
      </c>
      <c r="J18" s="5">
        <v>2.7136884251815676</v>
      </c>
      <c r="K18" s="7">
        <v>42.681416795081027</v>
      </c>
      <c r="L18" s="5">
        <v>4.6779701536853953</v>
      </c>
      <c r="M18" s="18">
        <f t="shared" si="3"/>
        <v>5.4194562744860786</v>
      </c>
      <c r="N18" s="18">
        <f t="shared" si="3"/>
        <v>85.238257239712723</v>
      </c>
      <c r="O18" s="18">
        <f t="shared" si="3"/>
        <v>9.3422864858012069</v>
      </c>
      <c r="P18" s="14">
        <f t="shared" si="4"/>
        <v>100.00000000000001</v>
      </c>
    </row>
    <row r="19" spans="1:16" x14ac:dyDescent="0.35">
      <c r="A19" t="s">
        <v>86</v>
      </c>
      <c r="B19" t="s">
        <v>67</v>
      </c>
      <c r="C19" s="3">
        <v>39.416018172806695</v>
      </c>
      <c r="D19" s="4">
        <v>20.835180882135994</v>
      </c>
      <c r="E19" s="4">
        <v>8.7261595378676304</v>
      </c>
      <c r="F19" s="17">
        <f t="shared" si="1"/>
        <v>57.143414849340324</v>
      </c>
      <c r="G19" s="17">
        <f t="shared" si="5"/>
        <v>30.205825950992121</v>
      </c>
      <c r="H19" s="17">
        <f t="shared" si="6"/>
        <v>12.650759199667554</v>
      </c>
      <c r="I19" s="13">
        <f t="shared" si="2"/>
        <v>100</v>
      </c>
      <c r="J19" s="5">
        <v>2.1406735504721475</v>
      </c>
      <c r="K19" s="5">
        <v>36.335968379259157</v>
      </c>
      <c r="L19" s="5">
        <v>3.2202196197536108</v>
      </c>
      <c r="M19" s="18">
        <f t="shared" si="3"/>
        <v>5.1338961037430675</v>
      </c>
      <c r="N19" s="18">
        <f t="shared" si="3"/>
        <v>87.143173440371356</v>
      </c>
      <c r="O19" s="18">
        <f t="shared" si="3"/>
        <v>7.7229304558855709</v>
      </c>
      <c r="P19" s="14">
        <f t="shared" si="4"/>
        <v>100</v>
      </c>
    </row>
    <row r="20" spans="1:16" x14ac:dyDescent="0.35">
      <c r="A20" t="s">
        <v>88</v>
      </c>
      <c r="B20" t="s">
        <v>68</v>
      </c>
      <c r="C20" s="3">
        <v>50.286714897375496</v>
      </c>
      <c r="D20" s="4">
        <v>23.002865341837492</v>
      </c>
      <c r="E20" s="3">
        <v>0.4</v>
      </c>
      <c r="F20" s="17">
        <f t="shared" si="1"/>
        <v>68.24128287083937</v>
      </c>
      <c r="G20" s="17">
        <f t="shared" si="5"/>
        <v>31.215899543958592</v>
      </c>
      <c r="H20" s="17">
        <f t="shared" si="6"/>
        <v>0.54281758520201873</v>
      </c>
      <c r="I20" s="13">
        <f t="shared" si="2"/>
        <v>99.999999999999972</v>
      </c>
      <c r="J20" s="5">
        <v>2.6602851632243283</v>
      </c>
      <c r="K20" s="7">
        <v>64.143740851313964</v>
      </c>
      <c r="L20" s="5">
        <v>5.4471884565680302</v>
      </c>
      <c r="M20" s="18">
        <f t="shared" si="3"/>
        <v>3.681993697542886</v>
      </c>
      <c r="N20" s="18">
        <f t="shared" si="3"/>
        <v>88.778771846064146</v>
      </c>
      <c r="O20" s="18">
        <f t="shared" si="3"/>
        <v>7.5392344563929683</v>
      </c>
      <c r="P20" s="14">
        <f t="shared" si="4"/>
        <v>100</v>
      </c>
    </row>
    <row r="21" spans="1:16" x14ac:dyDescent="0.35">
      <c r="A21" t="s">
        <v>90</v>
      </c>
      <c r="B21" t="s">
        <v>69</v>
      </c>
      <c r="C21" s="3">
        <v>21.38856475880004</v>
      </c>
      <c r="D21" s="3">
        <v>6.8640403202355404</v>
      </c>
      <c r="E21" s="3">
        <v>0.4</v>
      </c>
      <c r="F21" s="17">
        <f t="shared" si="1"/>
        <v>74.647888734031852</v>
      </c>
      <c r="G21" s="17">
        <f t="shared" si="5"/>
        <v>23.956077645651121</v>
      </c>
      <c r="H21" s="17">
        <f t="shared" si="6"/>
        <v>1.3960336203170243</v>
      </c>
      <c r="I21" s="13">
        <f t="shared" si="2"/>
        <v>100</v>
      </c>
      <c r="J21" s="5">
        <v>2.2475625333721654</v>
      </c>
      <c r="K21" s="5">
        <v>21.267124140529763</v>
      </c>
      <c r="L21" s="5">
        <v>1.9576579416126194</v>
      </c>
      <c r="M21" s="18">
        <f t="shared" si="3"/>
        <v>8.8235400678555251</v>
      </c>
      <c r="N21" s="18">
        <f t="shared" si="3"/>
        <v>83.49103493039469</v>
      </c>
      <c r="O21" s="18">
        <f t="shared" si="3"/>
        <v>7.685425001749782</v>
      </c>
      <c r="P21" s="14">
        <f t="shared" si="4"/>
        <v>99.999999999999986</v>
      </c>
    </row>
    <row r="22" spans="1:16" x14ac:dyDescent="0.35">
      <c r="A22" t="s">
        <v>92</v>
      </c>
      <c r="B22" t="s">
        <v>70</v>
      </c>
      <c r="C22" s="3">
        <v>21.35291478777323</v>
      </c>
      <c r="D22" s="3">
        <v>8.0253313642361537</v>
      </c>
      <c r="E22" s="4">
        <v>3.412378805267275</v>
      </c>
      <c r="F22" s="17">
        <f t="shared" si="1"/>
        <v>65.118962555895862</v>
      </c>
      <c r="G22" s="17">
        <f t="shared" si="5"/>
        <v>24.474469073683302</v>
      </c>
      <c r="H22" s="17">
        <f t="shared" si="6"/>
        <v>10.406568370420842</v>
      </c>
      <c r="I22" s="13">
        <f t="shared" si="2"/>
        <v>100</v>
      </c>
      <c r="J22" s="5">
        <v>3.1586248461181836</v>
      </c>
      <c r="K22" s="5">
        <v>25.142541013287527</v>
      </c>
      <c r="L22" s="5">
        <v>2.4277780801532627</v>
      </c>
      <c r="M22" s="18">
        <f t="shared" si="3"/>
        <v>10.278989256288503</v>
      </c>
      <c r="N22" s="18">
        <f t="shared" si="3"/>
        <v>81.820387523699509</v>
      </c>
      <c r="O22" s="18">
        <f t="shared" si="3"/>
        <v>7.9006232200119877</v>
      </c>
      <c r="P22" s="14">
        <f t="shared" si="4"/>
        <v>100</v>
      </c>
    </row>
    <row r="23" spans="1:16" x14ac:dyDescent="0.35">
      <c r="A23" t="s">
        <v>93</v>
      </c>
      <c r="B23" t="s">
        <v>71</v>
      </c>
      <c r="C23" s="3">
        <v>16.062272445037195</v>
      </c>
      <c r="D23" s="3">
        <v>5.4223251556859244</v>
      </c>
      <c r="E23" s="4">
        <v>3.7415046312761264</v>
      </c>
      <c r="F23" s="17">
        <f t="shared" si="1"/>
        <v>63.673223462411265</v>
      </c>
      <c r="G23" s="17">
        <f t="shared" si="5"/>
        <v>21.49489883858363</v>
      </c>
      <c r="H23" s="17">
        <f t="shared" si="6"/>
        <v>14.83187769900511</v>
      </c>
      <c r="I23" s="13">
        <f t="shared" si="2"/>
        <v>100</v>
      </c>
      <c r="J23" s="5">
        <v>2.9783449344686708</v>
      </c>
      <c r="K23" s="5">
        <v>18.288037214651784</v>
      </c>
      <c r="L23" s="5">
        <v>2.2174747851014605</v>
      </c>
      <c r="M23" s="18">
        <f t="shared" si="3"/>
        <v>12.68252034923816</v>
      </c>
      <c r="N23" s="18">
        <f t="shared" si="3"/>
        <v>77.874930280304568</v>
      </c>
      <c r="O23" s="18">
        <f t="shared" si="3"/>
        <v>9.442549370457284</v>
      </c>
      <c r="P23" s="14">
        <f t="shared" si="4"/>
        <v>100.00000000000001</v>
      </c>
    </row>
    <row r="24" spans="1:16" x14ac:dyDescent="0.35">
      <c r="A24" t="s">
        <v>94</v>
      </c>
      <c r="B24" t="s">
        <v>72</v>
      </c>
      <c r="C24" s="3">
        <v>20.19948134542522</v>
      </c>
      <c r="D24" s="3">
        <v>12.214776752195185</v>
      </c>
      <c r="E24" s="4">
        <v>1.6897271289987836</v>
      </c>
      <c r="F24" s="17">
        <f t="shared" si="1"/>
        <v>59.229093641698263</v>
      </c>
      <c r="G24" s="17">
        <f t="shared" si="5"/>
        <v>35.816273878341889</v>
      </c>
      <c r="H24" s="17">
        <f t="shared" si="6"/>
        <v>4.9546324799598516</v>
      </c>
      <c r="I24" s="13">
        <f t="shared" si="2"/>
        <v>100</v>
      </c>
      <c r="J24" s="5">
        <v>3.4165700095702132</v>
      </c>
      <c r="K24" s="5">
        <v>22.23765465760124</v>
      </c>
      <c r="L24" s="5">
        <v>3.9198620739444041</v>
      </c>
      <c r="M24" s="18">
        <f t="shared" si="3"/>
        <v>11.552579930795533</v>
      </c>
      <c r="N24" s="18">
        <f t="shared" si="3"/>
        <v>75.193039272063061</v>
      </c>
      <c r="O24" s="18">
        <f t="shared" si="3"/>
        <v>13.25438079714141</v>
      </c>
      <c r="P24" s="14">
        <f t="shared" si="4"/>
        <v>100</v>
      </c>
    </row>
    <row r="25" spans="1:16" x14ac:dyDescent="0.35">
      <c r="A25" t="s">
        <v>95</v>
      </c>
      <c r="B25" t="s">
        <v>73</v>
      </c>
      <c r="C25" s="3">
        <v>10.744469604409018</v>
      </c>
      <c r="D25" s="3">
        <v>7.3170417264704612</v>
      </c>
      <c r="E25" s="4">
        <v>0.56313282882625126</v>
      </c>
      <c r="F25" s="17">
        <f t="shared" si="1"/>
        <v>57.689529594635644</v>
      </c>
      <c r="G25" s="17">
        <f t="shared" si="5"/>
        <v>39.286880671260406</v>
      </c>
      <c r="H25" s="17">
        <f t="shared" si="6"/>
        <v>3.0235897341039384</v>
      </c>
      <c r="I25" s="13">
        <f t="shared" si="2"/>
        <v>99.999999999999986</v>
      </c>
      <c r="J25" s="5">
        <v>3.9588483985279499</v>
      </c>
      <c r="K25" s="5">
        <v>24.774112511911174</v>
      </c>
      <c r="L25" s="5">
        <v>2.1512424790887925</v>
      </c>
      <c r="M25" s="18">
        <f>J25/(SUM($J25:$L25))*100</f>
        <v>12.818360080708116</v>
      </c>
      <c r="N25" s="18">
        <f>K25/(SUM($J25:$L25))*100</f>
        <v>80.216129260149444</v>
      </c>
      <c r="O25" s="18">
        <f>L25/(SUM($J25:$L25))*100</f>
        <v>6.9655106591424225</v>
      </c>
      <c r="P25" s="14">
        <f t="shared" si="4"/>
        <v>99.999999999999986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6"/>
  <sheetViews>
    <sheetView tabSelected="1" zoomScale="55" zoomScaleNormal="55" workbookViewId="0">
      <selection activeCell="A57" sqref="A57:XFD57"/>
    </sheetView>
  </sheetViews>
  <sheetFormatPr baseColWidth="10" defaultColWidth="7.54296875" defaultRowHeight="14.5" x14ac:dyDescent="0.35"/>
  <cols>
    <col min="1" max="1" width="7.54296875" style="54"/>
    <col min="2" max="2" width="16" style="54" bestFit="1" customWidth="1"/>
    <col min="3" max="13" width="9.1796875" style="54" customWidth="1"/>
    <col min="14" max="15" width="7.54296875" style="54"/>
    <col min="16" max="16" width="7.7265625" style="54" customWidth="1"/>
    <col min="17" max="17" width="7.453125" style="54" customWidth="1"/>
    <col min="18" max="18" width="6.1796875" style="54" customWidth="1"/>
    <col min="19" max="16384" width="7.54296875" style="54"/>
  </cols>
  <sheetData>
    <row r="1" spans="1:31" ht="15.75" customHeight="1" x14ac:dyDescent="0.35">
      <c r="A1" s="59" t="s">
        <v>102</v>
      </c>
      <c r="B1" s="59" t="s">
        <v>0</v>
      </c>
      <c r="C1" s="59" t="s">
        <v>235</v>
      </c>
      <c r="D1" s="59" t="s">
        <v>125</v>
      </c>
      <c r="E1" s="59" t="s">
        <v>213</v>
      </c>
      <c r="F1" s="59" t="s">
        <v>128</v>
      </c>
      <c r="G1" s="59" t="s">
        <v>127</v>
      </c>
      <c r="H1" s="59" t="s">
        <v>129</v>
      </c>
      <c r="I1" s="59" t="s">
        <v>214</v>
      </c>
      <c r="J1" s="59" t="s">
        <v>156</v>
      </c>
      <c r="K1" s="59" t="s">
        <v>126</v>
      </c>
      <c r="L1" s="59" t="s">
        <v>215</v>
      </c>
      <c r="M1" s="59" t="s">
        <v>132</v>
      </c>
      <c r="N1" s="59" t="s">
        <v>288</v>
      </c>
      <c r="O1" s="59" t="s">
        <v>216</v>
      </c>
      <c r="P1" s="59" t="s">
        <v>217</v>
      </c>
      <c r="Q1" s="59" t="s">
        <v>3</v>
      </c>
      <c r="R1" s="59" t="s">
        <v>2</v>
      </c>
      <c r="S1" s="59" t="s">
        <v>403</v>
      </c>
      <c r="T1" s="59" t="s">
        <v>402</v>
      </c>
      <c r="U1" s="59" t="s">
        <v>401</v>
      </c>
      <c r="V1" s="59" t="s">
        <v>284</v>
      </c>
      <c r="W1" s="59" t="s">
        <v>285</v>
      </c>
      <c r="X1" s="59" t="s">
        <v>286</v>
      </c>
      <c r="Y1" s="59" t="s">
        <v>287</v>
      </c>
      <c r="Z1" s="59" t="s">
        <v>289</v>
      </c>
      <c r="AA1" s="59" t="s">
        <v>290</v>
      </c>
      <c r="AB1" s="59" t="s">
        <v>1</v>
      </c>
      <c r="AC1" s="59" t="s">
        <v>26</v>
      </c>
      <c r="AD1" s="59" t="s">
        <v>29</v>
      </c>
      <c r="AE1" s="59" t="s">
        <v>31</v>
      </c>
    </row>
    <row r="2" spans="1:31" x14ac:dyDescent="0.35">
      <c r="A2" s="53">
        <v>1</v>
      </c>
      <c r="B2" s="53" t="s">
        <v>75</v>
      </c>
      <c r="C2" s="53" t="s">
        <v>247</v>
      </c>
      <c r="D2" s="53">
        <v>7.9017930040798436</v>
      </c>
      <c r="E2" s="53">
        <v>118.29350683474694</v>
      </c>
      <c r="F2" s="53">
        <v>10.397352999134764</v>
      </c>
      <c r="G2" s="53">
        <v>17.158572269739729</v>
      </c>
      <c r="H2" s="53">
        <v>44.803481405491006</v>
      </c>
      <c r="I2" s="53">
        <v>1.0087473757872638</v>
      </c>
      <c r="J2" s="53">
        <v>8.3192322453531879</v>
      </c>
      <c r="K2" s="53">
        <v>153.77124097819623</v>
      </c>
      <c r="L2" s="53">
        <v>10.917046842496916</v>
      </c>
      <c r="M2" s="53">
        <v>136.41940426006622</v>
      </c>
      <c r="N2" s="53">
        <v>0.72777120828871766</v>
      </c>
      <c r="O2" s="53">
        <v>1.900174963877159</v>
      </c>
      <c r="P2" s="53">
        <f t="shared" ref="P2:P29" si="0">Q2*4.9961</f>
        <v>42.887876970985396</v>
      </c>
      <c r="Q2" s="53">
        <v>8.5842711256751052</v>
      </c>
      <c r="R2" s="53">
        <v>0.18022850336911134</v>
      </c>
      <c r="S2" s="53">
        <v>28.693009118541028</v>
      </c>
      <c r="T2" s="53">
        <v>69.613547546678248</v>
      </c>
      <c r="U2" s="53">
        <v>1.6934433347807243</v>
      </c>
      <c r="V2" s="53">
        <v>1.8936901252679936</v>
      </c>
      <c r="W2" s="53">
        <v>0.13165542817793821</v>
      </c>
      <c r="X2" s="52">
        <v>5.4090534156522612</v>
      </c>
      <c r="Y2" s="53">
        <v>1.0012275598657339</v>
      </c>
      <c r="Z2" s="53">
        <v>9.5305543744470728E-2</v>
      </c>
      <c r="AA2" s="53">
        <v>1.4447196870925687</v>
      </c>
      <c r="AB2" s="53">
        <v>11.258518723181011</v>
      </c>
      <c r="AC2" s="53">
        <v>0.99106089391060892</v>
      </c>
      <c r="AD2" s="52">
        <v>0.54990376684080289</v>
      </c>
      <c r="AE2" s="52">
        <v>0.25715103049407434</v>
      </c>
    </row>
    <row r="3" spans="1:31" x14ac:dyDescent="0.35">
      <c r="A3" s="53">
        <v>2</v>
      </c>
      <c r="B3" s="53" t="s">
        <v>77</v>
      </c>
      <c r="C3" s="53" t="s">
        <v>248</v>
      </c>
      <c r="D3" s="53">
        <v>3.0564828946645628</v>
      </c>
      <c r="E3" s="53">
        <v>64.600399767750119</v>
      </c>
      <c r="F3" s="53">
        <v>2.2910016676680756</v>
      </c>
      <c r="G3" s="53">
        <v>24.492434375552005</v>
      </c>
      <c r="H3" s="53">
        <v>34.97932767088956</v>
      </c>
      <c r="I3" s="53">
        <v>0.42508247525742276</v>
      </c>
      <c r="J3" s="53">
        <v>6.0083122744281994</v>
      </c>
      <c r="K3" s="53">
        <v>60.423489652515478</v>
      </c>
      <c r="L3" s="53">
        <v>13.256419055547582</v>
      </c>
      <c r="M3" s="53">
        <v>214.63046913380629</v>
      </c>
      <c r="N3" s="53">
        <v>0.78779291946529895</v>
      </c>
      <c r="O3" s="53">
        <v>2.2951447852369862</v>
      </c>
      <c r="P3" s="53">
        <f t="shared" si="0"/>
        <v>43.089551346829104</v>
      </c>
      <c r="Q3" s="53">
        <v>8.6246374866053728</v>
      </c>
      <c r="R3" s="53">
        <v>0.20089016011081973</v>
      </c>
      <c r="S3" s="53">
        <v>46.001719690455722</v>
      </c>
      <c r="T3" s="53">
        <v>52.295786758383493</v>
      </c>
      <c r="U3" s="53">
        <v>1.702493551160785</v>
      </c>
      <c r="V3" s="53">
        <v>1.2733241179251391</v>
      </c>
      <c r="W3" s="53">
        <v>0.29269044371284464</v>
      </c>
      <c r="X3" s="52">
        <v>4.2895710428957106</v>
      </c>
      <c r="Y3" s="53">
        <v>0.74350437753326448</v>
      </c>
      <c r="Z3" s="53">
        <v>0.1</v>
      </c>
      <c r="AA3" s="53">
        <v>1.3964797913950455</v>
      </c>
      <c r="AB3" s="53">
        <v>11.17777472814347</v>
      </c>
      <c r="AC3" s="53">
        <v>0.32098370488853345</v>
      </c>
      <c r="AD3" s="52">
        <v>0.53994600539946014</v>
      </c>
      <c r="AE3" s="52">
        <v>0.27161936589210456</v>
      </c>
    </row>
    <row r="4" spans="1:31" x14ac:dyDescent="0.35">
      <c r="A4" s="53">
        <v>3</v>
      </c>
      <c r="B4" s="53" t="s">
        <v>79</v>
      </c>
      <c r="C4" s="53" t="s">
        <v>249</v>
      </c>
      <c r="D4" s="53">
        <v>1.8128261939253514</v>
      </c>
      <c r="E4" s="53">
        <v>65.528153362535363</v>
      </c>
      <c r="F4" s="53">
        <v>0.90554349348008178</v>
      </c>
      <c r="G4" s="53">
        <v>9.7930874235379068</v>
      </c>
      <c r="H4" s="53">
        <v>19.338808400502835</v>
      </c>
      <c r="I4" s="53">
        <v>1.1488604558176732</v>
      </c>
      <c r="J4" s="53">
        <v>4.4341418497662559</v>
      </c>
      <c r="K4" s="53">
        <v>318.82532701612956</v>
      </c>
      <c r="L4" s="53">
        <v>11.056861504330138</v>
      </c>
      <c r="M4" s="53">
        <v>59.519013389767387</v>
      </c>
      <c r="N4" s="53">
        <v>0.72456998593275279</v>
      </c>
      <c r="O4" s="53">
        <v>1.76344562550021</v>
      </c>
      <c r="P4" s="53">
        <f t="shared" si="0"/>
        <v>43.796719621834747</v>
      </c>
      <c r="Q4" s="53">
        <v>8.7661815459728079</v>
      </c>
      <c r="R4" s="53">
        <v>0.15777082508131496</v>
      </c>
      <c r="S4" s="53">
        <v>45.806850282485868</v>
      </c>
      <c r="T4" s="53">
        <v>53.116172316384173</v>
      </c>
      <c r="U4" s="53">
        <v>1.0769774011299589</v>
      </c>
      <c r="V4" s="53">
        <v>2.1500194820327017</v>
      </c>
      <c r="W4" s="53">
        <v>0.28702901457540925</v>
      </c>
      <c r="X4" s="52">
        <v>5.1393575803024634</v>
      </c>
      <c r="Y4" s="53">
        <v>0.69194167760441339</v>
      </c>
      <c r="Z4" s="53">
        <v>0.1</v>
      </c>
      <c r="AA4" s="53">
        <v>1.194393741851369</v>
      </c>
      <c r="AB4" s="53">
        <v>11.300387591969411</v>
      </c>
      <c r="AC4" s="53">
        <v>0.39068465767116445</v>
      </c>
      <c r="AD4" s="52">
        <v>0.41994750656167984</v>
      </c>
      <c r="AE4" s="52">
        <v>0.21196660777637893</v>
      </c>
    </row>
    <row r="5" spans="1:31" x14ac:dyDescent="0.35">
      <c r="A5" s="53">
        <v>4</v>
      </c>
      <c r="B5" s="53" t="s">
        <v>81</v>
      </c>
      <c r="C5" s="53" t="s">
        <v>250</v>
      </c>
      <c r="D5" s="53">
        <v>3.8812649216827966</v>
      </c>
      <c r="E5" s="53">
        <v>47.286281230579945</v>
      </c>
      <c r="F5" s="53">
        <v>0.5</v>
      </c>
      <c r="G5" s="53">
        <v>12.735004466053143</v>
      </c>
      <c r="H5" s="53">
        <v>21.929278785901115</v>
      </c>
      <c r="I5" s="53">
        <v>0.15561219390304848</v>
      </c>
      <c r="J5" s="53">
        <v>3.7833906823273153</v>
      </c>
      <c r="K5" s="53">
        <v>23.83754370491819</v>
      </c>
      <c r="L5" s="53">
        <v>11.520233383874642</v>
      </c>
      <c r="M5" s="53">
        <v>18.040153527292283</v>
      </c>
      <c r="N5" s="53">
        <v>1.0428081460955509</v>
      </c>
      <c r="O5" s="53">
        <v>1.5056783481380869</v>
      </c>
      <c r="P5" s="53">
        <f t="shared" si="0"/>
        <v>45.331289456264798</v>
      </c>
      <c r="Q5" s="53">
        <v>9.0733350926252072</v>
      </c>
      <c r="R5" s="53">
        <v>0.21297024013270191</v>
      </c>
      <c r="S5" s="53">
        <v>12.062084257206209</v>
      </c>
      <c r="T5" s="53">
        <v>86.873614190687363</v>
      </c>
      <c r="U5" s="53">
        <v>1.0643015521064285</v>
      </c>
      <c r="V5" s="53">
        <v>0.26608592478479998</v>
      </c>
      <c r="W5" s="53">
        <v>0.13855697551867838</v>
      </c>
      <c r="X5" s="52">
        <v>5.9897005149742508</v>
      </c>
      <c r="Y5" s="53">
        <v>0.15627952192145531</v>
      </c>
      <c r="Z5" s="53">
        <v>9.6535399327219995E-2</v>
      </c>
      <c r="AA5" s="53">
        <v>0.4799217731421121</v>
      </c>
      <c r="AB5" s="53">
        <v>10.717147110521887</v>
      </c>
      <c r="AC5" s="53">
        <v>0.93494602159136353</v>
      </c>
      <c r="AD5" s="52">
        <v>0.86995650217489118</v>
      </c>
      <c r="AE5" s="52">
        <v>0.36212294765908193</v>
      </c>
    </row>
    <row r="6" spans="1:31" x14ac:dyDescent="0.35">
      <c r="A6" s="53">
        <v>5</v>
      </c>
      <c r="B6" s="53" t="s">
        <v>83</v>
      </c>
      <c r="C6" s="53" t="s">
        <v>251</v>
      </c>
      <c r="D6" s="53">
        <v>5.6167051098678282</v>
      </c>
      <c r="E6" s="53">
        <v>34.760036604229732</v>
      </c>
      <c r="F6" s="53">
        <v>0.79605586557435104</v>
      </c>
      <c r="G6" s="53">
        <v>10.699400456086192</v>
      </c>
      <c r="H6" s="53">
        <v>5.4684719598891407</v>
      </c>
      <c r="I6" s="53">
        <v>0.46757621189405302</v>
      </c>
      <c r="J6" s="53">
        <v>2.9293571690450588</v>
      </c>
      <c r="K6" s="53">
        <v>16.729592181740905</v>
      </c>
      <c r="L6" s="53">
        <v>11.854360010926792</v>
      </c>
      <c r="M6" s="53">
        <v>14.98099019228396</v>
      </c>
      <c r="N6" s="53">
        <v>0.92617536086454055</v>
      </c>
      <c r="O6" s="53">
        <v>1.5699531145018273</v>
      </c>
      <c r="P6" s="53">
        <f t="shared" si="0"/>
        <v>45.153831926193206</v>
      </c>
      <c r="Q6" s="53">
        <v>9.0378158816263099</v>
      </c>
      <c r="R6" s="53">
        <v>0.19221186182320585</v>
      </c>
      <c r="S6" s="53">
        <v>30.479304706995961</v>
      </c>
      <c r="T6" s="53">
        <v>68.22992857757508</v>
      </c>
      <c r="U6" s="53">
        <v>1.2907667154289584</v>
      </c>
      <c r="V6" s="53">
        <v>0.1</v>
      </c>
      <c r="W6" s="53">
        <v>9.8889951660676823E-2</v>
      </c>
      <c r="X6" s="52">
        <v>6.0798480037999054</v>
      </c>
      <c r="Y6" s="53">
        <v>0.19907608203851143</v>
      </c>
      <c r="Z6" s="53">
        <v>0.1</v>
      </c>
      <c r="AA6" s="53">
        <v>0.57770534550195574</v>
      </c>
      <c r="AB6" s="53">
        <v>10.747248233829168</v>
      </c>
      <c r="AC6" s="53">
        <v>0.47459254074592544</v>
      </c>
      <c r="AD6" s="52">
        <v>1.0299742506437339</v>
      </c>
      <c r="AE6" s="52">
        <v>0.32296555247964887</v>
      </c>
    </row>
    <row r="7" spans="1:31" x14ac:dyDescent="0.35">
      <c r="A7" s="53">
        <v>6</v>
      </c>
      <c r="B7" s="53" t="s">
        <v>85</v>
      </c>
      <c r="C7" s="53" t="s">
        <v>252</v>
      </c>
      <c r="D7" s="53">
        <v>2.7136884251815676</v>
      </c>
      <c r="E7" s="53">
        <v>53.794096994418545</v>
      </c>
      <c r="F7" s="53">
        <v>0.5</v>
      </c>
      <c r="G7" s="53">
        <v>17.622824791506428</v>
      </c>
      <c r="H7" s="53">
        <v>15.786643630384399</v>
      </c>
      <c r="I7" s="53">
        <v>0.21293741251749654</v>
      </c>
      <c r="J7" s="53">
        <v>4.6779701536853953</v>
      </c>
      <c r="K7" s="53">
        <v>42.681416795081027</v>
      </c>
      <c r="L7" s="53">
        <v>9.7006483281377474</v>
      </c>
      <c r="M7" s="53">
        <v>37.457969898961025</v>
      </c>
      <c r="N7" s="53">
        <v>0.8819156712466768</v>
      </c>
      <c r="O7" s="53">
        <v>2.1620459183373377</v>
      </c>
      <c r="P7" s="53">
        <f t="shared" si="0"/>
        <v>47.487209023984335</v>
      </c>
      <c r="Q7" s="53">
        <v>9.5048555921587496</v>
      </c>
      <c r="R7" s="53">
        <v>0.21785420184169504</v>
      </c>
      <c r="S7" s="53">
        <v>14.252710147503109</v>
      </c>
      <c r="T7" s="53">
        <v>85.223031810911664</v>
      </c>
      <c r="U7" s="53">
        <v>0.52425804158522737</v>
      </c>
      <c r="V7" s="53">
        <v>0.83398895251956451</v>
      </c>
      <c r="W7" s="53">
        <v>0.25820330323819607</v>
      </c>
      <c r="X7" s="52">
        <v>8.8680046989427392</v>
      </c>
      <c r="Y7" s="53">
        <v>0.26583648479321814</v>
      </c>
      <c r="Z7" s="53">
        <v>0.1</v>
      </c>
      <c r="AA7" s="53">
        <v>1.3521512385919163</v>
      </c>
      <c r="AB7" s="53">
        <v>11.169341397802139</v>
      </c>
      <c r="AC7" s="53">
        <v>0.57201678992604443</v>
      </c>
      <c r="AD7" s="52">
        <v>1.2097278112424705</v>
      </c>
      <c r="AE7" s="52">
        <v>0.41559760842199156</v>
      </c>
    </row>
    <row r="8" spans="1:31" x14ac:dyDescent="0.35">
      <c r="A8" s="53">
        <v>7</v>
      </c>
      <c r="B8" s="53" t="s">
        <v>87</v>
      </c>
      <c r="C8" s="53" t="s">
        <v>253</v>
      </c>
      <c r="D8" s="53">
        <v>2.1406735504721475</v>
      </c>
      <c r="E8" s="53">
        <v>55.346108130396125</v>
      </c>
      <c r="F8" s="53">
        <v>8.7261595378676304</v>
      </c>
      <c r="G8" s="53">
        <v>16.247656214483595</v>
      </c>
      <c r="H8" s="53">
        <v>20.835180882135994</v>
      </c>
      <c r="I8" s="53">
        <v>0.26493454581792747</v>
      </c>
      <c r="J8" s="53">
        <v>3.2202196197536108</v>
      </c>
      <c r="K8" s="53">
        <v>36.335968379259157</v>
      </c>
      <c r="L8" s="53">
        <v>8.7597074285607359</v>
      </c>
      <c r="M8" s="53">
        <v>39.416018172806695</v>
      </c>
      <c r="N8" s="53">
        <v>0.7426837979326536</v>
      </c>
      <c r="O8" s="53">
        <v>1.8890353679959238</v>
      </c>
      <c r="P8" s="53">
        <f t="shared" si="0"/>
        <v>47.126553961565811</v>
      </c>
      <c r="Q8" s="53">
        <v>9.4326682735665432</v>
      </c>
      <c r="R8" s="53">
        <v>0.28789621053710457</v>
      </c>
      <c r="S8" s="53">
        <v>9.75</v>
      </c>
      <c r="T8" s="53">
        <v>89.83620689655173</v>
      </c>
      <c r="U8" s="53">
        <v>0.41379310344827047</v>
      </c>
      <c r="V8" s="53">
        <v>0.63614811031605867</v>
      </c>
      <c r="W8" s="53">
        <v>0.11796590299455594</v>
      </c>
      <c r="X8" s="52">
        <v>8.8097797555061135</v>
      </c>
      <c r="Y8" s="53">
        <v>0.15941123676825542</v>
      </c>
      <c r="Z8" s="53">
        <v>0.1</v>
      </c>
      <c r="AA8" s="53">
        <v>1.5046936114732725</v>
      </c>
      <c r="AB8" s="53">
        <v>11.655397756593327</v>
      </c>
      <c r="AC8" s="53">
        <v>0.27906046976511745</v>
      </c>
      <c r="AD8" s="52">
        <v>1.1299717507062326</v>
      </c>
      <c r="AE8" s="52">
        <v>0.42997801329058294</v>
      </c>
    </row>
    <row r="9" spans="1:31" x14ac:dyDescent="0.35">
      <c r="A9" s="53">
        <v>8</v>
      </c>
      <c r="B9" s="53" t="s">
        <v>89</v>
      </c>
      <c r="C9" s="53" t="s">
        <v>254</v>
      </c>
      <c r="D9" s="53">
        <v>2.6602851632243283</v>
      </c>
      <c r="E9" s="53">
        <v>62.871182999201523</v>
      </c>
      <c r="F9" s="53">
        <v>0.5</v>
      </c>
      <c r="G9" s="53">
        <v>21.395645441597008</v>
      </c>
      <c r="H9" s="53">
        <v>23.002865341837492</v>
      </c>
      <c r="I9" s="53">
        <v>0.27893053473263374</v>
      </c>
      <c r="J9" s="53">
        <v>5.4471884565680302</v>
      </c>
      <c r="K9" s="53">
        <v>64.143740851313964</v>
      </c>
      <c r="L9" s="53">
        <v>9.3764320727162414</v>
      </c>
      <c r="M9" s="53">
        <v>50.286714897375496</v>
      </c>
      <c r="N9" s="53">
        <v>0.82495543387626102</v>
      </c>
      <c r="O9" s="53">
        <v>2.0296165154714303</v>
      </c>
      <c r="P9" s="53">
        <f t="shared" si="0"/>
        <v>47.566115420006945</v>
      </c>
      <c r="Q9" s="53">
        <v>9.5206491903698769</v>
      </c>
      <c r="R9" s="53">
        <v>0.25607692205945276</v>
      </c>
      <c r="S9" s="53">
        <v>13.239861567131072</v>
      </c>
      <c r="T9" s="53">
        <v>86.351938947555254</v>
      </c>
      <c r="U9" s="53">
        <v>0.40819948531367345</v>
      </c>
      <c r="V9" s="53">
        <v>0.94126306591491504</v>
      </c>
      <c r="W9" s="53">
        <v>0.13681128836925457</v>
      </c>
      <c r="X9" s="52">
        <v>9.319534023298834</v>
      </c>
      <c r="Y9" s="53">
        <v>0.3566383387745129</v>
      </c>
      <c r="Z9" s="53">
        <v>0.1</v>
      </c>
      <c r="AA9" s="53">
        <v>1.3391134289439375</v>
      </c>
      <c r="AB9" s="53">
        <v>11.38692609642443</v>
      </c>
      <c r="AC9" s="53">
        <v>0.29307207837648708</v>
      </c>
      <c r="AD9" s="52">
        <v>1.1699415029248539</v>
      </c>
      <c r="AE9" s="52">
        <v>0.39915824912420239</v>
      </c>
    </row>
    <row r="10" spans="1:31" x14ac:dyDescent="0.35">
      <c r="A10" s="53">
        <v>9</v>
      </c>
      <c r="B10" s="53" t="s">
        <v>91</v>
      </c>
      <c r="C10" s="53" t="s">
        <v>255</v>
      </c>
      <c r="D10" s="53">
        <v>2.2475625333721654</v>
      </c>
      <c r="E10" s="53">
        <v>28.572149441329451</v>
      </c>
      <c r="F10" s="53">
        <v>0.5</v>
      </c>
      <c r="G10" s="53">
        <v>13.778604042082264</v>
      </c>
      <c r="H10" s="53">
        <v>6.8640403202355404</v>
      </c>
      <c r="I10" s="53">
        <v>0.12330601639016592</v>
      </c>
      <c r="J10" s="53">
        <v>1.9576579416126194</v>
      </c>
      <c r="K10" s="53">
        <v>21.267124140529763</v>
      </c>
      <c r="L10" s="53">
        <v>8.4642781611705864</v>
      </c>
      <c r="M10" s="53">
        <v>21.38856475880004</v>
      </c>
      <c r="N10" s="53">
        <v>0.83131018398200462</v>
      </c>
      <c r="O10" s="53">
        <v>1.5851648909320635</v>
      </c>
      <c r="P10" s="53">
        <f t="shared" si="0"/>
        <v>48.163914619470489</v>
      </c>
      <c r="Q10" s="53">
        <v>9.6403023597346902</v>
      </c>
      <c r="R10" s="53">
        <v>0.2424933221544705</v>
      </c>
      <c r="S10" s="53">
        <v>4.8073217726396962</v>
      </c>
      <c r="T10" s="53">
        <v>94.633911368015404</v>
      </c>
      <c r="U10" s="53">
        <v>0.55876685934489956</v>
      </c>
      <c r="V10" s="53">
        <v>0.18707169444049174</v>
      </c>
      <c r="W10" s="53">
        <v>7.6922442380618267E-2</v>
      </c>
      <c r="X10" s="52">
        <v>7.2985402919416114</v>
      </c>
      <c r="Y10" s="53">
        <v>0.10926540913205422</v>
      </c>
      <c r="Z10" s="53">
        <v>0.1</v>
      </c>
      <c r="AA10" s="53">
        <v>0.78631029986962186</v>
      </c>
      <c r="AB10" s="53">
        <v>12.004399780410639</v>
      </c>
      <c r="AC10" s="53">
        <v>0.86491455980813448</v>
      </c>
      <c r="AD10" s="52">
        <v>1.0597880423915218</v>
      </c>
      <c r="AE10" s="52">
        <v>0.42181201868251733</v>
      </c>
    </row>
    <row r="11" spans="1:31" x14ac:dyDescent="0.35">
      <c r="A11" s="53">
        <v>10</v>
      </c>
      <c r="B11" s="53" t="s">
        <v>70</v>
      </c>
      <c r="C11" s="53" t="s">
        <v>256</v>
      </c>
      <c r="D11" s="53">
        <v>3.1586248461181836</v>
      </c>
      <c r="E11" s="53">
        <v>35.513513169872496</v>
      </c>
      <c r="F11" s="53">
        <v>3.412378805267275</v>
      </c>
      <c r="G11" s="53">
        <v>14.278703749904928</v>
      </c>
      <c r="H11" s="53">
        <v>8.0253313642361537</v>
      </c>
      <c r="I11" s="53">
        <v>0.12326905784793687</v>
      </c>
      <c r="J11" s="53">
        <v>2.4277780801532627</v>
      </c>
      <c r="K11" s="53">
        <v>25.142541013287527</v>
      </c>
      <c r="L11" s="53">
        <v>10.430082113753219</v>
      </c>
      <c r="M11" s="53">
        <v>21.35291478777323</v>
      </c>
      <c r="N11" s="53">
        <v>1.0436420076293778</v>
      </c>
      <c r="O11" s="53">
        <v>1.8248340695702703</v>
      </c>
      <c r="P11" s="53">
        <f t="shared" si="0"/>
        <v>48.986846479227637</v>
      </c>
      <c r="Q11" s="53">
        <v>9.8050172092687564</v>
      </c>
      <c r="R11" s="53">
        <v>0.2376873509110283</v>
      </c>
      <c r="S11" s="53">
        <v>1.5407601083201001</v>
      </c>
      <c r="T11" s="53">
        <v>97.45074236623401</v>
      </c>
      <c r="U11" s="53">
        <v>1.0084975254458897</v>
      </c>
      <c r="V11" s="53">
        <v>0.27852174064309021</v>
      </c>
      <c r="W11" s="53">
        <v>0.11678123611594093</v>
      </c>
      <c r="X11" s="52">
        <v>8.6895655217239121</v>
      </c>
      <c r="Y11" s="53">
        <v>0.16122910654674816</v>
      </c>
      <c r="Z11" s="53">
        <v>0.1</v>
      </c>
      <c r="AA11" s="53">
        <v>0.60508474576271176</v>
      </c>
      <c r="AB11" s="53">
        <v>11.661931500352637</v>
      </c>
      <c r="AC11" s="53">
        <v>0.9906646676661669</v>
      </c>
      <c r="AD11" s="52">
        <v>1.1399430028498576</v>
      </c>
      <c r="AE11" s="52">
        <v>0.44245456963026081</v>
      </c>
    </row>
    <row r="12" spans="1:31" x14ac:dyDescent="0.35">
      <c r="A12" s="53">
        <v>11</v>
      </c>
      <c r="B12" s="53" t="s">
        <v>71</v>
      </c>
      <c r="C12" s="53" t="s">
        <v>260</v>
      </c>
      <c r="D12" s="53">
        <v>2.9783449344686708</v>
      </c>
      <c r="E12" s="53">
        <v>32.00564927147898</v>
      </c>
      <c r="F12" s="53">
        <v>3.7415046312761264</v>
      </c>
      <c r="G12" s="53">
        <v>12.21347669991818</v>
      </c>
      <c r="H12" s="53">
        <v>5.4223251556859244</v>
      </c>
      <c r="I12" s="53">
        <v>9.9110266919924028E-2</v>
      </c>
      <c r="J12" s="53">
        <v>2.2174747851014605</v>
      </c>
      <c r="K12" s="53">
        <v>18.288037214651784</v>
      </c>
      <c r="L12" s="53">
        <v>10.075590868464163</v>
      </c>
      <c r="M12" s="53">
        <v>16.062272445037195</v>
      </c>
      <c r="N12" s="53">
        <v>0.81387016486613994</v>
      </c>
      <c r="O12" s="53">
        <v>1.7624021466787592</v>
      </c>
      <c r="P12" s="53">
        <f t="shared" si="0"/>
        <v>49.734181000254253</v>
      </c>
      <c r="Q12" s="53">
        <v>9.9546007886660099</v>
      </c>
      <c r="R12" s="53">
        <v>0.21228618307454813</v>
      </c>
      <c r="S12" s="53">
        <v>11.448433650123206</v>
      </c>
      <c r="T12" s="53">
        <v>87.99718409010913</v>
      </c>
      <c r="U12" s="53">
        <v>0.55438225976766375</v>
      </c>
      <c r="V12" s="53">
        <v>0.18325459225200186</v>
      </c>
      <c r="W12" s="53">
        <v>9.7098864007443109E-2</v>
      </c>
      <c r="X12" s="52">
        <v>6.6989951507273906</v>
      </c>
      <c r="Y12" s="53">
        <v>0.29691286094171065</v>
      </c>
      <c r="Z12" s="53">
        <v>0.1</v>
      </c>
      <c r="AA12" s="53">
        <v>0.60769230769230764</v>
      </c>
      <c r="AB12" s="53">
        <v>11.644021426059437</v>
      </c>
      <c r="AC12" s="53">
        <v>0.86517393042782897</v>
      </c>
      <c r="AD12" s="52">
        <v>0.9098635204719292</v>
      </c>
      <c r="AE12" s="52">
        <v>0.36212294765908193</v>
      </c>
    </row>
    <row r="13" spans="1:31" x14ac:dyDescent="0.35">
      <c r="A13" s="53">
        <v>12</v>
      </c>
      <c r="B13" s="53" t="s">
        <v>72</v>
      </c>
      <c r="C13" s="53" t="s">
        <v>257</v>
      </c>
      <c r="D13" s="53">
        <v>3.4165700095702132</v>
      </c>
      <c r="E13" s="53">
        <v>38.999081329589231</v>
      </c>
      <c r="F13" s="53">
        <v>1.6897271289987836</v>
      </c>
      <c r="G13" s="53">
        <v>49.491233367909487</v>
      </c>
      <c r="H13" s="53">
        <v>12.214776752195185</v>
      </c>
      <c r="I13" s="53">
        <v>0.12254196642685854</v>
      </c>
      <c r="J13" s="53">
        <v>3.9198620739444041</v>
      </c>
      <c r="K13" s="53">
        <v>22.23765465760124</v>
      </c>
      <c r="L13" s="53">
        <v>10.545652802029089</v>
      </c>
      <c r="M13" s="53">
        <v>20.19948134542522</v>
      </c>
      <c r="N13" s="53">
        <v>0.99625473485781157</v>
      </c>
      <c r="O13" s="53">
        <v>1.2685100329956265</v>
      </c>
      <c r="P13" s="53">
        <f t="shared" si="0"/>
        <v>44.634454953475739</v>
      </c>
      <c r="Q13" s="53">
        <v>8.9338594010279486</v>
      </c>
      <c r="R13" s="53">
        <v>0.27755645583321792</v>
      </c>
      <c r="S13" s="53">
        <v>12.991579531784964</v>
      </c>
      <c r="T13" s="53">
        <v>84.010363653187767</v>
      </c>
      <c r="U13" s="53">
        <v>2.9980568150272688</v>
      </c>
      <c r="V13" s="53">
        <v>0.26501358060286068</v>
      </c>
      <c r="W13" s="53">
        <v>0.11647778636378832</v>
      </c>
      <c r="X13" s="52">
        <v>8.398110425154341</v>
      </c>
      <c r="Y13" s="53">
        <v>0.18053197996544657</v>
      </c>
      <c r="Z13" s="53">
        <v>0.1</v>
      </c>
      <c r="AA13" s="53">
        <v>0.54641460234680561</v>
      </c>
      <c r="AB13" s="53">
        <v>11.545211521122226</v>
      </c>
      <c r="AC13" s="53">
        <v>1.1021786927843296</v>
      </c>
      <c r="AD13" s="52">
        <v>1.4296783223774654</v>
      </c>
      <c r="AE13" s="52">
        <v>0.39496424252285778</v>
      </c>
    </row>
    <row r="14" spans="1:31" x14ac:dyDescent="0.35">
      <c r="A14" s="53">
        <v>13</v>
      </c>
      <c r="B14" s="53" t="s">
        <v>73</v>
      </c>
      <c r="C14" s="53" t="s">
        <v>258</v>
      </c>
      <c r="D14" s="53">
        <v>3.9588483985279499</v>
      </c>
      <c r="E14" s="53">
        <v>33.362966961676428</v>
      </c>
      <c r="F14" s="53">
        <v>0.56313282882625126</v>
      </c>
      <c r="G14" s="53">
        <v>10.95954240082769</v>
      </c>
      <c r="H14" s="53">
        <v>7.3170417264704612</v>
      </c>
      <c r="I14" s="53">
        <v>8.6566516741629211</v>
      </c>
      <c r="J14" s="53">
        <v>2.1512424790887925</v>
      </c>
      <c r="K14" s="53">
        <v>24.774112511911174</v>
      </c>
      <c r="L14" s="53">
        <v>10.845103185866314</v>
      </c>
      <c r="M14" s="53">
        <v>10.744469604409018</v>
      </c>
      <c r="N14" s="53">
        <v>0.86989215730018998</v>
      </c>
      <c r="O14" s="53">
        <v>1.3755707562722324</v>
      </c>
      <c r="P14" s="53">
        <f t="shared" si="0"/>
        <v>47.650545280910471</v>
      </c>
      <c r="Q14" s="53">
        <v>9.5375483438903288</v>
      </c>
      <c r="R14" s="53">
        <v>0.20739007315582256</v>
      </c>
      <c r="S14" s="53">
        <v>1.7293015167616659</v>
      </c>
      <c r="T14" s="53">
        <v>97.691044343541662</v>
      </c>
      <c r="U14" s="53">
        <v>0.57965413969667168</v>
      </c>
      <c r="V14" s="53">
        <v>0.1</v>
      </c>
      <c r="W14" s="53">
        <v>0.15724376934812084</v>
      </c>
      <c r="X14" s="52">
        <v>6.16</v>
      </c>
      <c r="Y14" s="53">
        <v>9.7755113047477374E-2</v>
      </c>
      <c r="Z14" s="53">
        <v>0.1</v>
      </c>
      <c r="AA14" s="53">
        <v>0.34823989569752278</v>
      </c>
      <c r="AB14" s="53">
        <v>10.963638865592205</v>
      </c>
      <c r="AC14" s="53">
        <v>0.58626137386261379</v>
      </c>
      <c r="AD14" s="52">
        <v>1.05</v>
      </c>
      <c r="AE14" s="52">
        <v>0.34561098498400489</v>
      </c>
    </row>
    <row r="15" spans="1:31" x14ac:dyDescent="0.35">
      <c r="A15" s="53">
        <v>14</v>
      </c>
      <c r="B15" s="53" t="s">
        <v>218</v>
      </c>
      <c r="C15" s="53" t="s">
        <v>259</v>
      </c>
      <c r="D15" s="53">
        <v>4.1501712568744722</v>
      </c>
      <c r="E15" s="53">
        <v>176.05019551094526</v>
      </c>
      <c r="F15" s="53">
        <v>0.6764431716479109</v>
      </c>
      <c r="G15" s="53">
        <v>28.649616204179047</v>
      </c>
      <c r="H15" s="53">
        <v>110.67651761176322</v>
      </c>
      <c r="I15" s="53">
        <v>0.59736237386352287</v>
      </c>
      <c r="J15" s="53">
        <v>13.434632858701852</v>
      </c>
      <c r="K15" s="53">
        <v>393.47599849884892</v>
      </c>
      <c r="L15" s="53">
        <v>12.983592992461027</v>
      </c>
      <c r="M15" s="53">
        <v>235.10489872168591</v>
      </c>
      <c r="N15" s="53">
        <v>0.91012032498925199</v>
      </c>
      <c r="O15" s="53">
        <v>2.280614647141451</v>
      </c>
      <c r="P15" s="53">
        <f t="shared" si="0"/>
        <v>37.998817061393211</v>
      </c>
      <c r="Q15" s="53">
        <v>7.6056958550455773</v>
      </c>
      <c r="R15" s="53">
        <v>0.27227920065147121</v>
      </c>
      <c r="S15" s="53"/>
      <c r="T15" s="53"/>
      <c r="U15" s="53"/>
      <c r="V15" s="53">
        <v>2.7728943476615444</v>
      </c>
      <c r="W15" s="53">
        <v>0.18709686634815312</v>
      </c>
      <c r="X15" s="52"/>
      <c r="Y15" s="53">
        <v>4.2463332987412317</v>
      </c>
      <c r="Z15" s="53">
        <v>0.1</v>
      </c>
      <c r="AA15" s="53">
        <v>1.7056578947368424</v>
      </c>
      <c r="AB15" s="53">
        <v>11.179785185728836</v>
      </c>
      <c r="AC15" s="53">
        <v>0.53041634239999991</v>
      </c>
      <c r="AD15" s="52"/>
      <c r="AE15" s="52">
        <v>0.16667551997926675</v>
      </c>
    </row>
    <row r="16" spans="1:31" x14ac:dyDescent="0.35">
      <c r="A16" s="53">
        <v>15</v>
      </c>
      <c r="B16" s="53" t="s">
        <v>219</v>
      </c>
      <c r="C16" s="53" t="s">
        <v>261</v>
      </c>
      <c r="D16" s="53">
        <v>1.5057470642888602</v>
      </c>
      <c r="E16" s="53">
        <v>76.034003522384282</v>
      </c>
      <c r="F16" s="53">
        <v>0.5</v>
      </c>
      <c r="G16" s="53">
        <v>13.536675765492928</v>
      </c>
      <c r="H16" s="53">
        <v>17.047184437590083</v>
      </c>
      <c r="I16" s="53">
        <v>5.9554044595540451E-2</v>
      </c>
      <c r="J16" s="53">
        <v>5.3059368630124002</v>
      </c>
      <c r="K16" s="53">
        <v>19.065831364535818</v>
      </c>
      <c r="L16" s="53">
        <v>11.476328088181365</v>
      </c>
      <c r="M16" s="53">
        <v>72.272388619388977</v>
      </c>
      <c r="N16" s="53">
        <v>0.67060011086539406</v>
      </c>
      <c r="O16" s="53">
        <v>2.0692771342201466</v>
      </c>
      <c r="P16" s="53">
        <f t="shared" si="0"/>
        <v>48.131573718678077</v>
      </c>
      <c r="Q16" s="53">
        <v>9.6338291304573715</v>
      </c>
      <c r="R16" s="53">
        <v>0.12641247243644055</v>
      </c>
      <c r="S16" s="53"/>
      <c r="T16" s="53"/>
      <c r="U16" s="53"/>
      <c r="V16" s="53">
        <v>0.24457813365735601</v>
      </c>
      <c r="W16" s="53">
        <v>0.19312504606912295</v>
      </c>
      <c r="X16" s="52"/>
      <c r="Y16" s="53">
        <v>0.38277670738813174</v>
      </c>
      <c r="Z16" s="53">
        <v>0.1</v>
      </c>
      <c r="AA16" s="53">
        <v>1.8859210526315793</v>
      </c>
      <c r="AB16" s="53">
        <v>11.871427768064825</v>
      </c>
      <c r="AC16" s="53">
        <v>8.3775073784639997E-2</v>
      </c>
      <c r="AD16" s="52"/>
      <c r="AE16" s="52">
        <v>0.12758517137235786</v>
      </c>
    </row>
    <row r="17" spans="1:31" x14ac:dyDescent="0.35">
      <c r="A17" s="53">
        <v>16</v>
      </c>
      <c r="B17" s="53" t="s">
        <v>220</v>
      </c>
      <c r="C17" s="53" t="s">
        <v>262</v>
      </c>
      <c r="D17" s="53">
        <v>4.1641969632384805</v>
      </c>
      <c r="E17" s="53">
        <v>120.72044048501155</v>
      </c>
      <c r="F17" s="53">
        <v>0.5</v>
      </c>
      <c r="G17" s="53">
        <v>22.394695413366911</v>
      </c>
      <c r="H17" s="53">
        <v>45.177983928433058</v>
      </c>
      <c r="I17" s="53">
        <v>0.54835647916874819</v>
      </c>
      <c r="J17" s="53">
        <v>4.5138746950830138</v>
      </c>
      <c r="K17" s="53">
        <v>103.8329235756071</v>
      </c>
      <c r="L17" s="53">
        <v>8.8480837579515015</v>
      </c>
      <c r="M17" s="53">
        <v>317.71540727529549</v>
      </c>
      <c r="N17" s="53">
        <v>0.66438984622737174</v>
      </c>
      <c r="O17" s="53">
        <v>3.5502071384294496</v>
      </c>
      <c r="P17" s="53">
        <f t="shared" si="0"/>
        <v>44.20522006776654</v>
      </c>
      <c r="Q17" s="53">
        <v>8.8479454109738676</v>
      </c>
      <c r="R17" s="53">
        <v>0.38930183465963003</v>
      </c>
      <c r="S17" s="53"/>
      <c r="T17" s="53"/>
      <c r="U17" s="53"/>
      <c r="V17" s="53">
        <v>0.75074119922674876</v>
      </c>
      <c r="W17" s="53">
        <v>0.22523857719378348</v>
      </c>
      <c r="X17" s="52"/>
      <c r="Y17" s="53">
        <v>2.8143960816606328</v>
      </c>
      <c r="Z17" s="53">
        <v>0.1</v>
      </c>
      <c r="AA17" s="53">
        <v>2.7477631578947377</v>
      </c>
      <c r="AB17" s="53">
        <v>10.753671322724527</v>
      </c>
      <c r="AC17" s="53">
        <v>0.27930607924799999</v>
      </c>
      <c r="AD17" s="52"/>
      <c r="AE17" s="52">
        <v>0.51023864796359131</v>
      </c>
    </row>
    <row r="18" spans="1:31" x14ac:dyDescent="0.35">
      <c r="A18" s="53">
        <v>17</v>
      </c>
      <c r="B18" s="53" t="s">
        <v>318</v>
      </c>
      <c r="C18" s="53" t="s">
        <v>397</v>
      </c>
      <c r="D18" s="53">
        <v>10.910147533248063</v>
      </c>
      <c r="E18" s="53">
        <v>65.647735531192453</v>
      </c>
      <c r="F18" s="53">
        <v>0.5</v>
      </c>
      <c r="G18" s="53">
        <v>33.989538700090478</v>
      </c>
      <c r="H18" s="53">
        <v>9.7364793752092602</v>
      </c>
      <c r="I18" s="53">
        <v>0.1333533173461231</v>
      </c>
      <c r="J18" s="53">
        <v>10.069299154045293</v>
      </c>
      <c r="K18" s="53">
        <v>36.478103672444398</v>
      </c>
      <c r="L18" s="53">
        <v>23.375270014254884</v>
      </c>
      <c r="M18" s="53">
        <v>48.588730095105888</v>
      </c>
      <c r="N18" s="53"/>
      <c r="O18" s="53"/>
      <c r="P18" s="53">
        <f t="shared" si="0"/>
        <v>48.455175460000007</v>
      </c>
      <c r="Q18" s="53">
        <v>9.6986000000000008</v>
      </c>
      <c r="R18" s="53">
        <v>0.114</v>
      </c>
      <c r="S18" s="53"/>
      <c r="T18" s="53"/>
      <c r="U18" s="53"/>
      <c r="V18" s="53"/>
      <c r="W18" s="53"/>
      <c r="X18" s="53"/>
      <c r="Y18" s="53"/>
      <c r="Z18" s="53"/>
      <c r="AA18" s="53">
        <v>0.23594164456233424</v>
      </c>
      <c r="AB18" s="53">
        <v>10.843999999999999</v>
      </c>
      <c r="AC18" s="53">
        <v>0.495</v>
      </c>
      <c r="AD18" s="53"/>
      <c r="AE18" s="53"/>
    </row>
    <row r="19" spans="1:31" x14ac:dyDescent="0.35">
      <c r="A19" s="53">
        <v>18</v>
      </c>
      <c r="B19" s="53" t="s">
        <v>5</v>
      </c>
      <c r="C19" s="53" t="s">
        <v>236</v>
      </c>
      <c r="D19" s="53">
        <v>6.0204984442074618</v>
      </c>
      <c r="E19" s="53">
        <v>23.531992214029618</v>
      </c>
      <c r="F19" s="53">
        <v>0.72793610149223675</v>
      </c>
      <c r="G19" s="53">
        <v>10.204031571138815</v>
      </c>
      <c r="H19" s="53">
        <v>2.07420123889163</v>
      </c>
      <c r="I19" s="53">
        <v>0.1</v>
      </c>
      <c r="J19" s="53">
        <v>1.8134972516406367</v>
      </c>
      <c r="K19" s="53">
        <v>11.57084181566405</v>
      </c>
      <c r="L19" s="53">
        <v>13.592594898800892</v>
      </c>
      <c r="M19" s="53">
        <v>14.1711368370899</v>
      </c>
      <c r="N19" s="53">
        <v>0.87791886229772298</v>
      </c>
      <c r="O19" s="53">
        <v>1.6626596657833692</v>
      </c>
      <c r="P19" s="53">
        <f t="shared" si="0"/>
        <v>53.411348461708549</v>
      </c>
      <c r="Q19" s="53">
        <v>10.690608366867867</v>
      </c>
      <c r="R19" s="53">
        <v>0.19675463351542399</v>
      </c>
      <c r="S19" s="53">
        <v>4.8583721764073147</v>
      </c>
      <c r="T19" s="53">
        <v>88.705629257798492</v>
      </c>
      <c r="U19" s="53">
        <v>6.4359985657941934</v>
      </c>
      <c r="V19" s="53">
        <v>0.1</v>
      </c>
      <c r="W19" s="53">
        <v>0.18157346255015949</v>
      </c>
      <c r="X19" s="52">
        <v>7.9496025198740057</v>
      </c>
      <c r="Y19" s="53">
        <v>0.16543541723338356</v>
      </c>
      <c r="Z19" s="53">
        <v>0.1</v>
      </c>
      <c r="AA19" s="53">
        <v>0.28232931726907634</v>
      </c>
      <c r="AB19" s="53">
        <v>11.60203964717161</v>
      </c>
      <c r="AC19" s="53">
        <v>1.0044169081642851</v>
      </c>
      <c r="AD19" s="52">
        <v>0.94995250237488116</v>
      </c>
      <c r="AE19" s="52">
        <v>0.38275551411711017</v>
      </c>
    </row>
    <row r="20" spans="1:31" x14ac:dyDescent="0.35">
      <c r="A20" s="53">
        <v>19</v>
      </c>
      <c r="B20" s="53" t="s">
        <v>7</v>
      </c>
      <c r="C20" s="53" t="s">
        <v>237</v>
      </c>
      <c r="D20" s="53">
        <v>6.6345292348937059</v>
      </c>
      <c r="E20" s="53">
        <v>26.529924262228697</v>
      </c>
      <c r="F20" s="53">
        <v>0.5</v>
      </c>
      <c r="G20" s="53">
        <v>14.362520914962586</v>
      </c>
      <c r="H20" s="53">
        <v>4.3397468940847981</v>
      </c>
      <c r="I20" s="53">
        <v>0.1</v>
      </c>
      <c r="J20" s="53">
        <v>4.5450092813654246</v>
      </c>
      <c r="K20" s="53">
        <v>14.378863759365602</v>
      </c>
      <c r="L20" s="53">
        <v>20.753443301939839</v>
      </c>
      <c r="M20" s="53">
        <v>13.058780812889445</v>
      </c>
      <c r="N20" s="53">
        <v>1.316324030728887</v>
      </c>
      <c r="O20" s="53">
        <v>2.894149495532476</v>
      </c>
      <c r="P20" s="53">
        <f t="shared" si="0"/>
        <v>47.821245318565992</v>
      </c>
      <c r="Q20" s="53">
        <v>9.5717150014143009</v>
      </c>
      <c r="R20" s="53">
        <v>0.29294330201259311</v>
      </c>
      <c r="S20" s="53">
        <v>4.5937668888488616</v>
      </c>
      <c r="T20" s="53">
        <v>82.354530715186456</v>
      </c>
      <c r="U20" s="53">
        <v>13.051702395964682</v>
      </c>
      <c r="V20" s="53">
        <v>0.1</v>
      </c>
      <c r="W20" s="53">
        <v>0.19868829980868638</v>
      </c>
      <c r="X20" s="52">
        <v>6.9398265043373915</v>
      </c>
      <c r="Y20" s="53">
        <v>0.59967148594908126</v>
      </c>
      <c r="Z20" s="53">
        <v>0.11531404466992426</v>
      </c>
      <c r="AA20" s="53">
        <v>0.19129852744310577</v>
      </c>
      <c r="AB20" s="53">
        <v>11.703407218351744</v>
      </c>
      <c r="AC20" s="53">
        <v>1.13076</v>
      </c>
      <c r="AD20" s="52">
        <v>0.73998150046248856</v>
      </c>
      <c r="AE20" s="52">
        <v>0.36418046440714008</v>
      </c>
    </row>
    <row r="21" spans="1:31" x14ac:dyDescent="0.35">
      <c r="A21" s="53">
        <v>20</v>
      </c>
      <c r="B21" s="53" t="s">
        <v>9</v>
      </c>
      <c r="C21" s="53" t="s">
        <v>238</v>
      </c>
      <c r="D21" s="53">
        <v>6.4261632668424102</v>
      </c>
      <c r="E21" s="53">
        <v>19.99933973520848</v>
      </c>
      <c r="F21" s="53">
        <v>0.5</v>
      </c>
      <c r="G21" s="53">
        <v>9.0263457774821418</v>
      </c>
      <c r="H21" s="53">
        <v>2.1883453625791036</v>
      </c>
      <c r="I21" s="53">
        <v>0.1</v>
      </c>
      <c r="J21" s="53">
        <v>1.9552925841664004</v>
      </c>
      <c r="K21" s="53">
        <v>14.153091347318462</v>
      </c>
      <c r="L21" s="53">
        <v>13.228382773609459</v>
      </c>
      <c r="M21" s="53">
        <v>10.940032397436708</v>
      </c>
      <c r="N21" s="53">
        <v>0.75117320500965601</v>
      </c>
      <c r="O21" s="53">
        <v>1.7665103263928639</v>
      </c>
      <c r="P21" s="53">
        <f t="shared" si="0"/>
        <v>52.240579640200771</v>
      </c>
      <c r="Q21" s="53">
        <v>10.456271820059801</v>
      </c>
      <c r="R21" s="53">
        <v>0.15427124971251385</v>
      </c>
      <c r="S21" s="53">
        <v>12.335864225100494</v>
      </c>
      <c r="T21" s="53">
        <v>82.903081732916476</v>
      </c>
      <c r="U21" s="53">
        <v>4.7610540419830301</v>
      </c>
      <c r="V21" s="53">
        <v>0.1</v>
      </c>
      <c r="W21" s="53">
        <v>0.16449185843446551</v>
      </c>
      <c r="X21" s="52">
        <v>4.6694163229596306</v>
      </c>
      <c r="Y21" s="53">
        <v>0.10896563516199761</v>
      </c>
      <c r="Z21" s="53">
        <v>0.1</v>
      </c>
      <c r="AA21" s="53">
        <v>0.23681392235609106</v>
      </c>
      <c r="AB21" s="53">
        <v>11.702505140829624</v>
      </c>
      <c r="AC21" s="53">
        <v>0.55806516090345792</v>
      </c>
      <c r="AD21" s="52">
        <v>0.64991876015498062</v>
      </c>
      <c r="AE21" s="52">
        <v>0.31688926020746139</v>
      </c>
    </row>
    <row r="22" spans="1:31" x14ac:dyDescent="0.35">
      <c r="A22" s="53">
        <v>21</v>
      </c>
      <c r="B22" s="53" t="s">
        <v>11</v>
      </c>
      <c r="C22" s="53" t="s">
        <v>239</v>
      </c>
      <c r="D22" s="53">
        <v>5.2252708966223711</v>
      </c>
      <c r="E22" s="53">
        <v>21.706263919409366</v>
      </c>
      <c r="F22" s="53">
        <v>1.1033265648712318</v>
      </c>
      <c r="G22" s="53">
        <v>9.4153673443071568</v>
      </c>
      <c r="H22" s="53">
        <v>4.9168093175412544</v>
      </c>
      <c r="I22" s="53">
        <v>0.1</v>
      </c>
      <c r="J22" s="53">
        <v>2.0421445354738661</v>
      </c>
      <c r="K22" s="53">
        <v>12.244646827902301</v>
      </c>
      <c r="L22" s="53">
        <v>12.463664768589201</v>
      </c>
      <c r="M22" s="53">
        <v>14.481879195702486</v>
      </c>
      <c r="N22" s="53">
        <v>0.77473088293835513</v>
      </c>
      <c r="O22" s="53">
        <v>1.6159505770143821</v>
      </c>
      <c r="P22" s="53">
        <f t="shared" si="0"/>
        <v>49.558959469359486</v>
      </c>
      <c r="Q22" s="53">
        <v>9.9195291265906373</v>
      </c>
      <c r="R22" s="53">
        <v>0.17595608425011283</v>
      </c>
      <c r="S22" s="53">
        <v>9.1422226334782977</v>
      </c>
      <c r="T22" s="53">
        <v>82.696400481169619</v>
      </c>
      <c r="U22" s="53">
        <v>8.1613768853520838</v>
      </c>
      <c r="V22" s="53">
        <v>0.1</v>
      </c>
      <c r="W22" s="53">
        <v>0.15198880255777325</v>
      </c>
      <c r="X22" s="52">
        <v>5.3491976203569465</v>
      </c>
      <c r="Y22" s="53">
        <v>0.1216194339245019</v>
      </c>
      <c r="Z22" s="53">
        <v>0.1</v>
      </c>
      <c r="AA22" s="53">
        <v>0.32115127175368141</v>
      </c>
      <c r="AB22" s="53">
        <v>11.738449800872521</v>
      </c>
      <c r="AC22" s="53">
        <v>0.69793020697930208</v>
      </c>
      <c r="AD22" s="52">
        <v>0.72989051642253655</v>
      </c>
      <c r="AE22" s="52">
        <v>0.37443061444444892</v>
      </c>
    </row>
    <row r="23" spans="1:31" x14ac:dyDescent="0.35">
      <c r="A23" s="53">
        <v>22</v>
      </c>
      <c r="B23" s="53" t="s">
        <v>13</v>
      </c>
      <c r="C23" s="53" t="s">
        <v>240</v>
      </c>
      <c r="D23" s="53">
        <v>10.798356317378504</v>
      </c>
      <c r="E23" s="53">
        <v>26.546664697706504</v>
      </c>
      <c r="F23" s="53">
        <v>0.5</v>
      </c>
      <c r="G23" s="53">
        <v>10.799041768298181</v>
      </c>
      <c r="H23" s="53">
        <v>2.6544285218628274</v>
      </c>
      <c r="I23" s="53">
        <v>0.1</v>
      </c>
      <c r="J23" s="53">
        <v>5.6634687927654239</v>
      </c>
      <c r="K23" s="53">
        <v>13.486139683811475</v>
      </c>
      <c r="L23" s="53">
        <v>17.783285559598408</v>
      </c>
      <c r="M23" s="53">
        <v>15.085101690813483</v>
      </c>
      <c r="N23" s="53">
        <v>0.62969296369650807</v>
      </c>
      <c r="O23" s="53">
        <v>1.2403653120214972</v>
      </c>
      <c r="P23" s="53">
        <f t="shared" si="0"/>
        <v>47.861169021550673</v>
      </c>
      <c r="Q23" s="53">
        <v>9.5797059749706115</v>
      </c>
      <c r="R23" s="53">
        <v>0.18073484936467907</v>
      </c>
      <c r="S23" s="53">
        <v>26.577229876722257</v>
      </c>
      <c r="T23" s="53">
        <v>67.648658448150826</v>
      </c>
      <c r="U23" s="53">
        <v>5.7741116751269175</v>
      </c>
      <c r="V23" s="53">
        <v>0.1</v>
      </c>
      <c r="W23" s="53">
        <v>5.7003014215391432E-2</v>
      </c>
      <c r="X23" s="52">
        <v>5.1689662067586486</v>
      </c>
      <c r="Y23" s="53">
        <v>0.13911483341715344</v>
      </c>
      <c r="Z23" s="53">
        <v>0.1</v>
      </c>
      <c r="AA23" s="53">
        <v>0.41753681392235614</v>
      </c>
      <c r="AB23" s="53">
        <v>11.471892190107949</v>
      </c>
      <c r="AC23" s="53">
        <v>0.72570228931320602</v>
      </c>
      <c r="AD23" s="52">
        <v>0.86982603479304144</v>
      </c>
      <c r="AE23" s="52">
        <v>0.38890954661822813</v>
      </c>
    </row>
    <row r="24" spans="1:31" x14ac:dyDescent="0.35">
      <c r="A24" s="53">
        <v>23</v>
      </c>
      <c r="B24" s="53" t="s">
        <v>15</v>
      </c>
      <c r="C24" s="53" t="s">
        <v>241</v>
      </c>
      <c r="D24" s="53">
        <v>7.4306408180828489</v>
      </c>
      <c r="E24" s="53">
        <v>19.206942437155746</v>
      </c>
      <c r="F24" s="53">
        <v>0.5</v>
      </c>
      <c r="G24" s="53">
        <v>9.5627873980385587</v>
      </c>
      <c r="H24" s="53">
        <v>2.0523144635555788</v>
      </c>
      <c r="I24" s="53">
        <v>0.1</v>
      </c>
      <c r="J24" s="53">
        <v>2.1007263335775912</v>
      </c>
      <c r="K24" s="53">
        <v>12.429298124485324</v>
      </c>
      <c r="L24" s="53">
        <v>14.383917229273768</v>
      </c>
      <c r="M24" s="53">
        <v>14.604634581471563</v>
      </c>
      <c r="N24" s="53">
        <v>0.71437390224028519</v>
      </c>
      <c r="O24" s="53">
        <v>1.6372694889659807</v>
      </c>
      <c r="P24" s="53">
        <f t="shared" si="0"/>
        <v>50.793295545308972</v>
      </c>
      <c r="Q24" s="53">
        <v>10.16658904851964</v>
      </c>
      <c r="R24" s="53">
        <v>0.141712260253582</v>
      </c>
      <c r="S24" s="53">
        <v>6.7938659058487758</v>
      </c>
      <c r="T24" s="53">
        <v>91.49429386590586</v>
      </c>
      <c r="U24" s="53">
        <v>1.7118402282453644</v>
      </c>
      <c r="V24" s="53">
        <v>0.1</v>
      </c>
      <c r="W24" s="53">
        <v>0.13003164311974863</v>
      </c>
      <c r="X24" s="52">
        <v>5.139100657384958</v>
      </c>
      <c r="Y24" s="53">
        <v>0.1020512508532968</v>
      </c>
      <c r="Z24" s="53">
        <v>0.1</v>
      </c>
      <c r="AA24" s="53">
        <v>0.29437751004016066</v>
      </c>
      <c r="AB24" s="53">
        <v>11.631778032911297</v>
      </c>
      <c r="AC24" s="53">
        <v>0.58614415675297415</v>
      </c>
      <c r="AD24" s="52">
        <v>0.50991076561601723</v>
      </c>
      <c r="AE24" s="52">
        <v>0.28189388565611972</v>
      </c>
    </row>
    <row r="25" spans="1:31" x14ac:dyDescent="0.35">
      <c r="A25" s="53">
        <v>24</v>
      </c>
      <c r="B25" s="53" t="s">
        <v>17</v>
      </c>
      <c r="C25" s="53" t="s">
        <v>242</v>
      </c>
      <c r="D25" s="53">
        <v>5.9950701399057698</v>
      </c>
      <c r="E25" s="53">
        <v>18.985859769401401</v>
      </c>
      <c r="F25" s="53">
        <v>0.5</v>
      </c>
      <c r="G25" s="53">
        <v>10.511330722580352</v>
      </c>
      <c r="H25" s="53">
        <v>2.6142211388245533</v>
      </c>
      <c r="I25" s="53">
        <v>0.1</v>
      </c>
      <c r="J25" s="53">
        <v>2.4596765579347317</v>
      </c>
      <c r="K25" s="53">
        <v>12.515426093191076</v>
      </c>
      <c r="L25" s="53">
        <v>16.425526440210568</v>
      </c>
      <c r="M25" s="53">
        <v>19.312415800679798</v>
      </c>
      <c r="N25" s="53">
        <v>0.85154715782407286</v>
      </c>
      <c r="O25" s="53">
        <v>1.7737792942135526</v>
      </c>
      <c r="P25" s="53">
        <f t="shared" si="0"/>
        <v>49.933945285747924</v>
      </c>
      <c r="Q25" s="53">
        <v>9.994584833319573</v>
      </c>
      <c r="R25" s="53">
        <v>0.22516566549258626</v>
      </c>
      <c r="S25" s="53">
        <v>2.4342223017719817</v>
      </c>
      <c r="T25" s="53">
        <v>92.697333094684112</v>
      </c>
      <c r="U25" s="53">
        <v>4.8684446035439066</v>
      </c>
      <c r="V25" s="53">
        <v>0.1</v>
      </c>
      <c r="W25" s="53">
        <v>8.8332509586998509E-2</v>
      </c>
      <c r="X25" s="52">
        <v>6.5688504511710448</v>
      </c>
      <c r="Y25" s="53">
        <v>0.31737175265133766</v>
      </c>
      <c r="Z25" s="53">
        <v>0.1</v>
      </c>
      <c r="AA25" s="53">
        <v>0.27161981258366802</v>
      </c>
      <c r="AB25" s="53">
        <v>11.6186156814288</v>
      </c>
      <c r="AC25" s="53">
        <v>0.7813693153423289</v>
      </c>
      <c r="AD25" s="52">
        <v>1.2197865373559629</v>
      </c>
      <c r="AE25" s="52">
        <v>0.39712058344254975</v>
      </c>
    </row>
    <row r="26" spans="1:31" x14ac:dyDescent="0.35">
      <c r="A26" s="53">
        <v>25</v>
      </c>
      <c r="B26" s="53" t="s">
        <v>19</v>
      </c>
      <c r="C26" s="53" t="s">
        <v>243</v>
      </c>
      <c r="D26" s="53">
        <v>7.1106219209599208</v>
      </c>
      <c r="E26" s="53">
        <v>20.360698363684392</v>
      </c>
      <c r="F26" s="53">
        <v>1.3454773069543688</v>
      </c>
      <c r="G26" s="53">
        <v>10.115672383735951</v>
      </c>
      <c r="H26" s="53">
        <v>2.2937272738405108</v>
      </c>
      <c r="I26" s="53">
        <v>0.1</v>
      </c>
      <c r="J26" s="53">
        <v>1.9941273580241246</v>
      </c>
      <c r="K26" s="53">
        <v>13.918733293598805</v>
      </c>
      <c r="L26" s="53">
        <v>15.055247578514546</v>
      </c>
      <c r="M26" s="53">
        <v>11.02315059661035</v>
      </c>
      <c r="N26" s="53">
        <v>0.89479250783762754</v>
      </c>
      <c r="O26" s="53">
        <v>1.7899497589582292</v>
      </c>
      <c r="P26" s="53">
        <f t="shared" si="0"/>
        <v>50.195142389249526</v>
      </c>
      <c r="Q26" s="53">
        <v>10.046865032575313</v>
      </c>
      <c r="R26" s="53">
        <v>0.17479861274103264</v>
      </c>
      <c r="S26" s="53">
        <v>7.0237129203859041</v>
      </c>
      <c r="T26" s="53">
        <v>90.054999549184018</v>
      </c>
      <c r="U26" s="53">
        <v>2.921287530430078</v>
      </c>
      <c r="V26" s="53">
        <v>0.1</v>
      </c>
      <c r="W26" s="53">
        <v>0.15014618207034186</v>
      </c>
      <c r="X26" s="52">
        <v>4.8693913260842399</v>
      </c>
      <c r="Y26" s="53">
        <v>0.16649616768227959</v>
      </c>
      <c r="Z26" s="53">
        <v>0.1</v>
      </c>
      <c r="AA26" s="53">
        <v>0.21271753681392239</v>
      </c>
      <c r="AB26" s="53">
        <v>11.626136620954043</v>
      </c>
      <c r="AC26" s="53">
        <v>0.37676929228308681</v>
      </c>
      <c r="AD26" s="52">
        <v>0.87989001374828157</v>
      </c>
      <c r="AE26" s="52">
        <v>0.32306242761412257</v>
      </c>
    </row>
    <row r="27" spans="1:31" s="53" customFormat="1" x14ac:dyDescent="0.35">
      <c r="A27" s="53">
        <v>26</v>
      </c>
      <c r="B27" s="53" t="s">
        <v>21</v>
      </c>
      <c r="C27" s="53" t="s">
        <v>244</v>
      </c>
      <c r="D27" s="53">
        <v>8.1501434495687608</v>
      </c>
      <c r="E27" s="53">
        <v>20.331084981054918</v>
      </c>
      <c r="F27" s="53">
        <v>4.9340273512549269</v>
      </c>
      <c r="G27" s="53">
        <v>9.4252942284678447</v>
      </c>
      <c r="H27" s="53">
        <v>2.0229041824828893</v>
      </c>
      <c r="I27" s="53">
        <v>0.1</v>
      </c>
      <c r="J27" s="53">
        <v>1.9260556203801509</v>
      </c>
      <c r="K27" s="53">
        <v>33.014516437172681</v>
      </c>
      <c r="L27" s="53">
        <v>14.843190895802756</v>
      </c>
      <c r="M27" s="53">
        <v>13.20168869286772</v>
      </c>
      <c r="N27" s="53">
        <v>0.68643314841785597</v>
      </c>
      <c r="O27" s="53">
        <v>1.5496140305230817</v>
      </c>
      <c r="P27" s="53">
        <f t="shared" si="0"/>
        <v>52.045160010040092</v>
      </c>
      <c r="Q27" s="53">
        <v>10.417157384768137</v>
      </c>
      <c r="R27" s="53">
        <v>0.16978627149348705</v>
      </c>
      <c r="S27" s="53">
        <v>7.4348422496570663</v>
      </c>
      <c r="T27" s="53">
        <v>91.220850480109746</v>
      </c>
      <c r="U27" s="53">
        <v>1.3443072702331875</v>
      </c>
      <c r="V27" s="53">
        <v>0.1</v>
      </c>
      <c r="W27" s="53">
        <v>9.8314733302142965E-2</v>
      </c>
      <c r="X27" s="52">
        <v>5.3998650033749165</v>
      </c>
      <c r="Y27" s="53">
        <v>9.7566365235695604E-2</v>
      </c>
      <c r="Z27" s="53">
        <v>0.1</v>
      </c>
      <c r="AA27" s="53">
        <v>0.25020080321285143</v>
      </c>
      <c r="AB27" s="53">
        <v>11.531356710656175</v>
      </c>
      <c r="AC27" s="53">
        <v>0.32095161935225908</v>
      </c>
      <c r="AD27" s="52">
        <v>0.74998125046873831</v>
      </c>
      <c r="AE27" s="52">
        <v>0.33127675613601826</v>
      </c>
    </row>
    <row r="28" spans="1:31" x14ac:dyDescent="0.35">
      <c r="A28" s="53">
        <v>27</v>
      </c>
      <c r="B28" s="53" t="s">
        <v>23</v>
      </c>
      <c r="C28" s="53" t="s">
        <v>245</v>
      </c>
      <c r="D28" s="53">
        <v>7.5597080856103096</v>
      </c>
      <c r="E28" s="53">
        <v>19.935238273103973</v>
      </c>
      <c r="F28" s="53">
        <v>0.77538652702214461</v>
      </c>
      <c r="G28" s="53">
        <v>9.2894012385562732</v>
      </c>
      <c r="H28" s="53">
        <v>2.0217429094566133</v>
      </c>
      <c r="I28" s="53">
        <v>0.1</v>
      </c>
      <c r="J28" s="53">
        <v>1.6517411719554629</v>
      </c>
      <c r="K28" s="53">
        <v>13.504112390572821</v>
      </c>
      <c r="L28" s="53">
        <v>12.863920402138241</v>
      </c>
      <c r="M28" s="53">
        <v>13.400114164837678</v>
      </c>
      <c r="N28" s="53">
        <v>0.68885492248275493</v>
      </c>
      <c r="O28" s="53">
        <v>1.429566655545671</v>
      </c>
      <c r="P28" s="53">
        <f t="shared" si="0"/>
        <v>50.32008789002019</v>
      </c>
      <c r="Q28" s="53">
        <v>10.071873639442803</v>
      </c>
      <c r="R28" s="53">
        <v>0.19982459600921049</v>
      </c>
      <c r="S28" s="53">
        <v>8.2535003684598394</v>
      </c>
      <c r="T28" s="53">
        <v>89.296241709653657</v>
      </c>
      <c r="U28" s="53">
        <v>2.4502579218865037</v>
      </c>
      <c r="V28" s="53">
        <v>0.1</v>
      </c>
      <c r="W28" s="53">
        <v>4.559730917021225E-2</v>
      </c>
      <c r="X28" s="52">
        <v>6.0186458046939437</v>
      </c>
      <c r="Y28" s="53">
        <v>0.11270067549735671</v>
      </c>
      <c r="Z28" s="53">
        <v>0.1</v>
      </c>
      <c r="AA28" s="53">
        <v>0.34926372155287821</v>
      </c>
      <c r="AB28" s="53">
        <v>11.541730072806825</v>
      </c>
      <c r="AC28" s="53">
        <v>0.54416791604197912</v>
      </c>
      <c r="AD28" s="52">
        <v>0.80981779099702578</v>
      </c>
      <c r="AE28" s="52">
        <v>0.42588467793739959</v>
      </c>
    </row>
    <row r="29" spans="1:31" x14ac:dyDescent="0.35">
      <c r="A29" s="53">
        <v>28</v>
      </c>
      <c r="B29" s="53" t="s">
        <v>25</v>
      </c>
      <c r="C29" s="53" t="s">
        <v>246</v>
      </c>
      <c r="D29" s="53">
        <v>5.9882702431823214</v>
      </c>
      <c r="E29" s="53">
        <v>19.742242672561339</v>
      </c>
      <c r="F29" s="53">
        <v>0.5</v>
      </c>
      <c r="G29" s="53">
        <v>10.569792680023459</v>
      </c>
      <c r="H29" s="53">
        <v>2.6253318755722153</v>
      </c>
      <c r="I29" s="53">
        <v>0.1</v>
      </c>
      <c r="J29" s="53">
        <v>1.7817518278183824</v>
      </c>
      <c r="K29" s="53">
        <v>12.208516079142253</v>
      </c>
      <c r="L29" s="53">
        <v>13.006926044786775</v>
      </c>
      <c r="M29" s="53">
        <v>11.462524222749634</v>
      </c>
      <c r="N29" s="53">
        <v>0.82193760385742465</v>
      </c>
      <c r="O29" s="53">
        <v>1.6031822151132706</v>
      </c>
      <c r="P29" s="53">
        <f t="shared" si="0"/>
        <v>49.785609439253051</v>
      </c>
      <c r="Q29" s="53">
        <v>9.9648945055649509</v>
      </c>
      <c r="R29" s="53">
        <v>0.18707025575172101</v>
      </c>
      <c r="S29" s="53">
        <v>9.2624521072796995</v>
      </c>
      <c r="T29" s="53">
        <v>88.553639846743295</v>
      </c>
      <c r="U29" s="53">
        <v>2.1839080459770059</v>
      </c>
      <c r="V29" s="53">
        <v>0.1</v>
      </c>
      <c r="W29" s="53">
        <v>0.1776563578297605</v>
      </c>
      <c r="X29" s="52">
        <v>5.6392950881139861</v>
      </c>
      <c r="Y29" s="53">
        <v>0.14959889317953914</v>
      </c>
      <c r="Z29" s="53">
        <v>0.1</v>
      </c>
      <c r="AA29" s="53">
        <v>0.35729585006693443</v>
      </c>
      <c r="AB29" s="53">
        <v>11.70366300211624</v>
      </c>
      <c r="AC29" s="53">
        <v>0.66981207516993202</v>
      </c>
      <c r="AD29" s="52">
        <v>0.84989376327959021</v>
      </c>
      <c r="AE29" s="52">
        <v>0.36621967474806266</v>
      </c>
    </row>
    <row r="30" spans="1:31" ht="16.5" customHeight="1" x14ac:dyDescent="0.35">
      <c r="A30" s="53">
        <v>29</v>
      </c>
      <c r="B30" s="53" t="s">
        <v>231</v>
      </c>
      <c r="C30" s="53" t="s">
        <v>263</v>
      </c>
      <c r="D30" s="53">
        <v>4.3063236652872554</v>
      </c>
      <c r="E30" s="53">
        <v>44.686472352495095</v>
      </c>
      <c r="F30" s="53">
        <v>0.5</v>
      </c>
      <c r="G30" s="53">
        <v>18.89814916102204</v>
      </c>
      <c r="H30" s="53">
        <v>219.46046093251616</v>
      </c>
      <c r="I30" s="53"/>
      <c r="J30" s="53">
        <v>5.8303176334575895</v>
      </c>
      <c r="K30" s="53">
        <v>23.3408155983448</v>
      </c>
      <c r="L30" s="53">
        <v>12.291268249408255</v>
      </c>
      <c r="M30" s="53">
        <v>115.57072917615012</v>
      </c>
      <c r="N30" s="53">
        <v>0.82914835085027994</v>
      </c>
      <c r="O30" s="53">
        <v>1.5467808581032307</v>
      </c>
      <c r="P30" s="53"/>
      <c r="Q30" s="53"/>
      <c r="R30" s="53"/>
      <c r="S30" s="52"/>
      <c r="T30" s="52"/>
      <c r="U30" s="52"/>
      <c r="V30" s="53">
        <v>0.1</v>
      </c>
      <c r="W30" s="53">
        <v>0.13341988903291527</v>
      </c>
      <c r="X30" s="53"/>
      <c r="Y30" s="53">
        <v>0.6346101075399373</v>
      </c>
      <c r="Z30" s="53">
        <v>0.1</v>
      </c>
      <c r="AA30" s="53"/>
      <c r="AB30" s="53"/>
      <c r="AC30" s="53"/>
      <c r="AD30" s="53"/>
      <c r="AE30" s="53"/>
    </row>
    <row r="31" spans="1:31" ht="16.5" customHeight="1" x14ac:dyDescent="0.35">
      <c r="A31" s="53">
        <v>30</v>
      </c>
      <c r="B31" s="53" t="s">
        <v>232</v>
      </c>
      <c r="C31" s="53" t="s">
        <v>264</v>
      </c>
      <c r="D31" s="53">
        <v>4.6302004858999908</v>
      </c>
      <c r="E31" s="53">
        <v>20.108287076001137</v>
      </c>
      <c r="F31" s="53">
        <v>0.5</v>
      </c>
      <c r="G31" s="53">
        <v>7.5882160065326083</v>
      </c>
      <c r="H31" s="53">
        <v>3.3112312998976292</v>
      </c>
      <c r="I31" s="53"/>
      <c r="J31" s="53">
        <v>3.1609921995602237</v>
      </c>
      <c r="K31" s="53">
        <v>14.308806876079577</v>
      </c>
      <c r="L31" s="53">
        <v>11.463835613743406</v>
      </c>
      <c r="M31" s="53">
        <v>13.957993074929153</v>
      </c>
      <c r="N31" s="53">
        <v>0.44373431610199154</v>
      </c>
      <c r="O31" s="53">
        <v>1.4266282237317502</v>
      </c>
      <c r="P31" s="53"/>
      <c r="Q31" s="53"/>
      <c r="R31" s="53"/>
      <c r="S31" s="52"/>
      <c r="T31" s="52"/>
      <c r="U31" s="52"/>
      <c r="V31" s="53">
        <v>0.1</v>
      </c>
      <c r="W31" s="53">
        <v>0.1</v>
      </c>
      <c r="X31" s="53"/>
      <c r="Y31" s="53">
        <v>0.1905308081540166</v>
      </c>
      <c r="Z31" s="53">
        <v>0.1</v>
      </c>
      <c r="AA31" s="53"/>
      <c r="AB31" s="53"/>
      <c r="AC31" s="53"/>
      <c r="AD31" s="53"/>
      <c r="AE31" s="53"/>
    </row>
    <row r="32" spans="1:31" x14ac:dyDescent="0.35">
      <c r="A32" s="53">
        <v>31</v>
      </c>
      <c r="B32" s="53" t="s">
        <v>233</v>
      </c>
      <c r="C32" s="53" t="s">
        <v>265</v>
      </c>
      <c r="D32" s="53">
        <v>8.31</v>
      </c>
      <c r="E32" s="53">
        <v>19.5</v>
      </c>
      <c r="F32" s="53">
        <v>0.61</v>
      </c>
      <c r="G32" s="53">
        <v>10.5</v>
      </c>
      <c r="H32" s="53">
        <v>1.64</v>
      </c>
      <c r="I32" s="53"/>
      <c r="J32" s="53">
        <v>2.0499999999999998</v>
      </c>
      <c r="K32" s="53">
        <v>12</v>
      </c>
      <c r="L32" s="53">
        <v>16.3</v>
      </c>
      <c r="M32" s="53">
        <v>14.5</v>
      </c>
      <c r="N32" s="52">
        <v>0.54</v>
      </c>
      <c r="O32" s="52">
        <v>1.53</v>
      </c>
      <c r="P32" s="53"/>
      <c r="Q32" s="53"/>
      <c r="R32" s="53"/>
      <c r="S32" s="53"/>
      <c r="T32" s="53"/>
      <c r="U32" s="53"/>
      <c r="V32" s="53">
        <v>0.1</v>
      </c>
      <c r="W32" s="53">
        <v>0.1</v>
      </c>
      <c r="X32" s="53"/>
      <c r="Y32" s="53">
        <v>0.13</v>
      </c>
      <c r="Z32" s="52">
        <v>0.1</v>
      </c>
      <c r="AA32" s="53"/>
      <c r="AB32" s="53"/>
      <c r="AC32" s="53"/>
      <c r="AD32" s="53"/>
      <c r="AE32" s="53"/>
    </row>
    <row r="33" spans="1:31" x14ac:dyDescent="0.35">
      <c r="A33" s="53">
        <v>32</v>
      </c>
      <c r="B33" s="53" t="s">
        <v>234</v>
      </c>
      <c r="C33" s="53" t="s">
        <v>266</v>
      </c>
      <c r="D33" s="53">
        <v>5.08</v>
      </c>
      <c r="E33" s="53">
        <v>17.7</v>
      </c>
      <c r="F33" s="53">
        <v>0.5</v>
      </c>
      <c r="G33" s="53">
        <v>10.4</v>
      </c>
      <c r="H33" s="53">
        <v>3.26</v>
      </c>
      <c r="I33" s="53"/>
      <c r="J33" s="53">
        <v>1.42</v>
      </c>
      <c r="K33" s="53">
        <v>9.82</v>
      </c>
      <c r="L33" s="53">
        <v>12.9</v>
      </c>
      <c r="M33" s="53">
        <v>10.5</v>
      </c>
      <c r="N33" s="52">
        <v>0.79</v>
      </c>
      <c r="O33" s="52">
        <v>1.72</v>
      </c>
      <c r="P33" s="53"/>
      <c r="Q33" s="53"/>
      <c r="R33" s="53"/>
      <c r="S33" s="53"/>
      <c r="T33" s="53"/>
      <c r="U33" s="53"/>
      <c r="V33" s="53">
        <v>0.1</v>
      </c>
      <c r="W33" s="53">
        <v>0.12</v>
      </c>
      <c r="X33" s="53"/>
      <c r="Y33" s="53">
        <v>0.13</v>
      </c>
      <c r="Z33" s="52">
        <v>0.1</v>
      </c>
      <c r="AA33" s="53"/>
      <c r="AB33" s="53"/>
      <c r="AC33" s="53"/>
      <c r="AD33" s="53"/>
      <c r="AE33" s="53"/>
    </row>
    <row r="34" spans="1:31" x14ac:dyDescent="0.35">
      <c r="A34" s="53">
        <v>33</v>
      </c>
      <c r="B34" s="53" t="s">
        <v>229</v>
      </c>
      <c r="C34" s="53" t="s">
        <v>267</v>
      </c>
      <c r="D34" s="53">
        <v>3.67</v>
      </c>
      <c r="E34" s="53">
        <v>15.7</v>
      </c>
      <c r="F34" s="53">
        <v>0.5</v>
      </c>
      <c r="G34" s="53">
        <v>7.17</v>
      </c>
      <c r="H34" s="53">
        <v>24.2</v>
      </c>
      <c r="I34" s="53">
        <v>0.05</v>
      </c>
      <c r="J34" s="53">
        <v>3.38</v>
      </c>
      <c r="K34" s="53">
        <v>16.100000000000001</v>
      </c>
      <c r="L34" s="53">
        <v>10.3</v>
      </c>
      <c r="M34" s="53">
        <v>30.2</v>
      </c>
      <c r="N34" s="53">
        <v>0.48</v>
      </c>
      <c r="O34" s="53">
        <v>1.97</v>
      </c>
      <c r="P34" s="53">
        <f>Q34*4.9961</f>
        <v>46.795681314908407</v>
      </c>
      <c r="Q34" s="53">
        <v>9.3664420878101726</v>
      </c>
      <c r="R34" s="53">
        <v>7.444618094464113E-2</v>
      </c>
      <c r="S34" s="53">
        <v>35.700164744645804</v>
      </c>
      <c r="T34" s="53">
        <v>63.789126853377269</v>
      </c>
      <c r="U34" s="53">
        <v>0.51070840197692746</v>
      </c>
      <c r="V34" s="53">
        <v>0.1</v>
      </c>
      <c r="W34" s="53">
        <v>0.1</v>
      </c>
      <c r="X34" s="52">
        <v>5</v>
      </c>
      <c r="Y34" s="53">
        <v>0.15</v>
      </c>
      <c r="Z34" s="53">
        <v>0.1</v>
      </c>
      <c r="AA34" s="53">
        <v>0.48953974895397484</v>
      </c>
      <c r="AB34" s="53">
        <v>11.898291837178634</v>
      </c>
      <c r="AC34" s="53">
        <v>0.165833006860032</v>
      </c>
      <c r="AD34" s="52">
        <v>2400</v>
      </c>
      <c r="AE34" s="52">
        <v>9.6683955200940058E-2</v>
      </c>
    </row>
    <row r="35" spans="1:31" x14ac:dyDescent="0.35">
      <c r="A35" s="53">
        <v>34</v>
      </c>
      <c r="B35" s="53" t="s">
        <v>230</v>
      </c>
      <c r="C35" s="53" t="s">
        <v>268</v>
      </c>
      <c r="D35" s="53">
        <v>4.5999999999999996</v>
      </c>
      <c r="E35" s="53">
        <v>22</v>
      </c>
      <c r="F35" s="53">
        <v>0.5</v>
      </c>
      <c r="G35" s="53">
        <v>9.1199999999999992</v>
      </c>
      <c r="H35" s="53">
        <v>7.03</v>
      </c>
      <c r="I35" s="53">
        <v>0.05</v>
      </c>
      <c r="J35" s="53">
        <v>3.51</v>
      </c>
      <c r="K35" s="53">
        <v>10.1</v>
      </c>
      <c r="L35" s="53">
        <v>12</v>
      </c>
      <c r="M35" s="53">
        <v>21.9</v>
      </c>
      <c r="N35" s="53">
        <v>0.52</v>
      </c>
      <c r="O35" s="53">
        <v>1.73</v>
      </c>
      <c r="P35" s="53">
        <f>Q35*4.9961</f>
        <v>46.802550695395688</v>
      </c>
      <c r="Q35" s="53">
        <v>9.3678170363675033</v>
      </c>
      <c r="R35" s="53">
        <v>0.10676553927433337</v>
      </c>
      <c r="S35" s="53">
        <v>28.854522327107176</v>
      </c>
      <c r="T35" s="53">
        <v>70.328713931847091</v>
      </c>
      <c r="U35" s="53">
        <v>0.81676374104573313</v>
      </c>
      <c r="V35" s="53">
        <v>0.1</v>
      </c>
      <c r="W35" s="53">
        <v>0.1</v>
      </c>
      <c r="X35" s="52">
        <v>5</v>
      </c>
      <c r="Y35" s="53">
        <v>0.23</v>
      </c>
      <c r="Z35" s="53">
        <v>0.1</v>
      </c>
      <c r="AA35" s="53">
        <v>0.57322175732217573</v>
      </c>
      <c r="AB35" s="53">
        <v>11.780362349292473</v>
      </c>
      <c r="AC35" s="53">
        <v>0.49749902058009599</v>
      </c>
      <c r="AD35" s="52">
        <v>3600</v>
      </c>
      <c r="AE35" s="52">
        <v>0.12140562566390989</v>
      </c>
    </row>
    <row r="36" spans="1:31" x14ac:dyDescent="0.35">
      <c r="A36" s="53">
        <v>35</v>
      </c>
      <c r="B36" s="53" t="s">
        <v>379</v>
      </c>
      <c r="C36" s="53" t="s">
        <v>334</v>
      </c>
      <c r="D36" s="53">
        <v>5.203342773094394</v>
      </c>
      <c r="E36" s="53">
        <v>23.156970205743519</v>
      </c>
      <c r="F36" s="53">
        <v>0.5</v>
      </c>
      <c r="G36" s="53">
        <v>6.7662975771011968</v>
      </c>
      <c r="H36" s="53">
        <v>2.2300869395002296</v>
      </c>
      <c r="I36" s="53">
        <v>0.05</v>
      </c>
      <c r="J36" s="53">
        <v>1.2509990111877816</v>
      </c>
      <c r="K36" s="53">
        <v>8.1407591142867268</v>
      </c>
      <c r="L36" s="53">
        <v>11.516794760504395</v>
      </c>
      <c r="M36" s="53">
        <v>22.327752808507061</v>
      </c>
      <c r="N36" s="53"/>
      <c r="O36" s="53"/>
      <c r="P36" s="53"/>
      <c r="Q36" s="53"/>
      <c r="R36" s="53"/>
      <c r="S36" s="53"/>
      <c r="T36" s="53"/>
      <c r="U36" s="53"/>
      <c r="V36" s="53"/>
      <c r="W36" s="53"/>
      <c r="X36" s="52"/>
      <c r="Y36" s="53"/>
      <c r="Z36" s="53"/>
      <c r="AA36" s="53"/>
      <c r="AB36" s="53"/>
      <c r="AC36" s="53"/>
      <c r="AD36" s="52"/>
      <c r="AE36" s="52"/>
    </row>
    <row r="37" spans="1:31" x14ac:dyDescent="0.35">
      <c r="A37" s="53">
        <v>36</v>
      </c>
      <c r="B37" s="53" t="s">
        <v>380</v>
      </c>
      <c r="C37" s="53" t="s">
        <v>335</v>
      </c>
      <c r="D37" s="53">
        <v>7.7107126273183137</v>
      </c>
      <c r="E37" s="53">
        <v>17.939347793512198</v>
      </c>
      <c r="F37" s="53">
        <v>0.5</v>
      </c>
      <c r="G37" s="53">
        <v>9.1110118132870852</v>
      </c>
      <c r="H37" s="53">
        <v>1.8083829088048873</v>
      </c>
      <c r="I37" s="53">
        <v>0.05</v>
      </c>
      <c r="J37" s="53">
        <v>1.7597626336083847</v>
      </c>
      <c r="K37" s="53">
        <v>9.5346163941197712</v>
      </c>
      <c r="L37" s="53">
        <v>16.010861700911008</v>
      </c>
      <c r="M37" s="53">
        <v>13.6090968519367</v>
      </c>
      <c r="N37" s="53"/>
      <c r="O37" s="53"/>
      <c r="P37" s="53"/>
      <c r="Q37" s="53"/>
      <c r="R37" s="53"/>
      <c r="S37" s="53"/>
      <c r="T37" s="53"/>
      <c r="U37" s="53"/>
      <c r="V37" s="53"/>
      <c r="W37" s="53"/>
      <c r="X37" s="52"/>
      <c r="Y37" s="53"/>
      <c r="Z37" s="53"/>
      <c r="AA37" s="53"/>
      <c r="AB37" s="53"/>
      <c r="AC37" s="53"/>
      <c r="AD37" s="52"/>
      <c r="AE37" s="52"/>
    </row>
    <row r="38" spans="1:31" x14ac:dyDescent="0.35">
      <c r="A38" s="53">
        <v>37</v>
      </c>
      <c r="B38" s="53" t="s">
        <v>381</v>
      </c>
      <c r="C38" s="53" t="s">
        <v>336</v>
      </c>
      <c r="D38" s="53">
        <v>6.6772687806324038</v>
      </c>
      <c r="E38" s="53">
        <v>16.274804038798088</v>
      </c>
      <c r="F38" s="53">
        <v>0.5</v>
      </c>
      <c r="G38" s="53">
        <v>7.3215230562633833</v>
      </c>
      <c r="H38" s="53">
        <v>2.2036540243236522</v>
      </c>
      <c r="I38" s="53">
        <v>0.05</v>
      </c>
      <c r="J38" s="53">
        <v>1.0758383022986941</v>
      </c>
      <c r="K38" s="53">
        <v>8.0786429258633934</v>
      </c>
      <c r="L38" s="53">
        <v>14.116554706738054</v>
      </c>
      <c r="M38" s="53">
        <v>13.204238507473425</v>
      </c>
      <c r="N38" s="53"/>
      <c r="O38" s="53"/>
      <c r="P38" s="53"/>
      <c r="Q38" s="53"/>
      <c r="R38" s="53"/>
      <c r="S38" s="53"/>
      <c r="T38" s="53"/>
      <c r="U38" s="53"/>
      <c r="V38" s="53"/>
      <c r="W38" s="53"/>
      <c r="X38" s="52"/>
      <c r="Y38" s="53"/>
      <c r="Z38" s="53"/>
      <c r="AA38" s="53"/>
      <c r="AB38" s="53"/>
      <c r="AC38" s="53"/>
      <c r="AD38" s="52"/>
      <c r="AE38" s="52"/>
    </row>
    <row r="39" spans="1:31" x14ac:dyDescent="0.35">
      <c r="A39" s="53">
        <v>38</v>
      </c>
      <c r="B39" s="53" t="s">
        <v>382</v>
      </c>
      <c r="C39" s="53" t="s">
        <v>337</v>
      </c>
      <c r="D39" s="53">
        <v>4.0510040337344781</v>
      </c>
      <c r="E39" s="53">
        <v>107.40174621377082</v>
      </c>
      <c r="F39" s="53">
        <v>0.5</v>
      </c>
      <c r="G39" s="53">
        <v>11.95810761095767</v>
      </c>
      <c r="H39" s="53">
        <v>2.6020407186177512</v>
      </c>
      <c r="I39" s="53">
        <v>5.0184944516645007E-2</v>
      </c>
      <c r="J39" s="53">
        <v>1.9706354346488164</v>
      </c>
      <c r="K39" s="53">
        <v>12.288155822354589</v>
      </c>
      <c r="L39" s="53">
        <v>11.325176974716985</v>
      </c>
      <c r="M39" s="53">
        <v>13.309489364539859</v>
      </c>
      <c r="N39" s="53"/>
      <c r="O39" s="53"/>
      <c r="P39" s="53"/>
      <c r="Q39" s="53"/>
      <c r="R39" s="53"/>
      <c r="S39" s="53"/>
      <c r="T39" s="53"/>
      <c r="U39" s="53"/>
      <c r="V39" s="53"/>
      <c r="W39" s="53"/>
      <c r="X39" s="52"/>
      <c r="Y39" s="53"/>
      <c r="Z39" s="53"/>
      <c r="AA39" s="53"/>
      <c r="AB39" s="53"/>
      <c r="AC39" s="53"/>
      <c r="AD39" s="52"/>
      <c r="AE39" s="52"/>
    </row>
    <row r="40" spans="1:31" x14ac:dyDescent="0.35">
      <c r="A40" s="53">
        <v>39</v>
      </c>
      <c r="B40" s="53" t="s">
        <v>383</v>
      </c>
      <c r="C40" s="53" t="s">
        <v>338</v>
      </c>
      <c r="D40" s="53">
        <v>8.3604576370070589</v>
      </c>
      <c r="E40" s="53">
        <v>16.425701430768132</v>
      </c>
      <c r="F40" s="53">
        <v>0.5</v>
      </c>
      <c r="G40" s="53">
        <v>8.6462235878221101</v>
      </c>
      <c r="H40" s="53">
        <v>1.6532804955256222</v>
      </c>
      <c r="I40" s="53">
        <v>0.05</v>
      </c>
      <c r="J40" s="53">
        <v>1.6174654093005472</v>
      </c>
      <c r="K40" s="53">
        <v>9.6644033313185851</v>
      </c>
      <c r="L40" s="53">
        <v>16.781691310147757</v>
      </c>
      <c r="M40" s="53">
        <v>12.349555740226538</v>
      </c>
      <c r="N40" s="53"/>
      <c r="O40" s="53"/>
      <c r="P40" s="53"/>
      <c r="Q40" s="53"/>
      <c r="R40" s="53"/>
      <c r="S40" s="53"/>
      <c r="T40" s="53"/>
      <c r="U40" s="53"/>
      <c r="V40" s="53"/>
      <c r="W40" s="53"/>
      <c r="X40" s="52"/>
      <c r="Y40" s="53"/>
      <c r="Z40" s="53"/>
      <c r="AA40" s="53"/>
      <c r="AB40" s="53"/>
      <c r="AC40" s="53"/>
      <c r="AD40" s="52"/>
      <c r="AE40" s="52"/>
    </row>
    <row r="41" spans="1:31" x14ac:dyDescent="0.35">
      <c r="A41" s="53">
        <v>40</v>
      </c>
      <c r="B41" s="53" t="s">
        <v>384</v>
      </c>
      <c r="C41" s="53" t="s">
        <v>339</v>
      </c>
      <c r="D41" s="53">
        <v>7.1352173965567944</v>
      </c>
      <c r="E41" s="53">
        <v>49.106225034922005</v>
      </c>
      <c r="F41" s="53">
        <v>0.5</v>
      </c>
      <c r="G41" s="53">
        <v>14.043690407519991</v>
      </c>
      <c r="H41" s="53">
        <v>2.4239591593112668</v>
      </c>
      <c r="I41" s="53">
        <v>0.05</v>
      </c>
      <c r="J41" s="53">
        <v>2.40963993835918</v>
      </c>
      <c r="K41" s="53">
        <v>12.627164468506789</v>
      </c>
      <c r="L41" s="53">
        <v>16.84647311580439</v>
      </c>
      <c r="M41" s="53">
        <v>12.013770595584527</v>
      </c>
      <c r="N41" s="53"/>
      <c r="O41" s="53"/>
      <c r="P41" s="53"/>
      <c r="Q41" s="53"/>
      <c r="R41" s="53"/>
      <c r="S41" s="53"/>
      <c r="T41" s="53"/>
      <c r="U41" s="53"/>
      <c r="V41" s="53"/>
      <c r="W41" s="53"/>
      <c r="X41" s="52"/>
      <c r="Y41" s="53"/>
      <c r="Z41" s="53"/>
      <c r="AA41" s="53"/>
      <c r="AB41" s="53"/>
      <c r="AC41" s="53"/>
      <c r="AD41" s="52"/>
      <c r="AE41" s="52"/>
    </row>
    <row r="42" spans="1:31" x14ac:dyDescent="0.35">
      <c r="A42" s="53">
        <v>41</v>
      </c>
      <c r="B42" s="53" t="s">
        <v>385</v>
      </c>
      <c r="C42" s="53" t="s">
        <v>340</v>
      </c>
      <c r="D42" s="53">
        <v>5.457260075522929</v>
      </c>
      <c r="E42" s="53">
        <v>31.429785299484497</v>
      </c>
      <c r="F42" s="53">
        <v>0.5</v>
      </c>
      <c r="G42" s="53">
        <v>15.149284884586191</v>
      </c>
      <c r="H42" s="53">
        <v>4.084148731958674</v>
      </c>
      <c r="I42" s="53">
        <v>7.460253974602539E-2</v>
      </c>
      <c r="J42" s="53">
        <v>2.0760206862349113</v>
      </c>
      <c r="K42" s="53">
        <v>15.509215129019356</v>
      </c>
      <c r="L42" s="53">
        <v>13.705052228076195</v>
      </c>
      <c r="M42" s="53">
        <v>13.367130659618057</v>
      </c>
      <c r="N42" s="53"/>
      <c r="O42" s="53"/>
      <c r="P42" s="53"/>
      <c r="Q42" s="53"/>
      <c r="R42" s="53"/>
      <c r="S42" s="53"/>
      <c r="T42" s="53"/>
      <c r="U42" s="53"/>
      <c r="V42" s="53"/>
      <c r="W42" s="53"/>
      <c r="X42" s="52"/>
      <c r="Y42" s="53"/>
      <c r="Z42" s="53"/>
      <c r="AA42" s="53"/>
      <c r="AB42" s="53"/>
      <c r="AC42" s="53"/>
      <c r="AD42" s="52"/>
      <c r="AE42" s="52"/>
    </row>
    <row r="43" spans="1:31" x14ac:dyDescent="0.35">
      <c r="A43" s="53">
        <v>42</v>
      </c>
      <c r="B43" s="53" t="s">
        <v>386</v>
      </c>
      <c r="C43" s="53" t="s">
        <v>341</v>
      </c>
      <c r="D43" s="53">
        <v>8.4111187422787452</v>
      </c>
      <c r="E43" s="53">
        <v>30.866269192524303</v>
      </c>
      <c r="F43" s="53">
        <v>0.5</v>
      </c>
      <c r="G43" s="53">
        <v>13.408912168406546</v>
      </c>
      <c r="H43" s="53">
        <v>4.0022847633486665</v>
      </c>
      <c r="I43" s="53">
        <v>0.05</v>
      </c>
      <c r="J43" s="53">
        <v>2.1818831057876515</v>
      </c>
      <c r="K43" s="53">
        <v>12.684446764009259</v>
      </c>
      <c r="L43" s="53">
        <v>16.531681534459768</v>
      </c>
      <c r="M43" s="53">
        <v>16.578939441886824</v>
      </c>
      <c r="N43" s="53"/>
      <c r="O43" s="53"/>
      <c r="P43" s="53"/>
      <c r="Q43" s="53"/>
      <c r="R43" s="53"/>
      <c r="S43" s="53"/>
      <c r="T43" s="53"/>
      <c r="U43" s="53"/>
      <c r="V43" s="53"/>
      <c r="W43" s="53"/>
      <c r="X43" s="52"/>
      <c r="Y43" s="53"/>
      <c r="Z43" s="53"/>
      <c r="AA43" s="53"/>
      <c r="AB43" s="53"/>
      <c r="AC43" s="53"/>
      <c r="AD43" s="52"/>
      <c r="AE43" s="52"/>
    </row>
    <row r="44" spans="1:31" x14ac:dyDescent="0.35">
      <c r="A44" s="53">
        <v>43</v>
      </c>
      <c r="B44" s="53" t="s">
        <v>387</v>
      </c>
      <c r="C44" s="53" t="s">
        <v>342</v>
      </c>
      <c r="D44" s="53">
        <v>7.7899686329786428</v>
      </c>
      <c r="E44" s="53">
        <v>22.009087805211031</v>
      </c>
      <c r="F44" s="53">
        <v>0.5</v>
      </c>
      <c r="G44" s="53">
        <v>12.319341558564926</v>
      </c>
      <c r="H44" s="53">
        <v>2.3170626133745054</v>
      </c>
      <c r="I44" s="53">
        <v>0.05</v>
      </c>
      <c r="J44" s="53">
        <v>1.7353315493349819</v>
      </c>
      <c r="K44" s="53">
        <v>11.152098488616183</v>
      </c>
      <c r="L44" s="53">
        <v>14.622382688552772</v>
      </c>
      <c r="M44" s="53">
        <v>18.438880295407397</v>
      </c>
      <c r="N44" s="53"/>
      <c r="O44" s="53"/>
      <c r="P44" s="53"/>
      <c r="Q44" s="53"/>
      <c r="R44" s="53"/>
      <c r="S44" s="53"/>
      <c r="T44" s="53"/>
      <c r="U44" s="53"/>
      <c r="V44" s="53"/>
      <c r="W44" s="53"/>
      <c r="X44" s="52"/>
      <c r="Y44" s="53"/>
      <c r="Z44" s="53"/>
      <c r="AA44" s="53"/>
      <c r="AB44" s="53"/>
      <c r="AC44" s="53"/>
      <c r="AD44" s="52"/>
      <c r="AE44" s="52"/>
    </row>
    <row r="45" spans="1:31" x14ac:dyDescent="0.35">
      <c r="A45" s="53">
        <v>44</v>
      </c>
      <c r="B45" s="53" t="s">
        <v>388</v>
      </c>
      <c r="C45" s="53" t="s">
        <v>343</v>
      </c>
      <c r="D45" s="53">
        <v>7.7737519646067721</v>
      </c>
      <c r="E45" s="53">
        <v>21.637404003569802</v>
      </c>
      <c r="F45" s="53">
        <v>0.5</v>
      </c>
      <c r="G45" s="53">
        <v>9.828857182400089</v>
      </c>
      <c r="H45" s="53">
        <v>1.4240626170278845</v>
      </c>
      <c r="I45" s="53">
        <v>0.05</v>
      </c>
      <c r="J45" s="53">
        <v>1.4074990061951196</v>
      </c>
      <c r="K45" s="53">
        <v>9.8441178434541303</v>
      </c>
      <c r="L45" s="53">
        <v>14.281354770357602</v>
      </c>
      <c r="M45" s="53">
        <v>21.162625587461498</v>
      </c>
      <c r="N45" s="53"/>
      <c r="O45" s="53"/>
      <c r="P45" s="53"/>
      <c r="Q45" s="53"/>
      <c r="R45" s="53"/>
      <c r="S45" s="53"/>
      <c r="T45" s="53"/>
      <c r="U45" s="53"/>
      <c r="V45" s="53"/>
      <c r="W45" s="53"/>
      <c r="X45" s="52"/>
      <c r="Y45" s="53"/>
      <c r="Z45" s="53"/>
      <c r="AA45" s="53"/>
      <c r="AB45" s="53"/>
      <c r="AC45" s="53"/>
      <c r="AD45" s="52"/>
      <c r="AE45" s="52"/>
    </row>
    <row r="46" spans="1:31" x14ac:dyDescent="0.35">
      <c r="A46" s="53">
        <v>45</v>
      </c>
      <c r="B46" s="53" t="s">
        <v>389</v>
      </c>
      <c r="C46" s="53" t="s">
        <v>344</v>
      </c>
      <c r="D46" s="53">
        <v>6.3463669069710384</v>
      </c>
      <c r="E46" s="53">
        <v>26.945973356597683</v>
      </c>
      <c r="F46" s="53">
        <v>0.5</v>
      </c>
      <c r="G46" s="53">
        <v>15.194789240577771</v>
      </c>
      <c r="H46" s="53">
        <v>3.2341716330915884</v>
      </c>
      <c r="I46" s="53">
        <v>0.05</v>
      </c>
      <c r="J46" s="53">
        <v>4.4370373091102442</v>
      </c>
      <c r="K46" s="53">
        <v>12.132757540064679</v>
      </c>
      <c r="L46" s="53">
        <v>15.018865153696417</v>
      </c>
      <c r="M46" s="53">
        <v>12.170937736629881</v>
      </c>
      <c r="N46" s="53"/>
      <c r="O46" s="53"/>
      <c r="P46" s="53"/>
      <c r="Q46" s="53"/>
      <c r="R46" s="53"/>
      <c r="S46" s="53"/>
      <c r="T46" s="53"/>
      <c r="U46" s="53"/>
      <c r="V46" s="53"/>
      <c r="W46" s="53"/>
      <c r="X46" s="52"/>
      <c r="Y46" s="53"/>
      <c r="Z46" s="53"/>
      <c r="AA46" s="53"/>
      <c r="AB46" s="53"/>
      <c r="AC46" s="53"/>
      <c r="AD46" s="52"/>
      <c r="AE46" s="52"/>
    </row>
    <row r="47" spans="1:31" x14ac:dyDescent="0.35">
      <c r="A47" s="53">
        <v>46</v>
      </c>
      <c r="B47" s="53" t="s">
        <v>390</v>
      </c>
      <c r="C47" s="53" t="s">
        <v>345</v>
      </c>
      <c r="D47" s="53">
        <v>7.2392286614865959</v>
      </c>
      <c r="E47" s="53">
        <v>19.246511554518442</v>
      </c>
      <c r="F47" s="53">
        <v>0.5</v>
      </c>
      <c r="G47" s="53">
        <v>8.9236861873214224</v>
      </c>
      <c r="H47" s="53">
        <v>4.0252606484924893</v>
      </c>
      <c r="I47" s="53">
        <v>0.05</v>
      </c>
      <c r="J47" s="53">
        <v>1.3284194090411248</v>
      </c>
      <c r="K47" s="53">
        <v>9.7927398388391733</v>
      </c>
      <c r="L47" s="53">
        <v>15.118064549582678</v>
      </c>
      <c r="M47" s="53">
        <v>12.264703773109622</v>
      </c>
      <c r="N47" s="53"/>
      <c r="O47" s="53"/>
      <c r="P47" s="53"/>
      <c r="Q47" s="53"/>
      <c r="R47" s="53"/>
      <c r="S47" s="53"/>
      <c r="T47" s="53"/>
      <c r="U47" s="53"/>
      <c r="V47" s="53"/>
      <c r="W47" s="53"/>
      <c r="X47" s="52"/>
      <c r="Y47" s="53"/>
      <c r="Z47" s="53"/>
      <c r="AA47" s="53"/>
      <c r="AB47" s="53"/>
      <c r="AC47" s="53"/>
      <c r="AD47" s="52"/>
      <c r="AE47" s="52"/>
    </row>
    <row r="48" spans="1:31" x14ac:dyDescent="0.35">
      <c r="A48" s="53">
        <v>47</v>
      </c>
      <c r="B48" s="53" t="s">
        <v>312</v>
      </c>
      <c r="C48" s="53" t="s">
        <v>327</v>
      </c>
      <c r="D48" s="53">
        <v>5.276298365409307</v>
      </c>
      <c r="E48" s="53">
        <v>12.758473486105702</v>
      </c>
      <c r="F48" s="53">
        <v>0.5</v>
      </c>
      <c r="G48" s="53">
        <v>12.139617799927496</v>
      </c>
      <c r="H48" s="53">
        <v>1.556182252193421</v>
      </c>
      <c r="I48" s="53">
        <v>5.7489757169981018E-2</v>
      </c>
      <c r="J48" s="53">
        <v>3.7383454442296702</v>
      </c>
      <c r="K48" s="53">
        <v>10.166273112896743</v>
      </c>
      <c r="L48" s="53">
        <v>10.358399118614903</v>
      </c>
      <c r="M48" s="53">
        <v>10.443829218222252</v>
      </c>
      <c r="N48" s="53"/>
      <c r="O48" s="53"/>
      <c r="P48" s="53">
        <f t="shared" ref="P48:P53" si="1">Q48*4.9961</f>
        <v>50.366183710000001</v>
      </c>
      <c r="Q48" s="53">
        <v>10.081099999999999</v>
      </c>
      <c r="R48" s="53">
        <v>0.1787</v>
      </c>
      <c r="S48" s="53"/>
      <c r="T48" s="53"/>
      <c r="U48" s="53"/>
      <c r="V48" s="53"/>
      <c r="W48" s="53"/>
      <c r="X48" s="53"/>
      <c r="Y48" s="53"/>
      <c r="Z48" s="53"/>
      <c r="AA48" s="53">
        <v>0.33010610079575603</v>
      </c>
      <c r="AB48" s="53">
        <v>11.579800000000001</v>
      </c>
      <c r="AC48" s="53">
        <v>0.49299999999999999</v>
      </c>
      <c r="AD48" s="53"/>
      <c r="AE48" s="53"/>
    </row>
    <row r="49" spans="1:31" x14ac:dyDescent="0.35">
      <c r="A49" s="53">
        <v>48</v>
      </c>
      <c r="B49" s="53" t="s">
        <v>314</v>
      </c>
      <c r="C49" s="53" t="s">
        <v>328</v>
      </c>
      <c r="D49" s="53">
        <v>5.131388963378348</v>
      </c>
      <c r="E49" s="53">
        <v>32.122599936409507</v>
      </c>
      <c r="F49" s="53">
        <v>0.5</v>
      </c>
      <c r="G49" s="53">
        <v>16.8830742335753</v>
      </c>
      <c r="H49" s="53">
        <v>3.6873660577568375</v>
      </c>
      <c r="I49" s="53">
        <v>0.05</v>
      </c>
      <c r="J49" s="53">
        <v>3.9536309495715245</v>
      </c>
      <c r="K49" s="53">
        <v>16.474643285149767</v>
      </c>
      <c r="L49" s="53">
        <v>12.35509994012701</v>
      </c>
      <c r="M49" s="53">
        <v>11.809293092399429</v>
      </c>
      <c r="N49" s="53"/>
      <c r="O49" s="53"/>
      <c r="P49" s="53">
        <f t="shared" si="1"/>
        <v>55.107982220000004</v>
      </c>
      <c r="Q49" s="53">
        <v>11.030200000000001</v>
      </c>
      <c r="R49" s="53">
        <v>9.3299999999999994E-2</v>
      </c>
      <c r="S49" s="53"/>
      <c r="T49" s="53"/>
      <c r="U49" s="53"/>
      <c r="V49" s="53"/>
      <c r="W49" s="53"/>
      <c r="X49" s="53"/>
      <c r="Y49" s="53"/>
      <c r="Z49" s="53"/>
      <c r="AA49" s="53">
        <v>0.37917771883289131</v>
      </c>
      <c r="AB49" s="53">
        <v>12.112</v>
      </c>
      <c r="AC49" s="53">
        <v>0.45100000000000001</v>
      </c>
      <c r="AD49" s="53"/>
      <c r="AE49" s="53"/>
    </row>
    <row r="50" spans="1:31" x14ac:dyDescent="0.35">
      <c r="A50" s="53">
        <v>49</v>
      </c>
      <c r="B50" s="53" t="s">
        <v>316</v>
      </c>
      <c r="C50" s="53" t="s">
        <v>329</v>
      </c>
      <c r="D50" s="53">
        <v>6.2029680230317261</v>
      </c>
      <c r="E50" s="53">
        <v>18.423501668484576</v>
      </c>
      <c r="F50" s="53">
        <v>0.5</v>
      </c>
      <c r="G50" s="53">
        <v>11.04623279881144</v>
      </c>
      <c r="H50" s="53">
        <v>4.2878206395874541</v>
      </c>
      <c r="I50" s="53">
        <v>0.05</v>
      </c>
      <c r="J50" s="53">
        <v>2.2219713119777302</v>
      </c>
      <c r="K50" s="53">
        <v>14.595831139488221</v>
      </c>
      <c r="L50" s="53">
        <v>14.33316887661805</v>
      </c>
      <c r="M50" s="53">
        <v>11.15194022453931</v>
      </c>
      <c r="N50" s="53"/>
      <c r="O50" s="53"/>
      <c r="P50" s="53">
        <f t="shared" si="1"/>
        <v>54.709293440000003</v>
      </c>
      <c r="Q50" s="53">
        <v>10.9504</v>
      </c>
      <c r="R50" s="53">
        <v>0.1198</v>
      </c>
      <c r="S50" s="53">
        <v>1.398836168307966</v>
      </c>
      <c r="T50" s="53">
        <v>97.538048343777973</v>
      </c>
      <c r="U50" s="53">
        <v>1.063115487914061</v>
      </c>
      <c r="V50" s="53">
        <v>0</v>
      </c>
      <c r="W50" s="53"/>
      <c r="X50" s="53"/>
      <c r="Y50" s="53"/>
      <c r="Z50" s="53"/>
      <c r="AA50" s="53">
        <v>0.29562334217506636</v>
      </c>
      <c r="AB50" s="53">
        <v>11.837300000000001</v>
      </c>
      <c r="AC50" s="53">
        <v>0.47499999999999998</v>
      </c>
      <c r="AD50" s="53"/>
      <c r="AE50" s="53"/>
    </row>
    <row r="51" spans="1:31" x14ac:dyDescent="0.35">
      <c r="A51" s="53">
        <v>50</v>
      </c>
      <c r="B51" s="53" t="s">
        <v>320</v>
      </c>
      <c r="C51" s="53" t="s">
        <v>330</v>
      </c>
      <c r="D51" s="53">
        <v>1.5160750884546959</v>
      </c>
      <c r="E51" s="53">
        <v>15.696085056963865</v>
      </c>
      <c r="F51" s="53">
        <v>0.5</v>
      </c>
      <c r="G51" s="53">
        <v>6.4955392577842881</v>
      </c>
      <c r="H51" s="53">
        <v>2.4427059954680987</v>
      </c>
      <c r="I51" s="53">
        <v>6.5761847630473907E-2</v>
      </c>
      <c r="J51" s="53">
        <v>1.9748250134648047</v>
      </c>
      <c r="K51" s="53">
        <v>6.079499057328392</v>
      </c>
      <c r="L51" s="53">
        <v>6.7392561753586628</v>
      </c>
      <c r="M51" s="53">
        <v>7.2239605027226794</v>
      </c>
      <c r="N51" s="53"/>
      <c r="O51" s="53"/>
      <c r="P51" s="53">
        <f t="shared" si="1"/>
        <v>49.00224841</v>
      </c>
      <c r="Q51" s="53">
        <v>9.8080999999999996</v>
      </c>
      <c r="R51" s="53">
        <v>9.2399999999999996E-2</v>
      </c>
      <c r="S51" s="53"/>
      <c r="T51" s="53"/>
      <c r="U51" s="53"/>
      <c r="V51" s="53"/>
      <c r="W51" s="53"/>
      <c r="X51" s="53"/>
      <c r="Y51" s="53"/>
      <c r="Z51" s="53"/>
      <c r="AA51" s="53">
        <v>0.19482758620689658</v>
      </c>
      <c r="AB51" s="53">
        <v>11.867599999999999</v>
      </c>
      <c r="AC51" s="53">
        <v>0.51</v>
      </c>
      <c r="AD51" s="53"/>
      <c r="AE51" s="53"/>
    </row>
    <row r="52" spans="1:31" x14ac:dyDescent="0.35">
      <c r="A52" s="53">
        <v>51</v>
      </c>
      <c r="B52" s="53" t="s">
        <v>322</v>
      </c>
      <c r="C52" s="53" t="s">
        <v>331</v>
      </c>
      <c r="D52" s="53">
        <v>2.4367725628415289</v>
      </c>
      <c r="E52" s="53">
        <v>24.741399625474724</v>
      </c>
      <c r="F52" s="53">
        <v>0.5</v>
      </c>
      <c r="G52" s="53">
        <v>11.050652617111759</v>
      </c>
      <c r="H52" s="53">
        <v>3.7254040600323002</v>
      </c>
      <c r="I52" s="53">
        <v>0.05</v>
      </c>
      <c r="J52" s="53">
        <v>2.9523216155038674</v>
      </c>
      <c r="K52" s="53">
        <v>8.8572704789878873</v>
      </c>
      <c r="L52" s="53">
        <v>9.8293180370629045</v>
      </c>
      <c r="M52" s="53">
        <v>8.4218626883933005</v>
      </c>
      <c r="N52" s="53"/>
      <c r="O52" s="53"/>
      <c r="P52" s="53">
        <f t="shared" si="1"/>
        <v>47.170678150000001</v>
      </c>
      <c r="Q52" s="53">
        <v>9.4414999999999996</v>
      </c>
      <c r="R52" s="53">
        <v>0.14219999999999999</v>
      </c>
      <c r="S52" s="53"/>
      <c r="T52" s="53"/>
      <c r="U52" s="53"/>
      <c r="V52" s="53"/>
      <c r="W52" s="53"/>
      <c r="X52" s="53"/>
      <c r="Y52" s="53"/>
      <c r="Z52" s="53"/>
      <c r="AA52" s="53">
        <v>0.2558355437665783</v>
      </c>
      <c r="AB52" s="53">
        <v>12.214600000000001</v>
      </c>
      <c r="AC52" s="53">
        <v>0.58299999999999996</v>
      </c>
      <c r="AD52" s="53"/>
      <c r="AE52" s="53"/>
    </row>
    <row r="53" spans="1:31" x14ac:dyDescent="0.35">
      <c r="A53" s="53">
        <v>52</v>
      </c>
      <c r="B53" s="53" t="s">
        <v>324</v>
      </c>
      <c r="C53" s="53" t="s">
        <v>332</v>
      </c>
      <c r="D53" s="53">
        <v>5.8951554481713977</v>
      </c>
      <c r="E53" s="53">
        <v>14.620429707530985</v>
      </c>
      <c r="F53" s="53">
        <v>0.5</v>
      </c>
      <c r="G53" s="53">
        <v>12.205055416359398</v>
      </c>
      <c r="H53" s="53">
        <v>1.2532649778442042</v>
      </c>
      <c r="I53" s="53">
        <v>5.1889244302279099E-2</v>
      </c>
      <c r="J53" s="53">
        <v>3.9866829616494326</v>
      </c>
      <c r="K53" s="53">
        <v>9.2487752365227749</v>
      </c>
      <c r="L53" s="53">
        <v>13.547945707273239</v>
      </c>
      <c r="M53" s="53">
        <v>12.357423820634104</v>
      </c>
      <c r="N53" s="53"/>
      <c r="O53" s="53"/>
      <c r="P53" s="53">
        <f t="shared" si="1"/>
        <v>54.308106610000003</v>
      </c>
      <c r="Q53" s="53">
        <v>10.870100000000001</v>
      </c>
      <c r="R53" s="53">
        <v>6.9800000000000001E-2</v>
      </c>
      <c r="S53" s="53"/>
      <c r="T53" s="53"/>
      <c r="U53" s="53"/>
      <c r="V53" s="53"/>
      <c r="W53" s="53"/>
      <c r="X53" s="53"/>
      <c r="Y53" s="53"/>
      <c r="Z53" s="53"/>
      <c r="AA53" s="53">
        <v>0.2014588859416446</v>
      </c>
      <c r="AB53" s="53">
        <v>11.987</v>
      </c>
      <c r="AC53" s="53">
        <v>0.502</v>
      </c>
      <c r="AD53" s="53"/>
      <c r="AE53" s="53"/>
    </row>
    <row r="54" spans="1:31" x14ac:dyDescent="0.35">
      <c r="A54" s="53">
        <v>53</v>
      </c>
      <c r="B54" s="53" t="s">
        <v>96</v>
      </c>
      <c r="C54" s="53" t="s">
        <v>398</v>
      </c>
      <c r="D54" s="53">
        <v>4.6467007881313984</v>
      </c>
      <c r="E54" s="53">
        <v>17.719652115148254</v>
      </c>
      <c r="F54" s="53">
        <v>0.5</v>
      </c>
      <c r="G54" s="53">
        <v>9.2499508410341296</v>
      </c>
      <c r="H54" s="53">
        <v>1.0452801911327578</v>
      </c>
      <c r="I54" s="53">
        <v>0.1</v>
      </c>
      <c r="J54" s="53">
        <v>1.354900131401485</v>
      </c>
      <c r="K54" s="53">
        <v>12.284003652196656</v>
      </c>
      <c r="L54" s="53">
        <v>7.9468609923967239</v>
      </c>
      <c r="M54" s="53">
        <v>8.5004857622422829</v>
      </c>
      <c r="N54" s="53">
        <v>0.58467681358433188</v>
      </c>
      <c r="O54" s="53">
        <v>1.4357350510066746</v>
      </c>
      <c r="P54" s="53"/>
      <c r="Q54" s="53"/>
      <c r="R54" s="53"/>
      <c r="S54" s="53"/>
      <c r="T54" s="53"/>
      <c r="U54" s="53"/>
      <c r="V54" s="53">
        <v>0.1</v>
      </c>
      <c r="W54" s="53">
        <v>0.1</v>
      </c>
      <c r="X54" s="53"/>
      <c r="Y54" s="53">
        <v>0.17540990032986375</v>
      </c>
      <c r="Z54" s="53">
        <v>0.1</v>
      </c>
      <c r="AA54" s="53"/>
      <c r="AB54" s="53"/>
      <c r="AC54" s="53"/>
      <c r="AD54" s="53"/>
      <c r="AE54" s="53"/>
    </row>
    <row r="55" spans="1:31" x14ac:dyDescent="0.35">
      <c r="A55" s="53">
        <v>54</v>
      </c>
      <c r="B55" s="53" t="s">
        <v>97</v>
      </c>
      <c r="C55" s="53" t="s">
        <v>399</v>
      </c>
      <c r="D55" s="53">
        <v>4.7906092900339861</v>
      </c>
      <c r="E55" s="53">
        <v>14.018209101784954</v>
      </c>
      <c r="F55" s="53">
        <v>0.5</v>
      </c>
      <c r="G55" s="53">
        <v>7.7257029316043049</v>
      </c>
      <c r="H55" s="53">
        <v>0.97779827887345117</v>
      </c>
      <c r="I55" s="53">
        <v>0.1</v>
      </c>
      <c r="J55" s="53">
        <v>1.3593365138975786</v>
      </c>
      <c r="K55" s="53">
        <v>9.2363738815083938</v>
      </c>
      <c r="L55" s="53">
        <v>8.3933741903829837</v>
      </c>
      <c r="M55" s="53">
        <v>7.9522194777360573</v>
      </c>
      <c r="N55" s="53">
        <v>0.46132835287106289</v>
      </c>
      <c r="O55" s="53">
        <v>1.5096783534794815</v>
      </c>
      <c r="P55" s="53"/>
      <c r="Q55" s="53"/>
      <c r="R55" s="53"/>
      <c r="S55" s="53"/>
      <c r="T55" s="53"/>
      <c r="U55" s="53"/>
      <c r="V55" s="53">
        <v>0.1</v>
      </c>
      <c r="W55" s="53">
        <v>0.1</v>
      </c>
      <c r="X55" s="53"/>
      <c r="Y55" s="53">
        <v>0.1</v>
      </c>
      <c r="Z55" s="53">
        <v>0.1</v>
      </c>
      <c r="AA55" s="53"/>
      <c r="AB55" s="53"/>
      <c r="AC55" s="53"/>
      <c r="AD55" s="53"/>
      <c r="AE55" s="53"/>
    </row>
    <row r="56" spans="1:31" x14ac:dyDescent="0.35">
      <c r="A56" s="53">
        <v>55</v>
      </c>
      <c r="B56" s="53" t="s">
        <v>98</v>
      </c>
      <c r="C56" s="53" t="s">
        <v>400</v>
      </c>
      <c r="D56" s="53">
        <v>5.5080573578409702</v>
      </c>
      <c r="E56" s="53">
        <v>17.333057651820592</v>
      </c>
      <c r="F56" s="53">
        <v>0.5</v>
      </c>
      <c r="G56" s="53">
        <v>9.3408623899934682</v>
      </c>
      <c r="H56" s="53">
        <v>1.4681450693338154</v>
      </c>
      <c r="I56" s="53">
        <v>0.1</v>
      </c>
      <c r="J56" s="53">
        <v>2.3646468486357479</v>
      </c>
      <c r="K56" s="53">
        <v>8.7891654554948797</v>
      </c>
      <c r="L56" s="53">
        <v>8.8143230821063394</v>
      </c>
      <c r="M56" s="53">
        <v>10.158090626675786</v>
      </c>
      <c r="N56" s="53">
        <v>0.43544671301861043</v>
      </c>
      <c r="O56" s="53">
        <v>1.7278393147040854</v>
      </c>
      <c r="P56" s="53"/>
      <c r="Q56" s="53"/>
      <c r="R56" s="53"/>
      <c r="S56" s="53"/>
      <c r="T56" s="53"/>
      <c r="U56" s="53"/>
      <c r="V56" s="53">
        <v>0.1</v>
      </c>
      <c r="W56" s="53">
        <v>0.1</v>
      </c>
      <c r="X56" s="53"/>
      <c r="Y56" s="53">
        <v>0.11575000526612768</v>
      </c>
      <c r="Z56" s="53">
        <v>0.1</v>
      </c>
      <c r="AA56" s="53"/>
      <c r="AB56" s="53"/>
      <c r="AC56" s="53"/>
      <c r="AD56" s="53"/>
      <c r="AE56" s="53"/>
    </row>
    <row r="57" spans="1:31" x14ac:dyDescent="0.35">
      <c r="A57" s="53"/>
      <c r="B57" s="53"/>
      <c r="C57" s="53" t="s">
        <v>273</v>
      </c>
      <c r="D57" s="53">
        <f>AVERAGE(D2:D18)</f>
        <v>3.8984666354591466</v>
      </c>
      <c r="E57" s="53">
        <f t="shared" ref="E57:O57" si="2">AVERAGE(E2:E18)</f>
        <v>65.257970655725799</v>
      </c>
      <c r="F57" s="53">
        <f t="shared" si="2"/>
        <v>2.1587823605730145</v>
      </c>
      <c r="G57" s="53">
        <f t="shared" si="2"/>
        <v>19.378630104842816</v>
      </c>
      <c r="H57" s="53">
        <f t="shared" si="2"/>
        <v>24.036808161697085</v>
      </c>
      <c r="I57" s="53">
        <f t="shared" si="2"/>
        <v>0.84859920014407408</v>
      </c>
      <c r="J57" s="53">
        <f t="shared" si="2"/>
        <v>4.9892689048041268</v>
      </c>
      <c r="K57" s="53">
        <f t="shared" si="2"/>
        <v>81.253567424033662</v>
      </c>
      <c r="L57" s="53">
        <f t="shared" si="2"/>
        <v>11.381511212395466</v>
      </c>
      <c r="M57" s="53">
        <f t="shared" si="2"/>
        <v>78.481168301487074</v>
      </c>
      <c r="N57" s="53">
        <f t="shared" si="2"/>
        <v>0.84117200340124987</v>
      </c>
      <c r="O57" s="53">
        <f t="shared" si="2"/>
        <v>1.9269797159561848</v>
      </c>
      <c r="P57" s="53"/>
      <c r="Q57" s="53"/>
      <c r="R57" s="53"/>
      <c r="S57" s="53"/>
      <c r="T57" s="53"/>
      <c r="U57" s="53"/>
      <c r="V57" s="53"/>
      <c r="W57" s="53"/>
      <c r="X57" s="52"/>
      <c r="Y57" s="53"/>
      <c r="Z57" s="53"/>
      <c r="AA57" s="53"/>
      <c r="AB57" s="53"/>
      <c r="AC57" s="53"/>
      <c r="AD57" s="52"/>
      <c r="AE57" s="52"/>
    </row>
    <row r="58" spans="1:31" x14ac:dyDescent="0.35">
      <c r="A58" s="53"/>
      <c r="B58" s="53"/>
      <c r="C58" s="53" t="s">
        <v>274</v>
      </c>
      <c r="D58" s="53">
        <f>AVERAGE(D19:D29)</f>
        <v>7.0308429833867621</v>
      </c>
      <c r="E58" s="53">
        <f t="shared" ref="E58:M58" si="3">AVERAGE(E19:E29)</f>
        <v>21.534204665958587</v>
      </c>
      <c r="F58" s="53">
        <f t="shared" si="3"/>
        <v>1.0805594410540824</v>
      </c>
      <c r="G58" s="53">
        <f t="shared" si="3"/>
        <v>10.298326002508302</v>
      </c>
      <c r="H58" s="53">
        <f t="shared" si="3"/>
        <v>2.7094339253356341</v>
      </c>
      <c r="I58" s="53">
        <f t="shared" si="3"/>
        <v>9.9999999999999992E-2</v>
      </c>
      <c r="J58" s="53">
        <f t="shared" si="3"/>
        <v>2.5394083013729269</v>
      </c>
      <c r="K58" s="53">
        <f t="shared" si="3"/>
        <v>14.856744168384079</v>
      </c>
      <c r="L58" s="53">
        <f t="shared" si="3"/>
        <v>14.945463626660406</v>
      </c>
      <c r="M58" s="53">
        <f t="shared" si="3"/>
        <v>13.703768999377161</v>
      </c>
      <c r="N58" s="53">
        <f>AVERAGE(N19:N29)</f>
        <v>0.81888901703010464</v>
      </c>
      <c r="O58" s="53">
        <f>AVERAGE(O19:O29)</f>
        <v>1.7239088018240343</v>
      </c>
      <c r="P58" s="53"/>
      <c r="Q58" s="53"/>
      <c r="R58" s="53"/>
      <c r="S58" s="53"/>
      <c r="T58" s="53"/>
      <c r="U58" s="53"/>
      <c r="V58" s="53"/>
      <c r="W58" s="53"/>
      <c r="X58" s="53"/>
      <c r="Y58" s="53"/>
      <c r="Z58" s="53"/>
      <c r="AA58" s="53"/>
      <c r="AB58" s="53"/>
      <c r="AC58" s="53"/>
      <c r="AD58" s="53"/>
      <c r="AE58" s="53"/>
    </row>
    <row r="59" spans="1:31" x14ac:dyDescent="0.35">
      <c r="A59" s="53"/>
      <c r="B59" s="53"/>
      <c r="C59" s="53" t="s">
        <v>275</v>
      </c>
      <c r="D59" s="53">
        <f>AVERAGE(D30:D47)</f>
        <v>6.2640123546319675</v>
      </c>
      <c r="E59" s="53">
        <f t="shared" ref="E59:M59" si="4">AVERAGE(E30:E47)</f>
        <v>29.00747696432871</v>
      </c>
      <c r="F59" s="53">
        <f t="shared" si="4"/>
        <v>0.50611111111111107</v>
      </c>
      <c r="G59" s="53">
        <f t="shared" si="4"/>
        <v>10.908227246797948</v>
      </c>
      <c r="H59" s="53">
        <f t="shared" si="4"/>
        <v>16.161671526988382</v>
      </c>
      <c r="I59" s="53">
        <f t="shared" si="4"/>
        <v>5.1770534590190757E-2</v>
      </c>
      <c r="J59" s="53">
        <f t="shared" si="4"/>
        <v>2.3667689793402915</v>
      </c>
      <c r="K59" s="53">
        <f t="shared" si="4"/>
        <v>12.062152229715391</v>
      </c>
      <c r="L59" s="53">
        <f t="shared" si="4"/>
        <v>13.951669853149983</v>
      </c>
      <c r="M59" s="53">
        <f t="shared" si="4"/>
        <v>21.523657978525588</v>
      </c>
      <c r="N59" s="53">
        <f>AVERAGE(N30:N47)</f>
        <v>0.60048044449204518</v>
      </c>
      <c r="O59" s="53">
        <f>AVERAGE(O30:O47)</f>
        <v>1.6539015136391635</v>
      </c>
      <c r="P59" s="53"/>
      <c r="Q59" s="53"/>
      <c r="R59" s="53"/>
      <c r="S59" s="53"/>
      <c r="T59" s="53"/>
      <c r="U59" s="53"/>
      <c r="V59" s="53"/>
      <c r="W59" s="53"/>
      <c r="X59" s="53"/>
      <c r="Y59" s="53"/>
      <c r="Z59" s="53"/>
      <c r="AA59" s="53"/>
      <c r="AB59" s="53"/>
      <c r="AC59" s="53"/>
      <c r="AD59" s="53"/>
      <c r="AE59" s="53"/>
    </row>
    <row r="60" spans="1:31" x14ac:dyDescent="0.35">
      <c r="A60" s="53"/>
      <c r="B60" s="53"/>
      <c r="C60" s="53" t="s">
        <v>405</v>
      </c>
      <c r="D60" s="53">
        <f>AVERAGE(D48:D53)</f>
        <v>4.4097764085478337</v>
      </c>
      <c r="E60" s="53">
        <f t="shared" ref="E60:M60" si="5">AVERAGE(E48:E53)</f>
        <v>19.72708158016156</v>
      </c>
      <c r="F60" s="53">
        <f t="shared" si="5"/>
        <v>0.5</v>
      </c>
      <c r="G60" s="53">
        <f t="shared" si="5"/>
        <v>11.63669535392828</v>
      </c>
      <c r="H60" s="53">
        <f t="shared" si="5"/>
        <v>2.8254573304803858</v>
      </c>
      <c r="I60" s="53">
        <f t="shared" si="5"/>
        <v>5.4190141517122342E-2</v>
      </c>
      <c r="J60" s="53">
        <f t="shared" si="5"/>
        <v>3.1379628827328383</v>
      </c>
      <c r="K60" s="53">
        <f t="shared" si="5"/>
        <v>10.903715385062299</v>
      </c>
      <c r="L60" s="53">
        <f t="shared" si="5"/>
        <v>11.193864642509128</v>
      </c>
      <c r="M60" s="53">
        <f t="shared" si="5"/>
        <v>10.234718257818512</v>
      </c>
      <c r="N60" s="53" t="e">
        <f>AVERAGE(N48:N53)</f>
        <v>#DIV/0!</v>
      </c>
      <c r="O60" s="53" t="e">
        <f>AVERAGE(O48:O53)</f>
        <v>#DIV/0!</v>
      </c>
      <c r="P60" s="53"/>
      <c r="Q60" s="53"/>
      <c r="R60" s="53"/>
      <c r="S60" s="53"/>
      <c r="T60" s="53"/>
      <c r="U60" s="53"/>
      <c r="V60" s="53"/>
      <c r="W60" s="53"/>
      <c r="X60" s="53"/>
      <c r="Y60" s="53"/>
      <c r="Z60" s="53"/>
      <c r="AA60" s="53"/>
      <c r="AB60" s="53"/>
      <c r="AC60" s="53"/>
      <c r="AD60" s="53"/>
      <c r="AE60" s="53"/>
    </row>
    <row r="61" spans="1:31" x14ac:dyDescent="0.35">
      <c r="A61" s="53"/>
      <c r="B61" s="53"/>
      <c r="C61" s="53" t="s">
        <v>406</v>
      </c>
      <c r="D61" s="53">
        <f>AVERAGE(D54:D56)</f>
        <v>4.9817891453354521</v>
      </c>
      <c r="E61" s="53">
        <f t="shared" ref="E61:M61" si="6">AVERAGE(E54:E56)</f>
        <v>16.356972956251266</v>
      </c>
      <c r="F61" s="53">
        <f t="shared" si="6"/>
        <v>0.5</v>
      </c>
      <c r="G61" s="53">
        <f t="shared" si="6"/>
        <v>8.7721720542106336</v>
      </c>
      <c r="H61" s="53">
        <f t="shared" si="6"/>
        <v>1.1637411797800081</v>
      </c>
      <c r="I61" s="53">
        <f t="shared" si="6"/>
        <v>0.10000000000000002</v>
      </c>
      <c r="J61" s="53">
        <f t="shared" si="6"/>
        <v>1.6929611646449372</v>
      </c>
      <c r="K61" s="53">
        <f t="shared" si="6"/>
        <v>10.103180996399978</v>
      </c>
      <c r="L61" s="53">
        <f t="shared" si="6"/>
        <v>8.3848527549620169</v>
      </c>
      <c r="M61" s="53">
        <f t="shared" si="6"/>
        <v>8.870265288884708</v>
      </c>
      <c r="N61" s="53">
        <f>AVERAGE(N54:N56)</f>
        <v>0.49381729315800177</v>
      </c>
      <c r="O61" s="53">
        <f>AVERAGE(O54:O56)</f>
        <v>1.5577509063967472</v>
      </c>
      <c r="P61" s="53"/>
      <c r="Q61" s="53"/>
      <c r="R61" s="53"/>
      <c r="S61" s="53"/>
      <c r="T61" s="53"/>
      <c r="U61" s="53"/>
      <c r="V61" s="53"/>
      <c r="W61" s="53"/>
      <c r="X61" s="52"/>
      <c r="Y61" s="53"/>
      <c r="Z61" s="53"/>
      <c r="AA61" s="53"/>
      <c r="AB61" s="53"/>
      <c r="AC61" s="53"/>
      <c r="AD61" s="52"/>
      <c r="AE61" s="52"/>
    </row>
    <row r="62" spans="1:31" x14ac:dyDescent="0.35">
      <c r="A62" s="53"/>
      <c r="B62" s="53"/>
      <c r="N62" s="53"/>
      <c r="O62" s="53"/>
      <c r="S62" s="53"/>
      <c r="T62" s="53"/>
      <c r="U62" s="53"/>
      <c r="V62" s="53"/>
      <c r="W62" s="53"/>
      <c r="X62" s="53"/>
      <c r="Y62" s="53"/>
      <c r="Z62" s="53"/>
      <c r="AA62" s="53"/>
      <c r="AB62" s="53"/>
      <c r="AC62" s="53"/>
      <c r="AD62" s="53"/>
      <c r="AE62" s="53"/>
    </row>
    <row r="63" spans="1:31" x14ac:dyDescent="0.35">
      <c r="A63" s="53">
        <v>44</v>
      </c>
      <c r="B63" s="53" t="s">
        <v>301</v>
      </c>
      <c r="C63" s="53" t="s">
        <v>272</v>
      </c>
      <c r="D63" s="53">
        <v>4.9817891453354521</v>
      </c>
      <c r="E63" s="53">
        <v>16.356972956251266</v>
      </c>
      <c r="F63" s="53">
        <v>0.5</v>
      </c>
      <c r="G63" s="53">
        <v>8.7721720542106336</v>
      </c>
      <c r="H63" s="53">
        <v>1.1637411797800081</v>
      </c>
      <c r="I63" s="53"/>
      <c r="J63" s="53">
        <v>1.6929611646449372</v>
      </c>
      <c r="K63" s="53">
        <v>10.103180996399978</v>
      </c>
      <c r="L63" s="53">
        <v>8.3848527549620169</v>
      </c>
      <c r="M63" s="53">
        <v>8.870265288884708</v>
      </c>
      <c r="N63" s="53">
        <v>0.49381729315800177</v>
      </c>
      <c r="O63" s="53">
        <v>1.5577509063967472</v>
      </c>
      <c r="P63" s="53"/>
      <c r="Q63" s="53"/>
      <c r="R63" s="53"/>
      <c r="S63" s="53"/>
      <c r="T63" s="53"/>
      <c r="U63" s="53"/>
      <c r="V63" s="53">
        <v>0.10000000000000002</v>
      </c>
      <c r="W63" s="53">
        <v>0.10000000000000002</v>
      </c>
      <c r="X63" s="53"/>
      <c r="Y63" s="53">
        <v>0.13038663519866381</v>
      </c>
      <c r="Z63" s="53">
        <v>0.10000000000000002</v>
      </c>
      <c r="AA63" s="53"/>
      <c r="AB63" s="53"/>
      <c r="AC63" s="53"/>
      <c r="AD63" s="53"/>
      <c r="AE63" s="53"/>
    </row>
    <row r="64" spans="1:31" x14ac:dyDescent="0.35">
      <c r="A64" s="53">
        <v>45</v>
      </c>
      <c r="B64" s="53" t="s">
        <v>298</v>
      </c>
      <c r="C64" s="53"/>
      <c r="D64" s="53"/>
      <c r="E64" s="53"/>
      <c r="F64" s="53">
        <v>6</v>
      </c>
      <c r="G64" s="53" t="s">
        <v>146</v>
      </c>
      <c r="H64" s="53" t="s">
        <v>144</v>
      </c>
      <c r="I64" s="53"/>
      <c r="J64" s="53"/>
      <c r="K64" s="53" t="s">
        <v>147</v>
      </c>
      <c r="L64" s="53"/>
      <c r="M64" s="53" t="s">
        <v>142</v>
      </c>
      <c r="N64" s="53"/>
      <c r="O64" s="53"/>
      <c r="P64" s="53"/>
      <c r="Q64" s="53"/>
      <c r="R64" s="53"/>
      <c r="S64" s="53"/>
      <c r="T64" s="53"/>
      <c r="U64" s="53"/>
      <c r="V64" s="53"/>
      <c r="W64" s="53"/>
      <c r="X64" s="53"/>
      <c r="Y64" s="53"/>
      <c r="Z64" s="53"/>
      <c r="AA64" s="53"/>
      <c r="AB64" s="53"/>
      <c r="AC64" s="53"/>
      <c r="AD64" s="53"/>
      <c r="AE64" s="53"/>
    </row>
    <row r="65" spans="1:31" x14ac:dyDescent="0.35">
      <c r="A65" s="53">
        <v>46</v>
      </c>
      <c r="B65" s="53" t="s">
        <v>300</v>
      </c>
      <c r="C65" s="53"/>
      <c r="D65" s="53"/>
      <c r="E65" s="53"/>
      <c r="F65" s="53">
        <v>0.5</v>
      </c>
      <c r="G65" s="53"/>
      <c r="H65" s="53">
        <v>50</v>
      </c>
      <c r="I65" s="53">
        <v>0.3</v>
      </c>
      <c r="J65" s="53"/>
      <c r="K65" s="53">
        <v>60</v>
      </c>
      <c r="L65" s="53"/>
      <c r="M65" s="53">
        <v>250</v>
      </c>
      <c r="N65" s="53"/>
      <c r="O65" s="53"/>
      <c r="P65" s="53"/>
      <c r="Q65" s="53"/>
      <c r="R65" s="53"/>
      <c r="S65" s="53"/>
      <c r="T65" s="53"/>
      <c r="U65" s="53"/>
      <c r="V65" s="53"/>
      <c r="W65" s="53"/>
      <c r="X65" s="53"/>
      <c r="Y65" s="53"/>
      <c r="Z65" s="53"/>
      <c r="AA65" s="53"/>
      <c r="AB65" s="53"/>
      <c r="AC65" s="53"/>
      <c r="AD65" s="53"/>
      <c r="AE65" s="53"/>
    </row>
    <row r="66" spans="1:31" x14ac:dyDescent="0.35">
      <c r="A66" s="53">
        <v>47</v>
      </c>
      <c r="B66" s="53" t="s">
        <v>299</v>
      </c>
      <c r="C66" s="53"/>
      <c r="D66" s="82" t="s">
        <v>310</v>
      </c>
      <c r="E66" s="53"/>
      <c r="F66" s="82" t="s">
        <v>302</v>
      </c>
      <c r="G66" s="82" t="s">
        <v>404</v>
      </c>
      <c r="H66" s="82" t="s">
        <v>308</v>
      </c>
      <c r="I66" s="82" t="s">
        <v>306</v>
      </c>
      <c r="J66" s="82" t="s">
        <v>309</v>
      </c>
      <c r="K66" s="82" t="s">
        <v>307</v>
      </c>
      <c r="L66" s="53"/>
      <c r="M66" s="82" t="s">
        <v>304</v>
      </c>
      <c r="N66" s="53"/>
      <c r="O66" s="53"/>
      <c r="P66" s="53"/>
      <c r="Q66" s="53"/>
      <c r="R66" s="53"/>
      <c r="S66" s="82"/>
      <c r="T66" s="82"/>
      <c r="U66" s="82"/>
      <c r="V66" s="53"/>
      <c r="W66" s="53"/>
      <c r="X66" s="53"/>
      <c r="Y66" s="53"/>
      <c r="Z66" s="53"/>
      <c r="AA66" s="53"/>
      <c r="AB66" s="53"/>
      <c r="AC66" s="53"/>
      <c r="AD66" s="53"/>
      <c r="AE66" s="53"/>
    </row>
  </sheetData>
  <autoFilter ref="A1:AE61" xr:uid="{00000000-0009-0000-0000-000001000000}">
    <sortState xmlns:xlrd2="http://schemas.microsoft.com/office/spreadsheetml/2017/richdata2" ref="A2:AG49">
      <sortCondition ref="A1:A49"/>
    </sortState>
  </autoFilter>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workbookViewId="0">
      <selection activeCell="C20" sqref="A13:C20"/>
    </sheetView>
  </sheetViews>
  <sheetFormatPr baseColWidth="10" defaultRowHeight="14.5" x14ac:dyDescent="0.35"/>
  <cols>
    <col min="1" max="1" width="9.81640625" style="83" bestFit="1" customWidth="1"/>
    <col min="2" max="2" width="12.26953125" customWidth="1"/>
    <col min="3" max="3" width="11.7265625" customWidth="1"/>
    <col min="4" max="4" width="10.26953125" customWidth="1"/>
    <col min="5" max="5" width="6.7265625" bestFit="1" customWidth="1"/>
    <col min="6" max="6" width="9.453125" customWidth="1"/>
    <col min="7" max="7" width="3.453125" bestFit="1" customWidth="1"/>
    <col min="8" max="8" width="4" bestFit="1" customWidth="1"/>
    <col min="9" max="9" width="3.453125" bestFit="1" customWidth="1"/>
    <col min="10" max="10" width="3.81640625" bestFit="1" customWidth="1"/>
    <col min="11" max="11" width="3.54296875" bestFit="1" customWidth="1"/>
  </cols>
  <sheetData>
    <row r="1" spans="1:6" ht="29.5" thickBot="1" x14ac:dyDescent="0.4">
      <c r="A1" s="107"/>
      <c r="B1" s="108" t="s">
        <v>442</v>
      </c>
      <c r="C1" s="108" t="s">
        <v>443</v>
      </c>
      <c r="D1" s="108" t="s">
        <v>444</v>
      </c>
      <c r="E1" s="108" t="s">
        <v>445</v>
      </c>
      <c r="F1" s="108" t="s">
        <v>446</v>
      </c>
    </row>
    <row r="2" spans="1:6" x14ac:dyDescent="0.35">
      <c r="A2" s="109" t="s">
        <v>125</v>
      </c>
      <c r="B2" s="110">
        <v>4.6500000000000004</v>
      </c>
      <c r="C2" s="110">
        <v>4.79</v>
      </c>
      <c r="D2" s="110">
        <v>5.51</v>
      </c>
      <c r="E2" s="110">
        <v>4.9800000000000004</v>
      </c>
      <c r="F2" s="110">
        <v>0.46</v>
      </c>
    </row>
    <row r="3" spans="1:6" x14ac:dyDescent="0.35">
      <c r="A3" s="111" t="s">
        <v>213</v>
      </c>
      <c r="B3" s="112">
        <v>17.72</v>
      </c>
      <c r="C3" s="112">
        <v>14.02</v>
      </c>
      <c r="D3" s="112">
        <v>17.329999999999998</v>
      </c>
      <c r="E3" s="112">
        <v>16.36</v>
      </c>
      <c r="F3" s="112">
        <v>2.0299999999999998</v>
      </c>
    </row>
    <row r="4" spans="1:6" x14ac:dyDescent="0.35">
      <c r="A4" s="109" t="s">
        <v>128</v>
      </c>
      <c r="B4" s="110">
        <v>0.5</v>
      </c>
      <c r="C4" s="110">
        <v>0.5</v>
      </c>
      <c r="D4" s="110">
        <v>0.5</v>
      </c>
      <c r="E4" s="110">
        <v>0.5</v>
      </c>
      <c r="F4" s="110">
        <v>0</v>
      </c>
    </row>
    <row r="5" spans="1:6" x14ac:dyDescent="0.35">
      <c r="A5" s="111" t="s">
        <v>127</v>
      </c>
      <c r="B5" s="112">
        <v>9.25</v>
      </c>
      <c r="C5" s="112">
        <v>7.73</v>
      </c>
      <c r="D5" s="112">
        <v>9.34</v>
      </c>
      <c r="E5" s="112">
        <v>8.77</v>
      </c>
      <c r="F5" s="112">
        <v>0.91</v>
      </c>
    </row>
    <row r="6" spans="1:6" x14ac:dyDescent="0.35">
      <c r="A6" s="109" t="s">
        <v>129</v>
      </c>
      <c r="B6" s="110">
        <v>1.05</v>
      </c>
      <c r="C6" s="110">
        <v>0.98</v>
      </c>
      <c r="D6" s="110">
        <v>1.47</v>
      </c>
      <c r="E6" s="110">
        <v>1.1599999999999999</v>
      </c>
      <c r="F6" s="110">
        <v>0.27</v>
      </c>
    </row>
    <row r="7" spans="1:6" x14ac:dyDescent="0.35">
      <c r="A7" s="111" t="s">
        <v>155</v>
      </c>
      <c r="B7" s="112">
        <v>0.1</v>
      </c>
      <c r="C7" s="112">
        <v>0.1</v>
      </c>
      <c r="D7" s="112">
        <v>0.1</v>
      </c>
      <c r="E7" s="112">
        <v>0.1</v>
      </c>
      <c r="F7" s="112">
        <v>0</v>
      </c>
    </row>
    <row r="8" spans="1:6" x14ac:dyDescent="0.35">
      <c r="A8" s="109" t="s">
        <v>156</v>
      </c>
      <c r="B8" s="110">
        <v>1.35</v>
      </c>
      <c r="C8" s="110">
        <v>1.36</v>
      </c>
      <c r="D8" s="110">
        <v>2.36</v>
      </c>
      <c r="E8" s="110">
        <v>1.69</v>
      </c>
      <c r="F8" s="110">
        <v>0.57999999999999996</v>
      </c>
    </row>
    <row r="9" spans="1:6" x14ac:dyDescent="0.35">
      <c r="A9" s="111" t="s">
        <v>126</v>
      </c>
      <c r="B9" s="112">
        <v>12.28</v>
      </c>
      <c r="C9" s="112">
        <v>9.24</v>
      </c>
      <c r="D9" s="112">
        <v>8.7899999999999991</v>
      </c>
      <c r="E9" s="112">
        <v>10.1</v>
      </c>
      <c r="F9" s="112">
        <v>1.9</v>
      </c>
    </row>
    <row r="10" spans="1:6" x14ac:dyDescent="0.35">
      <c r="A10" s="109" t="s">
        <v>215</v>
      </c>
      <c r="B10" s="110">
        <v>7.95</v>
      </c>
      <c r="C10" s="110">
        <v>8.39</v>
      </c>
      <c r="D10" s="110">
        <v>8.81</v>
      </c>
      <c r="E10" s="110">
        <v>8.3800000000000008</v>
      </c>
      <c r="F10" s="110">
        <v>0.43</v>
      </c>
    </row>
    <row r="11" spans="1:6" x14ac:dyDescent="0.35">
      <c r="A11" s="111" t="s">
        <v>132</v>
      </c>
      <c r="B11" s="112">
        <v>8.5</v>
      </c>
      <c r="C11" s="112">
        <v>7.95</v>
      </c>
      <c r="D11" s="112">
        <v>10.16</v>
      </c>
      <c r="E11" s="112">
        <v>8.8699999999999992</v>
      </c>
      <c r="F11" s="112">
        <v>1.1499999999999999</v>
      </c>
    </row>
    <row r="12" spans="1:6" ht="65.25" customHeight="1" x14ac:dyDescent="0.35">
      <c r="A12" s="113" t="s">
        <v>447</v>
      </c>
      <c r="B12" s="113"/>
      <c r="C12" s="113"/>
      <c r="D12" s="113"/>
      <c r="E12" s="113"/>
      <c r="F12" s="113"/>
    </row>
    <row r="14" spans="1:6" x14ac:dyDescent="0.35">
      <c r="A14" s="103">
        <v>0</v>
      </c>
      <c r="B14" s="104" t="s">
        <v>428</v>
      </c>
      <c r="C14" s="104" t="s">
        <v>429</v>
      </c>
    </row>
    <row r="15" spans="1:6" ht="39" x14ac:dyDescent="0.35">
      <c r="A15" s="105">
        <v>1</v>
      </c>
      <c r="B15" s="106" t="s">
        <v>430</v>
      </c>
      <c r="C15" s="106" t="s">
        <v>431</v>
      </c>
    </row>
    <row r="16" spans="1:6" ht="26" x14ac:dyDescent="0.35">
      <c r="A16" s="103">
        <v>2</v>
      </c>
      <c r="B16" s="104" t="s">
        <v>432</v>
      </c>
      <c r="C16" s="104" t="s">
        <v>133</v>
      </c>
    </row>
    <row r="17" spans="1:11" ht="39" x14ac:dyDescent="0.35">
      <c r="A17" s="105">
        <v>3</v>
      </c>
      <c r="B17" s="106" t="s">
        <v>433</v>
      </c>
      <c r="C17" s="106" t="s">
        <v>434</v>
      </c>
    </row>
    <row r="18" spans="1:11" ht="26" x14ac:dyDescent="0.35">
      <c r="A18" s="103">
        <v>4</v>
      </c>
      <c r="B18" s="104" t="s">
        <v>435</v>
      </c>
      <c r="C18" s="104" t="s">
        <v>436</v>
      </c>
    </row>
    <row r="19" spans="1:11" ht="26" x14ac:dyDescent="0.35">
      <c r="A19" s="105">
        <v>5</v>
      </c>
      <c r="B19" s="106" t="s">
        <v>437</v>
      </c>
      <c r="C19" s="106" t="s">
        <v>436</v>
      </c>
    </row>
    <row r="20" spans="1:11" ht="26" x14ac:dyDescent="0.35">
      <c r="A20" s="103">
        <v>6</v>
      </c>
      <c r="B20" s="104" t="s">
        <v>438</v>
      </c>
      <c r="C20" s="104" t="s">
        <v>439</v>
      </c>
    </row>
    <row r="21" spans="1:11" ht="44.25" customHeight="1" x14ac:dyDescent="0.35">
      <c r="A21" s="113" t="s">
        <v>440</v>
      </c>
      <c r="B21" s="113"/>
      <c r="C21" s="113"/>
    </row>
    <row r="23" spans="1:11" ht="15" thickBot="1" x14ac:dyDescent="0.4">
      <c r="A23" s="84"/>
      <c r="B23" s="85"/>
      <c r="C23" s="114" t="s">
        <v>298</v>
      </c>
      <c r="D23" s="114"/>
      <c r="E23" s="115"/>
      <c r="F23" s="116" t="s">
        <v>299</v>
      </c>
      <c r="G23" s="114"/>
      <c r="H23" s="114"/>
      <c r="I23" s="115"/>
      <c r="J23" s="116" t="s">
        <v>408</v>
      </c>
      <c r="K23" s="114"/>
    </row>
    <row r="24" spans="1:11" x14ac:dyDescent="0.35">
      <c r="A24" s="117"/>
      <c r="B24" s="118"/>
      <c r="C24" s="119" t="s">
        <v>409</v>
      </c>
      <c r="D24" s="119" t="s">
        <v>133</v>
      </c>
      <c r="E24" s="121" t="s">
        <v>135</v>
      </c>
      <c r="F24" s="86" t="s">
        <v>410</v>
      </c>
      <c r="G24" s="119" t="s">
        <v>195</v>
      </c>
      <c r="H24" s="119" t="s">
        <v>412</v>
      </c>
      <c r="I24" s="121" t="s">
        <v>196</v>
      </c>
      <c r="J24" s="123" t="s">
        <v>413</v>
      </c>
      <c r="K24" s="119" t="s">
        <v>414</v>
      </c>
    </row>
    <row r="25" spans="1:11" ht="15" thickBot="1" x14ac:dyDescent="0.4">
      <c r="A25" s="117"/>
      <c r="B25" s="118"/>
      <c r="C25" s="120"/>
      <c r="D25" s="120"/>
      <c r="E25" s="122"/>
      <c r="F25" s="87" t="s">
        <v>411</v>
      </c>
      <c r="G25" s="120"/>
      <c r="H25" s="120"/>
      <c r="I25" s="122"/>
      <c r="J25" s="124"/>
      <c r="K25" s="120"/>
    </row>
    <row r="26" spans="1:11" x14ac:dyDescent="0.35">
      <c r="A26" s="88" t="s">
        <v>415</v>
      </c>
      <c r="B26" s="91" t="s">
        <v>125</v>
      </c>
      <c r="C26" s="92"/>
      <c r="D26" s="93"/>
      <c r="E26" s="94"/>
      <c r="F26" s="95">
        <v>0</v>
      </c>
      <c r="G26" s="92">
        <v>15</v>
      </c>
      <c r="H26" s="96">
        <v>2</v>
      </c>
      <c r="I26" s="94">
        <v>0</v>
      </c>
      <c r="J26" s="92">
        <v>14</v>
      </c>
      <c r="K26" s="97">
        <v>3</v>
      </c>
    </row>
    <row r="27" spans="1:11" x14ac:dyDescent="0.35">
      <c r="A27" s="88" t="s">
        <v>416</v>
      </c>
      <c r="B27" s="98" t="s">
        <v>213</v>
      </c>
      <c r="C27" s="92"/>
      <c r="D27" s="93"/>
      <c r="E27" s="94"/>
      <c r="F27" s="99"/>
      <c r="G27" s="100"/>
      <c r="H27" s="96"/>
      <c r="I27" s="94"/>
      <c r="J27" s="92">
        <v>0</v>
      </c>
      <c r="K27" s="97">
        <v>17</v>
      </c>
    </row>
    <row r="28" spans="1:11" x14ac:dyDescent="0.35">
      <c r="A28" s="88" t="s">
        <v>417</v>
      </c>
      <c r="B28" s="101" t="s">
        <v>128</v>
      </c>
      <c r="C28" s="92"/>
      <c r="D28" s="96">
        <v>15</v>
      </c>
      <c r="E28" s="94">
        <v>2</v>
      </c>
      <c r="F28" s="95">
        <v>17</v>
      </c>
      <c r="G28" s="92">
        <v>9</v>
      </c>
      <c r="H28" s="96">
        <v>6</v>
      </c>
      <c r="I28" s="94">
        <v>2</v>
      </c>
      <c r="J28" s="92">
        <v>7</v>
      </c>
      <c r="K28" s="97">
        <v>10</v>
      </c>
    </row>
    <row r="29" spans="1:11" x14ac:dyDescent="0.35">
      <c r="A29" s="88" t="s">
        <v>216</v>
      </c>
      <c r="B29" s="98" t="s">
        <v>127</v>
      </c>
      <c r="C29" s="92">
        <v>14</v>
      </c>
      <c r="D29" s="96">
        <v>3</v>
      </c>
      <c r="E29" s="94">
        <v>0</v>
      </c>
      <c r="F29" s="99">
        <v>5</v>
      </c>
      <c r="G29" s="92">
        <v>12</v>
      </c>
      <c r="H29" s="96">
        <v>0</v>
      </c>
      <c r="I29" s="94">
        <v>0</v>
      </c>
      <c r="J29" s="92">
        <v>0</v>
      </c>
      <c r="K29" s="97">
        <v>17</v>
      </c>
    </row>
    <row r="30" spans="1:11" x14ac:dyDescent="0.35">
      <c r="A30" s="88" t="s">
        <v>416</v>
      </c>
      <c r="B30" s="101" t="s">
        <v>129</v>
      </c>
      <c r="C30" s="92">
        <v>13</v>
      </c>
      <c r="D30" s="96">
        <v>3</v>
      </c>
      <c r="E30" s="94">
        <v>1</v>
      </c>
      <c r="F30" s="95">
        <v>6</v>
      </c>
      <c r="G30" s="92">
        <v>3</v>
      </c>
      <c r="H30" s="96">
        <v>7</v>
      </c>
      <c r="I30" s="94">
        <v>1</v>
      </c>
      <c r="J30" s="92">
        <v>0</v>
      </c>
      <c r="K30" s="97">
        <v>17</v>
      </c>
    </row>
    <row r="31" spans="1:11" x14ac:dyDescent="0.35">
      <c r="A31" s="88" t="s">
        <v>418</v>
      </c>
      <c r="B31" s="98" t="s">
        <v>155</v>
      </c>
      <c r="C31" s="92"/>
      <c r="D31" s="93"/>
      <c r="E31" s="94"/>
      <c r="F31" s="99">
        <v>0</v>
      </c>
      <c r="G31" s="92">
        <v>6</v>
      </c>
      <c r="H31" s="96">
        <v>8</v>
      </c>
      <c r="I31" s="94">
        <v>3</v>
      </c>
      <c r="J31" s="92">
        <v>1</v>
      </c>
      <c r="K31" s="97">
        <v>16</v>
      </c>
    </row>
    <row r="32" spans="1:11" x14ac:dyDescent="0.35">
      <c r="A32" s="88" t="s">
        <v>419</v>
      </c>
      <c r="B32" s="101" t="s">
        <v>156</v>
      </c>
      <c r="C32" s="92"/>
      <c r="D32" s="96"/>
      <c r="E32" s="94"/>
      <c r="F32" s="95">
        <v>15</v>
      </c>
      <c r="G32" s="92">
        <v>2</v>
      </c>
      <c r="H32" s="96">
        <v>0</v>
      </c>
      <c r="I32" s="94">
        <v>0</v>
      </c>
      <c r="J32" s="92">
        <v>0</v>
      </c>
      <c r="K32" s="97">
        <v>17</v>
      </c>
    </row>
    <row r="33" spans="1:11" x14ac:dyDescent="0.35">
      <c r="A33" s="89"/>
      <c r="B33" s="98" t="s">
        <v>126</v>
      </c>
      <c r="C33" s="92">
        <v>10</v>
      </c>
      <c r="D33" s="96">
        <v>1</v>
      </c>
      <c r="E33" s="94">
        <v>6</v>
      </c>
      <c r="F33" s="99">
        <v>1</v>
      </c>
      <c r="G33" s="92">
        <v>7</v>
      </c>
      <c r="H33" s="96">
        <v>6</v>
      </c>
      <c r="I33" s="94">
        <v>3</v>
      </c>
      <c r="J33" s="92">
        <v>0</v>
      </c>
      <c r="K33" s="97">
        <v>17</v>
      </c>
    </row>
    <row r="34" spans="1:11" x14ac:dyDescent="0.35">
      <c r="A34" s="89"/>
      <c r="B34" s="101" t="s">
        <v>215</v>
      </c>
      <c r="C34" s="92"/>
      <c r="D34" s="96"/>
      <c r="E34" s="94"/>
      <c r="F34" s="95"/>
      <c r="G34" s="92"/>
      <c r="H34" s="96"/>
      <c r="I34" s="94"/>
      <c r="J34" s="92">
        <v>0</v>
      </c>
      <c r="K34" s="97">
        <v>17</v>
      </c>
    </row>
    <row r="35" spans="1:11" ht="15" thickBot="1" x14ac:dyDescent="0.4">
      <c r="A35" s="90"/>
      <c r="B35" s="102" t="s">
        <v>132</v>
      </c>
      <c r="C35" s="92">
        <v>13</v>
      </c>
      <c r="D35" s="96">
        <v>1</v>
      </c>
      <c r="E35" s="94">
        <v>3</v>
      </c>
      <c r="F35" s="99">
        <v>8</v>
      </c>
      <c r="G35" s="92">
        <v>5</v>
      </c>
      <c r="H35" s="96">
        <v>3</v>
      </c>
      <c r="I35" s="94">
        <v>1</v>
      </c>
      <c r="J35" s="92">
        <v>0</v>
      </c>
      <c r="K35" s="97">
        <v>17</v>
      </c>
    </row>
    <row r="36" spans="1:11" x14ac:dyDescent="0.35">
      <c r="A36" s="88" t="s">
        <v>420</v>
      </c>
      <c r="B36" s="101" t="s">
        <v>125</v>
      </c>
      <c r="C36" s="92"/>
      <c r="D36" s="96"/>
      <c r="E36" s="94"/>
      <c r="F36" s="95">
        <v>0</v>
      </c>
      <c r="G36" s="92">
        <v>7</v>
      </c>
      <c r="H36" s="96">
        <v>4</v>
      </c>
      <c r="I36" s="94">
        <v>0</v>
      </c>
      <c r="J36" s="92">
        <v>0</v>
      </c>
      <c r="K36" s="97">
        <v>11</v>
      </c>
    </row>
    <row r="37" spans="1:11" x14ac:dyDescent="0.35">
      <c r="A37" s="88" t="s">
        <v>421</v>
      </c>
      <c r="B37" s="98" t="s">
        <v>213</v>
      </c>
      <c r="C37" s="92"/>
      <c r="D37" s="96"/>
      <c r="E37" s="94"/>
      <c r="F37" s="99"/>
      <c r="G37" s="92"/>
      <c r="H37" s="96"/>
      <c r="I37" s="94"/>
      <c r="J37" s="92">
        <v>0</v>
      </c>
      <c r="K37" s="97">
        <v>11</v>
      </c>
    </row>
    <row r="38" spans="1:11" x14ac:dyDescent="0.35">
      <c r="A38" s="88" t="s">
        <v>418</v>
      </c>
      <c r="B38" s="101" t="s">
        <v>128</v>
      </c>
      <c r="C38" s="92">
        <v>0</v>
      </c>
      <c r="D38" s="96">
        <v>11</v>
      </c>
      <c r="E38" s="94">
        <v>0</v>
      </c>
      <c r="F38" s="95">
        <v>0</v>
      </c>
      <c r="G38" s="92">
        <v>6</v>
      </c>
      <c r="H38" s="96">
        <v>4</v>
      </c>
      <c r="I38" s="94">
        <v>1</v>
      </c>
      <c r="J38" s="92">
        <v>0</v>
      </c>
      <c r="K38" s="97">
        <v>11</v>
      </c>
    </row>
    <row r="39" spans="1:11" x14ac:dyDescent="0.35">
      <c r="A39" s="88" t="s">
        <v>422</v>
      </c>
      <c r="B39" s="98" t="s">
        <v>127</v>
      </c>
      <c r="C39" s="92">
        <v>11</v>
      </c>
      <c r="D39" s="96">
        <v>0</v>
      </c>
      <c r="E39" s="94">
        <v>0</v>
      </c>
      <c r="F39" s="99">
        <v>10</v>
      </c>
      <c r="G39" s="92">
        <v>1</v>
      </c>
      <c r="H39" s="96">
        <v>0</v>
      </c>
      <c r="I39" s="94">
        <v>0</v>
      </c>
      <c r="J39" s="92">
        <v>0</v>
      </c>
      <c r="K39" s="97">
        <v>11</v>
      </c>
    </row>
    <row r="40" spans="1:11" x14ac:dyDescent="0.35">
      <c r="A40" s="88" t="s">
        <v>423</v>
      </c>
      <c r="B40" s="101" t="s">
        <v>129</v>
      </c>
      <c r="C40" s="92">
        <v>11</v>
      </c>
      <c r="D40" s="96">
        <v>0</v>
      </c>
      <c r="E40" s="94">
        <v>0</v>
      </c>
      <c r="F40" s="95">
        <v>11</v>
      </c>
      <c r="G40" s="92">
        <v>0</v>
      </c>
      <c r="H40" s="96">
        <v>0</v>
      </c>
      <c r="I40" s="94">
        <v>0</v>
      </c>
      <c r="J40" s="92">
        <v>0</v>
      </c>
      <c r="K40" s="97">
        <v>11</v>
      </c>
    </row>
    <row r="41" spans="1:11" x14ac:dyDescent="0.35">
      <c r="A41" s="88" t="s">
        <v>424</v>
      </c>
      <c r="B41" s="98" t="s">
        <v>155</v>
      </c>
      <c r="C41" s="92"/>
      <c r="D41" s="96"/>
      <c r="E41" s="94"/>
      <c r="F41" s="99">
        <v>0</v>
      </c>
      <c r="G41" s="92">
        <v>11</v>
      </c>
      <c r="H41" s="96">
        <v>0</v>
      </c>
      <c r="I41" s="94">
        <v>0</v>
      </c>
      <c r="J41" s="92">
        <v>0</v>
      </c>
      <c r="K41" s="97">
        <v>11</v>
      </c>
    </row>
    <row r="42" spans="1:11" x14ac:dyDescent="0.35">
      <c r="A42" s="88" t="s">
        <v>421</v>
      </c>
      <c r="B42" s="101" t="s">
        <v>156</v>
      </c>
      <c r="C42" s="92"/>
      <c r="D42" s="96"/>
      <c r="E42" s="94"/>
      <c r="F42" s="95">
        <v>11</v>
      </c>
      <c r="G42" s="92">
        <v>0</v>
      </c>
      <c r="H42" s="96">
        <v>0</v>
      </c>
      <c r="I42" s="94">
        <v>0</v>
      </c>
      <c r="J42" s="92">
        <v>1</v>
      </c>
      <c r="K42" s="97">
        <v>10</v>
      </c>
    </row>
    <row r="43" spans="1:11" x14ac:dyDescent="0.35">
      <c r="A43" s="88" t="s">
        <v>417</v>
      </c>
      <c r="B43" s="98" t="s">
        <v>126</v>
      </c>
      <c r="C43" s="92">
        <v>11</v>
      </c>
      <c r="D43" s="96">
        <v>0</v>
      </c>
      <c r="E43" s="94">
        <v>0</v>
      </c>
      <c r="F43" s="99">
        <v>10</v>
      </c>
      <c r="G43" s="92">
        <v>0</v>
      </c>
      <c r="H43" s="96">
        <v>1</v>
      </c>
      <c r="I43" s="94">
        <v>0</v>
      </c>
      <c r="J43" s="92">
        <v>0</v>
      </c>
      <c r="K43" s="97">
        <v>11</v>
      </c>
    </row>
    <row r="44" spans="1:11" x14ac:dyDescent="0.35">
      <c r="A44" s="89"/>
      <c r="B44" s="101" t="s">
        <v>215</v>
      </c>
      <c r="C44" s="92"/>
      <c r="D44" s="96"/>
      <c r="E44" s="94"/>
      <c r="F44" s="95"/>
      <c r="G44" s="92"/>
      <c r="H44" s="96"/>
      <c r="I44" s="94"/>
      <c r="J44" s="92">
        <v>0</v>
      </c>
      <c r="K44" s="97">
        <v>11</v>
      </c>
    </row>
    <row r="45" spans="1:11" ht="15" thickBot="1" x14ac:dyDescent="0.4">
      <c r="A45" s="90"/>
      <c r="B45" s="102" t="s">
        <v>132</v>
      </c>
      <c r="C45" s="92">
        <v>11</v>
      </c>
      <c r="D45" s="96">
        <v>0</v>
      </c>
      <c r="E45" s="94">
        <v>0</v>
      </c>
      <c r="F45" s="99">
        <v>11</v>
      </c>
      <c r="G45" s="92">
        <v>0</v>
      </c>
      <c r="H45" s="96">
        <v>0</v>
      </c>
      <c r="I45" s="94">
        <v>0</v>
      </c>
      <c r="J45" s="92">
        <v>0</v>
      </c>
      <c r="K45" s="97">
        <v>11</v>
      </c>
    </row>
    <row r="46" spans="1:11" x14ac:dyDescent="0.35">
      <c r="A46" s="88" t="s">
        <v>425</v>
      </c>
      <c r="B46" s="101" t="s">
        <v>125</v>
      </c>
      <c r="C46" s="92"/>
      <c r="D46" s="96"/>
      <c r="E46" s="94"/>
      <c r="F46" s="95">
        <v>0</v>
      </c>
      <c r="G46" s="92">
        <v>5</v>
      </c>
      <c r="H46" s="96">
        <v>1</v>
      </c>
      <c r="I46" s="94">
        <v>0</v>
      </c>
      <c r="J46" s="92">
        <v>4</v>
      </c>
      <c r="K46" s="97">
        <v>2</v>
      </c>
    </row>
    <row r="47" spans="1:11" x14ac:dyDescent="0.35">
      <c r="A47" s="88"/>
      <c r="B47" s="98" t="s">
        <v>213</v>
      </c>
      <c r="C47" s="92"/>
      <c r="D47" s="96"/>
      <c r="E47" s="94"/>
      <c r="F47" s="99"/>
      <c r="G47" s="92"/>
      <c r="H47" s="96"/>
      <c r="I47" s="94"/>
      <c r="J47" s="92">
        <v>1</v>
      </c>
      <c r="K47" s="97">
        <v>5</v>
      </c>
    </row>
    <row r="48" spans="1:11" x14ac:dyDescent="0.35">
      <c r="A48" s="88" t="s">
        <v>426</v>
      </c>
      <c r="B48" s="101" t="s">
        <v>128</v>
      </c>
      <c r="C48" s="92">
        <v>0</v>
      </c>
      <c r="D48" s="96">
        <v>6</v>
      </c>
      <c r="E48" s="94">
        <v>0</v>
      </c>
      <c r="F48" s="95">
        <v>0</v>
      </c>
      <c r="G48" s="92">
        <v>6</v>
      </c>
      <c r="H48" s="96">
        <v>0</v>
      </c>
      <c r="I48" s="94">
        <v>0</v>
      </c>
      <c r="J48" s="92">
        <v>0</v>
      </c>
      <c r="K48" s="97">
        <v>6</v>
      </c>
    </row>
    <row r="49" spans="1:11" x14ac:dyDescent="0.35">
      <c r="A49" s="88" t="s">
        <v>418</v>
      </c>
      <c r="B49" s="98" t="s">
        <v>127</v>
      </c>
      <c r="C49" s="92">
        <v>6</v>
      </c>
      <c r="D49" s="96">
        <v>0</v>
      </c>
      <c r="E49" s="94">
        <v>0</v>
      </c>
      <c r="F49" s="99">
        <v>5</v>
      </c>
      <c r="G49" s="92">
        <v>1</v>
      </c>
      <c r="H49" s="96">
        <v>0</v>
      </c>
      <c r="I49" s="94">
        <v>0</v>
      </c>
      <c r="J49" s="92">
        <v>2</v>
      </c>
      <c r="K49" s="97">
        <v>4</v>
      </c>
    </row>
    <row r="50" spans="1:11" x14ac:dyDescent="0.35">
      <c r="A50" s="88" t="s">
        <v>421</v>
      </c>
      <c r="B50" s="101" t="s">
        <v>129</v>
      </c>
      <c r="C50" s="92">
        <v>5</v>
      </c>
      <c r="D50" s="96">
        <v>0</v>
      </c>
      <c r="E50" s="94">
        <v>1</v>
      </c>
      <c r="F50" s="95">
        <v>4</v>
      </c>
      <c r="G50" s="92">
        <v>0</v>
      </c>
      <c r="H50" s="96">
        <v>1</v>
      </c>
      <c r="I50" s="94">
        <v>1</v>
      </c>
      <c r="J50" s="92">
        <v>0</v>
      </c>
      <c r="K50" s="97">
        <v>6</v>
      </c>
    </row>
    <row r="51" spans="1:11" x14ac:dyDescent="0.35">
      <c r="A51" s="88" t="s">
        <v>427</v>
      </c>
      <c r="B51" s="98" t="s">
        <v>155</v>
      </c>
      <c r="C51" s="92"/>
      <c r="D51" s="96"/>
      <c r="E51" s="94"/>
      <c r="F51" s="99">
        <v>0</v>
      </c>
      <c r="G51" s="92">
        <v>2</v>
      </c>
      <c r="H51" s="96">
        <v>0</v>
      </c>
      <c r="I51" s="94">
        <v>0</v>
      </c>
      <c r="J51" s="92">
        <v>6</v>
      </c>
      <c r="K51" s="97">
        <v>0</v>
      </c>
    </row>
    <row r="52" spans="1:11" x14ac:dyDescent="0.35">
      <c r="A52" s="89"/>
      <c r="B52" s="101" t="s">
        <v>156</v>
      </c>
      <c r="C52" s="92"/>
      <c r="D52" s="96"/>
      <c r="E52" s="94"/>
      <c r="F52" s="95">
        <v>6</v>
      </c>
      <c r="G52" s="92">
        <v>0</v>
      </c>
      <c r="H52" s="96">
        <v>0</v>
      </c>
      <c r="I52" s="94">
        <v>0</v>
      </c>
      <c r="J52" s="92">
        <v>1</v>
      </c>
      <c r="K52" s="97">
        <v>5</v>
      </c>
    </row>
    <row r="53" spans="1:11" x14ac:dyDescent="0.35">
      <c r="A53" s="89"/>
      <c r="B53" s="98" t="s">
        <v>126</v>
      </c>
      <c r="C53" s="92">
        <v>6</v>
      </c>
      <c r="D53" s="96">
        <v>0</v>
      </c>
      <c r="E53" s="94">
        <v>0</v>
      </c>
      <c r="F53" s="99">
        <v>5</v>
      </c>
      <c r="G53" s="92">
        <v>1</v>
      </c>
      <c r="H53" s="96">
        <v>0</v>
      </c>
      <c r="I53" s="94">
        <v>0</v>
      </c>
      <c r="J53" s="92">
        <v>1</v>
      </c>
      <c r="K53" s="97">
        <v>5</v>
      </c>
    </row>
    <row r="54" spans="1:11" x14ac:dyDescent="0.35">
      <c r="A54" s="89"/>
      <c r="B54" s="101" t="s">
        <v>215</v>
      </c>
      <c r="C54" s="92"/>
      <c r="D54" s="96"/>
      <c r="E54" s="94"/>
      <c r="F54" s="95"/>
      <c r="G54" s="92"/>
      <c r="H54" s="96"/>
      <c r="I54" s="94"/>
      <c r="J54" s="92">
        <v>0</v>
      </c>
      <c r="K54" s="97">
        <v>6</v>
      </c>
    </row>
    <row r="55" spans="1:11" x14ac:dyDescent="0.35">
      <c r="A55" s="89"/>
      <c r="B55" s="98" t="s">
        <v>132</v>
      </c>
      <c r="C55" s="92">
        <v>5</v>
      </c>
      <c r="D55" s="96">
        <v>1</v>
      </c>
      <c r="E55" s="94">
        <v>0</v>
      </c>
      <c r="F55" s="99">
        <v>5</v>
      </c>
      <c r="G55" s="92">
        <v>1</v>
      </c>
      <c r="H55" s="96">
        <v>0</v>
      </c>
      <c r="I55" s="94">
        <v>0</v>
      </c>
      <c r="J55" s="92">
        <v>0</v>
      </c>
      <c r="K55" s="97">
        <v>6</v>
      </c>
    </row>
    <row r="56" spans="1:11" ht="30" customHeight="1" x14ac:dyDescent="0.35">
      <c r="A56" s="113" t="s">
        <v>441</v>
      </c>
      <c r="B56" s="113"/>
      <c r="C56" s="113"/>
      <c r="D56" s="113"/>
      <c r="E56" s="113"/>
      <c r="F56" s="113"/>
      <c r="G56" s="113"/>
      <c r="H56" s="113"/>
      <c r="I56" s="113"/>
      <c r="J56" s="113"/>
      <c r="K56" s="113"/>
    </row>
  </sheetData>
  <mergeCells count="16">
    <mergeCell ref="A56:K56"/>
    <mergeCell ref="A12:F12"/>
    <mergeCell ref="A21:C21"/>
    <mergeCell ref="C23:E23"/>
    <mergeCell ref="F23:I23"/>
    <mergeCell ref="J23:K23"/>
    <mergeCell ref="A24:A25"/>
    <mergeCell ref="B24:B25"/>
    <mergeCell ref="C24:C25"/>
    <mergeCell ref="D24:D25"/>
    <mergeCell ref="E24:E25"/>
    <mergeCell ref="G24:G25"/>
    <mergeCell ref="H24:H25"/>
    <mergeCell ref="I24:I25"/>
    <mergeCell ref="J24:J25"/>
    <mergeCell ref="K24:K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T90"/>
  <sheetViews>
    <sheetView zoomScale="55" zoomScaleNormal="55" workbookViewId="0">
      <selection activeCell="P19" sqref="P19"/>
    </sheetView>
  </sheetViews>
  <sheetFormatPr baseColWidth="10" defaultRowHeight="14.5" x14ac:dyDescent="0.35"/>
  <cols>
    <col min="1" max="1" width="11" bestFit="1" customWidth="1"/>
    <col min="2" max="2" width="10.453125" customWidth="1"/>
    <col min="3" max="4" width="8" customWidth="1"/>
    <col min="5" max="5" width="10.7265625" customWidth="1"/>
    <col min="6" max="13" width="8" customWidth="1"/>
    <col min="14" max="14" width="10.1796875" customWidth="1"/>
    <col min="15" max="16" width="9.7265625" customWidth="1"/>
    <col min="17" max="17" width="8.54296875" customWidth="1"/>
    <col min="18" max="18" width="8.453125" customWidth="1"/>
    <col min="19" max="19" width="10.453125" customWidth="1"/>
    <col min="20" max="20" width="13" customWidth="1"/>
    <col min="21" max="24" width="8" customWidth="1"/>
    <col min="25" max="25" width="10.453125" customWidth="1"/>
    <col min="26" max="27" width="7.54296875" customWidth="1"/>
    <col min="28" max="28" width="9.1796875" customWidth="1"/>
    <col min="29" max="29" width="10.81640625" customWidth="1"/>
    <col min="30" max="30" width="13.453125" customWidth="1"/>
    <col min="32" max="32" width="11.54296875" customWidth="1"/>
    <col min="33" max="33" width="8" customWidth="1"/>
    <col min="34" max="34" width="9.453125" customWidth="1"/>
  </cols>
  <sheetData>
    <row r="2" spans="1:5" x14ac:dyDescent="0.35">
      <c r="A2" t="s">
        <v>222</v>
      </c>
      <c r="B2" t="s">
        <v>124</v>
      </c>
      <c r="C2" t="s">
        <v>134</v>
      </c>
      <c r="D2" t="s">
        <v>133</v>
      </c>
      <c r="E2" t="s">
        <v>135</v>
      </c>
    </row>
    <row r="3" spans="1:5" x14ac:dyDescent="0.35">
      <c r="B3" t="s">
        <v>125</v>
      </c>
      <c r="C3" t="s">
        <v>136</v>
      </c>
      <c r="D3" t="s">
        <v>136</v>
      </c>
      <c r="E3" t="s">
        <v>136</v>
      </c>
    </row>
    <row r="4" spans="1:5" x14ac:dyDescent="0.35">
      <c r="B4" t="s">
        <v>126</v>
      </c>
      <c r="C4" t="s">
        <v>137</v>
      </c>
      <c r="D4" t="s">
        <v>147</v>
      </c>
      <c r="E4" t="s">
        <v>148</v>
      </c>
    </row>
    <row r="5" spans="1:5" x14ac:dyDescent="0.35">
      <c r="B5" t="s">
        <v>127</v>
      </c>
      <c r="C5" t="s">
        <v>138</v>
      </c>
      <c r="D5" t="s">
        <v>146</v>
      </c>
      <c r="E5" t="s">
        <v>149</v>
      </c>
    </row>
    <row r="6" spans="1:5" x14ac:dyDescent="0.35">
      <c r="B6" t="s">
        <v>128</v>
      </c>
      <c r="C6" t="s">
        <v>139</v>
      </c>
      <c r="D6" t="s">
        <v>145</v>
      </c>
      <c r="E6" t="s">
        <v>153</v>
      </c>
    </row>
    <row r="7" spans="1:5" x14ac:dyDescent="0.35">
      <c r="B7" t="s">
        <v>129</v>
      </c>
      <c r="C7" t="s">
        <v>138</v>
      </c>
      <c r="D7" t="s">
        <v>144</v>
      </c>
      <c r="E7" t="s">
        <v>150</v>
      </c>
    </row>
    <row r="8" spans="1:5" x14ac:dyDescent="0.35">
      <c r="B8" t="s">
        <v>130</v>
      </c>
      <c r="C8" t="s">
        <v>140</v>
      </c>
      <c r="D8" t="s">
        <v>143</v>
      </c>
      <c r="E8" t="s">
        <v>151</v>
      </c>
    </row>
    <row r="9" spans="1:5" x14ac:dyDescent="0.35">
      <c r="B9" t="s">
        <v>131</v>
      </c>
      <c r="C9" t="s">
        <v>136</v>
      </c>
      <c r="D9" t="s">
        <v>136</v>
      </c>
      <c r="E9" t="s">
        <v>136</v>
      </c>
    </row>
    <row r="10" spans="1:5" x14ac:dyDescent="0.35">
      <c r="B10" t="s">
        <v>132</v>
      </c>
      <c r="C10" t="s">
        <v>141</v>
      </c>
      <c r="D10" t="s">
        <v>142</v>
      </c>
      <c r="E10" t="s">
        <v>152</v>
      </c>
    </row>
    <row r="12" spans="1:5" x14ac:dyDescent="0.35">
      <c r="A12" t="s">
        <v>221</v>
      </c>
      <c r="B12" s="125" t="s">
        <v>154</v>
      </c>
      <c r="C12" s="125"/>
      <c r="D12" s="125"/>
    </row>
    <row r="13" spans="1:5" x14ac:dyDescent="0.35">
      <c r="B13" t="s">
        <v>159</v>
      </c>
      <c r="C13" t="s">
        <v>157</v>
      </c>
      <c r="D13" t="s">
        <v>158</v>
      </c>
    </row>
    <row r="14" spans="1:5" x14ac:dyDescent="0.35">
      <c r="B14" t="s">
        <v>155</v>
      </c>
      <c r="C14">
        <v>0.06</v>
      </c>
      <c r="D14">
        <v>0.06</v>
      </c>
    </row>
    <row r="15" spans="1:5" x14ac:dyDescent="0.35">
      <c r="B15" t="s">
        <v>128</v>
      </c>
      <c r="C15">
        <v>0.06</v>
      </c>
      <c r="D15">
        <v>0.18</v>
      </c>
    </row>
    <row r="16" spans="1:5" x14ac:dyDescent="0.35">
      <c r="B16" t="s">
        <v>126</v>
      </c>
      <c r="C16">
        <v>3.4</v>
      </c>
      <c r="D16">
        <v>23</v>
      </c>
    </row>
    <row r="17" spans="1:4" x14ac:dyDescent="0.35">
      <c r="B17" t="s">
        <v>129</v>
      </c>
      <c r="C17">
        <v>2.8</v>
      </c>
      <c r="D17">
        <v>14</v>
      </c>
    </row>
    <row r="18" spans="1:4" x14ac:dyDescent="0.35">
      <c r="B18" t="s">
        <v>132</v>
      </c>
      <c r="C18">
        <v>10</v>
      </c>
      <c r="D18">
        <v>60</v>
      </c>
    </row>
    <row r="19" spans="1:4" x14ac:dyDescent="0.35">
      <c r="B19" t="s">
        <v>125</v>
      </c>
      <c r="C19">
        <v>10</v>
      </c>
      <c r="D19">
        <v>10</v>
      </c>
    </row>
    <row r="20" spans="1:4" x14ac:dyDescent="0.35">
      <c r="B20" t="s">
        <v>156</v>
      </c>
      <c r="C20">
        <v>7</v>
      </c>
      <c r="D20">
        <v>19</v>
      </c>
    </row>
    <row r="21" spans="1:4" x14ac:dyDescent="0.35">
      <c r="B21" t="s">
        <v>127</v>
      </c>
      <c r="C21">
        <v>4</v>
      </c>
      <c r="D21">
        <v>30</v>
      </c>
    </row>
    <row r="24" spans="1:4" x14ac:dyDescent="0.35">
      <c r="A24" t="s">
        <v>221</v>
      </c>
      <c r="B24" t="s">
        <v>180</v>
      </c>
      <c r="C24" t="s">
        <v>181</v>
      </c>
      <c r="D24" t="s">
        <v>182</v>
      </c>
    </row>
    <row r="25" spans="1:4" x14ac:dyDescent="0.35">
      <c r="B25" s="34" t="s">
        <v>183</v>
      </c>
      <c r="C25" t="s">
        <v>160</v>
      </c>
      <c r="D25" t="s">
        <v>178</v>
      </c>
    </row>
    <row r="26" spans="1:4" ht="29" x14ac:dyDescent="0.35">
      <c r="B26" s="34" t="s">
        <v>184</v>
      </c>
      <c r="C26" t="s">
        <v>161</v>
      </c>
      <c r="D26" t="s">
        <v>178</v>
      </c>
    </row>
    <row r="27" spans="1:4" x14ac:dyDescent="0.35">
      <c r="B27" s="34"/>
      <c r="C27" t="s">
        <v>162</v>
      </c>
      <c r="D27" t="s">
        <v>177</v>
      </c>
    </row>
    <row r="28" spans="1:4" x14ac:dyDescent="0.35">
      <c r="B28" s="33"/>
      <c r="C28" t="s">
        <v>163</v>
      </c>
      <c r="D28" t="s">
        <v>176</v>
      </c>
    </row>
    <row r="29" spans="1:4" x14ac:dyDescent="0.35">
      <c r="B29" s="33"/>
      <c r="C29" t="s">
        <v>164</v>
      </c>
      <c r="D29" t="s">
        <v>175</v>
      </c>
    </row>
    <row r="30" spans="1:4" x14ac:dyDescent="0.35">
      <c r="B30" s="33" t="s">
        <v>185</v>
      </c>
      <c r="C30" t="s">
        <v>165</v>
      </c>
      <c r="D30" t="s">
        <v>174</v>
      </c>
    </row>
    <row r="31" spans="1:4" x14ac:dyDescent="0.35">
      <c r="B31" s="33" t="s">
        <v>186</v>
      </c>
      <c r="C31" t="s">
        <v>166</v>
      </c>
      <c r="D31" t="s">
        <v>173</v>
      </c>
    </row>
    <row r="32" spans="1:4" x14ac:dyDescent="0.35">
      <c r="B32" s="33"/>
      <c r="C32" t="s">
        <v>167</v>
      </c>
      <c r="D32" t="s">
        <v>172</v>
      </c>
    </row>
    <row r="33" spans="1:7" x14ac:dyDescent="0.35">
      <c r="B33" s="33"/>
      <c r="C33" t="s">
        <v>168</v>
      </c>
      <c r="D33" t="s">
        <v>171</v>
      </c>
    </row>
    <row r="34" spans="1:7" x14ac:dyDescent="0.35">
      <c r="B34" s="33"/>
      <c r="C34" t="s">
        <v>169</v>
      </c>
      <c r="D34" s="32">
        <v>5.0000000000000001E-3</v>
      </c>
    </row>
    <row r="35" spans="1:7" x14ac:dyDescent="0.35">
      <c r="B35" s="35" t="s">
        <v>179</v>
      </c>
      <c r="C35" t="s">
        <v>170</v>
      </c>
      <c r="D35" s="31">
        <v>0.12</v>
      </c>
    </row>
    <row r="41" spans="1:7" ht="15" thickBot="1" x14ac:dyDescent="0.4"/>
    <row r="42" spans="1:7" ht="29.5" thickBot="1" x14ac:dyDescent="0.4">
      <c r="A42" t="s">
        <v>223</v>
      </c>
      <c r="B42" s="36" t="s">
        <v>194</v>
      </c>
      <c r="C42" s="37" t="s">
        <v>193</v>
      </c>
      <c r="D42" s="38" t="s">
        <v>195</v>
      </c>
      <c r="E42" s="39" t="s">
        <v>197</v>
      </c>
      <c r="F42" s="40" t="s">
        <v>196</v>
      </c>
    </row>
    <row r="43" spans="1:7" x14ac:dyDescent="0.35">
      <c r="B43" s="41" t="s">
        <v>125</v>
      </c>
      <c r="C43" s="42">
        <v>1.1000000000000001</v>
      </c>
      <c r="D43" s="43">
        <v>7.24</v>
      </c>
      <c r="E43" s="50" t="s">
        <v>198</v>
      </c>
      <c r="F43" s="44">
        <v>41.6</v>
      </c>
      <c r="G43" t="s">
        <v>303</v>
      </c>
    </row>
    <row r="44" spans="1:7" x14ac:dyDescent="0.35">
      <c r="B44" s="41" t="s">
        <v>128</v>
      </c>
      <c r="C44" s="42" t="s">
        <v>187</v>
      </c>
      <c r="D44" s="43">
        <v>0.7</v>
      </c>
      <c r="E44" s="50" t="s">
        <v>199</v>
      </c>
      <c r="F44" s="44">
        <v>4.2</v>
      </c>
      <c r="G44" t="s">
        <v>302</v>
      </c>
    </row>
    <row r="45" spans="1:7" x14ac:dyDescent="0.35">
      <c r="B45" s="41" t="s">
        <v>127</v>
      </c>
      <c r="C45" s="42" t="s">
        <v>189</v>
      </c>
      <c r="D45" s="43">
        <v>52.3</v>
      </c>
      <c r="E45" s="50" t="s">
        <v>200</v>
      </c>
      <c r="F45" s="44">
        <v>160</v>
      </c>
      <c r="G45" t="s">
        <v>305</v>
      </c>
    </row>
    <row r="46" spans="1:7" x14ac:dyDescent="0.35">
      <c r="B46" s="41" t="s">
        <v>129</v>
      </c>
      <c r="C46" s="42" t="s">
        <v>190</v>
      </c>
      <c r="D46" s="43">
        <v>18.7</v>
      </c>
      <c r="E46" s="50" t="s">
        <v>201</v>
      </c>
      <c r="F46" s="44">
        <v>108</v>
      </c>
      <c r="G46" t="s">
        <v>308</v>
      </c>
    </row>
    <row r="47" spans="1:7" x14ac:dyDescent="0.35">
      <c r="B47" s="41" t="s">
        <v>155</v>
      </c>
      <c r="C47" s="42" t="s">
        <v>188</v>
      </c>
      <c r="D47" s="43">
        <v>0.13</v>
      </c>
      <c r="E47" s="50" t="s">
        <v>202</v>
      </c>
      <c r="F47" s="44">
        <v>0.7</v>
      </c>
      <c r="G47" t="s">
        <v>306</v>
      </c>
    </row>
    <row r="48" spans="1:7" x14ac:dyDescent="0.35">
      <c r="B48" s="41" t="s">
        <v>156</v>
      </c>
      <c r="C48" s="42">
        <v>9.9</v>
      </c>
      <c r="D48" s="43">
        <v>15.9</v>
      </c>
      <c r="E48" s="50" t="s">
        <v>203</v>
      </c>
      <c r="F48" s="44">
        <v>42.8</v>
      </c>
      <c r="G48" t="s">
        <v>309</v>
      </c>
    </row>
    <row r="49" spans="2:7" x14ac:dyDescent="0.35">
      <c r="B49" s="41" t="s">
        <v>126</v>
      </c>
      <c r="C49" s="42" t="s">
        <v>191</v>
      </c>
      <c r="D49" s="43">
        <v>30.24</v>
      </c>
      <c r="E49" s="50" t="s">
        <v>204</v>
      </c>
      <c r="F49" s="44">
        <v>112</v>
      </c>
      <c r="G49" t="s">
        <v>307</v>
      </c>
    </row>
    <row r="50" spans="2:7" ht="15" thickBot="1" x14ac:dyDescent="0.4">
      <c r="B50" s="45" t="s">
        <v>132</v>
      </c>
      <c r="C50" s="46" t="s">
        <v>192</v>
      </c>
      <c r="D50" s="47">
        <v>124</v>
      </c>
      <c r="E50" s="51" t="s">
        <v>205</v>
      </c>
      <c r="F50" s="48">
        <v>271</v>
      </c>
      <c r="G50" t="s">
        <v>304</v>
      </c>
    </row>
    <row r="73" spans="1:20" x14ac:dyDescent="0.35">
      <c r="A73" t="s">
        <v>224</v>
      </c>
      <c r="C73" t="s">
        <v>207</v>
      </c>
      <c r="D73" t="s">
        <v>207</v>
      </c>
      <c r="E73" t="s">
        <v>210</v>
      </c>
    </row>
    <row r="74" spans="1:20" x14ac:dyDescent="0.35">
      <c r="B74" t="s">
        <v>206</v>
      </c>
      <c r="C74" t="s">
        <v>208</v>
      </c>
      <c r="D74" t="s">
        <v>209</v>
      </c>
      <c r="E74" t="s">
        <v>211</v>
      </c>
      <c r="F74" s="49" t="s">
        <v>121</v>
      </c>
      <c r="G74" t="s">
        <v>122</v>
      </c>
      <c r="H74" s="49" t="s">
        <v>123</v>
      </c>
      <c r="I74" s="126" t="s">
        <v>212</v>
      </c>
      <c r="J74" s="126"/>
    </row>
    <row r="75" spans="1:20" x14ac:dyDescent="0.35">
      <c r="B75" t="s">
        <v>110</v>
      </c>
      <c r="C75">
        <v>4.6500000000000004</v>
      </c>
      <c r="D75">
        <v>4.79</v>
      </c>
      <c r="E75">
        <v>5.51</v>
      </c>
      <c r="F75" s="49">
        <v>4.9800000000000004</v>
      </c>
      <c r="G75">
        <v>4.79</v>
      </c>
      <c r="H75" s="49">
        <v>0.46</v>
      </c>
      <c r="I75">
        <f t="shared" ref="I75:I85" si="0">F75-H75</f>
        <v>4.5200000000000005</v>
      </c>
      <c r="J75">
        <f t="shared" ref="J75:J85" si="1">F75+H75</f>
        <v>5.44</v>
      </c>
    </row>
    <row r="76" spans="1:20" x14ac:dyDescent="0.35">
      <c r="B76" t="s">
        <v>114</v>
      </c>
      <c r="C76">
        <v>17.72</v>
      </c>
      <c r="D76">
        <v>14.02</v>
      </c>
      <c r="E76">
        <v>17.329999999999998</v>
      </c>
      <c r="F76" s="49">
        <v>16.36</v>
      </c>
      <c r="G76">
        <v>17.329999999999998</v>
      </c>
      <c r="H76" s="49">
        <v>2.0299999999999998</v>
      </c>
      <c r="I76">
        <f t="shared" si="0"/>
        <v>14.33</v>
      </c>
      <c r="J76">
        <f t="shared" si="1"/>
        <v>18.39</v>
      </c>
    </row>
    <row r="77" spans="1:20" x14ac:dyDescent="0.35">
      <c r="B77" t="s">
        <v>109</v>
      </c>
      <c r="C77">
        <v>0.5</v>
      </c>
      <c r="D77">
        <v>0.5</v>
      </c>
      <c r="E77">
        <v>0.5</v>
      </c>
      <c r="F77" s="49">
        <v>0.5</v>
      </c>
      <c r="G77">
        <v>0.5</v>
      </c>
      <c r="H77" s="49">
        <v>0</v>
      </c>
      <c r="I77">
        <f t="shared" si="0"/>
        <v>0.5</v>
      </c>
      <c r="J77">
        <f t="shared" si="1"/>
        <v>0.5</v>
      </c>
      <c r="N77" t="s">
        <v>206</v>
      </c>
      <c r="O77" t="s">
        <v>295</v>
      </c>
      <c r="P77" t="s">
        <v>296</v>
      </c>
      <c r="Q77" t="s">
        <v>297</v>
      </c>
      <c r="R77" s="49" t="s">
        <v>121</v>
      </c>
      <c r="S77" t="s">
        <v>122</v>
      </c>
      <c r="T77" s="49" t="s">
        <v>123</v>
      </c>
    </row>
    <row r="78" spans="1:20" x14ac:dyDescent="0.35">
      <c r="B78" t="s">
        <v>117</v>
      </c>
      <c r="C78">
        <v>0.36</v>
      </c>
      <c r="D78">
        <v>0.38</v>
      </c>
      <c r="E78">
        <v>0.35</v>
      </c>
      <c r="F78" s="49">
        <v>0.36</v>
      </c>
      <c r="G78">
        <v>0.36</v>
      </c>
      <c r="H78" s="49">
        <v>0.02</v>
      </c>
      <c r="I78">
        <f t="shared" si="0"/>
        <v>0.33999999999999997</v>
      </c>
      <c r="J78">
        <f t="shared" si="1"/>
        <v>0.38</v>
      </c>
      <c r="N78" t="s">
        <v>110</v>
      </c>
      <c r="O78">
        <v>4.6500000000000004</v>
      </c>
      <c r="P78">
        <v>4.79</v>
      </c>
      <c r="Q78">
        <v>5.51</v>
      </c>
      <c r="R78" s="49">
        <v>4.9800000000000004</v>
      </c>
      <c r="S78">
        <v>4.79</v>
      </c>
      <c r="T78" s="49">
        <v>0.46</v>
      </c>
    </row>
    <row r="79" spans="1:20" x14ac:dyDescent="0.35">
      <c r="B79" t="s">
        <v>116</v>
      </c>
      <c r="C79">
        <v>9.25</v>
      </c>
      <c r="D79">
        <v>7.73</v>
      </c>
      <c r="E79">
        <v>9.34</v>
      </c>
      <c r="F79" s="49">
        <v>8.77</v>
      </c>
      <c r="G79">
        <v>9.25</v>
      </c>
      <c r="H79" s="49">
        <v>0.91</v>
      </c>
      <c r="I79">
        <f t="shared" si="0"/>
        <v>7.8599999999999994</v>
      </c>
      <c r="J79">
        <f t="shared" si="1"/>
        <v>9.68</v>
      </c>
      <c r="N79" t="s">
        <v>114</v>
      </c>
      <c r="O79">
        <v>17.72</v>
      </c>
      <c r="P79">
        <v>14.02</v>
      </c>
      <c r="Q79">
        <v>17.329999999999998</v>
      </c>
      <c r="R79" s="49">
        <v>16.36</v>
      </c>
      <c r="S79">
        <v>17.329999999999998</v>
      </c>
      <c r="T79" s="49">
        <v>2.0299999999999998</v>
      </c>
    </row>
    <row r="80" spans="1:20" x14ac:dyDescent="0.35">
      <c r="B80" t="s">
        <v>119</v>
      </c>
      <c r="C80">
        <v>1.05</v>
      </c>
      <c r="D80">
        <v>0.98</v>
      </c>
      <c r="E80">
        <v>1.47</v>
      </c>
      <c r="F80" s="49">
        <v>1.1599999999999999</v>
      </c>
      <c r="G80">
        <v>1.05</v>
      </c>
      <c r="H80" s="49">
        <v>0.27</v>
      </c>
      <c r="I80">
        <f t="shared" si="0"/>
        <v>0.8899999999999999</v>
      </c>
      <c r="J80">
        <f t="shared" si="1"/>
        <v>1.43</v>
      </c>
      <c r="N80" t="s">
        <v>109</v>
      </c>
      <c r="O80">
        <v>0.5</v>
      </c>
      <c r="P80">
        <v>0.5</v>
      </c>
      <c r="Q80">
        <v>0.5</v>
      </c>
      <c r="R80" s="49">
        <v>0.5</v>
      </c>
      <c r="S80">
        <v>0.5</v>
      </c>
      <c r="T80" s="49">
        <v>0</v>
      </c>
    </row>
    <row r="81" spans="2:20" x14ac:dyDescent="0.35">
      <c r="B81" t="s">
        <v>28</v>
      </c>
      <c r="C81">
        <v>0.1</v>
      </c>
      <c r="D81">
        <v>0.1</v>
      </c>
      <c r="E81">
        <v>0.1</v>
      </c>
      <c r="F81" s="49">
        <v>0.1</v>
      </c>
      <c r="G81">
        <v>0.1</v>
      </c>
      <c r="H81" s="49">
        <v>0</v>
      </c>
      <c r="I81">
        <f t="shared" si="0"/>
        <v>0.1</v>
      </c>
      <c r="J81">
        <f t="shared" si="1"/>
        <v>0.1</v>
      </c>
      <c r="N81" t="s">
        <v>117</v>
      </c>
      <c r="O81">
        <v>0.36</v>
      </c>
      <c r="P81">
        <v>0.38</v>
      </c>
      <c r="Q81">
        <v>0.35</v>
      </c>
      <c r="R81" s="49">
        <v>0.36</v>
      </c>
      <c r="S81">
        <v>0.36</v>
      </c>
      <c r="T81" s="49">
        <v>0.02</v>
      </c>
    </row>
    <row r="82" spans="2:20" x14ac:dyDescent="0.35">
      <c r="B82" t="s">
        <v>113</v>
      </c>
      <c r="C82">
        <v>0.5</v>
      </c>
      <c r="D82">
        <v>0.5</v>
      </c>
      <c r="E82">
        <v>0.5</v>
      </c>
      <c r="F82" s="49">
        <v>0.5</v>
      </c>
      <c r="G82">
        <v>0.5</v>
      </c>
      <c r="H82" s="49">
        <v>0</v>
      </c>
      <c r="I82">
        <f t="shared" si="0"/>
        <v>0.5</v>
      </c>
      <c r="J82">
        <f t="shared" si="1"/>
        <v>0.5</v>
      </c>
      <c r="N82" t="s">
        <v>116</v>
      </c>
      <c r="O82">
        <v>9.25</v>
      </c>
      <c r="P82">
        <v>7.73</v>
      </c>
      <c r="Q82">
        <v>9.34</v>
      </c>
      <c r="R82" s="49">
        <v>8.77</v>
      </c>
      <c r="S82">
        <v>9.25</v>
      </c>
      <c r="T82" s="49">
        <v>0.91</v>
      </c>
    </row>
    <row r="83" spans="2:20" x14ac:dyDescent="0.35">
      <c r="B83" t="s">
        <v>118</v>
      </c>
      <c r="C83">
        <v>1.35</v>
      </c>
      <c r="D83">
        <v>1.36</v>
      </c>
      <c r="E83">
        <v>2.36</v>
      </c>
      <c r="F83" s="49">
        <v>1.69</v>
      </c>
      <c r="G83">
        <v>1.36</v>
      </c>
      <c r="H83" s="49">
        <v>0.57999999999999996</v>
      </c>
      <c r="I83">
        <f t="shared" si="0"/>
        <v>1.1099999999999999</v>
      </c>
      <c r="J83">
        <f t="shared" si="1"/>
        <v>2.27</v>
      </c>
      <c r="N83" t="s">
        <v>119</v>
      </c>
      <c r="O83">
        <v>1.05</v>
      </c>
      <c r="P83">
        <v>0.98</v>
      </c>
      <c r="Q83">
        <v>1.47</v>
      </c>
      <c r="R83" s="49">
        <v>1.1599999999999999</v>
      </c>
      <c r="S83">
        <v>1.05</v>
      </c>
      <c r="T83" s="49">
        <v>0.27</v>
      </c>
    </row>
    <row r="84" spans="2:20" x14ac:dyDescent="0.35">
      <c r="B84" t="s">
        <v>111</v>
      </c>
      <c r="C84">
        <v>12.28</v>
      </c>
      <c r="D84">
        <v>9.24</v>
      </c>
      <c r="E84">
        <v>8.7899999999999991</v>
      </c>
      <c r="F84" s="49">
        <v>10.1</v>
      </c>
      <c r="G84">
        <v>9.24</v>
      </c>
      <c r="H84" s="49">
        <v>1.9</v>
      </c>
      <c r="I84">
        <f t="shared" si="0"/>
        <v>8.1999999999999993</v>
      </c>
      <c r="J84">
        <f t="shared" si="1"/>
        <v>12</v>
      </c>
      <c r="N84" t="s">
        <v>28</v>
      </c>
      <c r="O84">
        <v>0.1</v>
      </c>
      <c r="P84">
        <v>0.1</v>
      </c>
      <c r="Q84">
        <v>0.1</v>
      </c>
      <c r="R84" s="49">
        <v>0.1</v>
      </c>
      <c r="S84">
        <v>0.1</v>
      </c>
      <c r="T84" s="49">
        <v>0</v>
      </c>
    </row>
    <row r="85" spans="2:20" x14ac:dyDescent="0.35">
      <c r="B85" t="s">
        <v>112</v>
      </c>
      <c r="C85">
        <v>1</v>
      </c>
      <c r="D85">
        <v>1</v>
      </c>
      <c r="E85">
        <v>1</v>
      </c>
      <c r="F85" s="49">
        <v>1</v>
      </c>
      <c r="G85">
        <v>1</v>
      </c>
      <c r="H85" s="49">
        <v>0</v>
      </c>
      <c r="I85">
        <f t="shared" si="0"/>
        <v>1</v>
      </c>
      <c r="J85">
        <f t="shared" si="1"/>
        <v>1</v>
      </c>
      <c r="N85" t="s">
        <v>113</v>
      </c>
      <c r="O85">
        <v>0.5</v>
      </c>
      <c r="P85">
        <v>0.5</v>
      </c>
      <c r="Q85">
        <v>0.5</v>
      </c>
      <c r="R85" s="49">
        <v>0.5</v>
      </c>
      <c r="S85">
        <v>0.5</v>
      </c>
      <c r="T85" s="49">
        <v>0</v>
      </c>
    </row>
    <row r="86" spans="2:20" x14ac:dyDescent="0.35">
      <c r="B86" t="s">
        <v>115</v>
      </c>
      <c r="C86">
        <v>7.95</v>
      </c>
      <c r="D86">
        <v>8.39</v>
      </c>
      <c r="E86">
        <v>8.81</v>
      </c>
      <c r="F86" s="49">
        <v>8.3800000000000008</v>
      </c>
      <c r="G86">
        <v>8.39</v>
      </c>
      <c r="H86" s="49">
        <v>0.43</v>
      </c>
      <c r="I86">
        <f>F86-H86</f>
        <v>7.9500000000000011</v>
      </c>
      <c r="J86">
        <f>F86+H86</f>
        <v>8.81</v>
      </c>
      <c r="N86" t="s">
        <v>118</v>
      </c>
      <c r="O86">
        <v>1.35</v>
      </c>
      <c r="P86">
        <v>1.36</v>
      </c>
      <c r="Q86">
        <v>2.36</v>
      </c>
      <c r="R86" s="49">
        <v>1.69</v>
      </c>
      <c r="S86">
        <v>1.36</v>
      </c>
      <c r="T86" s="49">
        <v>0.57999999999999996</v>
      </c>
    </row>
    <row r="87" spans="2:20" x14ac:dyDescent="0.35">
      <c r="B87" t="s">
        <v>120</v>
      </c>
      <c r="C87">
        <v>8.5</v>
      </c>
      <c r="D87">
        <v>7.95</v>
      </c>
      <c r="E87">
        <v>10.16</v>
      </c>
      <c r="F87" s="49">
        <v>8.8699999999999992</v>
      </c>
      <c r="G87">
        <v>8.5</v>
      </c>
      <c r="H87" s="49">
        <v>1.1499999999999999</v>
      </c>
      <c r="I87">
        <f>F87-H87</f>
        <v>7.7199999999999989</v>
      </c>
      <c r="J87">
        <f>F87+H87</f>
        <v>10.02</v>
      </c>
      <c r="N87" t="s">
        <v>111</v>
      </c>
      <c r="O87">
        <v>12.28</v>
      </c>
      <c r="P87">
        <v>9.24</v>
      </c>
      <c r="Q87">
        <v>8.7899999999999991</v>
      </c>
      <c r="R87" s="49">
        <v>10.1</v>
      </c>
      <c r="S87">
        <v>9.24</v>
      </c>
      <c r="T87" s="49">
        <v>1.9</v>
      </c>
    </row>
    <row r="88" spans="2:20" x14ac:dyDescent="0.35">
      <c r="N88" t="s">
        <v>112</v>
      </c>
      <c r="O88">
        <v>1</v>
      </c>
      <c r="P88">
        <v>1</v>
      </c>
      <c r="Q88">
        <v>1</v>
      </c>
      <c r="R88" s="49">
        <v>1</v>
      </c>
      <c r="S88">
        <v>1</v>
      </c>
      <c r="T88" s="49">
        <v>0</v>
      </c>
    </row>
    <row r="89" spans="2:20" x14ac:dyDescent="0.35">
      <c r="N89" t="s">
        <v>115</v>
      </c>
      <c r="O89">
        <v>7.95</v>
      </c>
      <c r="P89">
        <v>8.39</v>
      </c>
      <c r="Q89">
        <v>8.81</v>
      </c>
      <c r="R89" s="49">
        <v>8.3800000000000008</v>
      </c>
      <c r="S89">
        <v>8.39</v>
      </c>
      <c r="T89" s="49">
        <v>0.43</v>
      </c>
    </row>
    <row r="90" spans="2:20" x14ac:dyDescent="0.35">
      <c r="N90" t="s">
        <v>120</v>
      </c>
      <c r="O90">
        <v>8.5</v>
      </c>
      <c r="P90">
        <v>7.95</v>
      </c>
      <c r="Q90">
        <v>10.16</v>
      </c>
      <c r="R90" s="49">
        <v>8.8699999999999992</v>
      </c>
      <c r="S90">
        <v>8.5</v>
      </c>
      <c r="T90" s="49">
        <v>1.1499999999999999</v>
      </c>
    </row>
  </sheetData>
  <mergeCells count="2">
    <mergeCell ref="B12:D12"/>
    <mergeCell ref="I74:J74"/>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19" zoomScale="85" zoomScaleNormal="85" workbookViewId="0">
      <selection activeCell="C64" sqref="C63:C64"/>
    </sheetView>
  </sheetViews>
  <sheetFormatPr baseColWidth="10"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J41"/>
  <sheetViews>
    <sheetView zoomScaleNormal="100" workbookViewId="0">
      <selection activeCell="C34" sqref="C34"/>
    </sheetView>
  </sheetViews>
  <sheetFormatPr baseColWidth="10" defaultRowHeight="14.5" x14ac:dyDescent="0.35"/>
  <sheetData>
    <row r="41" spans="10:10" x14ac:dyDescent="0.35">
      <c r="J41" s="8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zoomScaleNormal="100" workbookViewId="0">
      <selection activeCell="C35" sqref="C35"/>
    </sheetView>
  </sheetViews>
  <sheetFormatPr baseColWidth="10"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zoomScale="90" zoomScaleNormal="90" workbookViewId="0">
      <selection activeCell="M33" sqref="M33"/>
    </sheetView>
  </sheetViews>
  <sheetFormatPr baseColWidth="10"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topLeftCell="A22" zoomScaleNormal="100" workbookViewId="0">
      <selection activeCell="N46" sqref="N46"/>
    </sheetView>
  </sheetViews>
  <sheetFormatPr baseColWidth="10"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Originales</vt:lpstr>
      <vt:lpstr>Datos</vt:lpstr>
      <vt:lpstr>Zonas</vt:lpstr>
      <vt:lpstr>Limites</vt:lpstr>
      <vt:lpstr>As</vt:lpstr>
      <vt:lpstr>Ba</vt:lpstr>
      <vt:lpstr>Cd</vt:lpstr>
      <vt:lpstr>Co</vt:lpstr>
      <vt:lpstr>Cr</vt:lpstr>
      <vt:lpstr>Cu</vt:lpstr>
      <vt:lpstr>Hg</vt:lpstr>
      <vt:lpstr>Mo</vt:lpstr>
      <vt:lpstr>Ni</vt:lpstr>
      <vt:lpstr>Pb</vt:lpstr>
      <vt:lpstr>Se</vt:lpstr>
      <vt:lpstr>V</vt:lpstr>
      <vt:lpstr>Zn</vt:lpstr>
      <vt:lpstr>Excedentes</vt:lpstr>
      <vt:lpstr>DPiper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García Alonso</dc:creator>
  <cp:lastModifiedBy>Rebe ca</cp:lastModifiedBy>
  <cp:lastPrinted>2021-04-08T07:49:15Z</cp:lastPrinted>
  <dcterms:created xsi:type="dcterms:W3CDTF">2020-02-14T10:27:30Z</dcterms:created>
  <dcterms:modified xsi:type="dcterms:W3CDTF">2023-03-29T09:41:47Z</dcterms:modified>
</cp:coreProperties>
</file>